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I:\Andrew Ssekayita\Kwamsane Slope Reinstatement\Amended Tender Doc\"/>
    </mc:Choice>
  </mc:AlternateContent>
  <xr:revisionPtr revIDLastSave="0" documentId="13_ncr:1_{76965432-B95F-4636-BD2F-AA2D9CB64DDA}" xr6:coauthVersionLast="47" xr6:coauthVersionMax="47" xr10:uidLastSave="{00000000-0000-0000-0000-000000000000}"/>
  <bookViews>
    <workbookView xWindow="28680" yWindow="-120" windowWidth="29040" windowHeight="15720" tabRatio="871" activeTab="1" xr2:uid="{00000000-000D-0000-FFFF-FFFF00000000}"/>
  </bookViews>
  <sheets>
    <sheet name="C1.2" sheetId="3" r:id="rId1"/>
    <sheet name="C1.3" sheetId="8" r:id="rId2"/>
    <sheet name="C1.4" sheetId="33" r:id="rId3"/>
    <sheet name="C1.5" sheetId="7" r:id="rId4"/>
    <sheet name="C1.6" sheetId="11" r:id="rId5"/>
    <sheet name="C1.7" sheetId="12" r:id="rId6"/>
    <sheet name="C2.1" sheetId="13" r:id="rId7"/>
    <sheet name="C3.1" sheetId="36" r:id="rId8"/>
    <sheet name="C3.2" sheetId="31" r:id="rId9"/>
    <sheet name="C3.3" sheetId="14" r:id="rId10"/>
    <sheet name="C4.2" sheetId="29" r:id="rId11"/>
    <sheet name="C4.3" sheetId="26" r:id="rId12"/>
    <sheet name="C5.2" sheetId="27" r:id="rId13"/>
    <sheet name="C11.4" sheetId="19" r:id="rId14"/>
    <sheet name="C11.6" sheetId="23" r:id="rId15"/>
    <sheet name="C11.8" sheetId="20" r:id="rId16"/>
    <sheet name="C12.2" sheetId="2" r:id="rId17"/>
    <sheet name="C12.3" sheetId="30" r:id="rId18"/>
    <sheet name="C12.6" sheetId="4" r:id="rId19"/>
    <sheet name="C20.1" sheetId="22" r:id="rId20"/>
    <sheet name="D1000" sheetId="34" r:id="rId21"/>
    <sheet name="Summary of Pricing" sheetId="10" r:id="rId22"/>
  </sheets>
  <definedNames>
    <definedName name="_Ref461368450" localSheetId="14">'C11.6'!#REF!</definedName>
    <definedName name="_Ref461368450" localSheetId="7">'C3.1'!#REF!</definedName>
    <definedName name="_Ref461368450" localSheetId="8">'C3.2'!#REF!</definedName>
    <definedName name="_Ref461368450" localSheetId="10">'C4.2'!#REF!</definedName>
    <definedName name="_Ref461368450" localSheetId="11">'C4.3'!#REF!</definedName>
    <definedName name="_Ref461368450" localSheetId="12">'C5.2'!#REF!</definedName>
    <definedName name="_Ref461372205" localSheetId="14">'C11.6'!#REF!</definedName>
    <definedName name="_Ref461372205" localSheetId="7">'C3.1'!#REF!</definedName>
    <definedName name="_Ref461372205" localSheetId="8">'C3.2'!#REF!</definedName>
    <definedName name="_Ref461372205" localSheetId="10">'C4.2'!#REF!</definedName>
    <definedName name="_Ref461372205" localSheetId="11">'C4.3'!#REF!</definedName>
    <definedName name="_Ref461372205" localSheetId="12">'C5.2'!#REF!</definedName>
    <definedName name="_Ref461373091" localSheetId="14">'C11.6'!#REF!</definedName>
    <definedName name="_Ref461373091" localSheetId="7">'C3.1'!#REF!</definedName>
    <definedName name="_Ref461373091" localSheetId="8">'C3.2'!#REF!</definedName>
    <definedName name="_Ref461373091" localSheetId="10">'C4.2'!#REF!</definedName>
    <definedName name="_Ref461373091" localSheetId="11">'C4.3'!#REF!</definedName>
    <definedName name="_Ref461373091" localSheetId="12">'C5.2'!#REF!</definedName>
    <definedName name="_Ref461373122" localSheetId="14">'C11.6'!#REF!</definedName>
    <definedName name="_Ref461373122" localSheetId="7">'C3.1'!#REF!</definedName>
    <definedName name="_Ref461373122" localSheetId="8">'C3.2'!#REF!</definedName>
    <definedName name="_Ref461373122" localSheetId="10">'C4.2'!#REF!</definedName>
    <definedName name="_Ref461373122" localSheetId="11">'C4.3'!#REF!</definedName>
    <definedName name="_Ref461373122" localSheetId="12">'C5.2'!#REF!</definedName>
    <definedName name="_Ref461373150" localSheetId="14">'C11.6'!#REF!</definedName>
    <definedName name="_Ref461373150" localSheetId="7">'C3.1'!#REF!</definedName>
    <definedName name="_Ref461373150" localSheetId="8">'C3.2'!#REF!</definedName>
    <definedName name="_Ref461373150" localSheetId="10">'C4.2'!#REF!</definedName>
    <definedName name="_Ref461373150" localSheetId="11">'C4.3'!#REF!</definedName>
    <definedName name="_Ref461373150" localSheetId="12">'C5.2'!#REF!</definedName>
    <definedName name="_xlnm.Print_Area" localSheetId="0">'C1.2'!$A$1:$H$35</definedName>
    <definedName name="_xlnm.Print_Area" localSheetId="2">'C1.4'!$A$1:$H$38</definedName>
    <definedName name="_xlnm.Print_Area" localSheetId="3">'C1.5'!$A$1:$H$53</definedName>
    <definedName name="_xlnm.Print_Area" localSheetId="4">'C1.6'!$A$1:$H$17</definedName>
    <definedName name="_xlnm.Print_Area" localSheetId="13">'C11.4'!$A$1:$H$18</definedName>
    <definedName name="_xlnm.Print_Area" localSheetId="14">'C11.6'!$A$1:$H$12</definedName>
    <definedName name="_xlnm.Print_Area" localSheetId="16">'C12.2'!$A$1:$H$13</definedName>
    <definedName name="_xlnm.Print_Area" localSheetId="17">'C12.3'!$A$1:$G$7</definedName>
    <definedName name="_xlnm.Print_Area" localSheetId="18">'C12.6'!$A$1:$H$21</definedName>
    <definedName name="_xlnm.Print_Area" localSheetId="19">'C20.1'!$A$1:$H$12</definedName>
    <definedName name="_xlnm.Print_Area" localSheetId="7">'C3.1'!$A$1:$H$10</definedName>
    <definedName name="_xlnm.Print_Area" localSheetId="8">'C3.2'!$A$1:$H$21</definedName>
    <definedName name="_xlnm.Print_Area" localSheetId="10">'C4.2'!$A$1:$H$12</definedName>
    <definedName name="_xlnm.Print_Area" localSheetId="11">'C4.3'!$A$1:$H$10</definedName>
    <definedName name="_xlnm.Print_Area" localSheetId="12">'C5.2'!$A$1:$H$11</definedName>
    <definedName name="_xlnm.Print_Area" localSheetId="20">'D1000'!$A$1:$H$19</definedName>
    <definedName name="_xlnm.Print_Area" localSheetId="21">'Summary of Pricing'!$A$1:$C$55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10" l="1"/>
  <c r="H7" i="36"/>
  <c r="H8" i="36" s="1"/>
  <c r="H9" i="22"/>
  <c r="G6" i="30"/>
  <c r="H9" i="2"/>
  <c r="H6" i="2"/>
  <c r="H15" i="20"/>
  <c r="H18" i="19"/>
  <c r="H8" i="27"/>
  <c r="H9" i="27" s="1"/>
  <c r="H8" i="26"/>
  <c r="H7" i="26"/>
  <c r="H10" i="29"/>
  <c r="H9" i="29"/>
  <c r="H23" i="14"/>
  <c r="H20" i="14"/>
  <c r="H19" i="14"/>
  <c r="H10" i="14"/>
  <c r="H15" i="31"/>
  <c r="H14" i="31"/>
  <c r="H7" i="11"/>
  <c r="H49" i="7"/>
  <c r="H50" i="7"/>
  <c r="H51" i="7"/>
  <c r="H48" i="7"/>
  <c r="H13" i="33"/>
  <c r="H44" i="7" l="1"/>
  <c r="H30" i="33"/>
  <c r="H31" i="33"/>
  <c r="H33" i="33"/>
  <c r="H35" i="33"/>
  <c r="H36" i="33"/>
  <c r="H9" i="33"/>
  <c r="H8" i="33"/>
  <c r="F17" i="34"/>
  <c r="H17" i="34" s="1"/>
  <c r="H16" i="34"/>
  <c r="H14" i="34"/>
  <c r="H13" i="34"/>
  <c r="H10" i="34"/>
  <c r="H11" i="34"/>
  <c r="H9" i="34"/>
  <c r="H6" i="34"/>
  <c r="F7" i="34" s="1"/>
  <c r="H7" i="34" s="1"/>
  <c r="H15" i="13"/>
  <c r="H13" i="13"/>
  <c r="F14" i="13" s="1"/>
  <c r="H14" i="13" s="1"/>
  <c r="H8" i="8"/>
  <c r="H33" i="3"/>
  <c r="G33" i="3"/>
  <c r="H29" i="3"/>
  <c r="F30" i="3" s="1"/>
  <c r="H30" i="3" s="1"/>
  <c r="H7" i="3"/>
  <c r="H8" i="3"/>
  <c r="H28" i="33"/>
  <c r="F28" i="33"/>
  <c r="H25" i="33"/>
  <c r="H24" i="33"/>
  <c r="H23" i="33"/>
  <c r="H20" i="33"/>
  <c r="F15" i="33"/>
  <c r="H15" i="33" s="1"/>
  <c r="H21" i="33"/>
  <c r="H19" i="33"/>
  <c r="H18" i="33"/>
  <c r="H12" i="33"/>
  <c r="H11" i="33"/>
  <c r="H10" i="33"/>
  <c r="H7" i="33"/>
  <c r="H19" i="34" l="1"/>
  <c r="C48" i="10" s="1"/>
  <c r="H38" i="33"/>
  <c r="C9" i="10" s="1"/>
  <c r="H17" i="31" l="1"/>
  <c r="H10" i="31" l="1"/>
  <c r="H20" i="31" l="1"/>
  <c r="H19" i="31"/>
  <c r="H12" i="31"/>
  <c r="H11" i="31"/>
  <c r="H8" i="31"/>
  <c r="H7" i="31"/>
  <c r="G7" i="30"/>
  <c r="C40" i="10" s="1"/>
  <c r="H21" i="31" l="1"/>
  <c r="C21" i="10" s="1"/>
  <c r="C26" i="10" l="1"/>
  <c r="C30" i="10"/>
  <c r="C31" i="10" s="1"/>
  <c r="F7" i="26" l="1"/>
  <c r="C27" i="10" l="1"/>
  <c r="C28" i="10" s="1"/>
  <c r="H10" i="4" l="1"/>
  <c r="H10" i="2"/>
  <c r="F14" i="7" l="1"/>
  <c r="F13" i="7"/>
  <c r="H11" i="23"/>
  <c r="H9" i="23"/>
  <c r="H7" i="23"/>
  <c r="H12" i="23" l="1"/>
  <c r="C34" i="10" s="1"/>
  <c r="H17" i="14" l="1"/>
  <c r="H16" i="14"/>
  <c r="H12" i="14"/>
  <c r="H13" i="14"/>
  <c r="H7" i="22" l="1"/>
  <c r="F8" i="22" s="1"/>
  <c r="H8" i="22" s="1"/>
  <c r="F16" i="4"/>
  <c r="H16" i="4" s="1"/>
  <c r="F11" i="22"/>
  <c r="H11" i="22" s="1"/>
  <c r="H12" i="22" s="1"/>
  <c r="H10" i="22"/>
  <c r="C44" i="10" l="1"/>
  <c r="C45" i="10" s="1"/>
  <c r="H8" i="14"/>
  <c r="F42" i="7"/>
  <c r="H42" i="7" s="1"/>
  <c r="H41" i="7"/>
  <c r="H16" i="11" l="1"/>
  <c r="H21" i="7"/>
  <c r="H20" i="7"/>
  <c r="H18" i="7"/>
  <c r="H17" i="7"/>
  <c r="H14" i="7"/>
  <c r="H14" i="20"/>
  <c r="H13" i="20"/>
  <c r="H11" i="20"/>
  <c r="H8" i="20"/>
  <c r="H7" i="20"/>
  <c r="H13" i="19"/>
  <c r="H14" i="19"/>
  <c r="H15" i="19"/>
  <c r="H16" i="19"/>
  <c r="H17" i="19"/>
  <c r="H12" i="19"/>
  <c r="H10" i="19"/>
  <c r="H8" i="19"/>
  <c r="H7" i="19"/>
  <c r="H22" i="14"/>
  <c r="H8" i="13"/>
  <c r="F9" i="13" s="1"/>
  <c r="H9" i="13" s="1"/>
  <c r="H10" i="13"/>
  <c r="F11" i="13" s="1"/>
  <c r="H11" i="13" s="1"/>
  <c r="H17" i="13"/>
  <c r="H7" i="13"/>
  <c r="H11" i="12"/>
  <c r="H10" i="12"/>
  <c r="H7" i="12"/>
  <c r="H12" i="12" s="1"/>
  <c r="H14" i="11"/>
  <c r="H13" i="11"/>
  <c r="H11" i="11"/>
  <c r="H10" i="11"/>
  <c r="H8" i="11"/>
  <c r="H45" i="7"/>
  <c r="H37" i="7"/>
  <c r="H36" i="7"/>
  <c r="H33" i="7"/>
  <c r="H34" i="7"/>
  <c r="H53" i="7" s="1"/>
  <c r="H24" i="7"/>
  <c r="H23" i="7"/>
  <c r="H13" i="7"/>
  <c r="H25" i="3"/>
  <c r="H18" i="3"/>
  <c r="H19" i="3"/>
  <c r="H20" i="3"/>
  <c r="H21" i="3"/>
  <c r="H22" i="3"/>
  <c r="H23" i="3"/>
  <c r="H12" i="8"/>
  <c r="H11" i="8"/>
  <c r="H9" i="8"/>
  <c r="H32" i="7"/>
  <c r="H31" i="7"/>
  <c r="H30" i="7"/>
  <c r="H29" i="7"/>
  <c r="H28" i="7"/>
  <c r="H27" i="7"/>
  <c r="H26" i="7"/>
  <c r="H12" i="7"/>
  <c r="H11" i="7"/>
  <c r="H10" i="7"/>
  <c r="H7" i="7"/>
  <c r="H6" i="7"/>
  <c r="H19" i="4"/>
  <c r="H15" i="4"/>
  <c r="H14" i="4"/>
  <c r="H13" i="4"/>
  <c r="H11" i="4"/>
  <c r="H9" i="4"/>
  <c r="H7" i="4"/>
  <c r="H6" i="4"/>
  <c r="C33" i="10" l="1"/>
  <c r="H14" i="8"/>
  <c r="C8" i="10" s="1"/>
  <c r="C10" i="10"/>
  <c r="H17" i="11"/>
  <c r="C11" i="10" s="1"/>
  <c r="C12" i="10"/>
  <c r="H20" i="13"/>
  <c r="H24" i="14"/>
  <c r="C22" i="10" s="1"/>
  <c r="C35" i="10"/>
  <c r="H20" i="4"/>
  <c r="C41" i="10" s="1"/>
  <c r="C36" i="10" l="1"/>
  <c r="C16" i="10"/>
  <c r="C17" i="10"/>
  <c r="C23" i="10"/>
  <c r="H15" i="3"/>
  <c r="H14" i="3"/>
  <c r="H12" i="3"/>
  <c r="H35" i="3" s="1"/>
  <c r="H11" i="3"/>
  <c r="H10" i="3"/>
  <c r="C7" i="10" l="1"/>
  <c r="C13" i="10" l="1"/>
  <c r="H12" i="2"/>
  <c r="H7" i="2"/>
  <c r="H13" i="2" l="1"/>
  <c r="C39" i="10" l="1"/>
  <c r="C42" i="10" s="1"/>
  <c r="C50" i="10" s="1"/>
  <c r="C53" i="10" l="1"/>
  <c r="C55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tc={97E38339-36D1-4B23-83FA-8A5641A285EA}</author>
    <author>tc={96309108-9BA3-4898-B355-0DECBF579670}</author>
  </authors>
  <commentList>
    <comment ref="F8" authorId="0" shapeId="0" xr:uid="{97E38339-36D1-4B23-83FA-8A5641A285EA}">
      <text>
        <t>[Threaded comment]
Your version of Excel allows you to read this threaded comment; however, any edits to it will get removed if the file is opened in a newer version of Excel. Learn more: https://go.microsoft.com/fwlink/?linkid=870924
Comment:
    Reduced from 300m to 50m as only some areas need to be repaired. Rest kept intact</t>
      </text>
    </comment>
    <comment ref="F10" authorId="1" shapeId="0" xr:uid="{96309108-9BA3-4898-B355-0DECBF579670}">
      <text>
        <t>[Threaded comment]
Your version of Excel allows you to read this threaded comment; however, any edits to it will get removed if the file is opened in a newer version of Excel. Learn more: https://go.microsoft.com/fwlink/?linkid=870924
Comment:
    Provision for 8 chutes 10m long each plus contingency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tc={2AB8FC89-AEC9-4BA4-B21F-5D4A6A972EE1}</author>
  </authors>
  <commentList>
    <comment ref="D10" authorId="0" shapeId="0" xr:uid="{2AB8FC89-AEC9-4BA4-B21F-5D4A6A972EE1}">
      <text>
        <t>[Threaded comment]
Your version of Excel allows you to read this threaded comment; however, any edits to it will get removed if the file is opened in a newer version of Excel. Learn more: https://go.microsoft.com/fwlink/?linkid=870924
Comment:
    What is a danger plate necessary for? Culvert is already built at toe of the slope. Will gabion wall require danger plates?</t>
      </text>
    </comment>
  </commentList>
</comments>
</file>

<file path=xl/sharedStrings.xml><?xml version="1.0" encoding="utf-8"?>
<sst xmlns="http://schemas.openxmlformats.org/spreadsheetml/2006/main" count="964" uniqueCount="564">
  <si>
    <t>C12.2</t>
  </si>
  <si>
    <t>GROUND ANCHORS</t>
  </si>
  <si>
    <t>ITEM</t>
  </si>
  <si>
    <t>DESCRIPTION</t>
  </si>
  <si>
    <t>UNIT</t>
  </si>
  <si>
    <t>QUANTITY</t>
  </si>
  <si>
    <t>RATE</t>
  </si>
  <si>
    <t>AMOUNT</t>
  </si>
  <si>
    <t/>
  </si>
  <si>
    <t>C12.2.13</t>
  </si>
  <si>
    <t>lump sum</t>
  </si>
  <si>
    <t>C12.2.14</t>
  </si>
  <si>
    <t>number (No.)</t>
  </si>
  <si>
    <t>a)</t>
  </si>
  <si>
    <t>b)</t>
  </si>
  <si>
    <t>PC12.2.20</t>
  </si>
  <si>
    <t>Pull out tests</t>
  </si>
  <si>
    <t>for soil nail (including anchor "pad"; reinforcement, shotcrete, and complete installation set with nail, grout, spider, bearing plate, nut, grout pipes and testing there-of)</t>
  </si>
  <si>
    <t>TOTAL CARRIED FORWARD TO SUMMARY</t>
  </si>
  <si>
    <t>(a)</t>
  </si>
  <si>
    <t>prime cost (PC) sum</t>
  </si>
  <si>
    <t>(i)</t>
  </si>
  <si>
    <t>percentage (%)</t>
  </si>
  <si>
    <t>Employer’s contribution to other special tests</t>
  </si>
  <si>
    <t>Handling costs and profit in respect of item C20.1.2.2(a)</t>
  </si>
  <si>
    <t>Establishment on the site for drilling of soil nails</t>
  </si>
  <si>
    <t>C12.6</t>
  </si>
  <si>
    <t>MECHANICALLY STABILISED EARTH AND GABIONS</t>
  </si>
  <si>
    <t>C12.6.1</t>
  </si>
  <si>
    <t>Establishment on site for MSE</t>
  </si>
  <si>
    <t>C12.6.2</t>
  </si>
  <si>
    <t>Excavation for wall base foundation</t>
  </si>
  <si>
    <t>C12.6.11</t>
  </si>
  <si>
    <t>Backfill</t>
  </si>
  <si>
    <t>C12.6.15</t>
  </si>
  <si>
    <t>Surface preparation for bedding the gabions</t>
  </si>
  <si>
    <t>C12.6.16</t>
  </si>
  <si>
    <t>Gabions and mattresses:</t>
  </si>
  <si>
    <t>C12.6.16.1</t>
  </si>
  <si>
    <t>C12.6.17</t>
  </si>
  <si>
    <t>Move to and set up at each soil nail position</t>
  </si>
  <si>
    <t>Geotechnical Investigation</t>
  </si>
  <si>
    <t>metre (m)</t>
  </si>
  <si>
    <t>C12.2.15</t>
  </si>
  <si>
    <t xml:space="preserve">Non-destructive concrete tests as required by the Engineer </t>
  </si>
  <si>
    <t>Prov. Sum</t>
  </si>
  <si>
    <t>PC12.6.18</t>
  </si>
  <si>
    <t>PC12.6/C5.1.3</t>
  </si>
  <si>
    <t>Excavate material to spoil sites designated by the Contractor</t>
  </si>
  <si>
    <t>PC12.6/C5.1.3.1</t>
  </si>
  <si>
    <t>Excavate material to spoil from roadbed construction, material obtained from:</t>
  </si>
  <si>
    <t>Soft excavation</t>
  </si>
  <si>
    <t>C1.2</t>
  </si>
  <si>
    <t>GENERAL REQUIREMENTS AND PROVISIONS</t>
  </si>
  <si>
    <t>C1.2.1</t>
  </si>
  <si>
    <t>C1.2.1.1</t>
  </si>
  <si>
    <t>Monitoring of compliance with and reporting on the EMP</t>
  </si>
  <si>
    <t>month</t>
  </si>
  <si>
    <t>C1.2.2</t>
  </si>
  <si>
    <t>C1.2.2.1</t>
  </si>
  <si>
    <t>Submission of a Scheme 1 Programme</t>
  </si>
  <si>
    <t>C1.2.2.2</t>
  </si>
  <si>
    <t>Reviewing and updating a Scheme 1 Programme</t>
  </si>
  <si>
    <t>C1.2.2.6</t>
  </si>
  <si>
    <t>Preparation and submission of all information and reports specified in the Contract Documentation</t>
  </si>
  <si>
    <t>C1.2.5</t>
  </si>
  <si>
    <t>C1.2.5.1</t>
  </si>
  <si>
    <t>Health and safety plan</t>
  </si>
  <si>
    <t>C1.2.5.2</t>
  </si>
  <si>
    <t>Implementation of health and safety plan</t>
  </si>
  <si>
    <t>C1.3</t>
  </si>
  <si>
    <t>CONTRACTOR’S SITE ESTABLISHMENT AND GENERAL OBLIGATIONS</t>
  </si>
  <si>
    <t>PC1.3.1</t>
  </si>
  <si>
    <t>The Contractor's general obligations</t>
  </si>
  <si>
    <t>C1.3.1.1</t>
  </si>
  <si>
    <t>Fixed obligations</t>
  </si>
  <si>
    <t>C1.3.1.2</t>
  </si>
  <si>
    <t>Value-related obligations</t>
  </si>
  <si>
    <t>C1.3.1.3</t>
  </si>
  <si>
    <t>Time-related obligations</t>
  </si>
  <si>
    <t>Execution of the works</t>
  </si>
  <si>
    <t>C1.3.2</t>
  </si>
  <si>
    <t>Contract sign boards</t>
  </si>
  <si>
    <t>C1.5</t>
  </si>
  <si>
    <t>ACCOMMODATION OF TRAFFIC</t>
  </si>
  <si>
    <t>C1.5.2</t>
  </si>
  <si>
    <t>Accommodation of vehicular traffic</t>
  </si>
  <si>
    <t>C1.5.3</t>
  </si>
  <si>
    <t xml:space="preserve">Liaison with traffic authorities </t>
  </si>
  <si>
    <t>C1.5.7</t>
  </si>
  <si>
    <t xml:space="preserve">Temporary traffic control facilities: </t>
  </si>
  <si>
    <t>C1.5.7.1</t>
  </si>
  <si>
    <t>Delineators including mounting bases and ballast:</t>
  </si>
  <si>
    <t>Single sided, reversible left or right (size indicated)</t>
  </si>
  <si>
    <t>Double sided, reversible left or right (size indicated)</t>
  </si>
  <si>
    <t>C1.5.7.2</t>
  </si>
  <si>
    <t>Traffic cones, minimum height 750 mm</t>
  </si>
  <si>
    <t>C1.5.7.3</t>
  </si>
  <si>
    <t>Flagmen</t>
  </si>
  <si>
    <t>man-shift</t>
  </si>
  <si>
    <t>C1.5.7.4</t>
  </si>
  <si>
    <t>Traffic controllers</t>
  </si>
  <si>
    <t>C1.5.7.5</t>
  </si>
  <si>
    <t>Provision of illuminated traffic signs:</t>
  </si>
  <si>
    <t>Sign mounted flashing amber lights (2 lights with the specified power supply) mounted on a backing board which is:</t>
  </si>
  <si>
    <t>900 mm wide x 150 mm high</t>
  </si>
  <si>
    <t>No</t>
  </si>
  <si>
    <t>Flashing LED illuminated arrow board</t>
  </si>
  <si>
    <t>C1.5.7.6</t>
  </si>
  <si>
    <t>Maintenance of illuminated traffic signs:</t>
  </si>
  <si>
    <t>C1.5.7.10</t>
  </si>
  <si>
    <t>Provision of temporary Traffic control facilities:</t>
  </si>
  <si>
    <t>C1.5.7.10.1</t>
  </si>
  <si>
    <t xml:space="preserve">R &amp; TR series (1200mm diameter) </t>
  </si>
  <si>
    <t>C1.5.7.10.2</t>
  </si>
  <si>
    <t>TW series (1200mm sides)</t>
  </si>
  <si>
    <t>C1.5.7.10.3</t>
  </si>
  <si>
    <t>Mobile variable message sign</t>
  </si>
  <si>
    <t>TIN 11-3 (600m)</t>
  </si>
  <si>
    <t>(ii)</t>
  </si>
  <si>
    <t xml:space="preserve">TIN 11-3 (400m) </t>
  </si>
  <si>
    <t>(iii)</t>
  </si>
  <si>
    <t xml:space="preserve">TIN 11-3 (200m) </t>
  </si>
  <si>
    <t>(iv)</t>
  </si>
  <si>
    <t>TIN 11-4 (End/Thank you)</t>
  </si>
  <si>
    <t>(v)</t>
  </si>
  <si>
    <t>Portable STOP and GO-RY signs</t>
  </si>
  <si>
    <t>(vi)</t>
  </si>
  <si>
    <t>TIN 11-2 (1km)</t>
  </si>
  <si>
    <t>(vii)</t>
  </si>
  <si>
    <t>TIN 11-2 (4km)</t>
  </si>
  <si>
    <t>(viii)</t>
  </si>
  <si>
    <t>Road signs, STW-, DTG-, TGS- AND TG-series (excluding delineators and barricades)</t>
  </si>
  <si>
    <t>C1.5.8</t>
  </si>
  <si>
    <t>Traffic safety officer, complete with vehicle, Cell phone, labour and any required equipment</t>
  </si>
  <si>
    <t>C1.5.11</t>
  </si>
  <si>
    <t>Provision of safety equipment for visitors</t>
  </si>
  <si>
    <t>C1.5.11.1</t>
  </si>
  <si>
    <t>Provision of reflective safety vests for visitors</t>
  </si>
  <si>
    <t>C1.5.11.2</t>
  </si>
  <si>
    <t>Provision of hard hats for visitors</t>
  </si>
  <si>
    <t>PC1.5.13</t>
  </si>
  <si>
    <t>Penalties</t>
  </si>
  <si>
    <t>Fixed penalty for non compliance for traffic safety requirements per occurrence</t>
  </si>
  <si>
    <t>rate only</t>
  </si>
  <si>
    <t>(b)</t>
  </si>
  <si>
    <t xml:space="preserve">Time related penalty for PC1.5.13 (a) </t>
  </si>
  <si>
    <t>hour (h)</t>
  </si>
  <si>
    <t>PC1.5.14</t>
  </si>
  <si>
    <t>The provision and maintenance of safety equipment for use by the Employer’s Agent:</t>
  </si>
  <si>
    <t>Rotating amber flashing lights magnetically attached to vehicles</t>
  </si>
  <si>
    <t>High visibility reflective safety vests</t>
  </si>
  <si>
    <t>Install, grout and protect soil nails: fully grouted, threaded bar of minimum characteristic strength 500MPa to SANS920, galvanised &amp; passivated, with plate, nut, connection bolts, spider, grout pipes, spacers, etc. COMPLETE - as indicated on drawings</t>
  </si>
  <si>
    <t>GENERAL</t>
  </si>
  <si>
    <t>C1.6</t>
  </si>
  <si>
    <t>CLEARING AND GRUBBING</t>
  </si>
  <si>
    <t>C1.7</t>
  </si>
  <si>
    <t>LOADING AND HAULING</t>
  </si>
  <si>
    <t>SERVICES</t>
  </si>
  <si>
    <t>C2.1</t>
  </si>
  <si>
    <t>GENERAL REQUIREMENTS AND TRENCHING FOR SERVICES</t>
  </si>
  <si>
    <t>DRAINAGE</t>
  </si>
  <si>
    <t>C3.1</t>
  </si>
  <si>
    <t>DRAINS</t>
  </si>
  <si>
    <t>C3.3</t>
  </si>
  <si>
    <t>CONCRETE KERBING AND CHANNELING, ASPHALT BERMS, CHUTES, DOWNPIPES, AS WELL AS CONCRETE, STONE PITCHED AND GABION LININGS FOR OPEN DRAINS</t>
  </si>
  <si>
    <t>ANCILLIARY ROAD WORKS</t>
  </si>
  <si>
    <t>C11.4</t>
  </si>
  <si>
    <t>ROAD RESTRAINT SYSTEMS</t>
  </si>
  <si>
    <t>C11.8</t>
  </si>
  <si>
    <t>LANDSCAPING AND PLANTING PLANTS</t>
  </si>
  <si>
    <t>GEOTECHNICAL</t>
  </si>
  <si>
    <t>MECHANICALLY STABILISED EARTH WALLS AND GABIONS</t>
  </si>
  <si>
    <t>SUBTOTAL</t>
  </si>
  <si>
    <t>VALUE ADDED TAX</t>
  </si>
  <si>
    <t>15% OF SUBTOTAL</t>
  </si>
  <si>
    <t>C1.2.8</t>
  </si>
  <si>
    <t>Dayworks</t>
  </si>
  <si>
    <t>Safety</t>
  </si>
  <si>
    <t>Programming and Reporting</t>
  </si>
  <si>
    <t>Environmental Management</t>
  </si>
  <si>
    <t>C1.2.8.1</t>
  </si>
  <si>
    <t>(c)</t>
  </si>
  <si>
    <t>(d)</t>
  </si>
  <si>
    <t>(e)</t>
  </si>
  <si>
    <t>(f)</t>
  </si>
  <si>
    <t>C1.2.8.2</t>
  </si>
  <si>
    <t>Personnel</t>
  </si>
  <si>
    <t>Skilled labourer</t>
  </si>
  <si>
    <t>Gang leader</t>
  </si>
  <si>
    <t>Foreman</t>
  </si>
  <si>
    <t>Skilled artisan</t>
  </si>
  <si>
    <t xml:space="preserve">Unskilled labourer </t>
  </si>
  <si>
    <t>Semi-skilled labourer</t>
  </si>
  <si>
    <t>Construction equipment</t>
  </si>
  <si>
    <t>Front end loader</t>
  </si>
  <si>
    <t>man-month</t>
  </si>
  <si>
    <t>C1.6.1</t>
  </si>
  <si>
    <t>C1.6.1.1</t>
  </si>
  <si>
    <t>Clearing</t>
  </si>
  <si>
    <t>Clearing with machines and some hand labour where necessary</t>
  </si>
  <si>
    <t>Clearing with hand labour only when labour enhanced work is specified</t>
  </si>
  <si>
    <t>hectare (ha)</t>
  </si>
  <si>
    <t>C1.6.1.2</t>
  </si>
  <si>
    <t>C1.6.2</t>
  </si>
  <si>
    <t>Grubbing</t>
  </si>
  <si>
    <t>Grubbing with machines and some hand labour where necessary</t>
  </si>
  <si>
    <t>Grubbing with hand labour when labour enhancement work is specified or it is not practical to use a machine</t>
  </si>
  <si>
    <t>C1.6.3</t>
  </si>
  <si>
    <t>C1.6.2.1</t>
  </si>
  <si>
    <t>C1.6.2.2</t>
  </si>
  <si>
    <t>C1.6.3.1</t>
  </si>
  <si>
    <t>Removal and grubbing of large trees and tree stumps</t>
  </si>
  <si>
    <t>Girth equal to or exceeding 1,0m up to and including 2,0m</t>
  </si>
  <si>
    <t>Girth exceeding 2,0m up to and including 3,0m</t>
  </si>
  <si>
    <t>C1.6.3.2</t>
  </si>
  <si>
    <t>C1.6.9</t>
  </si>
  <si>
    <t>C1.6.9.1</t>
  </si>
  <si>
    <t>Stockpiling topsoil</t>
  </si>
  <si>
    <t>Conservation of topsoil</t>
  </si>
  <si>
    <t>Loading</t>
  </si>
  <si>
    <t>C1.7.1</t>
  </si>
  <si>
    <t>C1.7.1.1</t>
  </si>
  <si>
    <t>Loading from stockpile using machines and some hand labour where necessary</t>
  </si>
  <si>
    <t>C1.7.2</t>
  </si>
  <si>
    <t>C1.7.2.2</t>
  </si>
  <si>
    <t>Hauling</t>
  </si>
  <si>
    <t>Hauling material to spoil and off-loading it at a designated spoil or stockpile area:</t>
  </si>
  <si>
    <t>Soil and gravel material</t>
  </si>
  <si>
    <t>Sign mounted flashing amber lights (a pair of two lights mounted on a separate backing board)</t>
  </si>
  <si>
    <t>Energy dissipaters in outlet structures</t>
  </si>
  <si>
    <t>C3.3.15</t>
  </si>
  <si>
    <t>C3.3.15.1</t>
  </si>
  <si>
    <t>C3.3.2</t>
  </si>
  <si>
    <t>Concrete kerbing-channeling combination</t>
  </si>
  <si>
    <t>C3.3.2.1</t>
  </si>
  <si>
    <t>C2.1.1</t>
  </si>
  <si>
    <t>Location, identification, protection and relocation of existing services</t>
  </si>
  <si>
    <t>C2.1.1.1</t>
  </si>
  <si>
    <t>Contractor’s obligations</t>
  </si>
  <si>
    <t>C2.1.1.2</t>
  </si>
  <si>
    <t>Permanent services relocation or protection work by others</t>
  </si>
  <si>
    <t>C2.1.1.3</t>
  </si>
  <si>
    <t>Handling costs and profit in respect of item C2.1.1.2 above</t>
  </si>
  <si>
    <t>C2.1.1.4</t>
  </si>
  <si>
    <t>Permanent services relocation or protection work by the Contractor</t>
  </si>
  <si>
    <t>C2.1.1.5</t>
  </si>
  <si>
    <t>Handling costs and profit in respect of item C2.1.1.3 above</t>
  </si>
  <si>
    <t>C2.1.23</t>
  </si>
  <si>
    <t>C2.1.23.1</t>
  </si>
  <si>
    <t>Sand from commercial sources</t>
  </si>
  <si>
    <t>Reinstatement of trenches in existing surfaced roads using</t>
  </si>
  <si>
    <t>Prefabricated kerbing-channel (Precast Fig 7 kerb with a 300mm wide cast insitu channel class C25/30-20</t>
  </si>
  <si>
    <t>0m to 1,5m</t>
  </si>
  <si>
    <t>C11.4.6</t>
  </si>
  <si>
    <t>Reflective plates</t>
  </si>
  <si>
    <t>C11.4.6.1</t>
  </si>
  <si>
    <t>Steel plates</t>
  </si>
  <si>
    <t>C11.4.7</t>
  </si>
  <si>
    <t>Removing existing guardrails:</t>
  </si>
  <si>
    <t>C11.4.9</t>
  </si>
  <si>
    <t>Re-erection of guardrails with recovered or provided material:</t>
  </si>
  <si>
    <t>C11.4.9.1</t>
  </si>
  <si>
    <t>Single guardrail</t>
  </si>
  <si>
    <t>C11.4.11</t>
  </si>
  <si>
    <t>New material required for the re-erection guardrails with recovered materials:</t>
  </si>
  <si>
    <t>C11.4.11.1</t>
  </si>
  <si>
    <t>Guardrails, 3,81m compliant to SANS 1350</t>
  </si>
  <si>
    <t>C11.4.11.2</t>
  </si>
  <si>
    <t>Timber posts compliant to SANS 457</t>
  </si>
  <si>
    <t>C11.4.11.4</t>
  </si>
  <si>
    <t>C11.4.11.5</t>
  </si>
  <si>
    <t>Spacer blocks compliant to SANS 457</t>
  </si>
  <si>
    <t>C11.4.11.6</t>
  </si>
  <si>
    <t>Splice bolt complete with nut and washer compliant to SANS 1350</t>
  </si>
  <si>
    <t>C11.4.11.7</t>
  </si>
  <si>
    <t>Post bolt complete with nut and washer compliant to SANS 1350</t>
  </si>
  <si>
    <t>C11.8.1</t>
  </si>
  <si>
    <t>Trimming:</t>
  </si>
  <si>
    <t>C11.8.1.1</t>
  </si>
  <si>
    <t>Machine trimming</t>
  </si>
  <si>
    <t>C11.8.1.2</t>
  </si>
  <si>
    <t>Hand trimming</t>
  </si>
  <si>
    <t>C11.8.3</t>
  </si>
  <si>
    <t>Preparing the areas for grassing:</t>
  </si>
  <si>
    <t>C11.8.4</t>
  </si>
  <si>
    <t>Grassing</t>
  </si>
  <si>
    <t>C11.8.5</t>
  </si>
  <si>
    <t>Watering the grass when established by topsoiling only</t>
  </si>
  <si>
    <t>kilolitre (kℓ)</t>
  </si>
  <si>
    <t>C11.8.3.3</t>
  </si>
  <si>
    <t>Topsoiling within the road reserve where the following materials are used</t>
  </si>
  <si>
    <t>Topsoil obtained from within the road reserve or borrow areas</t>
  </si>
  <si>
    <t>Special tests required by the Engineer</t>
  </si>
  <si>
    <t>C1.5.12.1</t>
  </si>
  <si>
    <t xml:space="preserve">Provision of additional traffic accommodation facilities </t>
  </si>
  <si>
    <t>C1.5.12.2</t>
  </si>
  <si>
    <t>Handling cost, profit and all other charges in respect of item C1.5.12.1</t>
  </si>
  <si>
    <t>%</t>
  </si>
  <si>
    <t>C3.3.7</t>
  </si>
  <si>
    <t>Cast in situ concrete chutes (measured by components):</t>
  </si>
  <si>
    <t>C3.3.7.1</t>
  </si>
  <si>
    <t>Concrete (30MPa)</t>
  </si>
  <si>
    <t>C3.3.7.2</t>
  </si>
  <si>
    <t>Formwork (surface finish indicated)</t>
  </si>
  <si>
    <t>PC20.1.6</t>
  </si>
  <si>
    <t>C20.1.6.1</t>
  </si>
  <si>
    <t>Direct payment by contractor</t>
  </si>
  <si>
    <t>PC Sum</t>
  </si>
  <si>
    <t>Handling cost and profit in respect of item C20.1.6.1</t>
  </si>
  <si>
    <t>C20.1</t>
  </si>
  <si>
    <t>TESTING MATERIALS AND JUDGEMENT OF WORKMANSHIP</t>
  </si>
  <si>
    <t>GRAND TOTAL</t>
  </si>
  <si>
    <t>TESTING AND MATERIAL JUDGEMENT</t>
  </si>
  <si>
    <t>C12.8.18.1</t>
  </si>
  <si>
    <t>Handling costs and profit in respect of item C12.6.18 above</t>
  </si>
  <si>
    <t>SUMMARY OF PRICING SCHEDULE</t>
  </si>
  <si>
    <t>C20.1.2</t>
  </si>
  <si>
    <t>C20.1.2.2</t>
  </si>
  <si>
    <t>6.0m long, 25mm diameter bar</t>
  </si>
  <si>
    <t>C3.1.1</t>
  </si>
  <si>
    <t>C3.1.1.1</t>
  </si>
  <si>
    <t>Precast concrete blocks in outlet structures (Precast concrete blocks in outlet structures as per drawing No. 2023_02_ST_10)</t>
  </si>
  <si>
    <t>C3.3.6</t>
  </si>
  <si>
    <t>C3.3.8</t>
  </si>
  <si>
    <t>Linings for open drains:</t>
  </si>
  <si>
    <t>C3.3.8.3</t>
  </si>
  <si>
    <t>Stone pitched lining (200mm thickness)</t>
  </si>
  <si>
    <t>C3.3.10</t>
  </si>
  <si>
    <t>C11.6</t>
  </si>
  <si>
    <t xml:space="preserve">ROAD SIGNS </t>
  </si>
  <si>
    <t>C11.6.3</t>
  </si>
  <si>
    <t>C11.6.3.1</t>
  </si>
  <si>
    <t>ton (t)</t>
  </si>
  <si>
    <t>C11.6.5</t>
  </si>
  <si>
    <t>C11.6.5.1</t>
  </si>
  <si>
    <t>Excavating soft material and backfilling</t>
  </si>
  <si>
    <t>C11.6.8</t>
  </si>
  <si>
    <t>Danger plates at culverts/structures</t>
  </si>
  <si>
    <t>C11.6.8.1</t>
  </si>
  <si>
    <t>ROAD SIGNS</t>
  </si>
  <si>
    <t>G7 engineered fill, compacted to 93% Mod. AASHTO</t>
  </si>
  <si>
    <t>9.0m long, 25mm diameter bar</t>
  </si>
  <si>
    <t>C11.8.4.1</t>
  </si>
  <si>
    <t>General fill for soil nail drilling platforms</t>
  </si>
  <si>
    <t>C4.3</t>
  </si>
  <si>
    <t>EXISTING ROAD MATERIALS</t>
  </si>
  <si>
    <t>C4.3.6</t>
  </si>
  <si>
    <t>Milling and removal of existing asphalt layers with an average milling depth (Contractor takes ownership)</t>
  </si>
  <si>
    <t>C4.3.6.1</t>
  </si>
  <si>
    <t>Not exceeding 50mm</t>
  </si>
  <si>
    <t>EARTHWORKS AND PAVEMENT LAYERS MATERIALS</t>
  </si>
  <si>
    <t>C4.2</t>
  </si>
  <si>
    <t>CUT MATERIALS</t>
  </si>
  <si>
    <t>C5.2</t>
  </si>
  <si>
    <t>FILL</t>
  </si>
  <si>
    <t>C5.2.2</t>
  </si>
  <si>
    <t xml:space="preserve">Fill construction: </t>
  </si>
  <si>
    <t>Compacted to 93% of MDD</t>
  </si>
  <si>
    <t>C5.2.2.2</t>
  </si>
  <si>
    <t>Coarse fill material in compacted layer thicknesses exceeding 200 mm but less than 500mm:</t>
  </si>
  <si>
    <t>C4.2.8</t>
  </si>
  <si>
    <t>Excavate material to spoil in sites designated by the Employer, material obtained from</t>
  </si>
  <si>
    <t>C4.2.8.1</t>
  </si>
  <si>
    <t>Soft excavation, overburden and unsuitable material</t>
  </si>
  <si>
    <t>EARTHWORKS AND PAVEMENT LAYERS CONSTRUCTION</t>
  </si>
  <si>
    <t>C12.3</t>
  </si>
  <si>
    <t>GROUND IMPROVEMENT</t>
  </si>
  <si>
    <t>PC12.3.25</t>
  </si>
  <si>
    <t xml:space="preserve">Supply and placement of HDPE Geocell 150mm high, suitable for use on a 35 deg slope INCLUSIVE of growing medium </t>
  </si>
  <si>
    <t>C3.2</t>
  </si>
  <si>
    <t>CULVERTS</t>
  </si>
  <si>
    <t>C3.2.4</t>
  </si>
  <si>
    <t>Metal and U-PVC culverts:</t>
  </si>
  <si>
    <t>C3.2.4.1</t>
  </si>
  <si>
    <t>C3.2.4.3</t>
  </si>
  <si>
    <t>C3.2.7</t>
  </si>
  <si>
    <t>Cast in situ concrete and formwork:</t>
  </si>
  <si>
    <t>C3.2.7.1</t>
  </si>
  <si>
    <t>C3.2.7.5</t>
  </si>
  <si>
    <t>C3.2.7.6</t>
  </si>
  <si>
    <t>C3.2.24</t>
  </si>
  <si>
    <t>Compaction of bedding for inlets, outlets, manholes and catchpits:</t>
  </si>
  <si>
    <t>C3.2.24.1</t>
  </si>
  <si>
    <t>C3.2.24.2</t>
  </si>
  <si>
    <t>Vertical formwork for F1 surface finish</t>
  </si>
  <si>
    <t>Vertical formwork for F2 surface finish</t>
  </si>
  <si>
    <t>300mm dia, normal duty (100kPa pipe stiffness), unplastisized PVC pipe</t>
  </si>
  <si>
    <t>C3.2.12</t>
  </si>
  <si>
    <t>Demolition of concrete members or elements:</t>
  </si>
  <si>
    <t>C3.2.12.1</t>
  </si>
  <si>
    <t>kilometre (km)</t>
  </si>
  <si>
    <t>kilogram (kg)</t>
  </si>
  <si>
    <t>SANRAL  N.002-300-2027/1</t>
  </si>
  <si>
    <t>THE URGENT REPAIR TO EMBANKMENT AND PAVEMENT FAILURE ON THE SOUTH BOUND OF NATIONAL ROUTE 2, SECTION 30 BETWEEN KM 0.80 AND KM 1.20</t>
  </si>
  <si>
    <t>C1.5/C11.4.3</t>
  </si>
  <si>
    <t>C11.4.3.3</t>
  </si>
  <si>
    <t>PC11.4.3.5</t>
  </si>
  <si>
    <t>m-km</t>
  </si>
  <si>
    <t xml:space="preserve">Installation and removal of precast barrier system </t>
  </si>
  <si>
    <t xml:space="preserve">Project specific concrete barrier systems (See Typical Drawing F Shape Concrete Tempory Barrier: TD S-P-1001-V1) </t>
  </si>
  <si>
    <t>Transport of precast Concrete barriers provided by the Employer(Ref, Typical Drawing - TD S-P-1001-V1)</t>
  </si>
  <si>
    <t>FACILITIES FOR THE ENGINEER</t>
  </si>
  <si>
    <t>C1.4</t>
  </si>
  <si>
    <t>Site Accomodation</t>
  </si>
  <si>
    <t>C1.4.1</t>
  </si>
  <si>
    <t xml:space="preserve">Offices and conference room </t>
  </si>
  <si>
    <r>
      <t>square metre (m</t>
    </r>
    <r>
      <rPr>
        <vertAlign val="superscript"/>
        <sz val="9"/>
        <color rgb="FF000000"/>
        <rFont val="Arial"/>
        <family val="2"/>
      </rPr>
      <t>2</t>
    </r>
    <r>
      <rPr>
        <sz val="9"/>
        <color rgb="FF000000"/>
        <rFont val="Arial"/>
        <family val="2"/>
      </rPr>
      <t>)</t>
    </r>
  </si>
  <si>
    <t>Laboratories</t>
  </si>
  <si>
    <t>Open concrete working floors and verandas</t>
  </si>
  <si>
    <t xml:space="preserve">Store rooms inside the laboratory </t>
  </si>
  <si>
    <t>Car ports</t>
  </si>
  <si>
    <r>
      <t xml:space="preserve">Ablution unit </t>
    </r>
    <r>
      <rPr>
        <i/>
        <sz val="9"/>
        <color theme="1"/>
        <rFont val="Arial"/>
        <family val="2"/>
      </rPr>
      <t>(equipped as specified)</t>
    </r>
  </si>
  <si>
    <r>
      <t xml:space="preserve">Kitchen unit </t>
    </r>
    <r>
      <rPr>
        <i/>
        <sz val="9"/>
        <color theme="1"/>
        <rFont val="Arial"/>
        <family val="2"/>
      </rPr>
      <t>(equipped as specified)</t>
    </r>
  </si>
  <si>
    <t>Rented housing paid for by the Contractor</t>
  </si>
  <si>
    <t>provisional sum</t>
  </si>
  <si>
    <t>Contractor's handling costs, profit and all other charges in respect of item C1.4.1.13</t>
  </si>
  <si>
    <t>Items measured by area</t>
  </si>
  <si>
    <t>Shelving as specified, complete with brackets</t>
  </si>
  <si>
    <t>Work benches with a concrete slab top</t>
  </si>
  <si>
    <t>Work-benches with a wooden top</t>
  </si>
  <si>
    <t>Constant-temperature baths of concrete and/or plastered brick</t>
  </si>
  <si>
    <t>Concrete footings and pedestals for laboratory equipment</t>
  </si>
  <si>
    <t>C1.4.3.2</t>
  </si>
  <si>
    <t xml:space="preserve">Office chair </t>
  </si>
  <si>
    <t>C1.4.3.4</t>
  </si>
  <si>
    <t>Laboratory high chair</t>
  </si>
  <si>
    <t>C1.4.3.8</t>
  </si>
  <si>
    <t>Conference table and chairs (12 seater)</t>
  </si>
  <si>
    <t>C1.4.5</t>
  </si>
  <si>
    <t>Services at site offices, laboratories and site accommodation</t>
  </si>
  <si>
    <t>C1.4.5.1</t>
  </si>
  <si>
    <t>Fixed costs</t>
  </si>
  <si>
    <t>C1.4.5.2</t>
  </si>
  <si>
    <t>Running costs</t>
  </si>
  <si>
    <t>C1.4.7</t>
  </si>
  <si>
    <t>Site inspection transport</t>
  </si>
  <si>
    <t>C1.4.7.1</t>
  </si>
  <si>
    <r>
      <t xml:space="preserve">Provision of a bus, mini-bus or combi van for site inspection purposes </t>
    </r>
    <r>
      <rPr>
        <i/>
        <sz val="9"/>
        <color theme="1"/>
        <rFont val="Arial"/>
        <family val="2"/>
      </rPr>
      <t>(specify type and size of vehicle)</t>
    </r>
  </si>
  <si>
    <t>per day</t>
  </si>
  <si>
    <t>C1.4.8</t>
  </si>
  <si>
    <t>Site security measures for the Engineer’s facilities</t>
  </si>
  <si>
    <t>C1.4.8.1</t>
  </si>
  <si>
    <t>Supply and installation of all required security measures at the Engineer’s site offices and laboratories</t>
  </si>
  <si>
    <t>C1.4.8.2</t>
  </si>
  <si>
    <t>Provision of security guards / watchmen and an armed response service at the Engineer’s site offices and laboratories</t>
  </si>
  <si>
    <t>C1.4.1.1</t>
  </si>
  <si>
    <t>C1.4.1.2</t>
  </si>
  <si>
    <t>C1.4.1.3</t>
  </si>
  <si>
    <t>C1.4.1.5</t>
  </si>
  <si>
    <t>C1.4.1.6</t>
  </si>
  <si>
    <t>C1.4.1.7</t>
  </si>
  <si>
    <t>C1.4.1.9</t>
  </si>
  <si>
    <t>C1.4.1.13</t>
  </si>
  <si>
    <t>C1.4.1.14</t>
  </si>
  <si>
    <t>C1.4.2</t>
  </si>
  <si>
    <t>C1.4.2.1</t>
  </si>
  <si>
    <t>C1.4.2.2</t>
  </si>
  <si>
    <t>C1.4.2.3</t>
  </si>
  <si>
    <t>C1.4.2.4</t>
  </si>
  <si>
    <t>C1.4.2.5</t>
  </si>
  <si>
    <t>Items measured by number</t>
  </si>
  <si>
    <t>C1.4.4</t>
  </si>
  <si>
    <t>Prime cost items</t>
  </si>
  <si>
    <t>C1.4.4.5</t>
  </si>
  <si>
    <t>The provision of internet connectivity and WiFi data for Engineer’s site staff</t>
  </si>
  <si>
    <t>C1.4.4.6</t>
  </si>
  <si>
    <t>Handling costs and profit in respect of item C1.4.4.5</t>
  </si>
  <si>
    <t>Extra over sub-item C11.4.3.3 (a) for provision and installation of connecting plates and bolts.</t>
  </si>
  <si>
    <t>Extra over sub-item C11.4.3.3 (a) for  maintenance of the connection system for Employer supplied barriers.</t>
  </si>
  <si>
    <t>PC20.1.5</t>
  </si>
  <si>
    <r>
      <t>Financial contribution for an independent commercial laboratory (</t>
    </r>
    <r>
      <rPr>
        <b/>
        <sz val="9"/>
        <color rgb="FFFF0000"/>
        <rFont val="Arial"/>
        <family val="2"/>
      </rPr>
      <t>TO BE A NEGATIVE RATE</t>
    </r>
    <r>
      <rPr>
        <b/>
        <sz val="9"/>
        <rFont val="Arial"/>
        <family val="2"/>
      </rPr>
      <t>)</t>
    </r>
  </si>
  <si>
    <t>C1.2.1.2</t>
  </si>
  <si>
    <t xml:space="preserve">Dedicated environmental officer </t>
  </si>
  <si>
    <t>C1.2.3</t>
  </si>
  <si>
    <t>Routine road maintenance of existing public roads within the Site of the Works or other public roads outside the Site of the Works which are used as detours</t>
  </si>
  <si>
    <t>Grading of temporary gravel deviations and existing roads used as detours</t>
  </si>
  <si>
    <t>Watering of temporary gravel deviations and existing roads used as detours</t>
  </si>
  <si>
    <t>Other road maintenance work ordered by the Engineer</t>
  </si>
  <si>
    <t>Handling cost, profit and all other charges in respect of item C1.2.3.11</t>
  </si>
  <si>
    <t>Liaison with the routine road maintenance contractor</t>
  </si>
  <si>
    <t>C1.2.3.9</t>
  </si>
  <si>
    <t>C1.2.3.10</t>
  </si>
  <si>
    <t>C1.2.3.11</t>
  </si>
  <si>
    <t>C1.2.3.12</t>
  </si>
  <si>
    <t>C1.2.3.13</t>
  </si>
  <si>
    <t>Dispute Adjudication Board (DAB)</t>
  </si>
  <si>
    <t>PC1.2.10</t>
  </si>
  <si>
    <t>C1.2.10.1</t>
  </si>
  <si>
    <t>Employer’s contribution to DAB (50%)</t>
  </si>
  <si>
    <t>(b)_</t>
  </si>
  <si>
    <t>C2.1.2</t>
  </si>
  <si>
    <t>Existing services location, detection and verification</t>
  </si>
  <si>
    <t>C2.1.2.1</t>
  </si>
  <si>
    <t>C2.1.2.2</t>
  </si>
  <si>
    <t xml:space="preserve">Using specialist detection services (ground penetrating radar, radio detection etc.)  </t>
  </si>
  <si>
    <t>Handling costs and profit in respect of item C2.1.2.1 above</t>
  </si>
  <si>
    <t>C2.1,2.5</t>
  </si>
  <si>
    <t xml:space="preserve">Using hand excavation to locate, expose and verify services  </t>
  </si>
  <si>
    <t>cubic metre (m3)</t>
  </si>
  <si>
    <t>D1000</t>
  </si>
  <si>
    <t>STAKEHOLDER AND COMMUNITY LIAISON, AND TARGETED LABOUR AND TARGETED ENTERPRISES UTILISATION AND DEVELOPMENT</t>
  </si>
  <si>
    <t>D10.02</t>
  </si>
  <si>
    <t>Stakeholder and Community Liaison and Social Facilitation</t>
  </si>
  <si>
    <t xml:space="preserve">Cost of liaison, social facilitation and PLC support </t>
  </si>
  <si>
    <t xml:space="preserve">Handling cost and profit in respect of sub-item D10.02(a) </t>
  </si>
  <si>
    <t>D10.04</t>
  </si>
  <si>
    <t>Responsibilities of the Contractor towards Targeted Enterprises</t>
  </si>
  <si>
    <t xml:space="preserve"> (b)</t>
  </si>
  <si>
    <t>Contractor’s establishment, management, management support, assistance, coaching, guidance, mentoring and supervision of Targeted Enterprises</t>
  </si>
  <si>
    <t>Targeted Enterprise Construction Manager</t>
  </si>
  <si>
    <t>Person.Month</t>
  </si>
  <si>
    <t>Targeted Enterprise Site Supervisors</t>
  </si>
  <si>
    <t>D10.05</t>
  </si>
  <si>
    <t>Construction Works by Targeted Enterprises</t>
  </si>
  <si>
    <t>D10.05(c)</t>
  </si>
  <si>
    <t>D10.05(d)</t>
  </si>
  <si>
    <t>Fluctuation between the main contractor’s rates and that of the Targeted Enterprise subcontractors</t>
  </si>
  <si>
    <t>Preliminary and General Obligations of Targeted Enterprise sub-contractors appointed in terms of Section D of the Specifications</t>
  </si>
  <si>
    <t>D10.07</t>
  </si>
  <si>
    <t xml:space="preserve">Utilisation of updated Section D during contract implementation </t>
  </si>
  <si>
    <t>Payments associated with the utilisation, as part of contract amendment, of Section D during contract implementation.</t>
  </si>
  <si>
    <t xml:space="preserve">Handling cost and profit in respect of sub-item D10.07(a) </t>
  </si>
  <si>
    <t>FACILITIES OF ENGINEER</t>
  </si>
  <si>
    <t>TRAINING, COACHING, GUIDANCE, MENTORING AND ASSISTANCE</t>
  </si>
  <si>
    <t>Reinforcement:</t>
  </si>
  <si>
    <t>Mild steel bars</t>
  </si>
  <si>
    <t>Welded steel fabric</t>
  </si>
  <si>
    <t>C3.3.12</t>
  </si>
  <si>
    <t>C3.3.12.3</t>
  </si>
  <si>
    <t>C3.3.12.1</t>
  </si>
  <si>
    <r>
      <t>cubic metre (m</t>
    </r>
    <r>
      <rPr>
        <vertAlign val="superscript"/>
        <sz val="9"/>
        <color rgb="FF000000"/>
        <rFont val="Arial"/>
        <family val="2"/>
      </rPr>
      <t>3</t>
    </r>
    <r>
      <rPr>
        <sz val="9"/>
        <color rgb="FF000000"/>
        <rFont val="Arial"/>
        <family val="2"/>
      </rPr>
      <t>)</t>
    </r>
  </si>
  <si>
    <t>C3.3.16</t>
  </si>
  <si>
    <r>
      <t xml:space="preserve">Demolition and removal of existing kerbs and/or channel </t>
    </r>
    <r>
      <rPr>
        <i/>
        <sz val="9"/>
        <color theme="1"/>
        <rFont val="Arial"/>
        <family val="2"/>
      </rPr>
      <t>(as per existing drainage structure)</t>
    </r>
  </si>
  <si>
    <t>PC 3.3.6.4</t>
  </si>
  <si>
    <t>300mm diameter UPVC Downpipes for side inlet ((Prefabricated concrete chutes as per drawing No. STD2)</t>
  </si>
  <si>
    <t>Chutes (typical designs):</t>
  </si>
  <si>
    <r>
      <t>square metre (m</t>
    </r>
    <r>
      <rPr>
        <vertAlign val="superscript"/>
        <sz val="10"/>
        <color rgb="FF000000"/>
        <rFont val="Arial"/>
        <family val="2"/>
      </rPr>
      <t>2</t>
    </r>
    <r>
      <rPr>
        <sz val="10"/>
        <color rgb="FF000000"/>
        <rFont val="Arial"/>
        <family val="2"/>
      </rPr>
      <t>)</t>
    </r>
  </si>
  <si>
    <r>
      <t>square metre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)</t>
    </r>
  </si>
  <si>
    <r>
      <t>cubic metre (m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</si>
  <si>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r>
      <t>cubic metre - kilometre (m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 xml:space="preserve"> - km)</t>
    </r>
  </si>
  <si>
    <r>
      <t>cubic metre (m</t>
    </r>
    <r>
      <rPr>
        <vertAlign val="superscript"/>
        <sz val="10"/>
        <color rgb="FF000000"/>
        <rFont val="Arial"/>
        <family val="2"/>
      </rPr>
      <t>3</t>
    </r>
    <r>
      <rPr>
        <sz val="10"/>
        <color rgb="FF000000"/>
        <rFont val="Arial"/>
        <family val="2"/>
      </rPr>
      <t>)</t>
    </r>
  </si>
  <si>
    <r>
      <t xml:space="preserve">Anchor bolts </t>
    </r>
    <r>
      <rPr>
        <i/>
        <sz val="10"/>
        <color theme="1"/>
        <rFont val="Arial"/>
        <family val="2"/>
      </rPr>
      <t>(20mm Ø Bar- 4 Galvanized Anchor Bolt)</t>
    </r>
  </si>
  <si>
    <r>
      <t xml:space="preserve">In Class A bedding, screeds, concrete backfill and the encasing for pipes, including formwork </t>
    </r>
    <r>
      <rPr>
        <i/>
        <sz val="10"/>
        <color theme="1"/>
        <rFont val="Arial"/>
        <family val="2"/>
      </rPr>
      <t>(Class C24/30-20 concrete)</t>
    </r>
  </si>
  <si>
    <r>
      <t xml:space="preserve">In inlet and outlet structures including kerbs, chutes and downpipes, skewed ends, catchpits, manholes, thrust and anchor blocks, excluding formwork but including Class U2 surfacing finish </t>
    </r>
    <r>
      <rPr>
        <i/>
        <sz val="10"/>
        <color theme="1"/>
        <rFont val="Arial"/>
        <family val="2"/>
      </rPr>
      <t>(Class C24/30-20 concrete)</t>
    </r>
  </si>
  <si>
    <r>
      <t xml:space="preserve">Formwork of concrete under items C3.2.7.3 to 5 above </t>
    </r>
    <r>
      <rPr>
        <i/>
        <sz val="10"/>
        <color theme="1"/>
        <rFont val="Arial"/>
        <family val="2"/>
      </rPr>
      <t>(Class C24/30-20 concrete)</t>
    </r>
  </si>
  <si>
    <r>
      <t xml:space="preserve">Full member or element </t>
    </r>
    <r>
      <rPr>
        <i/>
        <sz val="10"/>
        <color theme="1"/>
        <rFont val="Arial"/>
        <family val="2"/>
      </rPr>
      <t xml:space="preserve">(location and description) </t>
    </r>
  </si>
  <si>
    <r>
      <t xml:space="preserve">Preparation and compaction of in situ bedding material to 90% of MDD </t>
    </r>
    <r>
      <rPr>
        <i/>
        <sz val="10"/>
        <color theme="1"/>
        <rFont val="Arial"/>
        <family val="2"/>
      </rPr>
      <t>(75mm)</t>
    </r>
  </si>
  <si>
    <r>
      <t xml:space="preserve">Extra-over sub-item C3.2.24.1 for compaction to 93% of MDD </t>
    </r>
    <r>
      <rPr>
        <i/>
        <sz val="10"/>
        <color theme="1"/>
        <rFont val="Arial"/>
        <family val="2"/>
      </rPr>
      <t>(75mm)</t>
    </r>
  </si>
  <si>
    <r>
      <t xml:space="preserve">Prefabricated kerbing-channeling </t>
    </r>
    <r>
      <rPr>
        <i/>
        <sz val="10"/>
        <rFont val="Arial"/>
        <family val="2"/>
      </rPr>
      <t>(Cast Insitu
Channel as per drawing No. 2023_02_ST_10)</t>
    </r>
  </si>
  <si>
    <r>
      <t>m</t>
    </r>
    <r>
      <rPr>
        <vertAlign val="superscript"/>
        <sz val="10"/>
        <color theme="1"/>
        <rFont val="Arial"/>
        <family val="2"/>
      </rPr>
      <t>3</t>
    </r>
  </si>
  <si>
    <r>
      <t>m</t>
    </r>
    <r>
      <rPr>
        <vertAlign val="superscript"/>
        <sz val="10"/>
        <color theme="1"/>
        <rFont val="Arial"/>
        <family val="2"/>
      </rPr>
      <t>2</t>
    </r>
  </si>
  <si>
    <r>
      <t xml:space="preserve">Grouted stone pitching </t>
    </r>
    <r>
      <rPr>
        <i/>
        <sz val="10"/>
        <color theme="1"/>
        <rFont val="Arial"/>
        <family val="2"/>
      </rPr>
      <t>(Type E)</t>
    </r>
  </si>
  <si>
    <r>
      <t xml:space="preserve">Sealed joints in concrete and stone pitched linings of open drains </t>
    </r>
    <r>
      <rPr>
        <i/>
        <sz val="10"/>
        <color theme="1"/>
        <rFont val="Arial"/>
        <family val="2"/>
      </rPr>
      <t>)</t>
    </r>
  </si>
  <si>
    <r>
      <t>(m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</si>
  <si>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r>
      <t xml:space="preserve">Road sign supports </t>
    </r>
    <r>
      <rPr>
        <sz val="10"/>
        <color theme="1"/>
        <rFont val="Arial"/>
        <family val="2"/>
      </rPr>
      <t>(overhead road sign structures excluded)</t>
    </r>
    <r>
      <rPr>
        <b/>
        <sz val="10"/>
        <rFont val="Arial"/>
        <family val="2"/>
      </rPr>
      <t>:</t>
    </r>
  </si>
  <si>
    <r>
      <t xml:space="preserve">Steel tubing </t>
    </r>
    <r>
      <rPr>
        <i/>
        <sz val="10"/>
        <color theme="1"/>
        <rFont val="Arial"/>
        <family val="2"/>
      </rPr>
      <t>(diameter and wall thickness indicated)</t>
    </r>
  </si>
  <si>
    <r>
      <t xml:space="preserve">Excavation and backfilling for road sign supports </t>
    </r>
    <r>
      <rPr>
        <b/>
        <sz val="10"/>
        <color theme="1"/>
        <rFont val="Arial"/>
        <family val="2"/>
      </rPr>
      <t>(not applicable to kilometre posts)</t>
    </r>
  </si>
  <si>
    <r>
      <t xml:space="preserve">Size 150 x 600mm </t>
    </r>
    <r>
      <rPr>
        <i/>
        <sz val="10"/>
        <rFont val="Arial"/>
        <family val="2"/>
      </rPr>
      <t>(steel post and Class I)</t>
    </r>
  </si>
  <si>
    <r>
      <t>The planting of grass cuttings (</t>
    </r>
    <r>
      <rPr>
        <i/>
        <sz val="10"/>
        <rFont val="Arial"/>
        <family val="2"/>
      </rPr>
      <t>Vetiver grass - Chrysopogon zizanioides</t>
    </r>
    <r>
      <rPr>
        <sz val="10"/>
        <rFont val="Arial"/>
        <family val="2"/>
      </rPr>
      <t>)</t>
    </r>
  </si>
  <si>
    <r>
      <t xml:space="preserve">Galvanised with PVC coating gabion boxes </t>
    </r>
    <r>
      <rPr>
        <i/>
        <sz val="10"/>
        <color rgb="FF000000"/>
        <rFont val="Arial"/>
        <family val="2"/>
      </rPr>
      <t>(3.0x1.0x1.0m)</t>
    </r>
  </si>
  <si>
    <r>
      <t xml:space="preserve">Geotextile </t>
    </r>
    <r>
      <rPr>
        <b/>
        <i/>
        <sz val="10"/>
        <rFont val="Arial"/>
        <family val="2"/>
      </rPr>
      <t>(Non-woven needle punched, min. 2.5kN puncture resistance)</t>
    </r>
  </si>
  <si>
    <t>Cleared and grubbed material (organic matter and all other unsuitable waste material)</t>
  </si>
  <si>
    <t>Excacating all material situated within the following depth ranges below the surface level using conventional methods: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</si>
</sst>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[$R-1C09]#,##0.00"/>
    <numFmt numFmtId="166" formatCode="#\ ##0.00"/>
    <numFmt numFmtId="167" formatCode="[$R-1C09]#,##0.00;[Red]\-[$R-1C09]#,##0.00"/>
    <numFmt numFmtId="168" formatCode="\$#,##0.00\ ;\(\$#,##0.00\)"/>
    <numFmt numFmtId="169" formatCode="#,##0.0"/>
    <numFmt numFmtId="170" formatCode="#,##0.000"/>
    <numFmt numFmtId="171" formatCode="_ * #,##0.00_ ;_ * \-#,##0.00_ ;_ * &quot;-&quot;??_ ;_ @_ "/>
  </numFmts>
  <fonts count="4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i/>
      <sz val="9"/>
      <name val="Arial"/>
      <family val="2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i/>
      <sz val="10"/>
      <name val="Arial"/>
      <family val="2"/>
    </font>
    <font>
      <sz val="8"/>
      <color rgb="FF000000"/>
      <name val="Arial"/>
      <family val="2"/>
    </font>
    <font>
      <b/>
      <sz val="10"/>
      <color theme="1"/>
      <name val="Calibri"/>
      <family val="2"/>
      <scheme val="minor"/>
    </font>
    <font>
      <b/>
      <strike/>
      <sz val="10"/>
      <color rgb="FFFF0000"/>
      <name val="Arial"/>
      <family val="2"/>
    </font>
    <font>
      <strike/>
      <sz val="10"/>
      <color rgb="FFFF0000"/>
      <name val="Arial"/>
      <family val="2"/>
    </font>
    <font>
      <sz val="9"/>
      <color rgb="FF000000"/>
      <name val="Arial"/>
      <family val="2"/>
    </font>
    <font>
      <vertAlign val="superscript"/>
      <sz val="9"/>
      <color rgb="FF000000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sz val="9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9"/>
      <color theme="1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i/>
      <u/>
      <sz val="10"/>
      <name val="Times New Roman"/>
      <family val="1"/>
    </font>
    <font>
      <sz val="10"/>
      <color indexed="8"/>
      <name val="Arial"/>
      <family val="2"/>
    </font>
    <font>
      <strike/>
      <sz val="9"/>
      <color rgb="FFFF0000"/>
      <name val="Arial"/>
      <family val="2"/>
    </font>
    <font>
      <sz val="10"/>
      <name val="MS Sans 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vertAlign val="superscript"/>
      <sz val="10"/>
      <color rgb="FF000000"/>
      <name val="Arial"/>
      <family val="2"/>
    </font>
    <font>
      <b/>
      <strike/>
      <sz val="9"/>
      <color rgb="FFFF0000"/>
      <name val="Arial"/>
      <family val="2"/>
    </font>
    <font>
      <vertAlign val="superscript"/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i/>
      <sz val="10"/>
      <color rgb="FF000000"/>
      <name val="Arial"/>
      <family val="2"/>
    </font>
    <font>
      <b/>
      <i/>
      <sz val="1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2F2F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949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3" fontId="1" fillId="0" borderId="5" applyProtection="0"/>
    <xf numFmtId="4" fontId="1" fillId="0" borderId="6" applyProtection="0"/>
    <xf numFmtId="9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/>
    <xf numFmtId="0" fontId="2" fillId="0" borderId="0"/>
    <xf numFmtId="4" fontId="1" fillId="0" borderId="13" applyProtection="0"/>
    <xf numFmtId="169" fontId="1" fillId="0" borderId="6" applyProtection="0"/>
    <xf numFmtId="4" fontId="29" fillId="0" borderId="6" applyProtection="0"/>
    <xf numFmtId="170" fontId="1" fillId="0" borderId="6" applyProtection="0"/>
    <xf numFmtId="168" fontId="1" fillId="0" borderId="6" applyProtection="0">
      <alignment horizontal="right"/>
    </xf>
    <xf numFmtId="168" fontId="1" fillId="0" borderId="6" applyProtection="0">
      <alignment horizontal="right"/>
    </xf>
    <xf numFmtId="0" fontId="11" fillId="0" borderId="0" applyProtection="0"/>
    <xf numFmtId="2" fontId="11" fillId="0" borderId="0" applyProtection="0"/>
    <xf numFmtId="0" fontId="29" fillId="0" borderId="0" applyNumberFormat="0" applyFont="0" applyFill="0" applyBorder="0" applyAlignment="0" applyProtection="0">
      <protection locked="0"/>
    </xf>
    <xf numFmtId="0" fontId="28" fillId="0" borderId="0" applyProtection="0"/>
    <xf numFmtId="0" fontId="31" fillId="0" borderId="0"/>
    <xf numFmtId="0" fontId="30" fillId="0" borderId="5"/>
    <xf numFmtId="0" fontId="11" fillId="0" borderId="28" applyProtection="0"/>
    <xf numFmtId="0" fontId="11" fillId="0" borderId="0"/>
    <xf numFmtId="0" fontId="10" fillId="0" borderId="0"/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3" fontId="1" fillId="0" borderId="5" applyProtection="0"/>
    <xf numFmtId="3" fontId="1" fillId="0" borderId="5" applyProtection="0"/>
    <xf numFmtId="3" fontId="1" fillId="0" borderId="5" applyProtection="0"/>
    <xf numFmtId="0" fontId="33" fillId="0" borderId="0"/>
    <xf numFmtId="0" fontId="1" fillId="0" borderId="0"/>
    <xf numFmtId="0" fontId="1" fillId="0" borderId="0"/>
    <xf numFmtId="2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2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2" fontId="1" fillId="0" borderId="0"/>
    <xf numFmtId="2" fontId="1" fillId="0" borderId="0"/>
    <xf numFmtId="2" fontId="1" fillId="0" borderId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0" fontId="10" fillId="16" borderId="0" applyNumberFormat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  <xf numFmtId="0" fontId="10" fillId="4" borderId="16" applyNumberFormat="0" applyFont="0" applyAlignment="0" applyProtection="0"/>
  </cellStyleXfs>
  <cellXfs count="405">
    <xf numFmtId="0" fontId="0" fillId="0" borderId="0" xfId="0"/>
    <xf numFmtId="0" fontId="3" fillId="0" borderId="0" xfId="4" applyFont="1" applyAlignment="1">
      <alignment horizontal="left" vertical="top"/>
    </xf>
    <xf numFmtId="0" fontId="3" fillId="0" borderId="0" xfId="4" applyFont="1"/>
    <xf numFmtId="0" fontId="3" fillId="0" borderId="0" xfId="4" applyFont="1" applyAlignment="1">
      <alignment vertical="top" wrapText="1"/>
    </xf>
    <xf numFmtId="0" fontId="5" fillId="0" borderId="0" xfId="4" applyFont="1" applyAlignment="1">
      <alignment horizontal="left" vertical="top"/>
    </xf>
    <xf numFmtId="0" fontId="3" fillId="0" borderId="0" xfId="4" applyFont="1" applyAlignment="1">
      <alignment vertical="center" wrapText="1"/>
    </xf>
    <xf numFmtId="0" fontId="3" fillId="0" borderId="0" xfId="4" applyFont="1" applyAlignment="1">
      <alignment horizontal="left" vertical="center"/>
    </xf>
    <xf numFmtId="166" fontId="3" fillId="0" borderId="0" xfId="4" applyNumberFormat="1" applyFont="1" applyAlignment="1">
      <alignment horizontal="right" vertical="center" wrapText="1"/>
    </xf>
    <xf numFmtId="0" fontId="3" fillId="0" borderId="0" xfId="4" applyFont="1" applyAlignment="1">
      <alignment vertical="top"/>
    </xf>
    <xf numFmtId="0" fontId="3" fillId="0" borderId="0" xfId="4" applyFont="1" applyAlignment="1">
      <alignment horizontal="center" vertical="top"/>
    </xf>
    <xf numFmtId="49" fontId="3" fillId="0" borderId="0" xfId="4" applyNumberFormat="1" applyFont="1" applyAlignment="1">
      <alignment horizontal="left" vertical="top" wrapText="1"/>
    </xf>
    <xf numFmtId="166" fontId="3" fillId="0" borderId="0" xfId="4" applyNumberFormat="1" applyFont="1" applyAlignment="1">
      <alignment horizontal="right" vertical="top" wrapText="1"/>
    </xf>
    <xf numFmtId="0" fontId="3" fillId="0" borderId="0" xfId="1" applyFont="1"/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right"/>
    </xf>
    <xf numFmtId="0" fontId="5" fillId="0" borderId="0" xfId="1" applyFont="1"/>
    <xf numFmtId="0" fontId="3" fillId="0" borderId="0" xfId="1" applyFont="1" applyAlignment="1">
      <alignment horizontal="center"/>
    </xf>
    <xf numFmtId="4" fontId="3" fillId="0" borderId="0" xfId="1" applyNumberFormat="1" applyFont="1" applyAlignment="1">
      <alignment horizontal="right"/>
    </xf>
    <xf numFmtId="43" fontId="3" fillId="0" borderId="0" xfId="1" applyNumberFormat="1" applyFont="1" applyAlignment="1">
      <alignment horizontal="right"/>
    </xf>
    <xf numFmtId="0" fontId="8" fillId="0" borderId="0" xfId="1" applyFont="1" applyAlignment="1">
      <alignment horizontal="center" vertical="center"/>
    </xf>
    <xf numFmtId="0" fontId="3" fillId="0" borderId="0" xfId="3" applyFont="1"/>
    <xf numFmtId="0" fontId="5" fillId="0" borderId="0" xfId="3" applyFont="1"/>
    <xf numFmtId="0" fontId="3" fillId="0" borderId="0" xfId="3" applyFont="1" applyAlignment="1">
      <alignment horizontal="center"/>
    </xf>
    <xf numFmtId="0" fontId="4" fillId="0" borderId="0" xfId="1" applyFont="1"/>
    <xf numFmtId="0" fontId="9" fillId="0" borderId="0" xfId="1" applyFont="1"/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horizontal="right" wrapText="1"/>
    </xf>
    <xf numFmtId="0" fontId="6" fillId="0" borderId="0" xfId="0" applyFont="1"/>
    <xf numFmtId="0" fontId="1" fillId="0" borderId="7" xfId="3" applyBorder="1" applyAlignment="1" applyProtection="1">
      <alignment horizontal="center" vertical="center"/>
      <protection locked="0"/>
    </xf>
    <xf numFmtId="0" fontId="1" fillId="0" borderId="0" xfId="3" applyProtection="1">
      <protection locked="0"/>
    </xf>
    <xf numFmtId="0" fontId="14" fillId="3" borderId="0" xfId="3" applyFont="1" applyFill="1" applyProtection="1">
      <protection locked="0"/>
    </xf>
    <xf numFmtId="0" fontId="1" fillId="0" borderId="0" xfId="3" applyAlignment="1" applyProtection="1">
      <alignment horizontal="center"/>
      <protection locked="0"/>
    </xf>
    <xf numFmtId="0" fontId="13" fillId="0" borderId="0" xfId="3" applyFont="1" applyProtection="1">
      <protection locked="0"/>
    </xf>
    <xf numFmtId="0" fontId="0" fillId="0" borderId="0" xfId="0" applyProtection="1"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5" fillId="0" borderId="0" xfId="3" applyFont="1" applyAlignment="1" applyProtection="1">
      <alignment horizontal="justify" vertical="center" wrapText="1"/>
      <protection locked="0"/>
    </xf>
    <xf numFmtId="0" fontId="15" fillId="0" borderId="0" xfId="3" applyFont="1" applyAlignment="1" applyProtection="1">
      <alignment vertical="center" wrapText="1"/>
      <protection locked="0"/>
    </xf>
    <xf numFmtId="0" fontId="14" fillId="0" borderId="0" xfId="3" applyFont="1" applyProtection="1">
      <protection locked="0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2" fillId="0" borderId="0" xfId="0" applyFont="1"/>
    <xf numFmtId="0" fontId="12" fillId="0" borderId="0" xfId="0" applyFont="1" applyAlignment="1">
      <alignment wrapText="1"/>
    </xf>
    <xf numFmtId="167" fontId="12" fillId="0" borderId="0" xfId="0" applyNumberFormat="1" applyFont="1"/>
    <xf numFmtId="0" fontId="18" fillId="0" borderId="0" xfId="1" applyFont="1" applyAlignment="1">
      <alignment vertical="center"/>
    </xf>
    <xf numFmtId="0" fontId="17" fillId="0" borderId="14" xfId="1" quotePrefix="1" applyFont="1" applyBorder="1" applyAlignment="1">
      <alignment horizontal="left" vertical="center" wrapText="1"/>
    </xf>
    <xf numFmtId="0" fontId="18" fillId="0" borderId="15" xfId="1" quotePrefix="1" applyFont="1" applyBorder="1" applyAlignment="1">
      <alignment horizontal="left" vertical="center" wrapText="1"/>
    </xf>
    <xf numFmtId="0" fontId="18" fillId="0" borderId="14" xfId="1" applyFont="1" applyBorder="1" applyAlignment="1">
      <alignment horizontal="justify" vertical="center" wrapText="1"/>
    </xf>
    <xf numFmtId="0" fontId="18" fillId="0" borderId="10" xfId="1" applyFont="1" applyBorder="1" applyAlignment="1">
      <alignment horizontal="center" vertical="center" wrapText="1"/>
    </xf>
    <xf numFmtId="164" fontId="18" fillId="0" borderId="10" xfId="2" applyFont="1" applyFill="1" applyBorder="1" applyAlignment="1" applyProtection="1">
      <alignment horizontal="center" vertical="center" wrapText="1"/>
    </xf>
    <xf numFmtId="164" fontId="18" fillId="0" borderId="10" xfId="2" applyFont="1" applyBorder="1" applyAlignment="1" applyProtection="1">
      <alignment vertical="center"/>
    </xf>
    <xf numFmtId="0" fontId="4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13" fillId="0" borderId="1" xfId="1" applyFont="1" applyBorder="1"/>
    <xf numFmtId="0" fontId="1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16" fillId="0" borderId="0" xfId="0" applyFont="1"/>
    <xf numFmtId="0" fontId="16" fillId="0" borderId="0" xfId="0" applyFont="1" applyAlignment="1">
      <alignment wrapText="1"/>
    </xf>
    <xf numFmtId="0" fontId="25" fillId="0" borderId="1" xfId="0" applyFont="1" applyBorder="1" applyAlignment="1">
      <alignment horizontal="left" vertical="center"/>
    </xf>
    <xf numFmtId="0" fontId="27" fillId="0" borderId="0" xfId="0" applyFont="1"/>
    <xf numFmtId="0" fontId="21" fillId="0" borderId="0" xfId="0" applyFont="1"/>
    <xf numFmtId="0" fontId="25" fillId="0" borderId="0" xfId="0" applyFont="1"/>
    <xf numFmtId="0" fontId="24" fillId="0" borderId="0" xfId="0" applyFont="1"/>
    <xf numFmtId="0" fontId="24" fillId="0" borderId="0" xfId="0" applyFont="1" applyAlignment="1">
      <alignment wrapText="1"/>
    </xf>
    <xf numFmtId="0" fontId="3" fillId="0" borderId="8" xfId="0" quotePrefix="1" applyFont="1" applyBorder="1" applyAlignment="1" applyProtection="1">
      <alignment horizontal="left" vertical="center" wrapText="1"/>
      <protection locked="0"/>
    </xf>
    <xf numFmtId="0" fontId="3" fillId="0" borderId="26" xfId="1" applyFont="1" applyBorder="1"/>
    <xf numFmtId="164" fontId="1" fillId="0" borderId="1" xfId="3" quotePrefix="1" applyNumberFormat="1" applyBorder="1" applyAlignment="1">
      <alignment horizontal="center" vertical="center" wrapText="1"/>
    </xf>
    <xf numFmtId="0" fontId="1" fillId="0" borderId="0" xfId="1" applyAlignment="1">
      <alignment horizontal="right"/>
    </xf>
    <xf numFmtId="43" fontId="1" fillId="0" borderId="1" xfId="2" applyNumberFormat="1" applyFont="1" applyFill="1" applyBorder="1" applyAlignment="1" applyProtection="1">
      <alignment horizontal="right" vertical="center" wrapText="1"/>
    </xf>
    <xf numFmtId="0" fontId="1" fillId="0" borderId="1" xfId="3" applyBorder="1" applyAlignment="1">
      <alignment horizontal="center" vertical="center"/>
    </xf>
    <xf numFmtId="49" fontId="1" fillId="0" borderId="1" xfId="4" applyNumberFormat="1" applyFont="1" applyBorder="1" applyAlignment="1">
      <alignment horizontal="left" vertical="center" wrapText="1"/>
    </xf>
    <xf numFmtId="0" fontId="26" fillId="0" borderId="1" xfId="0" applyFont="1" applyBorder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7" fillId="0" borderId="1" xfId="0" applyFont="1" applyBorder="1" applyAlignment="1">
      <alignment horizontal="right"/>
    </xf>
    <xf numFmtId="0" fontId="1" fillId="0" borderId="22" xfId="3" quotePrefix="1" applyBorder="1" applyAlignment="1">
      <alignment vertical="center" wrapText="1"/>
    </xf>
    <xf numFmtId="43" fontId="1" fillId="0" borderId="0" xfId="1" applyNumberFormat="1" applyAlignment="1">
      <alignment horizontal="right"/>
    </xf>
    <xf numFmtId="0" fontId="25" fillId="0" borderId="1" xfId="0" applyFont="1" applyBorder="1" applyAlignment="1">
      <alignment vertical="center" wrapText="1"/>
    </xf>
    <xf numFmtId="0" fontId="1" fillId="0" borderId="1" xfId="3" applyBorder="1" applyAlignment="1">
      <alignment vertical="center"/>
    </xf>
    <xf numFmtId="0" fontId="1" fillId="0" borderId="1" xfId="0" quotePrefix="1" applyFont="1" applyBorder="1" applyAlignment="1" applyProtection="1">
      <alignment horizontal="left" vertical="center" wrapText="1"/>
      <protection locked="0"/>
    </xf>
    <xf numFmtId="2" fontId="3" fillId="0" borderId="1" xfId="4" applyNumberFormat="1" applyFont="1" applyBorder="1" applyAlignment="1">
      <alignment vertical="top" wrapText="1"/>
    </xf>
    <xf numFmtId="0" fontId="3" fillId="0" borderId="1" xfId="8" applyFont="1" applyBorder="1" applyAlignment="1">
      <alignment horizontal="left" vertical="center"/>
    </xf>
    <xf numFmtId="0" fontId="13" fillId="0" borderId="12" xfId="3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" fillId="0" borderId="23" xfId="3" quotePrefix="1" applyBorder="1" applyAlignment="1">
      <alignment horizontal="center" vertical="center" wrapText="1"/>
    </xf>
    <xf numFmtId="0" fontId="13" fillId="0" borderId="1" xfId="3" applyFont="1" applyBorder="1" applyAlignment="1" applyProtection="1">
      <alignment horizontal="center" vertical="center"/>
      <protection locked="0"/>
    </xf>
    <xf numFmtId="43" fontId="4" fillId="0" borderId="1" xfId="2" applyNumberFormat="1" applyFont="1" applyFill="1" applyBorder="1" applyAlignment="1" applyProtection="1">
      <alignment horizontal="right" vertical="center"/>
    </xf>
    <xf numFmtId="44" fontId="1" fillId="2" borderId="1" xfId="7" applyFont="1" applyFill="1" applyBorder="1" applyAlignment="1" applyProtection="1">
      <alignment horizontal="right" vertical="top" wrapText="1"/>
      <protection locked="0"/>
    </xf>
    <xf numFmtId="0" fontId="21" fillId="0" borderId="0" xfId="0" applyFont="1" applyAlignment="1">
      <alignment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3" quotePrefix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164" fontId="1" fillId="0" borderId="1" xfId="2" applyFont="1" applyBorder="1" applyAlignment="1" applyProtection="1">
      <alignment horizontal="center" vertical="center"/>
      <protection locked="0"/>
    </xf>
    <xf numFmtId="0" fontId="13" fillId="0" borderId="9" xfId="3" applyFont="1" applyBorder="1" applyAlignment="1" applyProtection="1">
      <alignment horizontal="center" vertical="center"/>
      <protection locked="0"/>
    </xf>
    <xf numFmtId="165" fontId="1" fillId="0" borderId="1" xfId="4" applyNumberFormat="1" applyFont="1" applyBorder="1" applyAlignment="1">
      <alignment vertical="top" wrapText="1"/>
    </xf>
    <xf numFmtId="0" fontId="4" fillId="0" borderId="1" xfId="8" applyFont="1" applyBorder="1" applyAlignment="1">
      <alignment horizontal="left" vertical="center"/>
    </xf>
    <xf numFmtId="2" fontId="1" fillId="0" borderId="1" xfId="4" applyNumberFormat="1" applyFont="1" applyBorder="1" applyAlignment="1">
      <alignment vertical="top" wrapText="1"/>
    </xf>
    <xf numFmtId="0" fontId="1" fillId="0" borderId="1" xfId="3" applyBorder="1" applyAlignment="1">
      <alignment horizontal="right" vertical="center" wrapText="1"/>
    </xf>
    <xf numFmtId="0" fontId="1" fillId="0" borderId="1" xfId="1" applyBorder="1" applyAlignment="1">
      <alignment horizontal="left" vertical="center" wrapText="1"/>
    </xf>
    <xf numFmtId="43" fontId="13" fillId="0" borderId="25" xfId="2" applyNumberFormat="1" applyFont="1" applyFill="1" applyBorder="1" applyAlignment="1" applyProtection="1">
      <alignment horizontal="right" vertical="center"/>
    </xf>
    <xf numFmtId="0" fontId="1" fillId="0" borderId="1" xfId="3" applyBorder="1" applyAlignment="1">
      <alignment horizontal="center" vertical="center" wrapText="1"/>
    </xf>
    <xf numFmtId="0" fontId="13" fillId="0" borderId="12" xfId="3" applyFont="1" applyBorder="1" applyAlignment="1">
      <alignment horizontal="left" vertical="center"/>
    </xf>
    <xf numFmtId="0" fontId="21" fillId="0" borderId="0" xfId="0" applyFont="1" applyAlignment="1">
      <alignment vertical="center" wrapText="1"/>
    </xf>
    <xf numFmtId="0" fontId="1" fillId="0" borderId="1" xfId="4" applyFont="1" applyBorder="1" applyAlignment="1">
      <alignment vertical="center" wrapText="1"/>
    </xf>
    <xf numFmtId="49" fontId="3" fillId="0" borderId="1" xfId="4" applyNumberFormat="1" applyFont="1" applyBorder="1" applyAlignment="1">
      <alignment horizontal="center" vertical="top" wrapText="1"/>
    </xf>
    <xf numFmtId="43" fontId="4" fillId="0" borderId="1" xfId="1" applyNumberFormat="1" applyFont="1" applyBorder="1" applyAlignment="1">
      <alignment horizontal="right" vertical="center"/>
    </xf>
    <xf numFmtId="164" fontId="1" fillId="2" borderId="1" xfId="9" applyFont="1" applyFill="1" applyBorder="1" applyAlignment="1" applyProtection="1">
      <alignment horizontal="center" vertical="center"/>
      <protection locked="0"/>
    </xf>
    <xf numFmtId="0" fontId="21" fillId="0" borderId="1" xfId="8" applyFont="1" applyBorder="1" applyAlignment="1" applyProtection="1">
      <alignment vertical="center" wrapText="1"/>
      <protection locked="0"/>
    </xf>
    <xf numFmtId="0" fontId="35" fillId="0" borderId="1" xfId="1" applyFont="1" applyBorder="1" applyAlignment="1">
      <alignment vertical="center" wrapText="1"/>
    </xf>
    <xf numFmtId="164" fontId="1" fillId="0" borderId="23" xfId="3" quotePrefix="1" applyNumberFormat="1" applyBorder="1" applyAlignment="1">
      <alignment horizontal="center" vertical="center" wrapText="1"/>
    </xf>
    <xf numFmtId="0" fontId="1" fillId="0" borderId="1" xfId="3" applyBorder="1" applyAlignment="1" applyProtection="1">
      <alignment horizontal="left" vertical="center" wrapText="1"/>
      <protection locked="0"/>
    </xf>
    <xf numFmtId="2" fontId="1" fillId="0" borderId="1" xfId="4" applyNumberFormat="1" applyFont="1" applyBorder="1" applyAlignment="1">
      <alignment horizontal="center" vertical="center" wrapText="1"/>
    </xf>
    <xf numFmtId="0" fontId="13" fillId="0" borderId="1" xfId="3" applyFont="1" applyBorder="1" applyAlignment="1" applyProtection="1">
      <alignment horizontal="left" vertical="center"/>
      <protection locked="0"/>
    </xf>
    <xf numFmtId="0" fontId="4" fillId="0" borderId="1" xfId="1" applyFont="1" applyBorder="1" applyAlignment="1">
      <alignment vertical="center"/>
    </xf>
    <xf numFmtId="167" fontId="1" fillId="0" borderId="1" xfId="3" applyNumberFormat="1" applyBorder="1" applyAlignment="1">
      <alignment vertical="center"/>
    </xf>
    <xf numFmtId="44" fontId="3" fillId="0" borderId="1" xfId="7" applyFont="1" applyFill="1" applyBorder="1" applyAlignment="1" applyProtection="1">
      <alignment horizontal="right" vertical="top" wrapText="1"/>
    </xf>
    <xf numFmtId="4" fontId="1" fillId="0" borderId="0" xfId="1" applyNumberFormat="1" applyAlignment="1">
      <alignment horizontal="right"/>
    </xf>
    <xf numFmtId="164" fontId="1" fillId="0" borderId="1" xfId="2" applyFont="1" applyFill="1" applyBorder="1" applyAlignment="1" applyProtection="1">
      <alignment horizontal="right" vertical="center" wrapText="1"/>
    </xf>
    <xf numFmtId="0" fontId="1" fillId="0" borderId="1" xfId="0" applyFont="1" applyBorder="1" applyAlignment="1">
      <alignment horizontal="justify" vertical="center" wrapText="1"/>
    </xf>
    <xf numFmtId="0" fontId="23" fillId="0" borderId="1" xfId="8" applyFont="1" applyBorder="1" applyAlignment="1">
      <alignment vertical="center"/>
    </xf>
    <xf numFmtId="0" fontId="13" fillId="0" borderId="1" xfId="0" applyFont="1" applyBorder="1" applyAlignment="1" applyProtection="1">
      <alignment horizontal="left" vertical="center"/>
      <protection locked="0"/>
    </xf>
    <xf numFmtId="0" fontId="1" fillId="0" borderId="1" xfId="3" applyBorder="1" applyAlignment="1" applyProtection="1">
      <alignment horizontal="center" vertical="center" wrapText="1"/>
      <protection locked="0"/>
    </xf>
    <xf numFmtId="0" fontId="1" fillId="0" borderId="1" xfId="1" applyBorder="1" applyAlignment="1">
      <alignment horizontal="left" vertical="center"/>
    </xf>
    <xf numFmtId="0" fontId="1" fillId="0" borderId="1" xfId="1" applyBorder="1" applyAlignment="1">
      <alignment horizontal="center" vertical="center" wrapText="1"/>
    </xf>
    <xf numFmtId="0" fontId="35" fillId="0" borderId="1" xfId="3" applyFont="1" applyBorder="1" applyAlignment="1">
      <alignment horizontal="center" vertical="center"/>
    </xf>
    <xf numFmtId="2" fontId="1" fillId="0" borderId="1" xfId="4" applyNumberFormat="1" applyFont="1" applyBorder="1" applyAlignment="1">
      <alignment horizontal="right" vertical="center" wrapText="1"/>
    </xf>
    <xf numFmtId="0" fontId="21" fillId="0" borderId="0" xfId="0" applyFont="1" applyAlignment="1">
      <alignment vertical="center"/>
    </xf>
    <xf numFmtId="0" fontId="1" fillId="0" borderId="1" xfId="1" quotePrefix="1" applyBorder="1" applyAlignment="1">
      <alignment vertical="center" wrapText="1"/>
    </xf>
    <xf numFmtId="0" fontId="21" fillId="0" borderId="1" xfId="0" applyFont="1" applyBorder="1" applyAlignment="1">
      <alignment wrapText="1"/>
    </xf>
    <xf numFmtId="164" fontId="1" fillId="0" borderId="10" xfId="9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wrapText="1"/>
    </xf>
    <xf numFmtId="0" fontId="25" fillId="0" borderId="1" xfId="3" applyFont="1" applyBorder="1" applyAlignment="1" applyProtection="1">
      <alignment vertical="center" wrapText="1"/>
      <protection locked="0"/>
    </xf>
    <xf numFmtId="0" fontId="25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0" fontId="13" fillId="0" borderId="0" xfId="1" applyFont="1"/>
    <xf numFmtId="0" fontId="13" fillId="0" borderId="1" xfId="0" applyFont="1" applyBorder="1" applyAlignment="1">
      <alignment horizontal="justify" vertical="center" wrapText="1"/>
    </xf>
    <xf numFmtId="164" fontId="1" fillId="0" borderId="1" xfId="2" applyFont="1" applyBorder="1" applyAlignment="1" applyProtection="1">
      <alignment horizontal="center" vertical="center" wrapText="1"/>
    </xf>
    <xf numFmtId="0" fontId="13" fillId="0" borderId="1" xfId="3" applyFont="1" applyBorder="1" applyAlignment="1" applyProtection="1">
      <alignment vertical="center"/>
      <protection locked="0"/>
    </xf>
    <xf numFmtId="0" fontId="1" fillId="0" borderId="1" xfId="4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49" fontId="4" fillId="0" borderId="1" xfId="4" applyNumberFormat="1" applyFont="1" applyBorder="1" applyAlignment="1">
      <alignment horizontal="left" vertical="top" wrapText="1"/>
    </xf>
    <xf numFmtId="44" fontId="1" fillId="0" borderId="1" xfId="7" applyFont="1" applyFill="1" applyBorder="1" applyAlignment="1" applyProtection="1">
      <alignment horizontal="right" vertical="center" wrapText="1"/>
    </xf>
    <xf numFmtId="164" fontId="25" fillId="0" borderId="1" xfId="2" applyFont="1" applyFill="1" applyBorder="1" applyAlignment="1" applyProtection="1">
      <alignment horizontal="right" vertical="center" wrapText="1"/>
    </xf>
    <xf numFmtId="164" fontId="13" fillId="0" borderId="1" xfId="2" applyFont="1" applyBorder="1" applyAlignment="1" applyProtection="1">
      <alignment vertical="center"/>
    </xf>
    <xf numFmtId="0" fontId="1" fillId="0" borderId="1" xfId="0" quotePrefix="1" applyFont="1" applyBorder="1" applyAlignment="1" applyProtection="1">
      <alignment horizontal="center" vertical="center" wrapText="1"/>
      <protection locked="0"/>
    </xf>
    <xf numFmtId="3" fontId="3" fillId="0" borderId="1" xfId="16" applyNumberFormat="1" applyFont="1" applyBorder="1" applyAlignment="1">
      <alignment horizontal="center" vertical="top" wrapText="1"/>
    </xf>
    <xf numFmtId="44" fontId="1" fillId="0" borderId="1" xfId="7" applyFont="1" applyBorder="1" applyAlignment="1" applyProtection="1">
      <alignment horizontal="right" vertical="center" wrapText="1"/>
    </xf>
    <xf numFmtId="0" fontId="3" fillId="0" borderId="1" xfId="0" applyFont="1" applyBorder="1" applyAlignment="1">
      <alignment vertical="center"/>
    </xf>
    <xf numFmtId="49" fontId="3" fillId="0" borderId="1" xfId="4" applyNumberFormat="1" applyFont="1" applyBorder="1" applyAlignment="1">
      <alignment horizontal="left" vertical="top" wrapText="1"/>
    </xf>
    <xf numFmtId="0" fontId="25" fillId="0" borderId="1" xfId="1" applyFont="1" applyBorder="1" applyAlignment="1">
      <alignment horizontal="left" vertical="top"/>
    </xf>
    <xf numFmtId="0" fontId="13" fillId="0" borderId="12" xfId="3" applyFont="1" applyBorder="1" applyAlignment="1" applyProtection="1">
      <alignment vertical="center"/>
      <protection locked="0"/>
    </xf>
    <xf numFmtId="0" fontId="1" fillId="0" borderId="20" xfId="3" quotePrefix="1" applyBorder="1" applyAlignment="1">
      <alignment vertical="center" wrapText="1"/>
    </xf>
    <xf numFmtId="0" fontId="35" fillId="0" borderId="1" xfId="0" applyFont="1" applyBorder="1" applyAlignment="1">
      <alignment horizontal="justify" vertical="center" wrapText="1"/>
    </xf>
    <xf numFmtId="0" fontId="34" fillId="0" borderId="1" xfId="0" applyFont="1" applyBorder="1" applyAlignment="1" applyProtection="1">
      <alignment horizontal="justify" vertical="center" wrapText="1"/>
      <protection locked="0"/>
    </xf>
    <xf numFmtId="0" fontId="3" fillId="0" borderId="1" xfId="15" applyFont="1" applyBorder="1" applyAlignment="1">
      <alignment vertical="top" wrapText="1"/>
    </xf>
    <xf numFmtId="164" fontId="4" fillId="0" borderId="1" xfId="2" applyFont="1" applyFill="1" applyBorder="1" applyAlignment="1" applyProtection="1">
      <alignment horizontal="right" vertical="center"/>
    </xf>
    <xf numFmtId="49" fontId="13" fillId="0" borderId="1" xfId="4" applyNumberFormat="1" applyFont="1" applyBorder="1" applyAlignment="1">
      <alignment horizontal="left" vertical="top" wrapText="1"/>
    </xf>
    <xf numFmtId="0" fontId="1" fillId="0" borderId="1" xfId="1" quotePrefix="1" applyBorder="1" applyAlignment="1">
      <alignment horizontal="center" vertical="center" wrapText="1"/>
    </xf>
    <xf numFmtId="44" fontId="27" fillId="0" borderId="1" xfId="0" applyNumberFormat="1" applyFont="1" applyBorder="1"/>
    <xf numFmtId="0" fontId="1" fillId="0" borderId="0" xfId="1"/>
    <xf numFmtId="0" fontId="1" fillId="0" borderId="1" xfId="1" quotePrefix="1" applyBorder="1" applyAlignment="1">
      <alignment horizontal="left" vertical="center" wrapText="1"/>
    </xf>
    <xf numFmtId="164" fontId="1" fillId="0" borderId="1" xfId="2" applyFont="1" applyBorder="1" applyAlignment="1" applyProtection="1">
      <alignment horizontal="center" vertical="center"/>
    </xf>
    <xf numFmtId="0" fontId="24" fillId="0" borderId="1" xfId="3" applyFont="1" applyBorder="1" applyAlignment="1" applyProtection="1">
      <alignment horizontal="left" vertical="center" wrapText="1"/>
      <protection locked="0"/>
    </xf>
    <xf numFmtId="0" fontId="24" fillId="0" borderId="1" xfId="3" applyFont="1" applyBorder="1" applyAlignment="1" applyProtection="1">
      <alignment horizontal="justify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0" xfId="4" applyFont="1" applyAlignment="1">
      <alignment vertical="center" wrapText="1"/>
    </xf>
    <xf numFmtId="0" fontId="1" fillId="0" borderId="1" xfId="4" applyFont="1" applyBorder="1" applyAlignment="1">
      <alignment horizontal="center" vertical="top" wrapText="1"/>
    </xf>
    <xf numFmtId="0" fontId="35" fillId="0" borderId="1" xfId="3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21" fillId="0" borderId="1" xfId="0" applyFont="1" applyBorder="1"/>
    <xf numFmtId="0" fontId="13" fillId="0" borderId="17" xfId="1" applyFont="1" applyBorder="1" applyAlignment="1">
      <alignment horizontal="left" vertical="top"/>
    </xf>
    <xf numFmtId="0" fontId="39" fillId="0" borderId="0" xfId="0" applyFont="1" applyProtection="1">
      <protection locked="0"/>
    </xf>
    <xf numFmtId="0" fontId="1" fillId="0" borderId="1" xfId="3" applyBorder="1" applyAlignment="1" applyProtection="1">
      <alignment vertical="center" wrapText="1"/>
      <protection locked="0"/>
    </xf>
    <xf numFmtId="167" fontId="1" fillId="0" borderId="1" xfId="0" applyNumberFormat="1" applyFont="1" applyBorder="1" applyAlignment="1">
      <alignment vertical="center"/>
    </xf>
    <xf numFmtId="164" fontId="13" fillId="0" borderId="1" xfId="2" applyFont="1" applyFill="1" applyBorder="1" applyAlignment="1" applyProtection="1">
      <alignment horizontal="right" vertical="center"/>
    </xf>
    <xf numFmtId="49" fontId="1" fillId="0" borderId="1" xfId="4" applyNumberFormat="1" applyFont="1" applyBorder="1" applyAlignment="1">
      <alignment horizontal="left" vertical="top" wrapText="1"/>
    </xf>
    <xf numFmtId="0" fontId="13" fillId="0" borderId="1" xfId="1" applyFont="1" applyBorder="1" applyAlignment="1">
      <alignment horizontal="center" vertical="center"/>
    </xf>
    <xf numFmtId="164" fontId="3" fillId="0" borderId="1" xfId="9" applyFont="1" applyBorder="1" applyAlignment="1" applyProtection="1">
      <alignment vertical="center"/>
    </xf>
    <xf numFmtId="164" fontId="13" fillId="0" borderId="27" xfId="2" applyFont="1" applyFill="1" applyBorder="1" applyAlignment="1" applyProtection="1">
      <alignment horizontal="right" vertical="center"/>
    </xf>
    <xf numFmtId="4" fontId="1" fillId="0" borderId="10" xfId="3" applyNumberFormat="1" applyBorder="1" applyAlignment="1">
      <alignment horizontal="right" vertical="center" wrapText="1"/>
    </xf>
    <xf numFmtId="0" fontId="1" fillId="0" borderId="1" xfId="1" applyBorder="1"/>
    <xf numFmtId="0" fontId="35" fillId="0" borderId="1" xfId="0" applyFont="1" applyBorder="1" applyAlignment="1">
      <alignment horizontal="left" vertical="center" wrapText="1"/>
    </xf>
    <xf numFmtId="0" fontId="25" fillId="0" borderId="1" xfId="3" applyFont="1" applyBorder="1" applyAlignment="1" applyProtection="1">
      <alignment horizontal="left" vertical="center" wrapText="1"/>
      <protection locked="0"/>
    </xf>
    <xf numFmtId="164" fontId="32" fillId="0" borderId="10" xfId="2" applyFont="1" applyFill="1" applyBorder="1" applyAlignment="1" applyProtection="1">
      <alignment horizontal="center" vertical="center" wrapText="1"/>
    </xf>
    <xf numFmtId="164" fontId="3" fillId="2" borderId="1" xfId="9" applyFont="1" applyFill="1" applyBorder="1" applyAlignment="1" applyProtection="1">
      <alignment horizontal="center" vertical="center"/>
      <protection locked="0"/>
    </xf>
    <xf numFmtId="0" fontId="1" fillId="0" borderId="1" xfId="4" applyFont="1" applyBorder="1" applyAlignment="1">
      <alignment vertical="top" wrapText="1"/>
    </xf>
    <xf numFmtId="0" fontId="24" fillId="0" borderId="1" xfId="0" applyFont="1" applyBorder="1" applyAlignment="1">
      <alignment vertical="center" wrapText="1"/>
    </xf>
    <xf numFmtId="164" fontId="13" fillId="0" borderId="12" xfId="2" applyFont="1" applyBorder="1" applyAlignment="1" applyProtection="1">
      <alignment horizontal="center" vertical="center"/>
    </xf>
    <xf numFmtId="0" fontId="13" fillId="0" borderId="24" xfId="1" applyFont="1" applyBorder="1" applyAlignment="1">
      <alignment vertical="center"/>
    </xf>
    <xf numFmtId="9" fontId="1" fillId="2" borderId="1" xfId="12" applyFont="1" applyFill="1" applyBorder="1" applyAlignment="1" applyProtection="1">
      <alignment horizontal="right" vertical="top" wrapText="1"/>
      <protection locked="0"/>
    </xf>
    <xf numFmtId="0" fontId="3" fillId="0" borderId="1" xfId="0" applyFont="1" applyBorder="1" applyAlignment="1" applyProtection="1">
      <alignment horizontal="center" vertical="top"/>
      <protection locked="0"/>
    </xf>
    <xf numFmtId="0" fontId="1" fillId="0" borderId="1" xfId="3" quotePrefix="1" applyBorder="1" applyAlignment="1" applyProtection="1">
      <alignment horizontal="left" vertical="center" wrapText="1"/>
      <protection locked="0"/>
    </xf>
    <xf numFmtId="44" fontId="3" fillId="0" borderId="1" xfId="7" applyFont="1" applyBorder="1" applyAlignment="1">
      <alignment horizontal="left" vertical="top"/>
    </xf>
    <xf numFmtId="0" fontId="13" fillId="0" borderId="1" xfId="0" applyFont="1" applyBorder="1" applyAlignment="1">
      <alignment horizontal="left" vertical="center" wrapText="1"/>
    </xf>
    <xf numFmtId="0" fontId="13" fillId="0" borderId="1" xfId="4" applyFont="1" applyBorder="1" applyAlignment="1">
      <alignment vertical="top" wrapText="1"/>
    </xf>
    <xf numFmtId="164" fontId="3" fillId="0" borderId="1" xfId="9" applyFont="1" applyBorder="1" applyAlignment="1" applyProtection="1">
      <alignment horizontal="center" vertical="center"/>
    </xf>
    <xf numFmtId="2" fontId="3" fillId="0" borderId="1" xfId="2" applyNumberFormat="1" applyFont="1" applyBorder="1" applyAlignment="1" applyProtection="1">
      <alignment horizontal="center" vertical="center"/>
    </xf>
    <xf numFmtId="0" fontId="27" fillId="0" borderId="0" xfId="0" applyFont="1" applyAlignment="1">
      <alignment horizontal="left" wrapText="1"/>
    </xf>
    <xf numFmtId="0" fontId="13" fillId="0" borderId="9" xfId="0" applyFont="1" applyBorder="1" applyAlignment="1" applyProtection="1">
      <alignment horizontal="left" vertical="center"/>
      <protection locked="0"/>
    </xf>
    <xf numFmtId="0" fontId="1" fillId="0" borderId="22" xfId="3" quotePrefix="1" applyBorder="1" applyAlignment="1">
      <alignment horizontal="center" vertical="center" wrapText="1"/>
    </xf>
    <xf numFmtId="0" fontId="13" fillId="0" borderId="25" xfId="1" applyFont="1" applyBorder="1" applyAlignment="1">
      <alignment vertical="center"/>
    </xf>
    <xf numFmtId="0" fontId="1" fillId="0" borderId="1" xfId="0" quotePrefix="1" applyFont="1" applyBorder="1" applyAlignment="1">
      <alignment horizontal="center" vertical="center" wrapText="1"/>
    </xf>
    <xf numFmtId="0" fontId="13" fillId="0" borderId="1" xfId="3" applyFont="1" applyBorder="1" applyAlignment="1" applyProtection="1">
      <alignment horizontal="justify" vertical="center"/>
      <protection locked="0"/>
    </xf>
    <xf numFmtId="0" fontId="1" fillId="0" borderId="1" xfId="0" applyFont="1" applyBorder="1" applyAlignment="1">
      <alignment horizontal="center" vertical="center"/>
    </xf>
    <xf numFmtId="0" fontId="13" fillId="0" borderId="1" xfId="1" applyFont="1" applyBorder="1" applyAlignment="1">
      <alignment vertical="center"/>
    </xf>
    <xf numFmtId="0" fontId="1" fillId="0" borderId="1" xfId="0" applyFont="1" applyBorder="1" applyAlignment="1">
      <alignment horizontal="left" vertical="top" wrapText="1"/>
    </xf>
    <xf numFmtId="0" fontId="21" fillId="0" borderId="1" xfId="8" applyFont="1" applyBorder="1" applyAlignment="1" applyProtection="1">
      <alignment horizontal="justify" vertical="center" wrapText="1"/>
      <protection locked="0"/>
    </xf>
    <xf numFmtId="0" fontId="13" fillId="0" borderId="1" xfId="1" applyFont="1" applyBorder="1" applyAlignment="1">
      <alignment horizontal="left" vertical="top"/>
    </xf>
    <xf numFmtId="0" fontId="25" fillId="0" borderId="1" xfId="1" applyFont="1" applyBorder="1" applyAlignment="1">
      <alignment vertical="center" wrapText="1"/>
    </xf>
    <xf numFmtId="0" fontId="13" fillId="0" borderId="1" xfId="1" applyFont="1" applyBorder="1" applyAlignment="1">
      <alignment horizontal="left" vertical="center" wrapText="1"/>
    </xf>
    <xf numFmtId="0" fontId="27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1" quotePrefix="1" applyBorder="1" applyAlignment="1">
      <alignment horizontal="left" vertical="center" wrapText="1" indent="1"/>
    </xf>
    <xf numFmtId="0" fontId="13" fillId="0" borderId="1" xfId="1" applyFont="1" applyBorder="1" applyAlignment="1">
      <alignment horizontal="left" vertical="center"/>
    </xf>
    <xf numFmtId="43" fontId="1" fillId="0" borderId="1" xfId="13" applyFont="1" applyBorder="1" applyAlignment="1">
      <alignment vertical="top" wrapText="1"/>
    </xf>
    <xf numFmtId="164" fontId="3" fillId="0" borderId="1" xfId="9" applyFont="1" applyFill="1" applyBorder="1" applyAlignment="1" applyProtection="1">
      <alignment horizontal="center" vertical="center"/>
    </xf>
    <xf numFmtId="0" fontId="1" fillId="0" borderId="22" xfId="1" applyBorder="1"/>
    <xf numFmtId="0" fontId="1" fillId="0" borderId="7" xfId="0" applyFont="1" applyBorder="1" applyAlignment="1">
      <alignment horizontal="left" vertical="center"/>
    </xf>
    <xf numFmtId="4" fontId="1" fillId="0" borderId="1" xfId="1" applyNumberForma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wrapText="1"/>
    </xf>
    <xf numFmtId="0" fontId="1" fillId="0" borderId="0" xfId="4" applyFont="1" applyAlignment="1">
      <alignment vertical="top" wrapText="1"/>
    </xf>
    <xf numFmtId="44" fontId="1" fillId="2" borderId="1" xfId="7" applyFont="1" applyFill="1" applyBorder="1" applyAlignment="1" applyProtection="1">
      <alignment horizontal="right" vertical="center" wrapText="1"/>
      <protection locked="0"/>
    </xf>
    <xf numFmtId="0" fontId="1" fillId="0" borderId="18" xfId="3" quotePrefix="1" applyBorder="1" applyAlignment="1">
      <alignment vertical="center" wrapText="1"/>
    </xf>
    <xf numFmtId="0" fontId="24" fillId="0" borderId="1" xfId="1" applyFont="1" applyBorder="1" applyAlignment="1">
      <alignment vertical="center" wrapText="1"/>
    </xf>
    <xf numFmtId="0" fontId="1" fillId="0" borderId="1" xfId="0" quotePrefix="1" applyFont="1" applyBorder="1" applyAlignment="1">
      <alignment horizontal="left" vertical="center" wrapText="1"/>
    </xf>
    <xf numFmtId="0" fontId="4" fillId="0" borderId="1" xfId="1" applyFont="1" applyBorder="1" applyAlignment="1">
      <alignment horizontal="right" vertical="center"/>
    </xf>
    <xf numFmtId="164" fontId="1" fillId="0" borderId="1" xfId="9" applyFont="1" applyFill="1" applyBorder="1" applyAlignment="1" applyProtection="1">
      <alignment horizontal="center" vertical="center"/>
    </xf>
    <xf numFmtId="0" fontId="3" fillId="0" borderId="1" xfId="1" quotePrefix="1" applyFont="1" applyBorder="1" applyAlignment="1">
      <alignment horizontal="center" vertical="center" wrapText="1"/>
    </xf>
    <xf numFmtId="0" fontId="1" fillId="0" borderId="0" xfId="4" applyFont="1" applyAlignment="1">
      <alignment vertical="top"/>
    </xf>
    <xf numFmtId="0" fontId="1" fillId="0" borderId="1" xfId="3" applyBorder="1" applyAlignment="1">
      <alignment horizontal="left" vertical="center" wrapText="1"/>
    </xf>
    <xf numFmtId="0" fontId="25" fillId="17" borderId="0" xfId="0" applyFont="1" applyFill="1" applyAlignment="1">
      <alignment vertical="center" wrapText="1"/>
    </xf>
    <xf numFmtId="0" fontId="1" fillId="0" borderId="1" xfId="3" quotePrefix="1" applyBorder="1" applyAlignment="1" applyProtection="1">
      <alignment horizontal="center" vertical="center" wrapText="1"/>
      <protection locked="0"/>
    </xf>
    <xf numFmtId="0" fontId="13" fillId="0" borderId="18" xfId="1" applyFont="1" applyBorder="1"/>
    <xf numFmtId="0" fontId="13" fillId="0" borderId="9" xfId="3" applyFont="1" applyBorder="1" applyAlignment="1" applyProtection="1">
      <alignment horizontal="left" vertical="center"/>
      <protection locked="0"/>
    </xf>
    <xf numFmtId="0" fontId="1" fillId="0" borderId="1" xfId="3" quotePrefix="1" applyBorder="1" applyAlignment="1">
      <alignment horizontal="center" vertical="center" wrapText="1"/>
    </xf>
    <xf numFmtId="0" fontId="13" fillId="0" borderId="1" xfId="1" applyFont="1" applyBorder="1" applyAlignment="1">
      <alignment horizontal="right" vertical="center"/>
    </xf>
    <xf numFmtId="4" fontId="3" fillId="0" borderId="1" xfId="11" applyFont="1" applyBorder="1" applyAlignment="1" applyProtection="1">
      <alignment vertical="center"/>
    </xf>
    <xf numFmtId="0" fontId="34" fillId="0" borderId="1" xfId="3" applyFont="1" applyBorder="1" applyAlignment="1" applyProtection="1">
      <alignment horizontal="justify" vertical="center" wrapText="1"/>
      <protection locked="0"/>
    </xf>
    <xf numFmtId="0" fontId="25" fillId="17" borderId="1" xfId="0" applyFont="1" applyFill="1" applyBorder="1" applyAlignment="1">
      <alignment horizontal="center" vertical="center"/>
    </xf>
    <xf numFmtId="43" fontId="1" fillId="0" borderId="1" xfId="1" applyNumberFormat="1" applyBorder="1" applyAlignment="1">
      <alignment horizontal="right" vertical="center"/>
    </xf>
    <xf numFmtId="0" fontId="4" fillId="0" borderId="1" xfId="1" applyFont="1" applyBorder="1" applyAlignment="1">
      <alignment horizontal="left" vertical="center"/>
    </xf>
    <xf numFmtId="4" fontId="1" fillId="0" borderId="1" xfId="3" applyNumberFormat="1" applyBorder="1" applyAlignment="1">
      <alignment horizontal="right" vertical="center" wrapText="1"/>
    </xf>
    <xf numFmtId="44" fontId="3" fillId="2" borderId="1" xfId="7" applyFont="1" applyFill="1" applyBorder="1" applyAlignment="1" applyProtection="1">
      <alignment horizontal="right" vertical="center" wrapText="1"/>
      <protection locked="0"/>
    </xf>
    <xf numFmtId="165" fontId="1" fillId="0" borderId="1" xfId="4" applyNumberFormat="1" applyFont="1" applyBorder="1" applyAlignment="1">
      <alignment vertical="center" wrapText="1"/>
    </xf>
    <xf numFmtId="0" fontId="19" fillId="0" borderId="1" xfId="8" applyFont="1" applyBorder="1" applyAlignment="1">
      <alignment horizontal="center" vertical="center" wrapText="1"/>
    </xf>
    <xf numFmtId="0" fontId="19" fillId="0" borderId="1" xfId="8" applyFont="1" applyBorder="1" applyAlignment="1">
      <alignment vertical="center"/>
    </xf>
    <xf numFmtId="0" fontId="27" fillId="0" borderId="3" xfId="0" applyFont="1" applyBorder="1"/>
    <xf numFmtId="4" fontId="1" fillId="0" borderId="1" xfId="1" applyNumberFormat="1" applyBorder="1" applyAlignment="1">
      <alignment horizontal="right" vertical="center"/>
    </xf>
    <xf numFmtId="0" fontId="1" fillId="0" borderId="1" xfId="1" applyBorder="1" applyAlignment="1">
      <alignment horizontal="center"/>
    </xf>
    <xf numFmtId="164" fontId="1" fillId="0" borderId="1" xfId="4" applyNumberFormat="1" applyFont="1" applyBorder="1" applyAlignment="1">
      <alignment vertical="top" wrapText="1"/>
    </xf>
    <xf numFmtId="164" fontId="1" fillId="0" borderId="1" xfId="2" applyFont="1" applyBorder="1" applyAlignment="1" applyProtection="1">
      <alignment vertical="center" wrapText="1"/>
    </xf>
    <xf numFmtId="0" fontId="25" fillId="0" borderId="1" xfId="0" applyFont="1" applyBorder="1" applyAlignment="1">
      <alignment horizontal="left" vertical="top" wrapText="1"/>
    </xf>
    <xf numFmtId="49" fontId="1" fillId="0" borderId="1" xfId="4" applyNumberFormat="1" applyFont="1" applyBorder="1" applyAlignment="1">
      <alignment horizontal="center" vertical="center" wrapText="1"/>
    </xf>
    <xf numFmtId="164" fontId="1" fillId="0" borderId="1" xfId="2" applyFont="1" applyBorder="1" applyAlignment="1" applyProtection="1">
      <alignment horizontal="right" vertical="center" wrapText="1"/>
    </xf>
    <xf numFmtId="0" fontId="35" fillId="0" borderId="1" xfId="0" applyFont="1" applyBorder="1" applyAlignment="1">
      <alignment horizontal="center" vertical="center"/>
    </xf>
    <xf numFmtId="44" fontId="1" fillId="2" borderId="1" xfId="7" applyFont="1" applyFill="1" applyBorder="1" applyAlignment="1" applyProtection="1">
      <alignment vertical="top" wrapText="1"/>
      <protection locked="0"/>
    </xf>
    <xf numFmtId="0" fontId="13" fillId="0" borderId="11" xfId="3" applyFont="1" applyBorder="1" applyAlignment="1" applyProtection="1">
      <alignment horizontal="center" vertical="center"/>
      <protection locked="0"/>
    </xf>
    <xf numFmtId="164" fontId="1" fillId="0" borderId="19" xfId="2" applyFont="1" applyBorder="1" applyAlignment="1" applyProtection="1">
      <alignment horizontal="right" vertical="center" wrapText="1"/>
    </xf>
    <xf numFmtId="2" fontId="1" fillId="0" borderId="1" xfId="4" applyNumberFormat="1" applyFont="1" applyBorder="1" applyAlignment="1">
      <alignment vertical="center" wrapText="1"/>
    </xf>
    <xf numFmtId="0" fontId="1" fillId="0" borderId="1" xfId="3" applyBorder="1" applyAlignment="1" applyProtection="1">
      <alignment horizontal="left" vertical="center"/>
      <protection locked="0"/>
    </xf>
    <xf numFmtId="0" fontId="24" fillId="0" borderId="1" xfId="0" applyFont="1" applyBorder="1" applyAlignment="1" applyProtection="1">
      <alignment vertical="center" wrapText="1"/>
      <protection locked="0"/>
    </xf>
    <xf numFmtId="0" fontId="1" fillId="0" borderId="1" xfId="1" applyBorder="1" applyAlignment="1">
      <alignment horizontal="right" vertical="center"/>
    </xf>
    <xf numFmtId="43" fontId="13" fillId="0" borderId="1" xfId="2" applyNumberFormat="1" applyFont="1" applyFill="1" applyBorder="1" applyAlignment="1" applyProtection="1">
      <alignment horizontal="right" vertical="center"/>
    </xf>
    <xf numFmtId="0" fontId="27" fillId="0" borderId="1" xfId="8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1" xfId="3" quotePrefix="1" applyBorder="1" applyAlignment="1" applyProtection="1">
      <alignment horizontal="left" vertical="center"/>
      <protection locked="0"/>
    </xf>
    <xf numFmtId="9" fontId="25" fillId="2" borderId="1" xfId="7" applyNumberFormat="1" applyFont="1" applyFill="1" applyBorder="1" applyAlignment="1" applyProtection="1">
      <alignment vertical="top" wrapText="1"/>
      <protection locked="0"/>
    </xf>
    <xf numFmtId="0" fontId="3" fillId="0" borderId="1" xfId="4" applyFont="1" applyBorder="1" applyAlignment="1">
      <alignment vertical="top" wrapText="1"/>
    </xf>
    <xf numFmtId="9" fontId="25" fillId="2" borderId="1" xfId="12" applyFont="1" applyFill="1" applyBorder="1" applyAlignment="1" applyProtection="1">
      <alignment horizontal="right" vertical="center" wrapText="1"/>
      <protection locked="0"/>
    </xf>
    <xf numFmtId="4" fontId="13" fillId="0" borderId="25" xfId="1" applyNumberFormat="1" applyFont="1" applyBorder="1" applyAlignment="1">
      <alignment horizontal="right" vertical="center"/>
    </xf>
    <xf numFmtId="0" fontId="1" fillId="0" borderId="1" xfId="1" applyBorder="1" applyAlignment="1">
      <alignment vertical="center" wrapText="1"/>
    </xf>
    <xf numFmtId="0" fontId="25" fillId="0" borderId="1" xfId="3" applyFont="1" applyBorder="1" applyAlignment="1" applyProtection="1">
      <alignment horizontal="justify" vertical="center" wrapText="1"/>
      <protection locked="0"/>
    </xf>
    <xf numFmtId="0" fontId="34" fillId="0" borderId="1" xfId="0" applyFont="1" applyBorder="1" applyAlignment="1">
      <alignment horizontal="left" vertical="center" wrapText="1"/>
    </xf>
    <xf numFmtId="0" fontId="1" fillId="0" borderId="1" xfId="3" quotePrefix="1" applyBorder="1" applyAlignment="1" applyProtection="1">
      <alignment horizontal="center" vertical="center"/>
      <protection locked="0"/>
    </xf>
    <xf numFmtId="0" fontId="1" fillId="0" borderId="1" xfId="3" applyBorder="1" applyAlignment="1" applyProtection="1">
      <alignment vertical="center"/>
      <protection locked="0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vertical="center" wrapText="1"/>
    </xf>
    <xf numFmtId="44" fontId="21" fillId="0" borderId="1" xfId="0" applyNumberFormat="1" applyFont="1" applyBorder="1"/>
    <xf numFmtId="0" fontId="3" fillId="0" borderId="1" xfId="0" applyFont="1" applyBorder="1"/>
    <xf numFmtId="164" fontId="1" fillId="0" borderId="18" xfId="9" applyFont="1" applyFill="1" applyBorder="1" applyAlignment="1" applyProtection="1">
      <alignment horizontal="center" vertical="center"/>
    </xf>
    <xf numFmtId="0" fontId="13" fillId="0" borderId="9" xfId="0" applyFont="1" applyBorder="1" applyAlignment="1" applyProtection="1">
      <alignment horizontal="center" vertical="center"/>
      <protection locked="0"/>
    </xf>
    <xf numFmtId="164" fontId="3" fillId="0" borderId="1" xfId="4" applyNumberFormat="1" applyFont="1" applyBorder="1" applyAlignment="1">
      <alignment vertical="top" wrapText="1"/>
    </xf>
    <xf numFmtId="0" fontId="13" fillId="0" borderId="1" xfId="3" applyFont="1" applyBorder="1" applyAlignment="1" applyProtection="1">
      <alignment horizontal="justify" vertical="center" wrapText="1"/>
      <protection locked="0"/>
    </xf>
    <xf numFmtId="0" fontId="19" fillId="0" borderId="1" xfId="8" applyFont="1" applyBorder="1" applyAlignment="1">
      <alignment horizontal="left" vertical="center" wrapText="1"/>
    </xf>
    <xf numFmtId="4" fontId="13" fillId="0" borderId="1" xfId="1" applyNumberFormat="1" applyFont="1" applyBorder="1" applyAlignment="1">
      <alignment horizontal="right" vertical="center"/>
    </xf>
    <xf numFmtId="9" fontId="25" fillId="2" borderId="1" xfId="12" applyFont="1" applyFill="1" applyBorder="1" applyAlignment="1" applyProtection="1">
      <alignment horizontal="center" vertical="center"/>
      <protection locked="0"/>
    </xf>
    <xf numFmtId="0" fontId="13" fillId="0" borderId="1" xfId="0" applyFont="1" applyBorder="1" applyAlignment="1">
      <alignment vertical="center"/>
    </xf>
    <xf numFmtId="0" fontId="13" fillId="0" borderId="1" xfId="3" quotePrefix="1" applyFont="1" applyBorder="1" applyAlignment="1">
      <alignment vertical="center" wrapText="1"/>
    </xf>
    <xf numFmtId="164" fontId="1" fillId="0" borderId="1" xfId="9" applyFont="1" applyFill="1" applyBorder="1" applyAlignment="1" applyProtection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1" applyBorder="1" applyAlignment="1">
      <alignment horizontal="center" vertical="center"/>
    </xf>
    <xf numFmtId="0" fontId="3" fillId="0" borderId="1" xfId="10" applyNumberFormat="1" applyFont="1" applyBorder="1" applyAlignment="1" applyProtection="1">
      <alignment horizontal="center" vertical="center"/>
    </xf>
    <xf numFmtId="0" fontId="1" fillId="0" borderId="1" xfId="4" applyFont="1" applyBorder="1" applyAlignment="1">
      <alignment horizontal="right" vertical="top" wrapText="1"/>
    </xf>
    <xf numFmtId="49" fontId="1" fillId="0" borderId="1" xfId="4" applyNumberFormat="1" applyFont="1" applyBorder="1" applyAlignment="1">
      <alignment horizontal="center" vertical="top" wrapText="1"/>
    </xf>
    <xf numFmtId="0" fontId="25" fillId="0" borderId="1" xfId="0" applyFont="1" applyBorder="1" applyAlignment="1" applyProtection="1">
      <alignment vertical="center"/>
      <protection locked="0"/>
    </xf>
    <xf numFmtId="0" fontId="1" fillId="0" borderId="10" xfId="3" quotePrefix="1" applyBorder="1" applyAlignment="1">
      <alignment vertical="center" wrapText="1"/>
    </xf>
    <xf numFmtId="0" fontId="1" fillId="0" borderId="1" xfId="3" applyBorder="1" applyAlignment="1" applyProtection="1">
      <alignment horizontal="right" vertical="center" wrapText="1"/>
      <protection locked="0"/>
    </xf>
    <xf numFmtId="0" fontId="25" fillId="0" borderId="8" xfId="0" applyFont="1" applyBorder="1" applyAlignment="1">
      <alignment horizontal="left" vertical="center"/>
    </xf>
    <xf numFmtId="44" fontId="3" fillId="0" borderId="1" xfId="7" applyFont="1" applyFill="1" applyBorder="1" applyAlignment="1" applyProtection="1">
      <alignment horizontal="right" vertical="center" wrapText="1"/>
    </xf>
    <xf numFmtId="0" fontId="1" fillId="0" borderId="1" xfId="3" applyBorder="1" applyAlignment="1" applyProtection="1">
      <alignment horizontal="center" vertical="center"/>
      <protection locked="0"/>
    </xf>
    <xf numFmtId="2" fontId="3" fillId="0" borderId="1" xfId="4" applyNumberFormat="1" applyFont="1" applyBorder="1" applyAlignment="1">
      <alignment vertical="center" wrapText="1"/>
    </xf>
    <xf numFmtId="0" fontId="3" fillId="0" borderId="1" xfId="8" applyFont="1" applyBorder="1" applyAlignment="1" applyProtection="1">
      <alignment horizontal="left" vertical="center"/>
      <protection locked="0"/>
    </xf>
    <xf numFmtId="0" fontId="1" fillId="0" borderId="18" xfId="1" applyBorder="1" applyAlignment="1">
      <alignment horizontal="center" vertical="center" wrapText="1"/>
    </xf>
    <xf numFmtId="0" fontId="21" fillId="0" borderId="1" xfId="0" applyFont="1" applyBorder="1" applyAlignment="1">
      <alignment horizontal="right"/>
    </xf>
    <xf numFmtId="4" fontId="1" fillId="0" borderId="1" xfId="1" applyNumberFormat="1" applyBorder="1" applyAlignment="1">
      <alignment horizontal="right"/>
    </xf>
    <xf numFmtId="4" fontId="4" fillId="0" borderId="1" xfId="8" applyNumberFormat="1" applyFont="1" applyBorder="1" applyAlignment="1">
      <alignment horizontal="right" vertical="center"/>
    </xf>
    <xf numFmtId="0" fontId="13" fillId="0" borderId="1" xfId="4" applyFont="1" applyBorder="1"/>
    <xf numFmtId="164" fontId="32" fillId="0" borderId="10" xfId="2" applyFont="1" applyBorder="1" applyAlignment="1" applyProtection="1">
      <alignment vertical="center"/>
    </xf>
    <xf numFmtId="4" fontId="4" fillId="0" borderId="1" xfId="1" applyNumberFormat="1" applyFont="1" applyBorder="1" applyAlignment="1">
      <alignment horizontal="right" vertical="center"/>
    </xf>
    <xf numFmtId="164" fontId="1" fillId="0" borderId="1" xfId="9" applyFont="1" applyBorder="1" applyAlignment="1" applyProtection="1">
      <alignment vertical="center"/>
    </xf>
    <xf numFmtId="44" fontId="1" fillId="0" borderId="1" xfId="7" applyFont="1" applyFill="1" applyBorder="1" applyAlignment="1" applyProtection="1">
      <alignment horizontal="right" vertical="top" wrapText="1"/>
    </xf>
    <xf numFmtId="0" fontId="1" fillId="0" borderId="1" xfId="0" applyFont="1" applyBorder="1" applyAlignment="1">
      <alignment horizontal="center" wrapText="1"/>
    </xf>
    <xf numFmtId="164" fontId="13" fillId="0" borderId="12" xfId="2" applyFont="1" applyBorder="1" applyAlignment="1" applyProtection="1">
      <alignment vertical="center"/>
    </xf>
    <xf numFmtId="4" fontId="1" fillId="0" borderId="18" xfId="1" applyNumberFormat="1" applyBorder="1" applyAlignment="1">
      <alignment horizontal="right"/>
    </xf>
    <xf numFmtId="0" fontId="24" fillId="0" borderId="1" xfId="0" applyFont="1" applyBorder="1" applyAlignment="1">
      <alignment horizontal="left" vertical="center"/>
    </xf>
    <xf numFmtId="0" fontId="1" fillId="0" borderId="1" xfId="0" applyFont="1" applyBorder="1" applyAlignment="1" applyProtection="1">
      <alignment horizontal="left" vertical="center"/>
      <protection locked="0"/>
    </xf>
    <xf numFmtId="164" fontId="39" fillId="0" borderId="1" xfId="2" applyFont="1" applyBorder="1" applyAlignment="1" applyProtection="1">
      <alignment vertical="center"/>
    </xf>
    <xf numFmtId="0" fontId="1" fillId="0" borderId="0" xfId="4" applyFont="1"/>
    <xf numFmtId="0" fontId="4" fillId="0" borderId="1" xfId="4" applyFont="1" applyBorder="1"/>
    <xf numFmtId="0" fontId="4" fillId="0" borderId="1" xfId="8" applyFont="1" applyBorder="1" applyAlignment="1" applyProtection="1">
      <alignment horizontal="justify" vertical="center" wrapText="1"/>
      <protection locked="0"/>
    </xf>
    <xf numFmtId="167" fontId="21" fillId="0" borderId="1" xfId="0" applyNumberFormat="1" applyFont="1" applyBorder="1" applyAlignment="1">
      <alignment vertical="center"/>
    </xf>
    <xf numFmtId="164" fontId="1" fillId="0" borderId="23" xfId="2" applyFont="1" applyBorder="1" applyAlignment="1" applyProtection="1">
      <alignment horizontal="right" vertical="center" wrapText="1"/>
    </xf>
    <xf numFmtId="164" fontId="1" fillId="0" borderId="21" xfId="3" quotePrefix="1" applyNumberFormat="1" applyBorder="1" applyAlignment="1">
      <alignment horizontal="center" vertical="center" wrapText="1"/>
    </xf>
    <xf numFmtId="0" fontId="1" fillId="0" borderId="1" xfId="3" applyBorder="1" applyAlignment="1">
      <alignment horizontal="left" vertical="center"/>
    </xf>
    <xf numFmtId="0" fontId="1" fillId="0" borderId="1" xfId="3" quotePrefix="1" applyBorder="1" applyAlignment="1">
      <alignment horizontal="left" vertical="center" wrapText="1" indent="3"/>
    </xf>
    <xf numFmtId="43" fontId="13" fillId="0" borderId="1" xfId="1" applyNumberFormat="1" applyFont="1" applyBorder="1" applyAlignment="1">
      <alignment horizontal="right" vertical="center"/>
    </xf>
    <xf numFmtId="164" fontId="3" fillId="0" borderId="1" xfId="10" applyNumberFormat="1" applyFont="1" applyBorder="1" applyAlignment="1" applyProtection="1">
      <alignment vertical="center"/>
    </xf>
    <xf numFmtId="0" fontId="3" fillId="0" borderId="1" xfId="8" applyFont="1" applyBorder="1" applyAlignment="1" applyProtection="1">
      <alignment horizontal="center" vertical="center"/>
      <protection locked="0"/>
    </xf>
    <xf numFmtId="0" fontId="3" fillId="0" borderId="1" xfId="8" applyFont="1" applyBorder="1" applyAlignment="1">
      <alignment horizontal="center" vertical="center"/>
    </xf>
    <xf numFmtId="164" fontId="4" fillId="0" borderId="1" xfId="8" applyNumberFormat="1" applyFont="1" applyBorder="1" applyAlignment="1">
      <alignment horizontal="right" vertical="center"/>
    </xf>
    <xf numFmtId="0" fontId="3" fillId="0" borderId="1" xfId="8" applyFont="1" applyBorder="1" applyAlignment="1">
      <alignment vertical="center"/>
    </xf>
    <xf numFmtId="0" fontId="4" fillId="0" borderId="1" xfId="1" applyFont="1" applyBorder="1" applyAlignment="1" applyProtection="1">
      <alignment vertical="center"/>
      <protection locked="0"/>
    </xf>
    <xf numFmtId="0" fontId="3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3" fillId="0" borderId="1" xfId="4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43" fontId="3" fillId="0" borderId="1" xfId="13" applyFont="1" applyBorder="1" applyAlignment="1" applyProtection="1">
      <alignment vertical="top" wrapText="1"/>
    </xf>
    <xf numFmtId="0" fontId="3" fillId="0" borderId="1" xfId="4" applyFont="1" applyBorder="1" applyAlignment="1">
      <alignment horizontal="center" vertical="top" wrapText="1"/>
    </xf>
    <xf numFmtId="0" fontId="23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3" fillId="0" borderId="1" xfId="0" applyFont="1" applyBorder="1" applyAlignment="1">
      <alignment vertical="center"/>
    </xf>
    <xf numFmtId="0" fontId="21" fillId="0" borderId="1" xfId="0" applyFont="1" applyBorder="1" applyAlignment="1">
      <alignment horizontal="left" vertical="center" wrapText="1"/>
    </xf>
    <xf numFmtId="2" fontId="3" fillId="0" borderId="1" xfId="4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7" fillId="0" borderId="14" xfId="1" quotePrefix="1" applyFont="1" applyBorder="1" applyAlignment="1">
      <alignment horizontal="left" vertical="center" wrapText="1"/>
    </xf>
    <xf numFmtId="0" fontId="32" fillId="0" borderId="15" xfId="1" quotePrefix="1" applyFont="1" applyBorder="1" applyAlignment="1">
      <alignment horizontal="left" vertical="center" wrapText="1"/>
    </xf>
    <xf numFmtId="0" fontId="32" fillId="0" borderId="14" xfId="1" applyFont="1" applyBorder="1" applyAlignment="1">
      <alignment horizontal="justify" vertical="center" wrapText="1"/>
    </xf>
    <xf numFmtId="0" fontId="32" fillId="0" borderId="10" xfId="1" applyFont="1" applyBorder="1" applyAlignment="1">
      <alignment horizontal="center" vertical="center" wrapText="1"/>
    </xf>
    <xf numFmtId="9" fontId="21" fillId="2" borderId="1" xfId="7" applyNumberFormat="1" applyFont="1" applyFill="1" applyBorder="1" applyAlignment="1" applyProtection="1">
      <alignment vertical="center" wrapText="1"/>
      <protection locked="0"/>
    </xf>
    <xf numFmtId="44" fontId="3" fillId="2" borderId="1" xfId="7" applyFont="1" applyFill="1" applyBorder="1" applyAlignment="1" applyProtection="1">
      <alignment vertical="center" wrapText="1"/>
      <protection locked="0"/>
    </xf>
    <xf numFmtId="0" fontId="13" fillId="0" borderId="2" xfId="1" applyFont="1" applyBorder="1" applyAlignment="1">
      <alignment horizontal="left" vertical="center"/>
    </xf>
    <xf numFmtId="0" fontId="13" fillId="0" borderId="3" xfId="1" applyFont="1" applyBorder="1" applyAlignment="1">
      <alignment horizontal="left" vertical="center"/>
    </xf>
    <xf numFmtId="0" fontId="13" fillId="0" borderId="4" xfId="1" applyFont="1" applyBorder="1" applyAlignment="1">
      <alignment horizontal="left" vertical="center"/>
    </xf>
    <xf numFmtId="0" fontId="13" fillId="0" borderId="2" xfId="4" applyFont="1" applyBorder="1"/>
    <xf numFmtId="0" fontId="25" fillId="0" borderId="3" xfId="0" applyFont="1" applyBorder="1"/>
    <xf numFmtId="0" fontId="25" fillId="0" borderId="4" xfId="0" applyFont="1" applyBorder="1"/>
    <xf numFmtId="0" fontId="24" fillId="0" borderId="0" xfId="0" applyFont="1" applyAlignment="1">
      <alignment horizontal="left" wrapText="1"/>
    </xf>
    <xf numFmtId="0" fontId="25" fillId="0" borderId="0" xfId="0" applyFont="1" applyAlignment="1">
      <alignment wrapText="1"/>
    </xf>
    <xf numFmtId="0" fontId="4" fillId="0" borderId="2" xfId="8" applyFont="1" applyBorder="1" applyAlignment="1">
      <alignment horizontal="left" vertical="center"/>
    </xf>
    <xf numFmtId="0" fontId="4" fillId="0" borderId="3" xfId="8" applyFont="1" applyBorder="1" applyAlignment="1">
      <alignment horizontal="left" vertical="center"/>
    </xf>
    <xf numFmtId="0" fontId="4" fillId="0" borderId="4" xfId="8" applyFont="1" applyBorder="1" applyAlignment="1">
      <alignment horizontal="left" vertical="center"/>
    </xf>
    <xf numFmtId="0" fontId="4" fillId="0" borderId="2" xfId="4" applyFont="1" applyBorder="1"/>
    <xf numFmtId="0" fontId="27" fillId="0" borderId="3" xfId="0" applyFont="1" applyBorder="1"/>
    <xf numFmtId="0" fontId="27" fillId="0" borderId="4" xfId="0" applyFont="1" applyBorder="1"/>
    <xf numFmtId="0" fontId="27" fillId="0" borderId="0" xfId="0" applyFont="1" applyAlignment="1">
      <alignment horizontal="left" wrapText="1"/>
    </xf>
    <xf numFmtId="0" fontId="21" fillId="0" borderId="0" xfId="0" applyFont="1" applyAlignment="1">
      <alignment wrapText="1"/>
    </xf>
    <xf numFmtId="0" fontId="4" fillId="0" borderId="2" xfId="4" applyFont="1" applyBorder="1" applyAlignment="1">
      <alignment wrapText="1"/>
    </xf>
    <xf numFmtId="0" fontId="21" fillId="0" borderId="3" xfId="0" applyFont="1" applyBorder="1" applyAlignment="1">
      <alignment wrapText="1"/>
    </xf>
    <xf numFmtId="0" fontId="21" fillId="0" borderId="4" xfId="0" applyFont="1" applyBorder="1" applyAlignment="1">
      <alignment wrapText="1"/>
    </xf>
    <xf numFmtId="0" fontId="13" fillId="0" borderId="2" xfId="4" applyFont="1" applyBorder="1" applyAlignment="1">
      <alignment wrapText="1"/>
    </xf>
    <xf numFmtId="0" fontId="25" fillId="0" borderId="3" xfId="0" applyFont="1" applyBorder="1" applyAlignment="1">
      <alignment wrapText="1"/>
    </xf>
    <xf numFmtId="0" fontId="25" fillId="0" borderId="4" xfId="0" applyFont="1" applyBorder="1" applyAlignment="1">
      <alignment wrapText="1"/>
    </xf>
    <xf numFmtId="0" fontId="13" fillId="0" borderId="1" xfId="1" applyFont="1" applyBorder="1" applyAlignment="1">
      <alignment horizontal="left" vertical="center"/>
    </xf>
    <xf numFmtId="0" fontId="13" fillId="0" borderId="1" xfId="4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4" fillId="0" borderId="1" xfId="1" applyFont="1" applyBorder="1" applyAlignment="1">
      <alignment horizontal="left" vertical="center"/>
    </xf>
    <xf numFmtId="0" fontId="15" fillId="0" borderId="0" xfId="3" applyFont="1" applyAlignment="1" applyProtection="1">
      <alignment horizontal="justify" vertical="center" wrapText="1"/>
      <protection locked="0"/>
    </xf>
    <xf numFmtId="0" fontId="13" fillId="0" borderId="1" xfId="3" applyFont="1" applyBorder="1" applyAlignment="1" applyProtection="1">
      <alignment vertical="center" wrapText="1"/>
      <protection locked="0"/>
    </xf>
    <xf numFmtId="0" fontId="40" fillId="0" borderId="1" xfId="0" applyFont="1" applyBorder="1" applyAlignment="1">
      <alignment vertical="center" wrapText="1"/>
    </xf>
    <xf numFmtId="0" fontId="13" fillId="0" borderId="2" xfId="3" applyFont="1" applyBorder="1" applyAlignment="1" applyProtection="1">
      <alignment vertical="center"/>
      <protection locked="0"/>
    </xf>
    <xf numFmtId="0" fontId="40" fillId="0" borderId="3" xfId="0" applyFont="1" applyBorder="1" applyAlignment="1">
      <alignment vertical="center"/>
    </xf>
    <xf numFmtId="0" fontId="40" fillId="0" borderId="4" xfId="0" applyFont="1" applyBorder="1" applyAlignment="1">
      <alignment vertical="center"/>
    </xf>
    <xf numFmtId="0" fontId="13" fillId="0" borderId="1" xfId="3" applyFont="1" applyBorder="1" applyAlignment="1" applyProtection="1">
      <alignment vertical="center"/>
      <protection locked="0"/>
    </xf>
    <xf numFmtId="0" fontId="24" fillId="0" borderId="1" xfId="0" applyFont="1" applyBorder="1" applyAlignment="1">
      <alignment vertical="center"/>
    </xf>
    <xf numFmtId="0" fontId="40" fillId="0" borderId="1" xfId="0" applyFont="1" applyBorder="1" applyAlignment="1">
      <alignment vertical="center"/>
    </xf>
    <xf numFmtId="0" fontId="13" fillId="0" borderId="1" xfId="3" applyFont="1" applyBorder="1" applyAlignment="1" applyProtection="1">
      <alignment horizontal="left" vertical="center"/>
      <protection locked="0"/>
    </xf>
    <xf numFmtId="0" fontId="13" fillId="0" borderId="2" xfId="3" applyFont="1" applyBorder="1" applyAlignment="1" applyProtection="1">
      <alignment horizontal="left" vertical="center" wrapText="1"/>
      <protection locked="0"/>
    </xf>
    <xf numFmtId="0" fontId="13" fillId="0" borderId="3" xfId="3" applyFont="1" applyBorder="1" applyAlignment="1" applyProtection="1">
      <alignment horizontal="left" vertical="center" wrapText="1"/>
      <protection locked="0"/>
    </xf>
    <xf numFmtId="0" fontId="13" fillId="0" borderId="4" xfId="3" applyFont="1" applyBorder="1" applyAlignment="1" applyProtection="1">
      <alignment horizontal="left" vertical="center" wrapText="1"/>
      <protection locked="0"/>
    </xf>
    <xf numFmtId="0" fontId="13" fillId="0" borderId="2" xfId="1" applyFont="1" applyBorder="1" applyAlignment="1">
      <alignment wrapText="1"/>
    </xf>
    <xf numFmtId="0" fontId="24" fillId="0" borderId="3" xfId="0" applyFont="1" applyBorder="1" applyAlignment="1">
      <alignment wrapText="1"/>
    </xf>
    <xf numFmtId="0" fontId="24" fillId="0" borderId="4" xfId="0" applyFont="1" applyBorder="1" applyAlignment="1">
      <alignment wrapText="1"/>
    </xf>
    <xf numFmtId="0" fontId="24" fillId="0" borderId="1" xfId="0" applyFont="1" applyBorder="1" applyAlignment="1" applyProtection="1">
      <alignment vertical="center"/>
      <protection locked="0"/>
    </xf>
    <xf numFmtId="0" fontId="24" fillId="0" borderId="15" xfId="0" applyFont="1" applyBorder="1" applyAlignment="1">
      <alignment horizontal="left" wrapText="1"/>
    </xf>
    <xf numFmtId="0" fontId="13" fillId="0" borderId="1" xfId="1" applyFont="1" applyBorder="1" applyAlignment="1">
      <alignment horizontal="left" wrapText="1"/>
    </xf>
    <xf numFmtId="0" fontId="27" fillId="0" borderId="1" xfId="0" applyFont="1" applyBorder="1" applyAlignment="1">
      <alignment horizontal="left" wrapText="1"/>
    </xf>
    <xf numFmtId="0" fontId="4" fillId="0" borderId="1" xfId="1" applyFont="1" applyBorder="1"/>
    <xf numFmtId="0" fontId="21" fillId="0" borderId="1" xfId="0" applyFont="1" applyBorder="1"/>
    <xf numFmtId="0" fontId="4" fillId="0" borderId="1" xfId="0" applyFont="1" applyBorder="1" applyAlignment="1">
      <alignment horizontal="left" vertical="center"/>
    </xf>
  </cellXfs>
  <cellStyles count="2949">
    <cellStyle name="20% - Accent1 2" xfId="46" xr:uid="{5CC9425C-A872-4C19-A925-AE41E516227C}"/>
    <cellStyle name="20% - Accent1 2 10" xfId="1509" xr:uid="{C73EADC8-F242-4D03-8EB1-85F04DA807F5}"/>
    <cellStyle name="20% - Accent1 2 2" xfId="47" xr:uid="{8A8DE6D3-FF81-4392-8B13-9A89794418E2}"/>
    <cellStyle name="20% - Accent1 2 2 2" xfId="48" xr:uid="{EF5C050C-CEB7-4176-BF74-BE6BA994B35A}"/>
    <cellStyle name="20% - Accent1 2 2 2 2" xfId="49" xr:uid="{71F8C516-2108-4F88-912E-CDCC239B833E}"/>
    <cellStyle name="20% - Accent1 2 2 2 2 2" xfId="50" xr:uid="{BC954405-F71C-464B-BE70-92D2D6B246F1}"/>
    <cellStyle name="20% - Accent1 2 2 2 2 2 2" xfId="1513" xr:uid="{ACF45E29-B6DB-4E15-998D-FDE10AD2D696}"/>
    <cellStyle name="20% - Accent1 2 2 2 2 3" xfId="51" xr:uid="{1BD1AB9D-D964-4635-B531-4245F65C72AA}"/>
    <cellStyle name="20% - Accent1 2 2 2 2 3 2" xfId="1514" xr:uid="{7197E3DD-6FFA-4C2D-A9B0-A168267E2F8E}"/>
    <cellStyle name="20% - Accent1 2 2 2 2 4" xfId="1512" xr:uid="{25F7A29A-C93B-4743-B714-6C1DE5EACF64}"/>
    <cellStyle name="20% - Accent1 2 2 2 3" xfId="52" xr:uid="{11D676F8-A54C-4784-BF88-127BB7E1994A}"/>
    <cellStyle name="20% - Accent1 2 2 2 3 2" xfId="53" xr:uid="{720B78B7-F60C-458E-9B35-0F616ABB9B25}"/>
    <cellStyle name="20% - Accent1 2 2 2 3 2 2" xfId="1516" xr:uid="{E36B0967-6959-466C-ACEA-83DCE466BB47}"/>
    <cellStyle name="20% - Accent1 2 2 2 3 3" xfId="54" xr:uid="{45FA32DD-E2EC-4790-8CC9-247B7E452647}"/>
    <cellStyle name="20% - Accent1 2 2 2 3 3 2" xfId="1517" xr:uid="{89850418-5C0B-4DA7-8C51-4A63FE621942}"/>
    <cellStyle name="20% - Accent1 2 2 2 3 4" xfId="1515" xr:uid="{E756614E-D909-49AC-B365-6004E23F6812}"/>
    <cellStyle name="20% - Accent1 2 2 2 4" xfId="55" xr:uid="{105D70DD-7464-43A4-A128-051C97D5AAE7}"/>
    <cellStyle name="20% - Accent1 2 2 2 4 2" xfId="56" xr:uid="{572F802D-EFEF-4FAA-B554-025B73EF0245}"/>
    <cellStyle name="20% - Accent1 2 2 2 4 2 2" xfId="1519" xr:uid="{9A9472C2-087B-4193-9B7C-773E64B5A5B5}"/>
    <cellStyle name="20% - Accent1 2 2 2 4 3" xfId="57" xr:uid="{C76CD0A2-5171-46E8-970E-D6BF348065D9}"/>
    <cellStyle name="20% - Accent1 2 2 2 4 3 2" xfId="1520" xr:uid="{17E03881-E223-488C-85F3-D9053EBDA9DA}"/>
    <cellStyle name="20% - Accent1 2 2 2 4 4" xfId="1518" xr:uid="{5C7F98F3-D143-4B91-AD66-0A362B9CF76D}"/>
    <cellStyle name="20% - Accent1 2 2 2 5" xfId="58" xr:uid="{932D99A9-B808-4DC3-B963-E50DDEFC8A9D}"/>
    <cellStyle name="20% - Accent1 2 2 2 5 2" xfId="1521" xr:uid="{B48D0E97-4934-4DDE-8B32-A7257EE1C9E3}"/>
    <cellStyle name="20% - Accent1 2 2 2 6" xfId="59" xr:uid="{A1AECDDC-7204-4C61-97E7-D0F6BB2D277F}"/>
    <cellStyle name="20% - Accent1 2 2 2 6 2" xfId="1522" xr:uid="{84E3441C-6DB7-4AEC-898C-4DF13335E817}"/>
    <cellStyle name="20% - Accent1 2 2 2 7" xfId="1511" xr:uid="{FB084517-8C48-4F13-88FA-50055A0DAA85}"/>
    <cellStyle name="20% - Accent1 2 2 3" xfId="60" xr:uid="{1854ABEE-9C0B-4C5C-8B33-6F1327259614}"/>
    <cellStyle name="20% - Accent1 2 2 3 2" xfId="61" xr:uid="{24288396-C8E7-4398-A944-A3F3B466DFD0}"/>
    <cellStyle name="20% - Accent1 2 2 3 2 2" xfId="1524" xr:uid="{8170E667-408B-497C-A66D-D2865AB2BBF6}"/>
    <cellStyle name="20% - Accent1 2 2 3 3" xfId="62" xr:uid="{C78E9680-89AD-4CFB-A47E-3230AEF4C388}"/>
    <cellStyle name="20% - Accent1 2 2 3 3 2" xfId="1525" xr:uid="{D3EE8628-AA0C-43DB-B1B4-E57E53058862}"/>
    <cellStyle name="20% - Accent1 2 2 3 4" xfId="1523" xr:uid="{084EFE17-4C69-4895-89C0-540FFEE2AD29}"/>
    <cellStyle name="20% - Accent1 2 2 4" xfId="63" xr:uid="{FD1BE139-ACDA-4F28-8A03-D3CD8BFDF53B}"/>
    <cellStyle name="20% - Accent1 2 2 4 2" xfId="64" xr:uid="{E39F246E-CE98-4EDF-9421-8923AB840C1A}"/>
    <cellStyle name="20% - Accent1 2 2 4 2 2" xfId="1527" xr:uid="{8E2E9BBC-E7AB-4846-9C29-EB2E9F0B4902}"/>
    <cellStyle name="20% - Accent1 2 2 4 3" xfId="65" xr:uid="{8EA3AC7B-6082-4C8D-A0DE-3F8474FA7B91}"/>
    <cellStyle name="20% - Accent1 2 2 4 3 2" xfId="1528" xr:uid="{B2F9287B-C888-4D05-A159-BA2084C5188A}"/>
    <cellStyle name="20% - Accent1 2 2 4 4" xfId="1526" xr:uid="{175D47C1-D041-4E4F-90C1-C3676507B276}"/>
    <cellStyle name="20% - Accent1 2 2 5" xfId="66" xr:uid="{7CAAA214-EEA1-4E47-93C2-34DF10467696}"/>
    <cellStyle name="20% - Accent1 2 2 5 2" xfId="67" xr:uid="{14BB5CDC-7CF9-44F8-817A-E2E44FCACD09}"/>
    <cellStyle name="20% - Accent1 2 2 5 2 2" xfId="1530" xr:uid="{0D51A254-E015-4407-8139-16B5016D0F7E}"/>
    <cellStyle name="20% - Accent1 2 2 5 3" xfId="68" xr:uid="{2769FA04-A60F-4D30-8135-D64B124A7491}"/>
    <cellStyle name="20% - Accent1 2 2 5 3 2" xfId="1531" xr:uid="{BDD86CDB-1EBB-4559-8069-01ED0B2402DE}"/>
    <cellStyle name="20% - Accent1 2 2 5 4" xfId="1529" xr:uid="{14D8C0F2-A13B-463F-AEA6-2A3DB8DB9FBC}"/>
    <cellStyle name="20% - Accent1 2 2 6" xfId="69" xr:uid="{0B51555E-3BFA-47B2-BA3D-CDF56750D40B}"/>
    <cellStyle name="20% - Accent1 2 2 6 2" xfId="1532" xr:uid="{73DFD191-7948-4D91-8247-FFB5C6CB776E}"/>
    <cellStyle name="20% - Accent1 2 2 7" xfId="70" xr:uid="{5C13121A-1A8E-417C-B568-93C1D09F012B}"/>
    <cellStyle name="20% - Accent1 2 2 7 2" xfId="1533" xr:uid="{636C6092-59AA-4B67-8681-249A6B44D088}"/>
    <cellStyle name="20% - Accent1 2 2 8" xfId="1510" xr:uid="{B8815D4B-5704-4E35-984C-CC65EFB0E3FE}"/>
    <cellStyle name="20% - Accent1 2 3" xfId="71" xr:uid="{8E656F5D-10EC-479D-AE9F-40DB3CD93520}"/>
    <cellStyle name="20% - Accent1 2 3 2" xfId="72" xr:uid="{EFC88E29-3425-46BB-A26D-A6A24D2EC2B7}"/>
    <cellStyle name="20% - Accent1 2 3 2 2" xfId="73" xr:uid="{60A5F9AB-9B11-4500-B575-30186893C192}"/>
    <cellStyle name="20% - Accent1 2 3 2 2 2" xfId="74" xr:uid="{D44573F8-04A6-423E-B03F-5A6DD89C1D18}"/>
    <cellStyle name="20% - Accent1 2 3 2 2 2 2" xfId="1537" xr:uid="{28A40A23-36B6-4B49-9DE3-4540A2CC371B}"/>
    <cellStyle name="20% - Accent1 2 3 2 2 3" xfId="75" xr:uid="{FC71BCBF-F080-4224-A883-92343EE27D8C}"/>
    <cellStyle name="20% - Accent1 2 3 2 2 3 2" xfId="1538" xr:uid="{B147B7D8-0FBA-4464-9921-CA484EDBF093}"/>
    <cellStyle name="20% - Accent1 2 3 2 2 4" xfId="1536" xr:uid="{EA12E52A-56DF-43E1-8D7D-D6E8F9DE0467}"/>
    <cellStyle name="20% - Accent1 2 3 2 3" xfId="76" xr:uid="{83E6C0A0-ACAE-4E09-8230-2798D3E43447}"/>
    <cellStyle name="20% - Accent1 2 3 2 3 2" xfId="77" xr:uid="{97173218-64CB-4373-B2E7-00A3E9CA80FD}"/>
    <cellStyle name="20% - Accent1 2 3 2 3 2 2" xfId="1540" xr:uid="{E0367E14-20FB-4FAF-BE4A-732CDF8470BD}"/>
    <cellStyle name="20% - Accent1 2 3 2 3 3" xfId="78" xr:uid="{6ECCC7BC-DB4C-4841-88A3-F73F61C04DA9}"/>
    <cellStyle name="20% - Accent1 2 3 2 3 3 2" xfId="1541" xr:uid="{A4D1531A-9903-4B66-BCD5-23CE5E5133DA}"/>
    <cellStyle name="20% - Accent1 2 3 2 3 4" xfId="1539" xr:uid="{91ED47B6-5CA9-4C5C-B16C-9F48BAB73B64}"/>
    <cellStyle name="20% - Accent1 2 3 2 4" xfId="79" xr:uid="{0136D013-4C98-4326-AB81-3F0370489DDD}"/>
    <cellStyle name="20% - Accent1 2 3 2 4 2" xfId="80" xr:uid="{22C02401-C5F4-405F-89DD-F44629AFE88A}"/>
    <cellStyle name="20% - Accent1 2 3 2 4 2 2" xfId="1543" xr:uid="{3C7D6863-A548-4D8D-881F-57FFEA8CFAE7}"/>
    <cellStyle name="20% - Accent1 2 3 2 4 3" xfId="81" xr:uid="{0EC3F355-37FF-4023-A622-A63ACE789B5A}"/>
    <cellStyle name="20% - Accent1 2 3 2 4 3 2" xfId="1544" xr:uid="{1A509260-4A6A-4B2C-A3D3-CE24320F3D0D}"/>
    <cellStyle name="20% - Accent1 2 3 2 4 4" xfId="1542" xr:uid="{A6DAB631-6289-4191-9DE6-6A1AF02B44FD}"/>
    <cellStyle name="20% - Accent1 2 3 2 5" xfId="82" xr:uid="{8F2FD85E-A8CC-486F-83B0-C1E2B2E681DB}"/>
    <cellStyle name="20% - Accent1 2 3 2 5 2" xfId="1545" xr:uid="{3F07064D-4DC3-4AA2-A8C4-F5FAF6F7C2D0}"/>
    <cellStyle name="20% - Accent1 2 3 2 6" xfId="83" xr:uid="{5C350FFB-8FB6-48A6-89BA-EB6D5DCB52C0}"/>
    <cellStyle name="20% - Accent1 2 3 2 6 2" xfId="1546" xr:uid="{99BD4D65-ECC5-4193-BDDE-12F273D41E0C}"/>
    <cellStyle name="20% - Accent1 2 3 2 7" xfId="1535" xr:uid="{D75660E6-7106-477D-9F96-776F3B21D903}"/>
    <cellStyle name="20% - Accent1 2 3 3" xfId="84" xr:uid="{28B30C79-55E3-46A8-B40C-FFF7A5CDBC2F}"/>
    <cellStyle name="20% - Accent1 2 3 3 2" xfId="85" xr:uid="{95B411D9-27CE-43BA-955D-A178F65F8DC8}"/>
    <cellStyle name="20% - Accent1 2 3 3 2 2" xfId="1548" xr:uid="{803D67EC-CCD0-4182-BFE6-8C3756BBF564}"/>
    <cellStyle name="20% - Accent1 2 3 3 3" xfId="86" xr:uid="{D12E4D5C-CD0C-48C8-B64B-78FFC716E759}"/>
    <cellStyle name="20% - Accent1 2 3 3 3 2" xfId="1549" xr:uid="{9D94E63F-3F1C-4CDD-BB81-C0FF0FC0E98D}"/>
    <cellStyle name="20% - Accent1 2 3 3 4" xfId="1547" xr:uid="{3EB06434-B6BF-4DD9-8A58-8CB9A7138199}"/>
    <cellStyle name="20% - Accent1 2 3 4" xfId="87" xr:uid="{BFE69320-958F-4AD3-8320-A47F794951D1}"/>
    <cellStyle name="20% - Accent1 2 3 4 2" xfId="88" xr:uid="{BD1B554D-798F-473B-8D04-0A678ABD9E93}"/>
    <cellStyle name="20% - Accent1 2 3 4 2 2" xfId="1551" xr:uid="{DAD60227-9336-43A3-B690-EF7ECDCBB8F4}"/>
    <cellStyle name="20% - Accent1 2 3 4 3" xfId="89" xr:uid="{22A01494-70DE-4617-971D-CA3C40E8D010}"/>
    <cellStyle name="20% - Accent1 2 3 4 3 2" xfId="1552" xr:uid="{611547D2-51BD-4D79-9226-960CE7FA7DCE}"/>
    <cellStyle name="20% - Accent1 2 3 4 4" xfId="1550" xr:uid="{AA1909CF-97E4-48D0-94B1-EC09FF28D29B}"/>
    <cellStyle name="20% - Accent1 2 3 5" xfId="90" xr:uid="{C34FB21A-C5DB-4574-8624-DD2E51F92F6D}"/>
    <cellStyle name="20% - Accent1 2 3 5 2" xfId="91" xr:uid="{4B05CB86-CBDE-405E-9100-1760AF323FF4}"/>
    <cellStyle name="20% - Accent1 2 3 5 2 2" xfId="1554" xr:uid="{D98C4150-9F8B-473A-BC8D-39DA22143D09}"/>
    <cellStyle name="20% - Accent1 2 3 5 3" xfId="92" xr:uid="{8D6CF7B3-318C-4053-A070-089D27D754AF}"/>
    <cellStyle name="20% - Accent1 2 3 5 3 2" xfId="1555" xr:uid="{D11F1B4D-EA73-48F9-A0FC-496074329498}"/>
    <cellStyle name="20% - Accent1 2 3 5 4" xfId="1553" xr:uid="{FEACBF5E-F58C-42BD-AB6C-B4C4E847AD09}"/>
    <cellStyle name="20% - Accent1 2 3 6" xfId="93" xr:uid="{214A10F0-442A-42A2-9BA3-22D884E0A8D9}"/>
    <cellStyle name="20% - Accent1 2 3 6 2" xfId="1556" xr:uid="{2E3469C4-EC6B-44A2-A779-9EBEAA787313}"/>
    <cellStyle name="20% - Accent1 2 3 7" xfId="94" xr:uid="{954A1409-7790-4768-8081-ACCE7BFB549F}"/>
    <cellStyle name="20% - Accent1 2 3 7 2" xfId="1557" xr:uid="{776F6A9E-20E0-480C-B3A7-DA9D55D1FF87}"/>
    <cellStyle name="20% - Accent1 2 3 8" xfId="1534" xr:uid="{84F6D8FC-7657-4B6A-9AF9-26F18888ACFC}"/>
    <cellStyle name="20% - Accent1 2 4" xfId="95" xr:uid="{C0BDBDCD-1F1B-4B61-A2C4-F05E072373A3}"/>
    <cellStyle name="20% - Accent1 2 4 2" xfId="96" xr:uid="{EADCA4AE-B3E6-40AF-8711-3FED1DF760E9}"/>
    <cellStyle name="20% - Accent1 2 4 2 2" xfId="97" xr:uid="{34FA3424-DD60-447A-AB11-800D2FF5F4B8}"/>
    <cellStyle name="20% - Accent1 2 4 2 2 2" xfId="1560" xr:uid="{906E208E-FDB5-4401-B746-60C687DE8751}"/>
    <cellStyle name="20% - Accent1 2 4 2 3" xfId="98" xr:uid="{336F2547-48B6-4E6B-AA62-840F83E21A3E}"/>
    <cellStyle name="20% - Accent1 2 4 2 3 2" xfId="1561" xr:uid="{29E41AF4-555B-485F-9848-7C7096D63CD8}"/>
    <cellStyle name="20% - Accent1 2 4 2 4" xfId="1559" xr:uid="{6B782DFC-81B3-460D-910A-8B9F75E9EA57}"/>
    <cellStyle name="20% - Accent1 2 4 3" xfId="99" xr:uid="{06A56E08-427B-4CE9-91A2-595861F36879}"/>
    <cellStyle name="20% - Accent1 2 4 3 2" xfId="100" xr:uid="{A1BFFA7C-8FC2-4BBC-ADB8-B59775B1E9A9}"/>
    <cellStyle name="20% - Accent1 2 4 3 2 2" xfId="1563" xr:uid="{7A3A196E-EFA7-4E4C-A7A1-8A4E7F98D011}"/>
    <cellStyle name="20% - Accent1 2 4 3 3" xfId="101" xr:uid="{F8A9D29B-8E16-49D4-BED3-D4CE04691881}"/>
    <cellStyle name="20% - Accent1 2 4 3 3 2" xfId="1564" xr:uid="{C03D245B-A471-4188-B852-76ED38CB6D02}"/>
    <cellStyle name="20% - Accent1 2 4 3 4" xfId="1562" xr:uid="{9873D9E3-DEBA-4968-9243-397186F520A0}"/>
    <cellStyle name="20% - Accent1 2 4 4" xfId="102" xr:uid="{C130F1FD-7F50-4398-A113-FD91B015305C}"/>
    <cellStyle name="20% - Accent1 2 4 4 2" xfId="103" xr:uid="{6E22248D-9333-42A1-BE3D-100789E97478}"/>
    <cellStyle name="20% - Accent1 2 4 4 2 2" xfId="1566" xr:uid="{C3397F0C-4C2A-49C9-9403-9A1A7D63C429}"/>
    <cellStyle name="20% - Accent1 2 4 4 3" xfId="104" xr:uid="{EDEA271A-B8A3-4235-A1D3-968700C10BA3}"/>
    <cellStyle name="20% - Accent1 2 4 4 3 2" xfId="1567" xr:uid="{4BB96B5A-6B8C-4197-9467-63CF3526A022}"/>
    <cellStyle name="20% - Accent1 2 4 4 4" xfId="1565" xr:uid="{5B7AEB35-E60D-4529-AE02-675B79EC07EE}"/>
    <cellStyle name="20% - Accent1 2 4 5" xfId="105" xr:uid="{62B31B8B-7DC9-4D22-8210-A25136452CE8}"/>
    <cellStyle name="20% - Accent1 2 4 5 2" xfId="1568" xr:uid="{2B053AA1-56AD-4DF6-8735-A00BE22EAE13}"/>
    <cellStyle name="20% - Accent1 2 4 6" xfId="106" xr:uid="{0AC3AC1C-26CE-4951-800C-8BE4F757E233}"/>
    <cellStyle name="20% - Accent1 2 4 6 2" xfId="1569" xr:uid="{5C2548B3-4781-4F72-B499-CF5ACF967D0B}"/>
    <cellStyle name="20% - Accent1 2 4 7" xfId="1558" xr:uid="{AFE0B695-1DE1-444D-BBEF-436D77D4E1EC}"/>
    <cellStyle name="20% - Accent1 2 5" xfId="107" xr:uid="{F4133A39-3D9B-44F2-A0B1-713D55664D49}"/>
    <cellStyle name="20% - Accent1 2 5 2" xfId="108" xr:uid="{46231582-7219-4468-957B-F99DD90F5E1E}"/>
    <cellStyle name="20% - Accent1 2 5 2 2" xfId="1571" xr:uid="{5796DA78-D0CC-4616-A7D3-11A5AE48387C}"/>
    <cellStyle name="20% - Accent1 2 5 3" xfId="109" xr:uid="{3E50434C-30E5-4DA8-B734-54FDD437340E}"/>
    <cellStyle name="20% - Accent1 2 5 3 2" xfId="1572" xr:uid="{4E19A018-CCAF-4BA5-8CAB-6FA691F153A5}"/>
    <cellStyle name="20% - Accent1 2 5 4" xfId="1570" xr:uid="{7CA8974F-8BAB-4D8E-9D7B-61C3AE1A0EE8}"/>
    <cellStyle name="20% - Accent1 2 6" xfId="110" xr:uid="{DEA58090-E3F5-4500-B030-79082766E37C}"/>
    <cellStyle name="20% - Accent1 2 6 2" xfId="111" xr:uid="{106FC31B-7B59-4366-A58C-E8D0A5DD252B}"/>
    <cellStyle name="20% - Accent1 2 6 2 2" xfId="1574" xr:uid="{895C516C-1FC6-41A1-8DC2-57874C16B2E6}"/>
    <cellStyle name="20% - Accent1 2 6 3" xfId="112" xr:uid="{F3598A75-E060-4A4E-A22C-F8AE758CB642}"/>
    <cellStyle name="20% - Accent1 2 6 3 2" xfId="1575" xr:uid="{A1E32473-8306-4A3E-8960-4836E7DA35DB}"/>
    <cellStyle name="20% - Accent1 2 6 4" xfId="1573" xr:uid="{D4C94614-B9BA-4D50-839B-ADF2893B38E3}"/>
    <cellStyle name="20% - Accent1 2 7" xfId="113" xr:uid="{CAB68C68-EFA1-4E35-90DD-7D14A77BBE19}"/>
    <cellStyle name="20% - Accent1 2 7 2" xfId="114" xr:uid="{028133B2-DEDF-4733-8CF2-BAE14A8E4917}"/>
    <cellStyle name="20% - Accent1 2 7 2 2" xfId="1577" xr:uid="{C83112AD-3197-41B1-B858-C455EE1235D3}"/>
    <cellStyle name="20% - Accent1 2 7 3" xfId="115" xr:uid="{E32EFA9A-6038-4E69-B663-0304A0C769D3}"/>
    <cellStyle name="20% - Accent1 2 7 3 2" xfId="1578" xr:uid="{9BEDF02C-4776-4CDE-95BA-372B2A1EB139}"/>
    <cellStyle name="20% - Accent1 2 7 4" xfId="1576" xr:uid="{E3BC0A18-A678-420E-983A-A21B039A05A8}"/>
    <cellStyle name="20% - Accent1 2 8" xfId="116" xr:uid="{ABDB7273-AB1D-48BB-AACF-EC87EB0135DA}"/>
    <cellStyle name="20% - Accent1 2 8 2" xfId="1579" xr:uid="{565B1428-5442-4A1A-BD89-D2B454D7A344}"/>
    <cellStyle name="20% - Accent1 2 9" xfId="117" xr:uid="{0A55E4A5-9700-4B96-8C2D-9EB0FE62D5F8}"/>
    <cellStyle name="20% - Accent1 2 9 2" xfId="1580" xr:uid="{58EE8C0F-D3C1-468F-97D0-17B19233B71A}"/>
    <cellStyle name="20% - Accent2 2" xfId="118" xr:uid="{16B216BB-0D1D-4C54-9E0C-49A9032717D3}"/>
    <cellStyle name="20% - Accent2 2 10" xfId="1581" xr:uid="{745062AF-D98C-4E72-95FC-8FFA676FD91D}"/>
    <cellStyle name="20% - Accent2 2 2" xfId="119" xr:uid="{B4C8FC0E-740F-43C4-97D3-531E7786608F}"/>
    <cellStyle name="20% - Accent2 2 2 2" xfId="120" xr:uid="{328C94B4-5616-4021-A37F-10774500BE07}"/>
    <cellStyle name="20% - Accent2 2 2 2 2" xfId="121" xr:uid="{E4C9E51C-A1E6-4F42-9B05-570F36EB22CB}"/>
    <cellStyle name="20% - Accent2 2 2 2 2 2" xfId="122" xr:uid="{447EC055-3503-4C61-B1F3-CDC6BBCDE6F2}"/>
    <cellStyle name="20% - Accent2 2 2 2 2 2 2" xfId="1585" xr:uid="{178F66C8-A292-4801-AE7F-F1F160859F1F}"/>
    <cellStyle name="20% - Accent2 2 2 2 2 3" xfId="123" xr:uid="{4201F891-B383-487B-9DF0-699F2E53C8B0}"/>
    <cellStyle name="20% - Accent2 2 2 2 2 3 2" xfId="1586" xr:uid="{76AFCDBF-C96F-41FF-87A8-73C8BB8ED299}"/>
    <cellStyle name="20% - Accent2 2 2 2 2 4" xfId="1584" xr:uid="{624D8C8F-289D-43FD-B92D-ED239382C190}"/>
    <cellStyle name="20% - Accent2 2 2 2 3" xfId="124" xr:uid="{A094427E-4518-481F-9D22-50200C00A1ED}"/>
    <cellStyle name="20% - Accent2 2 2 2 3 2" xfId="125" xr:uid="{4015B0A0-4528-46F0-BE13-F716D48532DF}"/>
    <cellStyle name="20% - Accent2 2 2 2 3 2 2" xfId="1588" xr:uid="{05D392E7-DF2E-4C30-A924-403652E28C9B}"/>
    <cellStyle name="20% - Accent2 2 2 2 3 3" xfId="126" xr:uid="{1C644D0C-CB4A-4256-A151-1C2B40D0B33A}"/>
    <cellStyle name="20% - Accent2 2 2 2 3 3 2" xfId="1589" xr:uid="{43003E1C-FABB-4AFA-B130-E996632E9696}"/>
    <cellStyle name="20% - Accent2 2 2 2 3 4" xfId="1587" xr:uid="{32AA719C-8641-4AEE-A517-BEC7E62E1AFE}"/>
    <cellStyle name="20% - Accent2 2 2 2 4" xfId="127" xr:uid="{7926B0B1-B8B1-4EB7-9ACC-12D83FD66507}"/>
    <cellStyle name="20% - Accent2 2 2 2 4 2" xfId="128" xr:uid="{96791357-53AB-4F87-B911-D53370B828A7}"/>
    <cellStyle name="20% - Accent2 2 2 2 4 2 2" xfId="1591" xr:uid="{A4CD528D-AC3C-4F50-9941-585E31F6F48B}"/>
    <cellStyle name="20% - Accent2 2 2 2 4 3" xfId="129" xr:uid="{64E0AFF8-10B6-4F2A-8CD4-81B8E9A0582E}"/>
    <cellStyle name="20% - Accent2 2 2 2 4 3 2" xfId="1592" xr:uid="{09FA5042-9AC7-438D-82CC-24F6E8B26E35}"/>
    <cellStyle name="20% - Accent2 2 2 2 4 4" xfId="1590" xr:uid="{F4725D35-F591-4EAA-8D39-02A71C70ED6A}"/>
    <cellStyle name="20% - Accent2 2 2 2 5" xfId="130" xr:uid="{E55449DC-0D16-405D-9E09-A7736C609924}"/>
    <cellStyle name="20% - Accent2 2 2 2 5 2" xfId="1593" xr:uid="{D2CB4B0D-981D-4866-9A7E-BAA2BAC2C5F8}"/>
    <cellStyle name="20% - Accent2 2 2 2 6" xfId="131" xr:uid="{3E51B397-99EF-49A5-A2FF-20899CA67C4B}"/>
    <cellStyle name="20% - Accent2 2 2 2 6 2" xfId="1594" xr:uid="{8E91D20E-DB67-4884-A415-C6726DD1DDE7}"/>
    <cellStyle name="20% - Accent2 2 2 2 7" xfId="1583" xr:uid="{035D2EC8-111F-41D9-98C3-829510356B2C}"/>
    <cellStyle name="20% - Accent2 2 2 3" xfId="132" xr:uid="{813CDCCB-5C08-4A33-B4D7-DAC67F84C624}"/>
    <cellStyle name="20% - Accent2 2 2 3 2" xfId="133" xr:uid="{71BB721C-8AE0-43D8-A1FC-012437C030AF}"/>
    <cellStyle name="20% - Accent2 2 2 3 2 2" xfId="1596" xr:uid="{13A33EA0-B90C-4073-B691-9BC3F3EA9CA1}"/>
    <cellStyle name="20% - Accent2 2 2 3 3" xfId="134" xr:uid="{7F6FC7D4-32D6-442D-873A-D91C45A660D3}"/>
    <cellStyle name="20% - Accent2 2 2 3 3 2" xfId="1597" xr:uid="{F74E71E6-D75E-4DB1-A280-3A828E745C5A}"/>
    <cellStyle name="20% - Accent2 2 2 3 4" xfId="1595" xr:uid="{E9051C77-57C0-410C-8F3B-F93171EC47E4}"/>
    <cellStyle name="20% - Accent2 2 2 4" xfId="135" xr:uid="{1DA6B26A-F3AC-4F8F-98E6-E8BDB950F54A}"/>
    <cellStyle name="20% - Accent2 2 2 4 2" xfId="136" xr:uid="{3ED9E6F1-8E1B-440A-B4E0-982E2A06AB14}"/>
    <cellStyle name="20% - Accent2 2 2 4 2 2" xfId="1599" xr:uid="{4A45B065-16F0-4D76-8604-82CBECCE012F}"/>
    <cellStyle name="20% - Accent2 2 2 4 3" xfId="137" xr:uid="{0B3DDD9B-E95F-40F7-A703-D47BC1DCFC6B}"/>
    <cellStyle name="20% - Accent2 2 2 4 3 2" xfId="1600" xr:uid="{1F0AABC6-CDAF-4C04-A2A4-C2782161ED86}"/>
    <cellStyle name="20% - Accent2 2 2 4 4" xfId="1598" xr:uid="{F513D036-DE55-41A7-9FE2-FD18FCA683A4}"/>
    <cellStyle name="20% - Accent2 2 2 5" xfId="138" xr:uid="{BC215269-9966-4105-955F-31F3B881CADA}"/>
    <cellStyle name="20% - Accent2 2 2 5 2" xfId="139" xr:uid="{772DB707-BB74-4DA3-A450-013AEA489B47}"/>
    <cellStyle name="20% - Accent2 2 2 5 2 2" xfId="1602" xr:uid="{E6EA3E45-8144-4463-BCFC-1933967E5148}"/>
    <cellStyle name="20% - Accent2 2 2 5 3" xfId="140" xr:uid="{D991D948-DE97-4A4C-8831-13B40EEC186A}"/>
    <cellStyle name="20% - Accent2 2 2 5 3 2" xfId="1603" xr:uid="{B3917632-D83F-4BE4-9423-C47B6A2E04B8}"/>
    <cellStyle name="20% - Accent2 2 2 5 4" xfId="1601" xr:uid="{1EC3E4E3-E7EA-4BBD-AAC5-B7E41019C912}"/>
    <cellStyle name="20% - Accent2 2 2 6" xfId="141" xr:uid="{C7429010-3C7D-4626-AD1A-776E8E61E2CE}"/>
    <cellStyle name="20% - Accent2 2 2 6 2" xfId="1604" xr:uid="{4C9C2BE1-CA05-44D5-83D2-6782C3809D3B}"/>
    <cellStyle name="20% - Accent2 2 2 7" xfId="142" xr:uid="{DCA86A2E-EE70-4F31-8DFE-74806DC931B8}"/>
    <cellStyle name="20% - Accent2 2 2 7 2" xfId="1605" xr:uid="{373D2C1C-18A8-415A-9F39-2B5F528B969B}"/>
    <cellStyle name="20% - Accent2 2 2 8" xfId="1582" xr:uid="{73D30D2B-F850-476C-9647-CC973A1E2595}"/>
    <cellStyle name="20% - Accent2 2 3" xfId="143" xr:uid="{9F432631-1E84-43B3-B769-C6625A9F3DA5}"/>
    <cellStyle name="20% - Accent2 2 3 2" xfId="144" xr:uid="{863CE72D-256D-4BD0-BECD-57C681FA8024}"/>
    <cellStyle name="20% - Accent2 2 3 2 2" xfId="145" xr:uid="{29DA942C-068C-425D-966F-3D0A95C8ED25}"/>
    <cellStyle name="20% - Accent2 2 3 2 2 2" xfId="146" xr:uid="{05481706-087F-40F1-884D-4FFE80FC5BA6}"/>
    <cellStyle name="20% - Accent2 2 3 2 2 2 2" xfId="1609" xr:uid="{F7E5C5CC-D84B-4F2B-8509-DCE385FE6630}"/>
    <cellStyle name="20% - Accent2 2 3 2 2 3" xfId="147" xr:uid="{3E89B40D-9112-4C61-9FDA-989E2407AE12}"/>
    <cellStyle name="20% - Accent2 2 3 2 2 3 2" xfId="1610" xr:uid="{7F1E3AF2-ABAF-41CE-AC99-38E8FB8C1FED}"/>
    <cellStyle name="20% - Accent2 2 3 2 2 4" xfId="1608" xr:uid="{E183D602-35A0-4D04-A850-9C4AFAB3ACC0}"/>
    <cellStyle name="20% - Accent2 2 3 2 3" xfId="148" xr:uid="{9385EAB2-BF3D-4259-87C2-3840190D47F6}"/>
    <cellStyle name="20% - Accent2 2 3 2 3 2" xfId="149" xr:uid="{AABCB1EC-FECC-4297-A779-8B20411C1CAD}"/>
    <cellStyle name="20% - Accent2 2 3 2 3 2 2" xfId="1612" xr:uid="{110DA0CC-683C-4E6E-ADA2-03F8ECBDDF18}"/>
    <cellStyle name="20% - Accent2 2 3 2 3 3" xfId="150" xr:uid="{15B1915B-CF0B-4BA3-811B-C26BD477F318}"/>
    <cellStyle name="20% - Accent2 2 3 2 3 3 2" xfId="1613" xr:uid="{CDA793BA-96C2-4DA3-A330-77E618E1BB27}"/>
    <cellStyle name="20% - Accent2 2 3 2 3 4" xfId="1611" xr:uid="{0CD853EA-DA2E-4A7A-83EA-B5198DB522D2}"/>
    <cellStyle name="20% - Accent2 2 3 2 4" xfId="151" xr:uid="{A346EE33-68A3-4134-B0DA-3F5D9DB460D2}"/>
    <cellStyle name="20% - Accent2 2 3 2 4 2" xfId="152" xr:uid="{948E88C2-0BF8-47E6-AFAA-C2186E1C8F58}"/>
    <cellStyle name="20% - Accent2 2 3 2 4 2 2" xfId="1615" xr:uid="{BFD851A4-1429-45AA-B8DA-23485A871F08}"/>
    <cellStyle name="20% - Accent2 2 3 2 4 3" xfId="153" xr:uid="{B7527209-E6BF-4A96-893C-E8506A05C7AD}"/>
    <cellStyle name="20% - Accent2 2 3 2 4 3 2" xfId="1616" xr:uid="{451AB72E-D9EF-4073-87B9-724E1B91096F}"/>
    <cellStyle name="20% - Accent2 2 3 2 4 4" xfId="1614" xr:uid="{B0067CD8-C226-4218-8A3F-CAF972303EC5}"/>
    <cellStyle name="20% - Accent2 2 3 2 5" xfId="154" xr:uid="{AAA09A55-443B-48CE-B790-97DD99C4321C}"/>
    <cellStyle name="20% - Accent2 2 3 2 5 2" xfId="1617" xr:uid="{BB5C64D6-B80A-45A8-9300-C7DC353EBE31}"/>
    <cellStyle name="20% - Accent2 2 3 2 6" xfId="155" xr:uid="{F1368BD9-DB14-4F1F-A09A-C901A79CDF7D}"/>
    <cellStyle name="20% - Accent2 2 3 2 6 2" xfId="1618" xr:uid="{698078BD-0E39-424F-9EB0-5202F010CB0F}"/>
    <cellStyle name="20% - Accent2 2 3 2 7" xfId="1607" xr:uid="{56C3C166-0DB1-47D2-8E76-162051A0BAB2}"/>
    <cellStyle name="20% - Accent2 2 3 3" xfId="156" xr:uid="{044DDDF7-2628-455B-92AF-3E0FBE0E5CC8}"/>
    <cellStyle name="20% - Accent2 2 3 3 2" xfId="157" xr:uid="{CEB8233D-D7B6-4919-869D-9A39F7A78751}"/>
    <cellStyle name="20% - Accent2 2 3 3 2 2" xfId="1620" xr:uid="{79DF2B51-7D2A-405D-A531-FA734D6071BE}"/>
    <cellStyle name="20% - Accent2 2 3 3 3" xfId="158" xr:uid="{B7A1C297-F94F-4A42-9B4F-B501D24BE025}"/>
    <cellStyle name="20% - Accent2 2 3 3 3 2" xfId="1621" xr:uid="{5F6173EA-8521-4582-95E8-67F1033D8EF0}"/>
    <cellStyle name="20% - Accent2 2 3 3 4" xfId="1619" xr:uid="{8E7F776E-34FA-4A45-A32E-C72753943056}"/>
    <cellStyle name="20% - Accent2 2 3 4" xfId="159" xr:uid="{E8DAAFA1-C81C-434D-B48E-DFFB143EE442}"/>
    <cellStyle name="20% - Accent2 2 3 4 2" xfId="160" xr:uid="{A2380061-AA93-4D6A-A977-5D2A8D550649}"/>
    <cellStyle name="20% - Accent2 2 3 4 2 2" xfId="1623" xr:uid="{C4AD02AF-7A16-473C-A13D-4472B0A09EB8}"/>
    <cellStyle name="20% - Accent2 2 3 4 3" xfId="161" xr:uid="{39791A80-1A6E-4A3D-8739-BBCF29638493}"/>
    <cellStyle name="20% - Accent2 2 3 4 3 2" xfId="1624" xr:uid="{87D5162F-BE82-45B1-B6CA-49E6C085A623}"/>
    <cellStyle name="20% - Accent2 2 3 4 4" xfId="1622" xr:uid="{602AF8E4-724C-4550-9BF3-5B4D391FB83C}"/>
    <cellStyle name="20% - Accent2 2 3 5" xfId="162" xr:uid="{571E97A8-9863-4BD5-9462-324212F7A08B}"/>
    <cellStyle name="20% - Accent2 2 3 5 2" xfId="163" xr:uid="{A4D007A8-802A-4A6E-9BBA-7A5D191EE5B9}"/>
    <cellStyle name="20% - Accent2 2 3 5 2 2" xfId="1626" xr:uid="{D64C476E-03A7-4F3C-8B2A-B27AC30155B4}"/>
    <cellStyle name="20% - Accent2 2 3 5 3" xfId="164" xr:uid="{AADF987A-03E4-4241-9791-DD23888D3444}"/>
    <cellStyle name="20% - Accent2 2 3 5 3 2" xfId="1627" xr:uid="{073CB2D8-57DA-4DE3-8DF7-E3B81F59AF00}"/>
    <cellStyle name="20% - Accent2 2 3 5 4" xfId="1625" xr:uid="{0220D161-E64C-43E0-9BA4-D171F8CC3287}"/>
    <cellStyle name="20% - Accent2 2 3 6" xfId="165" xr:uid="{745E9CE2-A439-457A-A4B6-6694FB63A6FB}"/>
    <cellStyle name="20% - Accent2 2 3 6 2" xfId="1628" xr:uid="{F45CB428-A40E-441D-8BBB-E281FA11284C}"/>
    <cellStyle name="20% - Accent2 2 3 7" xfId="166" xr:uid="{7C43704D-8F45-4FB4-9998-B1B88014536A}"/>
    <cellStyle name="20% - Accent2 2 3 7 2" xfId="1629" xr:uid="{49C81B9B-90D4-4AAF-8E8B-91E018D1419D}"/>
    <cellStyle name="20% - Accent2 2 3 8" xfId="1606" xr:uid="{FF573456-D97F-4F84-90D0-2C487E3C48BC}"/>
    <cellStyle name="20% - Accent2 2 4" xfId="167" xr:uid="{37D693BB-1250-474D-9725-09E9833005E2}"/>
    <cellStyle name="20% - Accent2 2 4 2" xfId="168" xr:uid="{8BC2C9AC-1891-4FB5-8E04-77E9B8D7E001}"/>
    <cellStyle name="20% - Accent2 2 4 2 2" xfId="169" xr:uid="{F51E0DF8-195D-4B2A-982E-489CEDEE3921}"/>
    <cellStyle name="20% - Accent2 2 4 2 2 2" xfId="1632" xr:uid="{1FA017E3-3D1D-4114-B187-E6AC7A7B1CA6}"/>
    <cellStyle name="20% - Accent2 2 4 2 3" xfId="170" xr:uid="{52177070-4E7C-4648-9285-59DDDF809377}"/>
    <cellStyle name="20% - Accent2 2 4 2 3 2" xfId="1633" xr:uid="{E4EC09AA-CF81-43B1-B83B-DE71E7195FA2}"/>
    <cellStyle name="20% - Accent2 2 4 2 4" xfId="1631" xr:uid="{0760798E-F9A2-41AC-8CE3-3EE450C66A87}"/>
    <cellStyle name="20% - Accent2 2 4 3" xfId="171" xr:uid="{41C48E68-EB4C-4221-A03E-AD935F7DE785}"/>
    <cellStyle name="20% - Accent2 2 4 3 2" xfId="172" xr:uid="{7B192ED3-FE16-4D33-9EF8-457016063BB9}"/>
    <cellStyle name="20% - Accent2 2 4 3 2 2" xfId="1635" xr:uid="{2BEEFA7B-750F-417A-8CE9-B4EA1AB0FB1B}"/>
    <cellStyle name="20% - Accent2 2 4 3 3" xfId="173" xr:uid="{C3D588A5-073E-4BEB-A36A-7A301C580716}"/>
    <cellStyle name="20% - Accent2 2 4 3 3 2" xfId="1636" xr:uid="{31469032-5C34-4F43-9400-D82004C394B3}"/>
    <cellStyle name="20% - Accent2 2 4 3 4" xfId="1634" xr:uid="{BA7B3E3F-AD2E-4154-B053-538C7C2FBC96}"/>
    <cellStyle name="20% - Accent2 2 4 4" xfId="174" xr:uid="{AF3AC51D-AADF-480A-BE2C-ADC5EFB1DB79}"/>
    <cellStyle name="20% - Accent2 2 4 4 2" xfId="175" xr:uid="{42B97F95-4316-49B3-8A0B-ECD60D853473}"/>
    <cellStyle name="20% - Accent2 2 4 4 2 2" xfId="1638" xr:uid="{13347377-09FE-46AB-BA54-F3137268978C}"/>
    <cellStyle name="20% - Accent2 2 4 4 3" xfId="176" xr:uid="{F65DEC0D-AE84-4ADC-B46E-DEEFA2003D9F}"/>
    <cellStyle name="20% - Accent2 2 4 4 3 2" xfId="1639" xr:uid="{A5965C95-6CCD-42BA-946C-CBEE2D8A275F}"/>
    <cellStyle name="20% - Accent2 2 4 4 4" xfId="1637" xr:uid="{09406DAD-24C1-470D-BE5B-BE2CAD23925D}"/>
    <cellStyle name="20% - Accent2 2 4 5" xfId="177" xr:uid="{087943C1-DB1D-4DC5-8AEE-DDA5AC17BE40}"/>
    <cellStyle name="20% - Accent2 2 4 5 2" xfId="1640" xr:uid="{383B5C71-E34F-4533-813D-225F72213ADC}"/>
    <cellStyle name="20% - Accent2 2 4 6" xfId="178" xr:uid="{78411D2C-2F32-4765-8B29-A190783A478B}"/>
    <cellStyle name="20% - Accent2 2 4 6 2" xfId="1641" xr:uid="{CC2B9624-11BD-449D-BBF3-82CC81FF397B}"/>
    <cellStyle name="20% - Accent2 2 4 7" xfId="1630" xr:uid="{71E46A5C-787A-4E08-8B26-E8F29ECB4B76}"/>
    <cellStyle name="20% - Accent2 2 5" xfId="179" xr:uid="{944AB139-6D13-4652-B541-24FA7FDAA43F}"/>
    <cellStyle name="20% - Accent2 2 5 2" xfId="180" xr:uid="{8285EFDC-D468-4C74-8790-24951096798C}"/>
    <cellStyle name="20% - Accent2 2 5 2 2" xfId="1643" xr:uid="{CD6D9141-E9F3-41C8-A662-CC968FFCE21C}"/>
    <cellStyle name="20% - Accent2 2 5 3" xfId="181" xr:uid="{739C2888-D1E2-41A4-A4F3-DD8574F32EA8}"/>
    <cellStyle name="20% - Accent2 2 5 3 2" xfId="1644" xr:uid="{5BF73D6A-EF78-4C3B-91C4-0F71EE796ECE}"/>
    <cellStyle name="20% - Accent2 2 5 4" xfId="1642" xr:uid="{C402EF7E-1CED-4BA6-B0BF-508383C739F0}"/>
    <cellStyle name="20% - Accent2 2 6" xfId="182" xr:uid="{543ACED8-EC76-494A-8153-7FB1720E0B6E}"/>
    <cellStyle name="20% - Accent2 2 6 2" xfId="183" xr:uid="{4AD5E301-D916-43A4-B7F8-32A074FCE7E8}"/>
    <cellStyle name="20% - Accent2 2 6 2 2" xfId="1646" xr:uid="{CF109659-729F-4E95-999A-BA2F00443F7C}"/>
    <cellStyle name="20% - Accent2 2 6 3" xfId="184" xr:uid="{C7AC8E77-6D6C-47D6-9C67-9B6C18344E46}"/>
    <cellStyle name="20% - Accent2 2 6 3 2" xfId="1647" xr:uid="{3CC97F4D-B35C-48C7-B393-5EB991F8F091}"/>
    <cellStyle name="20% - Accent2 2 6 4" xfId="1645" xr:uid="{273ACE36-D586-4B91-B6E2-C6B6F9AF60EC}"/>
    <cellStyle name="20% - Accent2 2 7" xfId="185" xr:uid="{247B7232-3443-46C7-AB74-873F73709CD7}"/>
    <cellStyle name="20% - Accent2 2 7 2" xfId="186" xr:uid="{85DA6EB7-FBEF-44A8-9440-41007E15B279}"/>
    <cellStyle name="20% - Accent2 2 7 2 2" xfId="1649" xr:uid="{CAAC56A5-6AA5-4D19-99E9-E7B5D9883F63}"/>
    <cellStyle name="20% - Accent2 2 7 3" xfId="187" xr:uid="{8AFF235C-1F25-4AAA-870E-FA56809EEF0E}"/>
    <cellStyle name="20% - Accent2 2 7 3 2" xfId="1650" xr:uid="{5A707436-58AD-4162-9521-06DC29CF3F10}"/>
    <cellStyle name="20% - Accent2 2 7 4" xfId="1648" xr:uid="{364C49AF-6ECB-4A68-BD1D-E547D96B6D0B}"/>
    <cellStyle name="20% - Accent2 2 8" xfId="188" xr:uid="{50FA5F82-EF5B-4AE8-9DFD-377C18377F78}"/>
    <cellStyle name="20% - Accent2 2 8 2" xfId="1651" xr:uid="{632EAFCD-FA37-48FE-820F-439580FE5673}"/>
    <cellStyle name="20% - Accent2 2 9" xfId="189" xr:uid="{8150289E-297E-47D1-977F-0D741133F8C9}"/>
    <cellStyle name="20% - Accent2 2 9 2" xfId="1652" xr:uid="{4920ACBB-15E8-4180-AE82-EB2BBAE8B2D4}"/>
    <cellStyle name="20% - Accent3 2" xfId="190" xr:uid="{19009C08-504A-4C09-BC47-370F3397A0D2}"/>
    <cellStyle name="20% - Accent3 2 10" xfId="1653" xr:uid="{9CE2A1B9-6AC9-417B-B8A9-A9FE7F01783E}"/>
    <cellStyle name="20% - Accent3 2 2" xfId="191" xr:uid="{D0F879A6-7DFE-4924-8E9A-D895F0F6F820}"/>
    <cellStyle name="20% - Accent3 2 2 2" xfId="192" xr:uid="{FE49C25F-565C-4253-B361-5C42D25AAEE4}"/>
    <cellStyle name="20% - Accent3 2 2 2 2" xfId="193" xr:uid="{46DD9436-F90B-485E-8ED0-8ED773457336}"/>
    <cellStyle name="20% - Accent3 2 2 2 2 2" xfId="194" xr:uid="{2F4BC8CD-CCFB-4061-8BFA-6FEA1E319352}"/>
    <cellStyle name="20% - Accent3 2 2 2 2 2 2" xfId="1657" xr:uid="{7EBF9C37-2F15-4F4C-932B-5C3B9B584E98}"/>
    <cellStyle name="20% - Accent3 2 2 2 2 3" xfId="195" xr:uid="{D814301B-90FD-4430-AD59-BEF8DEBE9030}"/>
    <cellStyle name="20% - Accent3 2 2 2 2 3 2" xfId="1658" xr:uid="{FFAC26FB-9C1E-443A-85B0-AFB91B81C39B}"/>
    <cellStyle name="20% - Accent3 2 2 2 2 4" xfId="1656" xr:uid="{C8C55ED8-F364-45CF-A5BC-6C5FFDC3B112}"/>
    <cellStyle name="20% - Accent3 2 2 2 3" xfId="196" xr:uid="{A8CD78EE-7EC2-47FB-9A93-092271CDD656}"/>
    <cellStyle name="20% - Accent3 2 2 2 3 2" xfId="197" xr:uid="{07616960-EED2-425A-A3F7-2933EBEC830A}"/>
    <cellStyle name="20% - Accent3 2 2 2 3 2 2" xfId="1660" xr:uid="{AD7EC810-AF0F-432E-A257-C17D54A963F1}"/>
    <cellStyle name="20% - Accent3 2 2 2 3 3" xfId="198" xr:uid="{08850A7D-0677-4211-A463-F9B81CD42C3E}"/>
    <cellStyle name="20% - Accent3 2 2 2 3 3 2" xfId="1661" xr:uid="{78A3C39D-CCBE-4FE6-B57C-D779D4A905BA}"/>
    <cellStyle name="20% - Accent3 2 2 2 3 4" xfId="1659" xr:uid="{C99D7E0F-AE3B-4811-83BA-1E196DF0F570}"/>
    <cellStyle name="20% - Accent3 2 2 2 4" xfId="199" xr:uid="{FF08C152-BA49-4970-B484-355CC6226ED0}"/>
    <cellStyle name="20% - Accent3 2 2 2 4 2" xfId="200" xr:uid="{E002336A-5CFB-4000-9D4A-7A8B231D6690}"/>
    <cellStyle name="20% - Accent3 2 2 2 4 2 2" xfId="1663" xr:uid="{9289AD3A-DAC9-409E-9D44-FC590C7C0F3F}"/>
    <cellStyle name="20% - Accent3 2 2 2 4 3" xfId="201" xr:uid="{190A0FE4-5E8E-4386-B8BF-DDEF89223306}"/>
    <cellStyle name="20% - Accent3 2 2 2 4 3 2" xfId="1664" xr:uid="{5D19A389-64AA-4826-B6F7-43539F59E44A}"/>
    <cellStyle name="20% - Accent3 2 2 2 4 4" xfId="1662" xr:uid="{C856B674-2E98-45F2-BA72-67C8EBCFC1AB}"/>
    <cellStyle name="20% - Accent3 2 2 2 5" xfId="202" xr:uid="{6BBF5A38-4EE8-4B1F-A1AF-27D3C717AAC9}"/>
    <cellStyle name="20% - Accent3 2 2 2 5 2" xfId="1665" xr:uid="{FCAF28ED-2717-411A-B879-67C176730F56}"/>
    <cellStyle name="20% - Accent3 2 2 2 6" xfId="203" xr:uid="{3DEE49A5-7DCA-444E-901F-42465E237DA1}"/>
    <cellStyle name="20% - Accent3 2 2 2 6 2" xfId="1666" xr:uid="{04DE7FEE-D6A9-4DD8-A6CB-A3B5D183EAFC}"/>
    <cellStyle name="20% - Accent3 2 2 2 7" xfId="1655" xr:uid="{68D3B3A3-F868-4D5F-BE7F-8CAD795517A2}"/>
    <cellStyle name="20% - Accent3 2 2 3" xfId="204" xr:uid="{49D8DF04-4CD5-4621-8DDB-CB40C8E3A01E}"/>
    <cellStyle name="20% - Accent3 2 2 3 2" xfId="205" xr:uid="{60A73830-9799-43A8-863D-DD3EF2B4831C}"/>
    <cellStyle name="20% - Accent3 2 2 3 2 2" xfId="1668" xr:uid="{A4990187-5CE5-4817-B621-7BA97B2408F1}"/>
    <cellStyle name="20% - Accent3 2 2 3 3" xfId="206" xr:uid="{37817BEA-3107-4F8F-A919-970DDA971646}"/>
    <cellStyle name="20% - Accent3 2 2 3 3 2" xfId="1669" xr:uid="{3B8BE396-5E70-4410-AF38-E3E27C83A812}"/>
    <cellStyle name="20% - Accent3 2 2 3 4" xfId="1667" xr:uid="{1D2BB4EA-ED19-4D96-B1F2-A4B6F57B9636}"/>
    <cellStyle name="20% - Accent3 2 2 4" xfId="207" xr:uid="{3A897002-804A-4266-A582-B272548A1BCE}"/>
    <cellStyle name="20% - Accent3 2 2 4 2" xfId="208" xr:uid="{05F9D1CA-4B3E-490A-ADC9-5FA998DBE8FA}"/>
    <cellStyle name="20% - Accent3 2 2 4 2 2" xfId="1671" xr:uid="{5380C71D-47BB-411B-80D1-C6E7652C654C}"/>
    <cellStyle name="20% - Accent3 2 2 4 3" xfId="209" xr:uid="{4E2D40FA-A4F5-488D-8178-5E8C0189191E}"/>
    <cellStyle name="20% - Accent3 2 2 4 3 2" xfId="1672" xr:uid="{80D0B8B0-2E08-476B-976E-2A53A99549E2}"/>
    <cellStyle name="20% - Accent3 2 2 4 4" xfId="1670" xr:uid="{1F4549AC-AE90-4C24-87EB-7682A67AFDC0}"/>
    <cellStyle name="20% - Accent3 2 2 5" xfId="210" xr:uid="{276A69D2-0DE1-42FE-9BFF-D9A2D7DD6361}"/>
    <cellStyle name="20% - Accent3 2 2 5 2" xfId="211" xr:uid="{474F9F29-3BB9-4A19-8A82-9D5F4380BA9B}"/>
    <cellStyle name="20% - Accent3 2 2 5 2 2" xfId="1674" xr:uid="{BB15951F-9F7B-4857-8509-31143AAF3FFD}"/>
    <cellStyle name="20% - Accent3 2 2 5 3" xfId="212" xr:uid="{77671A84-B285-432A-A060-065C37AC9046}"/>
    <cellStyle name="20% - Accent3 2 2 5 3 2" xfId="1675" xr:uid="{3A9EC3D3-0477-4253-A000-EDBDDC43E066}"/>
    <cellStyle name="20% - Accent3 2 2 5 4" xfId="1673" xr:uid="{4E68122F-4D47-4551-933D-1692E92583EB}"/>
    <cellStyle name="20% - Accent3 2 2 6" xfId="213" xr:uid="{8477BC29-570E-473E-8D4A-0733ABC2D19D}"/>
    <cellStyle name="20% - Accent3 2 2 6 2" xfId="1676" xr:uid="{E695BB5C-C779-4B98-8374-0980AD0105F1}"/>
    <cellStyle name="20% - Accent3 2 2 7" xfId="214" xr:uid="{FC8D326E-D417-42A5-BC08-72C4F70C6740}"/>
    <cellStyle name="20% - Accent3 2 2 7 2" xfId="1677" xr:uid="{98A11793-E7BD-4DA2-AC61-4AC79D304926}"/>
    <cellStyle name="20% - Accent3 2 2 8" xfId="1654" xr:uid="{FBF19646-F7D0-4442-8B09-3DBBC129028D}"/>
    <cellStyle name="20% - Accent3 2 3" xfId="215" xr:uid="{D9028F33-63BF-45A0-A1EE-648B7C293DE3}"/>
    <cellStyle name="20% - Accent3 2 3 2" xfId="216" xr:uid="{B2B02032-A3EE-41B8-890B-53D008027695}"/>
    <cellStyle name="20% - Accent3 2 3 2 2" xfId="217" xr:uid="{C2FC4911-F7F6-44DC-BD9E-1D214962D7A6}"/>
    <cellStyle name="20% - Accent3 2 3 2 2 2" xfId="218" xr:uid="{F802CFA4-E0E6-4D80-9718-95F7853BC14A}"/>
    <cellStyle name="20% - Accent3 2 3 2 2 2 2" xfId="1681" xr:uid="{98916618-72F1-4AAE-A008-BAEEA07D60E6}"/>
    <cellStyle name="20% - Accent3 2 3 2 2 3" xfId="219" xr:uid="{FAE4A6A9-48E6-4229-A3A5-EAF74720C1EF}"/>
    <cellStyle name="20% - Accent3 2 3 2 2 3 2" xfId="1682" xr:uid="{4092A544-DD56-41FB-91EA-B7B941B5F083}"/>
    <cellStyle name="20% - Accent3 2 3 2 2 4" xfId="1680" xr:uid="{0EDE77F4-2425-4789-8F2E-B522276DD830}"/>
    <cellStyle name="20% - Accent3 2 3 2 3" xfId="220" xr:uid="{74B23769-A821-4BA9-B6A4-E357FB72AE43}"/>
    <cellStyle name="20% - Accent3 2 3 2 3 2" xfId="221" xr:uid="{32FCB13E-5EF8-40AD-B445-BC06D5B505FC}"/>
    <cellStyle name="20% - Accent3 2 3 2 3 2 2" xfId="1684" xr:uid="{28A43C52-984B-4BAC-8DFD-2D92A29362BC}"/>
    <cellStyle name="20% - Accent3 2 3 2 3 3" xfId="222" xr:uid="{7D7E82B0-4D33-46BC-9D8D-4A32CB03C8E3}"/>
    <cellStyle name="20% - Accent3 2 3 2 3 3 2" xfId="1685" xr:uid="{37CC6AA2-5961-4275-8459-339EDC8B6FF9}"/>
    <cellStyle name="20% - Accent3 2 3 2 3 4" xfId="1683" xr:uid="{EE674CD4-AAF0-41CA-A89B-3FB841920B13}"/>
    <cellStyle name="20% - Accent3 2 3 2 4" xfId="223" xr:uid="{99BB6689-A164-424F-B4E1-8EA8BA392248}"/>
    <cellStyle name="20% - Accent3 2 3 2 4 2" xfId="224" xr:uid="{79EB6B29-D645-4C2A-83BC-AE2043F4E9D8}"/>
    <cellStyle name="20% - Accent3 2 3 2 4 2 2" xfId="1687" xr:uid="{A1CE7D84-5DEB-4E2B-B3BB-DAE35606ED56}"/>
    <cellStyle name="20% - Accent3 2 3 2 4 3" xfId="225" xr:uid="{06B97CE4-2272-4BC2-8971-51AD03BAC4C7}"/>
    <cellStyle name="20% - Accent3 2 3 2 4 3 2" xfId="1688" xr:uid="{3D0C2E48-4BC0-49FB-B88F-D6AD01FE5DEE}"/>
    <cellStyle name="20% - Accent3 2 3 2 4 4" xfId="1686" xr:uid="{8A95450E-A20E-42A9-AC95-D7BCF607549C}"/>
    <cellStyle name="20% - Accent3 2 3 2 5" xfId="226" xr:uid="{334E3323-D1CD-47D6-8C0C-0C7DE5049AD5}"/>
    <cellStyle name="20% - Accent3 2 3 2 5 2" xfId="1689" xr:uid="{B0CF9CF8-EB16-4A60-A6A6-4343ADF69099}"/>
    <cellStyle name="20% - Accent3 2 3 2 6" xfId="227" xr:uid="{D24EC40A-6BB6-47FF-AED5-747D193EA389}"/>
    <cellStyle name="20% - Accent3 2 3 2 6 2" xfId="1690" xr:uid="{3092A941-419D-48A8-993B-FA3D1EFF6349}"/>
    <cellStyle name="20% - Accent3 2 3 2 7" xfId="1679" xr:uid="{2C9A841C-86DB-412D-8852-4B35E5F8DFB9}"/>
    <cellStyle name="20% - Accent3 2 3 3" xfId="228" xr:uid="{D748EE7D-C141-4A5A-AD0B-EE961F18D076}"/>
    <cellStyle name="20% - Accent3 2 3 3 2" xfId="229" xr:uid="{4BD5A38C-1F77-4DD1-9A6F-34EF0854EB85}"/>
    <cellStyle name="20% - Accent3 2 3 3 2 2" xfId="1692" xr:uid="{49677A68-D6A5-497A-A452-A97ADFA69602}"/>
    <cellStyle name="20% - Accent3 2 3 3 3" xfId="230" xr:uid="{EF11EA17-9FB5-4CEF-B3E0-D75B256B76B1}"/>
    <cellStyle name="20% - Accent3 2 3 3 3 2" xfId="1693" xr:uid="{18D31B42-CBC6-4530-961A-708EAA07EE2D}"/>
    <cellStyle name="20% - Accent3 2 3 3 4" xfId="1691" xr:uid="{24033EF6-042A-46C7-9880-10AFA7320580}"/>
    <cellStyle name="20% - Accent3 2 3 4" xfId="231" xr:uid="{8386F249-C6D5-47BC-BA36-2A41EB8D9447}"/>
    <cellStyle name="20% - Accent3 2 3 4 2" xfId="232" xr:uid="{F6CCF87F-3C1A-49A2-8DDA-546DEE7F6CE5}"/>
    <cellStyle name="20% - Accent3 2 3 4 2 2" xfId="1695" xr:uid="{18DB69DB-BE1F-446E-851E-BF88386A6230}"/>
    <cellStyle name="20% - Accent3 2 3 4 3" xfId="233" xr:uid="{CCD9D18C-FF06-477A-B06E-B5ABB5CB0BC5}"/>
    <cellStyle name="20% - Accent3 2 3 4 3 2" xfId="1696" xr:uid="{88921D07-1EE8-41E5-975C-17A5EE39A8D5}"/>
    <cellStyle name="20% - Accent3 2 3 4 4" xfId="1694" xr:uid="{49F86A0B-31D6-4F73-94EE-5F989590DCC6}"/>
    <cellStyle name="20% - Accent3 2 3 5" xfId="234" xr:uid="{10DEA53E-8E23-4697-B184-E8AA93A14628}"/>
    <cellStyle name="20% - Accent3 2 3 5 2" xfId="235" xr:uid="{B5FDBDA1-0FBE-4653-ADFB-38D0EE83E45F}"/>
    <cellStyle name="20% - Accent3 2 3 5 2 2" xfId="1698" xr:uid="{F11C868F-D004-4BB0-8E07-F9EEF08D1BC7}"/>
    <cellStyle name="20% - Accent3 2 3 5 3" xfId="236" xr:uid="{A8221766-AC5A-437F-898B-5D7F6B6212CC}"/>
    <cellStyle name="20% - Accent3 2 3 5 3 2" xfId="1699" xr:uid="{EE9DD9FA-E3FC-46AE-9AE6-2E39FBA5F440}"/>
    <cellStyle name="20% - Accent3 2 3 5 4" xfId="1697" xr:uid="{12D87CFF-4DE3-4B4D-B272-C0CCEB4E9DDB}"/>
    <cellStyle name="20% - Accent3 2 3 6" xfId="237" xr:uid="{FFC871CD-9F29-401E-8C86-B9DFF69A8575}"/>
    <cellStyle name="20% - Accent3 2 3 6 2" xfId="1700" xr:uid="{83B6475F-9C0D-4330-977B-37229ED886E4}"/>
    <cellStyle name="20% - Accent3 2 3 7" xfId="238" xr:uid="{061C8F00-6127-4CE8-A45E-7793BD94A9CD}"/>
    <cellStyle name="20% - Accent3 2 3 7 2" xfId="1701" xr:uid="{FACBF093-126E-4B55-899F-4AB35B60359F}"/>
    <cellStyle name="20% - Accent3 2 3 8" xfId="1678" xr:uid="{925B4BF8-787F-4493-A4D0-FF55FA9D6C9D}"/>
    <cellStyle name="20% - Accent3 2 4" xfId="239" xr:uid="{0F8786E0-983D-4022-ABDB-36EEA9F7369B}"/>
    <cellStyle name="20% - Accent3 2 4 2" xfId="240" xr:uid="{6BFCF8CE-F2F5-499F-8579-BA5F0F8114F4}"/>
    <cellStyle name="20% - Accent3 2 4 2 2" xfId="241" xr:uid="{B2BC6960-499F-4254-ABF0-7A2893D83DAE}"/>
    <cellStyle name="20% - Accent3 2 4 2 2 2" xfId="1704" xr:uid="{060A63B3-CB3D-4778-ADFB-6AE2C1EB24CF}"/>
    <cellStyle name="20% - Accent3 2 4 2 3" xfId="242" xr:uid="{8B9495D9-95A5-4F60-883C-168456E5A638}"/>
    <cellStyle name="20% - Accent3 2 4 2 3 2" xfId="1705" xr:uid="{E0691E78-E831-42F9-B26A-90B8F7225787}"/>
    <cellStyle name="20% - Accent3 2 4 2 4" xfId="1703" xr:uid="{4361B807-4D13-49A3-AED5-DF945F86DC57}"/>
    <cellStyle name="20% - Accent3 2 4 3" xfId="243" xr:uid="{D95A6330-2DDE-48D9-8924-A4F09C8660F4}"/>
    <cellStyle name="20% - Accent3 2 4 3 2" xfId="244" xr:uid="{AE448AB5-1433-4C6D-9FD2-058BD695F975}"/>
    <cellStyle name="20% - Accent3 2 4 3 2 2" xfId="1707" xr:uid="{64A183E1-BD8D-4835-8111-CB4DCEF61121}"/>
    <cellStyle name="20% - Accent3 2 4 3 3" xfId="245" xr:uid="{DD65507B-0E62-4253-961B-9F039CADCCC0}"/>
    <cellStyle name="20% - Accent3 2 4 3 3 2" xfId="1708" xr:uid="{E22FA743-72F8-493A-94E9-CDDFFBD41BDA}"/>
    <cellStyle name="20% - Accent3 2 4 3 4" xfId="1706" xr:uid="{0029975B-ABEC-45E3-BCE8-767D71512E6C}"/>
    <cellStyle name="20% - Accent3 2 4 4" xfId="246" xr:uid="{DDE7664A-2877-4F6A-AFFA-879A8AA4F430}"/>
    <cellStyle name="20% - Accent3 2 4 4 2" xfId="247" xr:uid="{935A086D-4A62-42BE-B5B0-45E0DF208864}"/>
    <cellStyle name="20% - Accent3 2 4 4 2 2" xfId="1710" xr:uid="{8DE41328-38DE-411F-BBCA-104F41AE0A18}"/>
    <cellStyle name="20% - Accent3 2 4 4 3" xfId="248" xr:uid="{7820463A-D180-476F-B7B9-ABC14F9F3DCA}"/>
    <cellStyle name="20% - Accent3 2 4 4 3 2" xfId="1711" xr:uid="{9315B678-181A-46E8-A751-D5C5717162B2}"/>
    <cellStyle name="20% - Accent3 2 4 4 4" xfId="1709" xr:uid="{CBDD9393-B4BC-4AFD-83FB-C23FC2570981}"/>
    <cellStyle name="20% - Accent3 2 4 5" xfId="249" xr:uid="{1F9E8FDF-4F2B-4C95-A39E-A7E7A73C3873}"/>
    <cellStyle name="20% - Accent3 2 4 5 2" xfId="1712" xr:uid="{638D7563-60BE-44F0-B16E-FD2E06DEEF87}"/>
    <cellStyle name="20% - Accent3 2 4 6" xfId="250" xr:uid="{094AF76E-B7EF-4C35-A27C-9B1715C9B742}"/>
    <cellStyle name="20% - Accent3 2 4 6 2" xfId="1713" xr:uid="{2B7407FB-524E-4F17-AFEB-E0C04BCEC434}"/>
    <cellStyle name="20% - Accent3 2 4 7" xfId="1702" xr:uid="{AA752118-F02E-4128-8B3D-59F692AE79F9}"/>
    <cellStyle name="20% - Accent3 2 5" xfId="251" xr:uid="{D4AE1880-BD4D-4058-90DC-55E8144F1ED2}"/>
    <cellStyle name="20% - Accent3 2 5 2" xfId="252" xr:uid="{4EE72D83-6255-4C4E-9C62-66C23D1019F0}"/>
    <cellStyle name="20% - Accent3 2 5 2 2" xfId="1715" xr:uid="{8B292D78-CD8A-4019-B424-99E340F39313}"/>
    <cellStyle name="20% - Accent3 2 5 3" xfId="253" xr:uid="{8E1ED1BD-58F4-4266-BB63-A374043E200E}"/>
    <cellStyle name="20% - Accent3 2 5 3 2" xfId="1716" xr:uid="{A4F5FC2E-2BF8-43B5-B974-7D3760712043}"/>
    <cellStyle name="20% - Accent3 2 5 4" xfId="1714" xr:uid="{17605A31-B443-4513-A36F-66F7AEE834AE}"/>
    <cellStyle name="20% - Accent3 2 6" xfId="254" xr:uid="{712F1A9A-8FD9-4059-A1E4-1C52455E5B50}"/>
    <cellStyle name="20% - Accent3 2 6 2" xfId="255" xr:uid="{2AC40605-0C21-4280-B88D-73CCB895BD04}"/>
    <cellStyle name="20% - Accent3 2 6 2 2" xfId="1718" xr:uid="{7170A625-71AB-40CD-8EEB-01979517CCDB}"/>
    <cellStyle name="20% - Accent3 2 6 3" xfId="256" xr:uid="{81D08685-735E-4A34-9A95-A530DD14AAC6}"/>
    <cellStyle name="20% - Accent3 2 6 3 2" xfId="1719" xr:uid="{69ADAFCA-F059-468B-9014-3F06D159FB5F}"/>
    <cellStyle name="20% - Accent3 2 6 4" xfId="1717" xr:uid="{AE9ABB75-7188-46E5-B439-381FAA1768D4}"/>
    <cellStyle name="20% - Accent3 2 7" xfId="257" xr:uid="{5EB47CB6-ACFD-4CED-8816-E9AEA874135A}"/>
    <cellStyle name="20% - Accent3 2 7 2" xfId="258" xr:uid="{E9F8B441-0E2E-40FF-A2D3-045EADF46864}"/>
    <cellStyle name="20% - Accent3 2 7 2 2" xfId="1721" xr:uid="{8F5E88D5-D05F-413E-8467-B80A0CBC30CC}"/>
    <cellStyle name="20% - Accent3 2 7 3" xfId="259" xr:uid="{28F936D9-A828-4895-A11D-626B76E7A436}"/>
    <cellStyle name="20% - Accent3 2 7 3 2" xfId="1722" xr:uid="{AAACE687-328D-4227-B8A9-0E33D42C8FAD}"/>
    <cellStyle name="20% - Accent3 2 7 4" xfId="1720" xr:uid="{2850DC76-8B0C-43FC-9CC8-DC4881AE52CE}"/>
    <cellStyle name="20% - Accent3 2 8" xfId="260" xr:uid="{05C07675-29A1-4027-BD9F-28D19F341EF3}"/>
    <cellStyle name="20% - Accent3 2 8 2" xfId="1723" xr:uid="{C169FF66-FE11-4CFD-9A9E-1BF0A9BCDE75}"/>
    <cellStyle name="20% - Accent3 2 9" xfId="261" xr:uid="{443D8F2F-1C52-4E98-AC37-DC19F69880DB}"/>
    <cellStyle name="20% - Accent3 2 9 2" xfId="1724" xr:uid="{4AC222FC-6CED-4656-A0CE-BC1C85118ED7}"/>
    <cellStyle name="20% - Accent4 2" xfId="262" xr:uid="{97BA3AC6-9028-47B1-8A65-5CACDFDDE31F}"/>
    <cellStyle name="20% - Accent4 2 10" xfId="1725" xr:uid="{D9632890-9C87-420B-8379-1AA77AB3C8B2}"/>
    <cellStyle name="20% - Accent4 2 2" xfId="263" xr:uid="{230F542F-CA0A-49F1-BADF-9E682005DDBC}"/>
    <cellStyle name="20% - Accent4 2 2 2" xfId="264" xr:uid="{E98119BB-7FDF-4ADE-AC58-3D402A3B29F2}"/>
    <cellStyle name="20% - Accent4 2 2 2 2" xfId="265" xr:uid="{1AF56517-97E2-49B1-83BD-5695840A6343}"/>
    <cellStyle name="20% - Accent4 2 2 2 2 2" xfId="266" xr:uid="{A186344E-9D74-4307-8247-812B09570B13}"/>
    <cellStyle name="20% - Accent4 2 2 2 2 2 2" xfId="1729" xr:uid="{DDB4DD0C-238A-43DC-B226-E3477FF17FAB}"/>
    <cellStyle name="20% - Accent4 2 2 2 2 3" xfId="267" xr:uid="{8CB91BE7-5E50-4695-93C7-A30CD93C14B7}"/>
    <cellStyle name="20% - Accent4 2 2 2 2 3 2" xfId="1730" xr:uid="{F023B0E8-9544-420F-A119-763D03D1D69D}"/>
    <cellStyle name="20% - Accent4 2 2 2 2 4" xfId="1728" xr:uid="{991C89A4-A17E-4348-A2FF-5201E31ACB70}"/>
    <cellStyle name="20% - Accent4 2 2 2 3" xfId="268" xr:uid="{0758C3AD-A6F4-48D9-B7AF-75B6074E8DE2}"/>
    <cellStyle name="20% - Accent4 2 2 2 3 2" xfId="269" xr:uid="{F5E547E6-4A4C-48F2-A1EA-E03CDC47AB40}"/>
    <cellStyle name="20% - Accent4 2 2 2 3 2 2" xfId="1732" xr:uid="{11378979-8E59-4AF3-A5BC-F6D19602D821}"/>
    <cellStyle name="20% - Accent4 2 2 2 3 3" xfId="270" xr:uid="{E0D9A6BF-E71B-41F5-87CE-91ADC79F3757}"/>
    <cellStyle name="20% - Accent4 2 2 2 3 3 2" xfId="1733" xr:uid="{7A81BCE9-8244-4D3E-9BFA-DC36005DACFD}"/>
    <cellStyle name="20% - Accent4 2 2 2 3 4" xfId="1731" xr:uid="{76AFFC73-7914-407E-ADF5-51983F443C79}"/>
    <cellStyle name="20% - Accent4 2 2 2 4" xfId="271" xr:uid="{BFBD1ED9-1A00-4D09-8D2A-00C31080CBC1}"/>
    <cellStyle name="20% - Accent4 2 2 2 4 2" xfId="272" xr:uid="{F8B2A8BF-E17E-4D7C-B8A4-00AA20B78EE6}"/>
    <cellStyle name="20% - Accent4 2 2 2 4 2 2" xfId="1735" xr:uid="{C7580BB7-B0BA-4E2B-AE34-D28B8727C683}"/>
    <cellStyle name="20% - Accent4 2 2 2 4 3" xfId="273" xr:uid="{65514062-A844-479A-A208-93FF99B73836}"/>
    <cellStyle name="20% - Accent4 2 2 2 4 3 2" xfId="1736" xr:uid="{85FBCB41-4681-41C0-94BF-555540C406A9}"/>
    <cellStyle name="20% - Accent4 2 2 2 4 4" xfId="1734" xr:uid="{F92BDF5B-494B-4F0B-9685-A0AE3A8CCC2C}"/>
    <cellStyle name="20% - Accent4 2 2 2 5" xfId="274" xr:uid="{176B0497-6C5C-4CD7-BA35-9F2D4757A7A8}"/>
    <cellStyle name="20% - Accent4 2 2 2 5 2" xfId="1737" xr:uid="{BFB0EDAB-AE59-47CD-B640-9E5DD8BCD3C1}"/>
    <cellStyle name="20% - Accent4 2 2 2 6" xfId="275" xr:uid="{DB48F48B-1D40-4326-82E4-493EF0D0639D}"/>
    <cellStyle name="20% - Accent4 2 2 2 6 2" xfId="1738" xr:uid="{6E3FD408-103C-45AA-A9E7-F85716099E42}"/>
    <cellStyle name="20% - Accent4 2 2 2 7" xfId="1727" xr:uid="{DD2DEA9B-E4FA-4713-A7EE-C2A1C707A845}"/>
    <cellStyle name="20% - Accent4 2 2 3" xfId="276" xr:uid="{9F47F425-8287-4628-BF91-8849230BD300}"/>
    <cellStyle name="20% - Accent4 2 2 3 2" xfId="277" xr:uid="{41D3E361-F822-4AD3-8AA1-6BEDFE498CA3}"/>
    <cellStyle name="20% - Accent4 2 2 3 2 2" xfId="1740" xr:uid="{04ECC533-65BB-4D58-9C61-FCFC05E1B350}"/>
    <cellStyle name="20% - Accent4 2 2 3 3" xfId="278" xr:uid="{3C9CDC77-FA9F-4EB3-810E-DC987403C673}"/>
    <cellStyle name="20% - Accent4 2 2 3 3 2" xfId="1741" xr:uid="{89764494-C2C0-401B-B519-92AEB68DCD79}"/>
    <cellStyle name="20% - Accent4 2 2 3 4" xfId="1739" xr:uid="{EB6802F1-A553-4F9A-80AB-F43B2E54A939}"/>
    <cellStyle name="20% - Accent4 2 2 4" xfId="279" xr:uid="{C176F60E-276D-48DF-ADB3-4559F5F5D5E0}"/>
    <cellStyle name="20% - Accent4 2 2 4 2" xfId="280" xr:uid="{40A0008D-B877-4935-9897-7C8C6E0E4015}"/>
    <cellStyle name="20% - Accent4 2 2 4 2 2" xfId="1743" xr:uid="{DF14301D-0489-44C1-B7E5-2DAAF4CDBF19}"/>
    <cellStyle name="20% - Accent4 2 2 4 3" xfId="281" xr:uid="{BD9E7744-864D-409D-B62C-7F803791AE55}"/>
    <cellStyle name="20% - Accent4 2 2 4 3 2" xfId="1744" xr:uid="{FEEA683C-0AE2-429A-8893-6DC7F17F672F}"/>
    <cellStyle name="20% - Accent4 2 2 4 4" xfId="1742" xr:uid="{29DB1206-C3B8-4B8B-938C-59826F7F2886}"/>
    <cellStyle name="20% - Accent4 2 2 5" xfId="282" xr:uid="{180688EB-A7BC-4CF9-99C4-0724700493B9}"/>
    <cellStyle name="20% - Accent4 2 2 5 2" xfId="283" xr:uid="{32A37EE0-1C5F-406B-9993-4F6C16322767}"/>
    <cellStyle name="20% - Accent4 2 2 5 2 2" xfId="1746" xr:uid="{02DC982F-D6BD-413B-8802-B00B633337C1}"/>
    <cellStyle name="20% - Accent4 2 2 5 3" xfId="284" xr:uid="{B29464B7-9638-456E-B6FF-0F3BD645A965}"/>
    <cellStyle name="20% - Accent4 2 2 5 3 2" xfId="1747" xr:uid="{612E2007-0F33-4470-91C7-3888C91D9874}"/>
    <cellStyle name="20% - Accent4 2 2 5 4" xfId="1745" xr:uid="{86F38324-B2A8-4EFB-8B2F-F190A72039A7}"/>
    <cellStyle name="20% - Accent4 2 2 6" xfId="285" xr:uid="{5094982D-A40D-4E1A-BC38-DA79694279F9}"/>
    <cellStyle name="20% - Accent4 2 2 6 2" xfId="1748" xr:uid="{5A4D0F48-09DB-4954-BC27-FAF70D95213C}"/>
    <cellStyle name="20% - Accent4 2 2 7" xfId="286" xr:uid="{85EFCFFA-90B4-4881-B4AE-50392B4ADE28}"/>
    <cellStyle name="20% - Accent4 2 2 7 2" xfId="1749" xr:uid="{C5D72C3F-FE42-4FDE-8762-7C7A2F7BDDBF}"/>
    <cellStyle name="20% - Accent4 2 2 8" xfId="1726" xr:uid="{22D52802-CD0F-4D03-B09F-AEFCD603523F}"/>
    <cellStyle name="20% - Accent4 2 3" xfId="287" xr:uid="{2811AE00-DA51-428C-80DE-48CEC28F1A55}"/>
    <cellStyle name="20% - Accent4 2 3 2" xfId="288" xr:uid="{A43EC627-7C33-4682-BC63-DC0FCF0E4025}"/>
    <cellStyle name="20% - Accent4 2 3 2 2" xfId="289" xr:uid="{6C613677-010A-4EDD-BC27-4CAF10657C5A}"/>
    <cellStyle name="20% - Accent4 2 3 2 2 2" xfId="290" xr:uid="{24074D50-F8CB-4E95-8F6D-59088AFECF77}"/>
    <cellStyle name="20% - Accent4 2 3 2 2 2 2" xfId="1753" xr:uid="{043B50BA-BE81-4340-823C-E29E8C689B6B}"/>
    <cellStyle name="20% - Accent4 2 3 2 2 3" xfId="291" xr:uid="{F50A64DA-F560-46B1-A931-6152CE8420E4}"/>
    <cellStyle name="20% - Accent4 2 3 2 2 3 2" xfId="1754" xr:uid="{FCB60A50-28D6-4328-8E2A-8184C3A6193B}"/>
    <cellStyle name="20% - Accent4 2 3 2 2 4" xfId="1752" xr:uid="{8202A4AD-4E27-42C0-BC8C-2C439E1DC653}"/>
    <cellStyle name="20% - Accent4 2 3 2 3" xfId="292" xr:uid="{AABD490A-5536-40EC-AC58-D74C5054C929}"/>
    <cellStyle name="20% - Accent4 2 3 2 3 2" xfId="293" xr:uid="{4A5A6712-7A29-47B0-A3CF-41A0240DAEFA}"/>
    <cellStyle name="20% - Accent4 2 3 2 3 2 2" xfId="1756" xr:uid="{67D0ADCC-8F6E-48D0-A10A-75A716B5252B}"/>
    <cellStyle name="20% - Accent4 2 3 2 3 3" xfId="294" xr:uid="{F69A23D4-7074-4632-A8E9-E5534CC488EF}"/>
    <cellStyle name="20% - Accent4 2 3 2 3 3 2" xfId="1757" xr:uid="{BFBD000B-AABB-4E2F-8972-91ABEA33C5DD}"/>
    <cellStyle name="20% - Accent4 2 3 2 3 4" xfId="1755" xr:uid="{749BB275-1717-4C9A-8070-22CFE899A49A}"/>
    <cellStyle name="20% - Accent4 2 3 2 4" xfId="295" xr:uid="{FFA1E2E0-DF79-4239-B233-C3709E1529BB}"/>
    <cellStyle name="20% - Accent4 2 3 2 4 2" xfId="296" xr:uid="{239E4811-35BC-4EDB-B793-65A5114F4FE1}"/>
    <cellStyle name="20% - Accent4 2 3 2 4 2 2" xfId="1759" xr:uid="{88287824-A491-421D-B849-521502F47E67}"/>
    <cellStyle name="20% - Accent4 2 3 2 4 3" xfId="297" xr:uid="{9ABC8B75-7C64-4195-BFE4-83DFDA1DCAE2}"/>
    <cellStyle name="20% - Accent4 2 3 2 4 3 2" xfId="1760" xr:uid="{C8497893-6866-4D1C-AEA3-45EE3F6DB370}"/>
    <cellStyle name="20% - Accent4 2 3 2 4 4" xfId="1758" xr:uid="{DF6C6551-C5BB-4626-BC0D-B37AAE16C178}"/>
    <cellStyle name="20% - Accent4 2 3 2 5" xfId="298" xr:uid="{9525AC3F-F252-4ECF-901D-29E8E9A3157A}"/>
    <cellStyle name="20% - Accent4 2 3 2 5 2" xfId="1761" xr:uid="{57EC8222-ED92-4B5D-BD23-723E9769566C}"/>
    <cellStyle name="20% - Accent4 2 3 2 6" xfId="299" xr:uid="{7AA9C6FB-00D9-4C5B-8C0F-10EBDD78B4F7}"/>
    <cellStyle name="20% - Accent4 2 3 2 6 2" xfId="1762" xr:uid="{3DA703BC-3486-4A60-9CD7-546485BED353}"/>
    <cellStyle name="20% - Accent4 2 3 2 7" xfId="1751" xr:uid="{9E993D1A-529F-4DE2-9F09-CE665B879754}"/>
    <cellStyle name="20% - Accent4 2 3 3" xfId="300" xr:uid="{F9250229-23A9-4FD0-9AF9-8F564D97AC74}"/>
    <cellStyle name="20% - Accent4 2 3 3 2" xfId="301" xr:uid="{CAC92C26-292E-46A4-B584-EECBEA13B945}"/>
    <cellStyle name="20% - Accent4 2 3 3 2 2" xfId="1764" xr:uid="{A558FC81-D580-4DF4-AE94-C518D04CBC9C}"/>
    <cellStyle name="20% - Accent4 2 3 3 3" xfId="302" xr:uid="{B84B0F62-8F6D-424C-BDAB-04E15EEF57DE}"/>
    <cellStyle name="20% - Accent4 2 3 3 3 2" xfId="1765" xr:uid="{CF9FB7AE-EA36-4970-8C8D-943DCCDE9373}"/>
    <cellStyle name="20% - Accent4 2 3 3 4" xfId="1763" xr:uid="{E6B9860D-A17A-4586-859A-B7F4991A537F}"/>
    <cellStyle name="20% - Accent4 2 3 4" xfId="303" xr:uid="{05E1CD99-FD7B-416B-A02E-C7055BC525AC}"/>
    <cellStyle name="20% - Accent4 2 3 4 2" xfId="304" xr:uid="{555FFA45-FA26-429F-AD1F-1CC37FC2E6E2}"/>
    <cellStyle name="20% - Accent4 2 3 4 2 2" xfId="1767" xr:uid="{F6C4B105-4235-4CA4-BDD9-84E80310F813}"/>
    <cellStyle name="20% - Accent4 2 3 4 3" xfId="305" xr:uid="{C544EA0F-A6C5-4E3B-B0B6-F540EF5AEAFE}"/>
    <cellStyle name="20% - Accent4 2 3 4 3 2" xfId="1768" xr:uid="{1100AC9E-E428-4917-B357-DD5557F3F661}"/>
    <cellStyle name="20% - Accent4 2 3 4 4" xfId="1766" xr:uid="{68803DAA-9D9D-4414-B39E-71E61C67E066}"/>
    <cellStyle name="20% - Accent4 2 3 5" xfId="306" xr:uid="{D412EB2F-FD88-478B-8E1B-456506E9D1FF}"/>
    <cellStyle name="20% - Accent4 2 3 5 2" xfId="307" xr:uid="{E7F676F1-359C-4006-82AB-F7F01495DBCD}"/>
    <cellStyle name="20% - Accent4 2 3 5 2 2" xfId="1770" xr:uid="{CC2113F1-863A-47ED-8C15-4AC354E1307C}"/>
    <cellStyle name="20% - Accent4 2 3 5 3" xfId="308" xr:uid="{FFC5605E-4D41-4095-A17B-F2BC1567391A}"/>
    <cellStyle name="20% - Accent4 2 3 5 3 2" xfId="1771" xr:uid="{938E9204-55DF-40A0-B518-878B49B64636}"/>
    <cellStyle name="20% - Accent4 2 3 5 4" xfId="1769" xr:uid="{5039DAAC-6357-4540-8A84-79609196A3DC}"/>
    <cellStyle name="20% - Accent4 2 3 6" xfId="309" xr:uid="{B59A16BB-FA2D-4F7C-918A-FF6742622D0F}"/>
    <cellStyle name="20% - Accent4 2 3 6 2" xfId="1772" xr:uid="{8BAA71A3-4C5E-47FB-AF0C-922127D6E6D8}"/>
    <cellStyle name="20% - Accent4 2 3 7" xfId="310" xr:uid="{49BA01DE-5FAF-48BB-8AE2-8C915C61B027}"/>
    <cellStyle name="20% - Accent4 2 3 7 2" xfId="1773" xr:uid="{98C89AC2-3B27-411A-97B3-D4AC04AFCCA9}"/>
    <cellStyle name="20% - Accent4 2 3 8" xfId="1750" xr:uid="{EFA5D18D-309C-446C-84F5-C37B1E60FF05}"/>
    <cellStyle name="20% - Accent4 2 4" xfId="311" xr:uid="{B6CC70A8-BBEA-4B75-A411-EA6C38B024E8}"/>
    <cellStyle name="20% - Accent4 2 4 2" xfId="312" xr:uid="{9D43699F-ED40-48F3-B14C-BAEBB0322544}"/>
    <cellStyle name="20% - Accent4 2 4 2 2" xfId="313" xr:uid="{5A5F74FF-A8E7-45EE-8F13-B0DFA9775F64}"/>
    <cellStyle name="20% - Accent4 2 4 2 2 2" xfId="1776" xr:uid="{2A001FA6-BCDF-43EB-B5CD-82AF1F7DC839}"/>
    <cellStyle name="20% - Accent4 2 4 2 3" xfId="314" xr:uid="{44577FB3-F793-42B7-A211-473F8BE7244D}"/>
    <cellStyle name="20% - Accent4 2 4 2 3 2" xfId="1777" xr:uid="{E422CC5E-F35E-40DF-B10F-35C564E95C8D}"/>
    <cellStyle name="20% - Accent4 2 4 2 4" xfId="1775" xr:uid="{2DD5789C-649D-4548-8ABB-2E7404ACF54D}"/>
    <cellStyle name="20% - Accent4 2 4 3" xfId="315" xr:uid="{C70088D4-635B-49F5-B75A-CDCAEAD8CE71}"/>
    <cellStyle name="20% - Accent4 2 4 3 2" xfId="316" xr:uid="{28E81F6A-156A-478C-B468-ED76676767A8}"/>
    <cellStyle name="20% - Accent4 2 4 3 2 2" xfId="1779" xr:uid="{176874CA-0F5D-4BA8-8406-FFDE4E8E53DB}"/>
    <cellStyle name="20% - Accent4 2 4 3 3" xfId="317" xr:uid="{BB197E4B-249C-4290-9B39-6D7C042AFF50}"/>
    <cellStyle name="20% - Accent4 2 4 3 3 2" xfId="1780" xr:uid="{2C5DCB77-3CF2-4D89-A10D-3C0A88693759}"/>
    <cellStyle name="20% - Accent4 2 4 3 4" xfId="1778" xr:uid="{6B28BF5D-1BEC-431E-8F7C-D3ECF802CFFE}"/>
    <cellStyle name="20% - Accent4 2 4 4" xfId="318" xr:uid="{FFAC7FD4-B01A-4089-B2A0-AA991F21A6E7}"/>
    <cellStyle name="20% - Accent4 2 4 4 2" xfId="319" xr:uid="{C425660C-EE1F-45FD-8FF9-D0E26F199FCC}"/>
    <cellStyle name="20% - Accent4 2 4 4 2 2" xfId="1782" xr:uid="{1EFD4466-4E58-4FBF-9064-BE8CA5F2BABE}"/>
    <cellStyle name="20% - Accent4 2 4 4 3" xfId="320" xr:uid="{B59EBB9B-8A6F-4951-832A-CCBF1E943D11}"/>
    <cellStyle name="20% - Accent4 2 4 4 3 2" xfId="1783" xr:uid="{609D3592-FD0E-47A2-A854-79468E2D69C0}"/>
    <cellStyle name="20% - Accent4 2 4 4 4" xfId="1781" xr:uid="{D5CFBD39-DAB3-479F-940E-FF78784E9B61}"/>
    <cellStyle name="20% - Accent4 2 4 5" xfId="321" xr:uid="{973CA447-79E9-460F-919C-79B8318545F0}"/>
    <cellStyle name="20% - Accent4 2 4 5 2" xfId="1784" xr:uid="{5C024CA8-D081-4AD4-8E8D-BA9C1B367A0A}"/>
    <cellStyle name="20% - Accent4 2 4 6" xfId="322" xr:uid="{956C153B-FEDB-4214-8C36-1E5B0F0FD68B}"/>
    <cellStyle name="20% - Accent4 2 4 6 2" xfId="1785" xr:uid="{43A3ADEF-1838-4700-B490-31A9E6A28B9A}"/>
    <cellStyle name="20% - Accent4 2 4 7" xfId="1774" xr:uid="{9B5CF0EA-64DF-42FB-8E08-618BE21DCAB7}"/>
    <cellStyle name="20% - Accent4 2 5" xfId="323" xr:uid="{7DD0BB8E-4463-4922-B1B2-556AEA004ACD}"/>
    <cellStyle name="20% - Accent4 2 5 2" xfId="324" xr:uid="{84452EEC-2765-4DD9-8EB9-955EDB8A41F9}"/>
    <cellStyle name="20% - Accent4 2 5 2 2" xfId="1787" xr:uid="{744A831F-0732-491D-AB90-35DB880DE588}"/>
    <cellStyle name="20% - Accent4 2 5 3" xfId="325" xr:uid="{341AAA40-74E6-4E44-A3B3-04B0AC353279}"/>
    <cellStyle name="20% - Accent4 2 5 3 2" xfId="1788" xr:uid="{C8723AEC-9AED-4306-8EF6-3353856A9567}"/>
    <cellStyle name="20% - Accent4 2 5 4" xfId="1786" xr:uid="{7BC3448A-BC2E-46CD-9E0C-5C8588C70415}"/>
    <cellStyle name="20% - Accent4 2 6" xfId="326" xr:uid="{396ADFCF-A58E-47D0-819F-EEE6CBAED473}"/>
    <cellStyle name="20% - Accent4 2 6 2" xfId="327" xr:uid="{25228A9B-109E-4C7D-BA0D-CD6631EFF5B4}"/>
    <cellStyle name="20% - Accent4 2 6 2 2" xfId="1790" xr:uid="{70F411EA-301B-4B46-840A-8EEAC9C13C7D}"/>
    <cellStyle name="20% - Accent4 2 6 3" xfId="328" xr:uid="{4919E335-98EF-4D61-8246-7796695B1ACB}"/>
    <cellStyle name="20% - Accent4 2 6 3 2" xfId="1791" xr:uid="{5DFA578C-8970-4888-B949-E30A3E7A1233}"/>
    <cellStyle name="20% - Accent4 2 6 4" xfId="1789" xr:uid="{48FC5423-D3A0-40BB-9C51-87BD40AD9A5E}"/>
    <cellStyle name="20% - Accent4 2 7" xfId="329" xr:uid="{7DCC0F20-D087-4AE1-ABA4-429432050F57}"/>
    <cellStyle name="20% - Accent4 2 7 2" xfId="330" xr:uid="{CF0B9BEF-3C37-43D6-9ED1-500491CB9370}"/>
    <cellStyle name="20% - Accent4 2 7 2 2" xfId="1793" xr:uid="{DB6FF168-FB3C-4322-9DF2-D08E6877D0E5}"/>
    <cellStyle name="20% - Accent4 2 7 3" xfId="331" xr:uid="{A9CE38BE-951C-4804-B678-E52BE302BBC6}"/>
    <cellStyle name="20% - Accent4 2 7 3 2" xfId="1794" xr:uid="{A5E66986-319B-46D5-A031-30445B8CF7C7}"/>
    <cellStyle name="20% - Accent4 2 7 4" xfId="1792" xr:uid="{25D566DB-8D5F-46F7-AB49-8070E0CDAA11}"/>
    <cellStyle name="20% - Accent4 2 8" xfId="332" xr:uid="{B30203D5-3030-4DBD-8607-C72D5483EE6C}"/>
    <cellStyle name="20% - Accent4 2 8 2" xfId="1795" xr:uid="{32D99B5B-0E51-4D51-B1AC-6B613B353A89}"/>
    <cellStyle name="20% - Accent4 2 9" xfId="333" xr:uid="{6ED0913E-F037-4F20-AAC3-BF539AA2085D}"/>
    <cellStyle name="20% - Accent4 2 9 2" xfId="1796" xr:uid="{E7058508-086E-4763-9425-DAEC973AAC24}"/>
    <cellStyle name="20% - Accent5 2" xfId="334" xr:uid="{DE010A5F-2188-43A3-9B9B-24FEBEDC00A7}"/>
    <cellStyle name="20% - Accent5 2 10" xfId="1797" xr:uid="{861C926F-FEAE-4F30-ABFD-60637C3648A2}"/>
    <cellStyle name="20% - Accent5 2 2" xfId="335" xr:uid="{7596DD17-60E4-4A8D-ABDA-5583CE37F1AF}"/>
    <cellStyle name="20% - Accent5 2 2 2" xfId="336" xr:uid="{7F1B10E9-FFF3-4FCD-9159-D9EE1C5122ED}"/>
    <cellStyle name="20% - Accent5 2 2 2 2" xfId="337" xr:uid="{DD08DF16-25BC-43E5-8652-34EB08A9B26B}"/>
    <cellStyle name="20% - Accent5 2 2 2 2 2" xfId="338" xr:uid="{76178DEC-3ADC-4388-864F-E5AD10B3B643}"/>
    <cellStyle name="20% - Accent5 2 2 2 2 2 2" xfId="1801" xr:uid="{033730AD-A324-497B-BF63-CCB0CE581170}"/>
    <cellStyle name="20% - Accent5 2 2 2 2 3" xfId="339" xr:uid="{1AC29480-ED9C-416B-BAF1-E5BBC14CEBA1}"/>
    <cellStyle name="20% - Accent5 2 2 2 2 3 2" xfId="1802" xr:uid="{8C19857A-7659-4DC6-83AB-6B8CFEBCEC25}"/>
    <cellStyle name="20% - Accent5 2 2 2 2 4" xfId="1800" xr:uid="{CC59A5AE-C92C-4679-8DBE-C2F1B20D1C7E}"/>
    <cellStyle name="20% - Accent5 2 2 2 3" xfId="340" xr:uid="{222A1E2E-042B-4DB5-A042-6DC99E247E02}"/>
    <cellStyle name="20% - Accent5 2 2 2 3 2" xfId="341" xr:uid="{38E0B12D-9CA9-4C2D-8279-587173F70301}"/>
    <cellStyle name="20% - Accent5 2 2 2 3 2 2" xfId="1804" xr:uid="{CEB4229C-1173-4906-AEFD-7AB636804AD4}"/>
    <cellStyle name="20% - Accent5 2 2 2 3 3" xfId="342" xr:uid="{CEB905B0-5BC9-492D-A519-932B5E01DA90}"/>
    <cellStyle name="20% - Accent5 2 2 2 3 3 2" xfId="1805" xr:uid="{7E2284E6-2E4B-4763-A1EF-DB7882C76A85}"/>
    <cellStyle name="20% - Accent5 2 2 2 3 4" xfId="1803" xr:uid="{EA3F5B76-52F9-4DB5-9CF0-6403254F6A21}"/>
    <cellStyle name="20% - Accent5 2 2 2 4" xfId="343" xr:uid="{1BCFDD37-1C5B-410C-8D6C-9709E9283B29}"/>
    <cellStyle name="20% - Accent5 2 2 2 4 2" xfId="344" xr:uid="{6CC73A6C-2508-4559-9325-CF927C79B0EC}"/>
    <cellStyle name="20% - Accent5 2 2 2 4 2 2" xfId="1807" xr:uid="{ADB4906A-5005-47C5-B276-774CA899CDAC}"/>
    <cellStyle name="20% - Accent5 2 2 2 4 3" xfId="345" xr:uid="{99223A63-989F-422C-982B-1402DBF6FD48}"/>
    <cellStyle name="20% - Accent5 2 2 2 4 3 2" xfId="1808" xr:uid="{BD9C4BC1-B460-457D-8E8D-641680D4A08E}"/>
    <cellStyle name="20% - Accent5 2 2 2 4 4" xfId="1806" xr:uid="{5006C765-6E14-42B9-A1B4-300FDEE31613}"/>
    <cellStyle name="20% - Accent5 2 2 2 5" xfId="346" xr:uid="{D2A24892-5BC7-4C10-87EE-5EB356118530}"/>
    <cellStyle name="20% - Accent5 2 2 2 5 2" xfId="1809" xr:uid="{9C871F9C-062C-494E-8D74-55FD1220AE0B}"/>
    <cellStyle name="20% - Accent5 2 2 2 6" xfId="347" xr:uid="{606CC130-14E5-4865-8F1C-557C637626CA}"/>
    <cellStyle name="20% - Accent5 2 2 2 6 2" xfId="1810" xr:uid="{84818D8B-A303-4ACD-AB34-F233D8AB0A08}"/>
    <cellStyle name="20% - Accent5 2 2 2 7" xfId="1799" xr:uid="{4BC2BA43-0C09-43CF-849A-C429E01AFBBE}"/>
    <cellStyle name="20% - Accent5 2 2 3" xfId="348" xr:uid="{86608007-FF2E-4FE0-ABB7-17DE5A18921B}"/>
    <cellStyle name="20% - Accent5 2 2 3 2" xfId="349" xr:uid="{D664A688-93D4-450D-BC50-64B0CA3CBB3D}"/>
    <cellStyle name="20% - Accent5 2 2 3 2 2" xfId="1812" xr:uid="{8BC7A01E-1881-4322-9D8F-F82726871F35}"/>
    <cellStyle name="20% - Accent5 2 2 3 3" xfId="350" xr:uid="{79825DCE-880C-4D6B-BFDA-8F561D7995D3}"/>
    <cellStyle name="20% - Accent5 2 2 3 3 2" xfId="1813" xr:uid="{2467F428-229E-433B-8788-D1848935FAC5}"/>
    <cellStyle name="20% - Accent5 2 2 3 4" xfId="1811" xr:uid="{1591258F-4C6F-45DF-98CD-70A519EFB8AC}"/>
    <cellStyle name="20% - Accent5 2 2 4" xfId="351" xr:uid="{41FB79E4-A786-47C4-9644-6EB37B0133B8}"/>
    <cellStyle name="20% - Accent5 2 2 4 2" xfId="352" xr:uid="{CF443B52-4753-42A5-A212-D26C3715B57D}"/>
    <cellStyle name="20% - Accent5 2 2 4 2 2" xfId="1815" xr:uid="{EAFF4F11-7F6F-49A5-B3BA-FF7FF55E8788}"/>
    <cellStyle name="20% - Accent5 2 2 4 3" xfId="353" xr:uid="{4133E505-33E7-473D-AE60-8057A96D83A2}"/>
    <cellStyle name="20% - Accent5 2 2 4 3 2" xfId="1816" xr:uid="{93BBB557-CFCE-4A92-8784-3D573FE274A5}"/>
    <cellStyle name="20% - Accent5 2 2 4 4" xfId="1814" xr:uid="{6F19CE79-A180-4410-85B2-E84519354F93}"/>
    <cellStyle name="20% - Accent5 2 2 5" xfId="354" xr:uid="{B3E97D68-CEF9-4FF8-98B3-3D17F035181D}"/>
    <cellStyle name="20% - Accent5 2 2 5 2" xfId="355" xr:uid="{DC823DA8-CE4D-41C2-B5BA-687D180ACE01}"/>
    <cellStyle name="20% - Accent5 2 2 5 2 2" xfId="1818" xr:uid="{011E9EFD-A274-48E7-A6D4-5B120A12144B}"/>
    <cellStyle name="20% - Accent5 2 2 5 3" xfId="356" xr:uid="{65F84280-DEDE-4CF0-AE4F-ED06FB5CCD8E}"/>
    <cellStyle name="20% - Accent5 2 2 5 3 2" xfId="1819" xr:uid="{A19BE3A1-FEF8-4F66-8F8D-5033BB33FAD3}"/>
    <cellStyle name="20% - Accent5 2 2 5 4" xfId="1817" xr:uid="{704907A9-301B-4897-B791-1B2DD1BC14A7}"/>
    <cellStyle name="20% - Accent5 2 2 6" xfId="357" xr:uid="{0205A509-3BF3-4A2D-9E25-655BA1F5346D}"/>
    <cellStyle name="20% - Accent5 2 2 6 2" xfId="1820" xr:uid="{EFC7C611-F818-4B13-AB8E-8A163A147FF1}"/>
    <cellStyle name="20% - Accent5 2 2 7" xfId="358" xr:uid="{770F95E9-0FAF-4AD2-9FBE-9960DDAA37D7}"/>
    <cellStyle name="20% - Accent5 2 2 7 2" xfId="1821" xr:uid="{9D6585F3-D5BF-4EE6-867D-6DFBA762A1C0}"/>
    <cellStyle name="20% - Accent5 2 2 8" xfId="1798" xr:uid="{7BCA0655-EDD3-4D91-8E6B-9B8548380C6B}"/>
    <cellStyle name="20% - Accent5 2 3" xfId="359" xr:uid="{F0B2D575-FF69-4235-9169-71810A202E11}"/>
    <cellStyle name="20% - Accent5 2 3 2" xfId="360" xr:uid="{F6441C5F-4C1B-4B00-BBC6-28DD202351AD}"/>
    <cellStyle name="20% - Accent5 2 3 2 2" xfId="361" xr:uid="{C9722C38-1D47-43F5-8CE8-261C113C414F}"/>
    <cellStyle name="20% - Accent5 2 3 2 2 2" xfId="362" xr:uid="{A3224A1F-335E-4CB7-A1DB-F5A2AD1D6D7F}"/>
    <cellStyle name="20% - Accent5 2 3 2 2 2 2" xfId="1825" xr:uid="{AF9F1597-D69F-4A0E-A3AF-CB740124315A}"/>
    <cellStyle name="20% - Accent5 2 3 2 2 3" xfId="363" xr:uid="{C14481EA-ACA4-4DCC-AEA5-2CD0ED7CABCA}"/>
    <cellStyle name="20% - Accent5 2 3 2 2 3 2" xfId="1826" xr:uid="{5ACDC276-2277-4971-B301-F32960B305F6}"/>
    <cellStyle name="20% - Accent5 2 3 2 2 4" xfId="1824" xr:uid="{98D5349D-DB59-40C7-BD35-FE3E350FDE89}"/>
    <cellStyle name="20% - Accent5 2 3 2 3" xfId="364" xr:uid="{C67FD822-F415-47AF-990F-74CCBF1DBEC3}"/>
    <cellStyle name="20% - Accent5 2 3 2 3 2" xfId="365" xr:uid="{EA9D7D3F-E63C-4286-8231-BB9AF315125E}"/>
    <cellStyle name="20% - Accent5 2 3 2 3 2 2" xfId="1828" xr:uid="{4B0BF100-4189-464E-A2CF-052A00C58CB7}"/>
    <cellStyle name="20% - Accent5 2 3 2 3 3" xfId="366" xr:uid="{ECE93EE9-AD51-4469-831C-81F85F7D9367}"/>
    <cellStyle name="20% - Accent5 2 3 2 3 3 2" xfId="1829" xr:uid="{8389D327-0067-40E2-9F1F-3C681F067183}"/>
    <cellStyle name="20% - Accent5 2 3 2 3 4" xfId="1827" xr:uid="{F9FFF432-9781-4490-89D7-0DEC8EF841FA}"/>
    <cellStyle name="20% - Accent5 2 3 2 4" xfId="367" xr:uid="{4FF34418-0EE0-4E75-934D-31D3AB3F5800}"/>
    <cellStyle name="20% - Accent5 2 3 2 4 2" xfId="368" xr:uid="{0B33B23F-5931-42E7-ADE9-BDF21C2FBDF9}"/>
    <cellStyle name="20% - Accent5 2 3 2 4 2 2" xfId="1831" xr:uid="{614E95FC-1B9A-476C-8B20-6474351A2B96}"/>
    <cellStyle name="20% - Accent5 2 3 2 4 3" xfId="369" xr:uid="{A26E6939-4FA9-4421-84F9-80E16C4EBD51}"/>
    <cellStyle name="20% - Accent5 2 3 2 4 3 2" xfId="1832" xr:uid="{E34B49F8-A1A9-4938-A6F3-C729036B9D47}"/>
    <cellStyle name="20% - Accent5 2 3 2 4 4" xfId="1830" xr:uid="{CE84A8D3-42F5-48F6-B7BD-E33F2E40CADA}"/>
    <cellStyle name="20% - Accent5 2 3 2 5" xfId="370" xr:uid="{B40FC005-F365-4E1A-90F5-3B502FAF367C}"/>
    <cellStyle name="20% - Accent5 2 3 2 5 2" xfId="1833" xr:uid="{21AC9328-ACDD-4E75-A23B-ED31C3E4DE3E}"/>
    <cellStyle name="20% - Accent5 2 3 2 6" xfId="371" xr:uid="{C2071867-332E-4692-A62E-5D0F2806EB8E}"/>
    <cellStyle name="20% - Accent5 2 3 2 6 2" xfId="1834" xr:uid="{4489ECE0-3F39-46DE-9352-6DDFCFAA72EC}"/>
    <cellStyle name="20% - Accent5 2 3 2 7" xfId="1823" xr:uid="{67685DBF-F5F3-4DFD-9B70-F5D85EE44929}"/>
    <cellStyle name="20% - Accent5 2 3 3" xfId="372" xr:uid="{963E6D6C-20E7-4A84-9547-282190E3C36C}"/>
    <cellStyle name="20% - Accent5 2 3 3 2" xfId="373" xr:uid="{475A9DF1-69C1-4939-8E29-27BDA57E8141}"/>
    <cellStyle name="20% - Accent5 2 3 3 2 2" xfId="1836" xr:uid="{F847B3F8-C339-4B32-A1F6-48115AF9F630}"/>
    <cellStyle name="20% - Accent5 2 3 3 3" xfId="374" xr:uid="{52B08D2C-B302-4FCC-A394-CC2ABB56AE40}"/>
    <cellStyle name="20% - Accent5 2 3 3 3 2" xfId="1837" xr:uid="{0FE823F3-1CD8-4A88-A47C-390A0A0B1543}"/>
    <cellStyle name="20% - Accent5 2 3 3 4" xfId="1835" xr:uid="{5DF69017-FAA3-4F9C-AE60-A32F37E337A9}"/>
    <cellStyle name="20% - Accent5 2 3 4" xfId="375" xr:uid="{F15E542D-B481-418E-8817-4CA33F04B0FD}"/>
    <cellStyle name="20% - Accent5 2 3 4 2" xfId="376" xr:uid="{EBC1126A-0CB7-498D-AF37-8107121B55E2}"/>
    <cellStyle name="20% - Accent5 2 3 4 2 2" xfId="1839" xr:uid="{18F3D84B-920B-4FCA-BA05-43016E7D86CB}"/>
    <cellStyle name="20% - Accent5 2 3 4 3" xfId="377" xr:uid="{AD7AC449-303F-418C-9922-AF370BFA3C5D}"/>
    <cellStyle name="20% - Accent5 2 3 4 3 2" xfId="1840" xr:uid="{F3BAD55B-04FB-49E4-9BA2-AE180CFA7E56}"/>
    <cellStyle name="20% - Accent5 2 3 4 4" xfId="1838" xr:uid="{51E7D61A-F4E5-4C7C-AFE3-45F510AACF06}"/>
    <cellStyle name="20% - Accent5 2 3 5" xfId="378" xr:uid="{542156C8-A453-4B2F-A3A2-DFD5D31B0106}"/>
    <cellStyle name="20% - Accent5 2 3 5 2" xfId="379" xr:uid="{C0B1083D-0946-48C9-84A0-B35C1CCBD982}"/>
    <cellStyle name="20% - Accent5 2 3 5 2 2" xfId="1842" xr:uid="{87FBF604-9800-486C-A00F-3ED69C618527}"/>
    <cellStyle name="20% - Accent5 2 3 5 3" xfId="380" xr:uid="{4AE58653-97B2-461F-BE3B-8D977BDAB0A6}"/>
    <cellStyle name="20% - Accent5 2 3 5 3 2" xfId="1843" xr:uid="{4776B4AA-5774-44B0-8854-A637D8880653}"/>
    <cellStyle name="20% - Accent5 2 3 5 4" xfId="1841" xr:uid="{0E0F562F-09A8-4DAC-8B0D-B77DDFB32517}"/>
    <cellStyle name="20% - Accent5 2 3 6" xfId="381" xr:uid="{97CCE03D-E997-49C9-93EF-89AF05FC4432}"/>
    <cellStyle name="20% - Accent5 2 3 6 2" xfId="1844" xr:uid="{B83E0BE1-C363-4134-9ACA-BDC9885B361E}"/>
    <cellStyle name="20% - Accent5 2 3 7" xfId="382" xr:uid="{EF0B255B-3F22-44A8-A26C-775E6A27F06E}"/>
    <cellStyle name="20% - Accent5 2 3 7 2" xfId="1845" xr:uid="{36FEF960-14A2-44B2-9709-0374E3F4574E}"/>
    <cellStyle name="20% - Accent5 2 3 8" xfId="1822" xr:uid="{E57E8CDC-B759-445E-BCE2-661148FC8AA5}"/>
    <cellStyle name="20% - Accent5 2 4" xfId="383" xr:uid="{67AA8BA1-E01C-4D88-9D9B-DB2B5527CBD0}"/>
    <cellStyle name="20% - Accent5 2 4 2" xfId="384" xr:uid="{9BA2E11C-E5B3-44A9-817C-54B8B7212F7A}"/>
    <cellStyle name="20% - Accent5 2 4 2 2" xfId="385" xr:uid="{9F78F01D-7A38-47BE-A28C-5DE8120D09A5}"/>
    <cellStyle name="20% - Accent5 2 4 2 2 2" xfId="1848" xr:uid="{B2CAAD18-2F3C-49A8-9759-B9E53F3A1D0B}"/>
    <cellStyle name="20% - Accent5 2 4 2 3" xfId="386" xr:uid="{48E13D3C-FBBC-471A-B891-D204138424C5}"/>
    <cellStyle name="20% - Accent5 2 4 2 3 2" xfId="1849" xr:uid="{86574672-8B0F-46A8-AE0E-ABC7A3B3DD9A}"/>
    <cellStyle name="20% - Accent5 2 4 2 4" xfId="1847" xr:uid="{F3E51C78-7EC6-4B2C-9DE5-1B00755AA81D}"/>
    <cellStyle name="20% - Accent5 2 4 3" xfId="387" xr:uid="{CAD2AD54-320E-4321-9D3F-8CF50A516322}"/>
    <cellStyle name="20% - Accent5 2 4 3 2" xfId="388" xr:uid="{5CFC0F83-1031-4430-9742-672E6A0721C1}"/>
    <cellStyle name="20% - Accent5 2 4 3 2 2" xfId="1851" xr:uid="{2D0F9620-46E2-42D7-834D-3048C2B4E71F}"/>
    <cellStyle name="20% - Accent5 2 4 3 3" xfId="389" xr:uid="{FF7ACBB1-BD6D-4C5E-AD73-BB385510B0CC}"/>
    <cellStyle name="20% - Accent5 2 4 3 3 2" xfId="1852" xr:uid="{8F448AA8-1A97-4D85-9AD7-EC39EEE6319B}"/>
    <cellStyle name="20% - Accent5 2 4 3 4" xfId="1850" xr:uid="{7A94530F-1944-432A-9B0C-8886B80D07C7}"/>
    <cellStyle name="20% - Accent5 2 4 4" xfId="390" xr:uid="{D94CAD67-11F9-4B98-87A3-493E6CC46934}"/>
    <cellStyle name="20% - Accent5 2 4 4 2" xfId="391" xr:uid="{BE20976F-F4DA-4DE4-9015-31F9BC91E0C3}"/>
    <cellStyle name="20% - Accent5 2 4 4 2 2" xfId="1854" xr:uid="{0BB2E7B3-0D1C-498B-BD7B-5607DD1897ED}"/>
    <cellStyle name="20% - Accent5 2 4 4 3" xfId="392" xr:uid="{FBE9F482-5B69-4B48-8761-073E4A9A92AE}"/>
    <cellStyle name="20% - Accent5 2 4 4 3 2" xfId="1855" xr:uid="{137F7FED-5CFE-43EC-9499-AF1B1103FEA5}"/>
    <cellStyle name="20% - Accent5 2 4 4 4" xfId="1853" xr:uid="{4F0DB854-1CDF-479E-B23A-86287F11A74D}"/>
    <cellStyle name="20% - Accent5 2 4 5" xfId="393" xr:uid="{F7C6521C-F43D-4A65-9580-190CC8A53CAE}"/>
    <cellStyle name="20% - Accent5 2 4 5 2" xfId="1856" xr:uid="{63A3E7C7-E48D-4527-B471-4BA02BF80A33}"/>
    <cellStyle name="20% - Accent5 2 4 6" xfId="394" xr:uid="{D8D9140E-2A78-4B50-A48C-25B3B6393654}"/>
    <cellStyle name="20% - Accent5 2 4 6 2" xfId="1857" xr:uid="{5FA1A354-E5E3-4D72-BCA5-1464A6FA594D}"/>
    <cellStyle name="20% - Accent5 2 4 7" xfId="1846" xr:uid="{55C8CCEF-B1EA-404A-A552-C41FD9DD0AE3}"/>
    <cellStyle name="20% - Accent5 2 5" xfId="395" xr:uid="{F0E4FB73-5430-4E14-929A-B66E737DC9E1}"/>
    <cellStyle name="20% - Accent5 2 5 2" xfId="396" xr:uid="{868A0A1B-B289-49B2-8436-126BA6B4471F}"/>
    <cellStyle name="20% - Accent5 2 5 2 2" xfId="1859" xr:uid="{B40B7FAC-BA2B-45EC-87FB-D49A53C53B3F}"/>
    <cellStyle name="20% - Accent5 2 5 3" xfId="397" xr:uid="{3CA60F16-A13F-465B-927E-F0A66A096DE0}"/>
    <cellStyle name="20% - Accent5 2 5 3 2" xfId="1860" xr:uid="{1FF28D68-63F7-4C92-9FC6-90FEF99CF0A0}"/>
    <cellStyle name="20% - Accent5 2 5 4" xfId="1858" xr:uid="{04DF6AD8-5407-4351-98B7-61DD73B6439D}"/>
    <cellStyle name="20% - Accent5 2 6" xfId="398" xr:uid="{FE469DA6-AEEE-4780-A8BA-1CBC7A441367}"/>
    <cellStyle name="20% - Accent5 2 6 2" xfId="399" xr:uid="{358634F1-E335-42BC-B094-9145086A2DB5}"/>
    <cellStyle name="20% - Accent5 2 6 2 2" xfId="1862" xr:uid="{B6562493-DBB1-421B-8732-0074C1CF48EA}"/>
    <cellStyle name="20% - Accent5 2 6 3" xfId="400" xr:uid="{78994DD9-8B2B-400D-A349-6C41186AD0B9}"/>
    <cellStyle name="20% - Accent5 2 6 3 2" xfId="1863" xr:uid="{0B54D9DA-31C9-43B6-8E98-70B7E2B0FDA5}"/>
    <cellStyle name="20% - Accent5 2 6 4" xfId="1861" xr:uid="{ACCD2E2F-3BD4-4E17-9DB4-1D835C8D557F}"/>
    <cellStyle name="20% - Accent5 2 7" xfId="401" xr:uid="{CDD7E7A0-2868-4E05-9840-74A50ECEE419}"/>
    <cellStyle name="20% - Accent5 2 7 2" xfId="402" xr:uid="{32A6DC91-C5F6-43B1-AC68-D44D5E8B2523}"/>
    <cellStyle name="20% - Accent5 2 7 2 2" xfId="1865" xr:uid="{A5E902E6-24E5-4B07-98A4-6DDCCE88B63E}"/>
    <cellStyle name="20% - Accent5 2 7 3" xfId="403" xr:uid="{BE4F9B57-AA75-4F16-969B-4114FAC3DCB7}"/>
    <cellStyle name="20% - Accent5 2 7 3 2" xfId="1866" xr:uid="{438ED9EC-31B6-4F77-9A26-7BF57B3D76D4}"/>
    <cellStyle name="20% - Accent5 2 7 4" xfId="1864" xr:uid="{CD6E54F5-A152-471E-B07B-C231B0C38816}"/>
    <cellStyle name="20% - Accent5 2 8" xfId="404" xr:uid="{F4C3B0D8-CAB0-498F-9848-235572F3A785}"/>
    <cellStyle name="20% - Accent5 2 8 2" xfId="1867" xr:uid="{6006F400-01FF-432C-AD68-B35EEA5C887A}"/>
    <cellStyle name="20% - Accent5 2 9" xfId="405" xr:uid="{7FCD0C3A-6C40-46E6-98DA-E0F132F5533F}"/>
    <cellStyle name="20% - Accent5 2 9 2" xfId="1868" xr:uid="{8B6BBCB9-89D0-4EDF-A8B4-A225592B28B7}"/>
    <cellStyle name="20% - Accent6 2" xfId="406" xr:uid="{9D400149-5F8B-4071-A2D6-3915873DFDB7}"/>
    <cellStyle name="20% - Accent6 2 10" xfId="1869" xr:uid="{AB656397-41E1-4FF8-B86E-0D0067BC395E}"/>
    <cellStyle name="20% - Accent6 2 2" xfId="407" xr:uid="{2E40B78C-EBC1-41F2-AB32-5F728D4B1E36}"/>
    <cellStyle name="20% - Accent6 2 2 2" xfId="408" xr:uid="{22818D74-5F81-45DE-8A79-7F182FA80CD5}"/>
    <cellStyle name="20% - Accent6 2 2 2 2" xfId="409" xr:uid="{C28CE110-148C-4990-A7F3-5C0BEB8D9DBC}"/>
    <cellStyle name="20% - Accent6 2 2 2 2 2" xfId="410" xr:uid="{BCACDB32-8BB8-4A1E-A0BF-E930CFDFB582}"/>
    <cellStyle name="20% - Accent6 2 2 2 2 2 2" xfId="1873" xr:uid="{721EAB80-56A5-4EA1-944F-E62C6959F6FD}"/>
    <cellStyle name="20% - Accent6 2 2 2 2 3" xfId="411" xr:uid="{B9AD1881-7E30-4C0B-87B8-34B36A2B48BB}"/>
    <cellStyle name="20% - Accent6 2 2 2 2 3 2" xfId="1874" xr:uid="{CE40EEF5-5C7D-4F52-B71D-112B7A3C935B}"/>
    <cellStyle name="20% - Accent6 2 2 2 2 4" xfId="1872" xr:uid="{7004B7B0-38C7-458B-AD27-00EB4B4838D4}"/>
    <cellStyle name="20% - Accent6 2 2 2 3" xfId="412" xr:uid="{B5EA79AB-9711-426B-8152-C8DB103E5C7B}"/>
    <cellStyle name="20% - Accent6 2 2 2 3 2" xfId="413" xr:uid="{F706E3F9-681F-40ED-9CC3-C6460DE136C5}"/>
    <cellStyle name="20% - Accent6 2 2 2 3 2 2" xfId="1876" xr:uid="{F0B17BDC-91C3-4811-9680-BD7D0972EADA}"/>
    <cellStyle name="20% - Accent6 2 2 2 3 3" xfId="414" xr:uid="{DFBFBF41-25FB-489D-87C4-3C147784345F}"/>
    <cellStyle name="20% - Accent6 2 2 2 3 3 2" xfId="1877" xr:uid="{57FC5D6A-54E9-4AA5-AD7D-65CA317D3DC4}"/>
    <cellStyle name="20% - Accent6 2 2 2 3 4" xfId="1875" xr:uid="{732FA488-4271-45A1-B537-0FD886C6B942}"/>
    <cellStyle name="20% - Accent6 2 2 2 4" xfId="415" xr:uid="{7A3EA5CB-E3F0-46CF-97F6-F898CFE426AF}"/>
    <cellStyle name="20% - Accent6 2 2 2 4 2" xfId="416" xr:uid="{E79D922E-F576-4470-BA6A-C5DFF5F94EF7}"/>
    <cellStyle name="20% - Accent6 2 2 2 4 2 2" xfId="1879" xr:uid="{05A23FB3-ADC0-42ED-BE44-756E429109AB}"/>
    <cellStyle name="20% - Accent6 2 2 2 4 3" xfId="417" xr:uid="{27ABD7E8-C770-4578-AA1E-B7663EE7536C}"/>
    <cellStyle name="20% - Accent6 2 2 2 4 3 2" xfId="1880" xr:uid="{2AAB969E-F6E4-4A80-9223-EEA82DE61F10}"/>
    <cellStyle name="20% - Accent6 2 2 2 4 4" xfId="1878" xr:uid="{1CBD2BBB-391E-4F28-9DC6-D10DCDCC7D2E}"/>
    <cellStyle name="20% - Accent6 2 2 2 5" xfId="418" xr:uid="{E14E00AA-B2EE-446C-BDBD-BA21ACD9756B}"/>
    <cellStyle name="20% - Accent6 2 2 2 5 2" xfId="1881" xr:uid="{5EFE71D9-B334-46AC-96D7-5E094025F415}"/>
    <cellStyle name="20% - Accent6 2 2 2 6" xfId="419" xr:uid="{DBFA1FDD-D5C4-4BD3-918C-13F9E3EFDEF5}"/>
    <cellStyle name="20% - Accent6 2 2 2 6 2" xfId="1882" xr:uid="{65CC4406-7D58-4070-A839-603A7C1DFA4B}"/>
    <cellStyle name="20% - Accent6 2 2 2 7" xfId="1871" xr:uid="{A52565B6-50C4-4F47-A650-ECD217300753}"/>
    <cellStyle name="20% - Accent6 2 2 3" xfId="420" xr:uid="{C3DEFAAE-E61A-4CE9-B047-044931A0A20A}"/>
    <cellStyle name="20% - Accent6 2 2 3 2" xfId="421" xr:uid="{EB29EA0A-791A-4D93-AED0-7BC4EDF18499}"/>
    <cellStyle name="20% - Accent6 2 2 3 2 2" xfId="1884" xr:uid="{0EB7E820-BF57-4A9A-AD7E-E91012D48D9A}"/>
    <cellStyle name="20% - Accent6 2 2 3 3" xfId="422" xr:uid="{13EE5C4A-A7AC-4E36-A0B6-A07AE7103A46}"/>
    <cellStyle name="20% - Accent6 2 2 3 3 2" xfId="1885" xr:uid="{BC82C89E-E77B-4A8D-8E0E-75416B939B5F}"/>
    <cellStyle name="20% - Accent6 2 2 3 4" xfId="1883" xr:uid="{9E458D72-3D9E-4BD9-ACEE-FEF904E38997}"/>
    <cellStyle name="20% - Accent6 2 2 4" xfId="423" xr:uid="{23F02DA4-70CF-4BF0-94C9-1A01EFE09FD5}"/>
    <cellStyle name="20% - Accent6 2 2 4 2" xfId="424" xr:uid="{CD1951FD-B270-4B9E-9A75-453E74DFE00E}"/>
    <cellStyle name="20% - Accent6 2 2 4 2 2" xfId="1887" xr:uid="{48918273-A177-4105-A955-79220A18BC2D}"/>
    <cellStyle name="20% - Accent6 2 2 4 3" xfId="425" xr:uid="{EA3497A8-6B8F-4D8D-B384-997594E4B8B2}"/>
    <cellStyle name="20% - Accent6 2 2 4 3 2" xfId="1888" xr:uid="{FA831CCD-787C-467B-8B03-00D9B4E0F348}"/>
    <cellStyle name="20% - Accent6 2 2 4 4" xfId="1886" xr:uid="{D22946D4-9418-4DA5-A26C-D9ED10650B07}"/>
    <cellStyle name="20% - Accent6 2 2 5" xfId="426" xr:uid="{71E1B06C-04AB-48D0-93D1-EFDC3B6F9A69}"/>
    <cellStyle name="20% - Accent6 2 2 5 2" xfId="427" xr:uid="{740649E9-254D-4424-AF08-6F325CB355CE}"/>
    <cellStyle name="20% - Accent6 2 2 5 2 2" xfId="1890" xr:uid="{785AADE9-5E46-4812-9C4D-AA4DE0C397A1}"/>
    <cellStyle name="20% - Accent6 2 2 5 3" xfId="428" xr:uid="{2732C72F-B94B-45B8-B774-B9AEF633FB12}"/>
    <cellStyle name="20% - Accent6 2 2 5 3 2" xfId="1891" xr:uid="{4A2B5AD1-A9BB-41B5-B225-A27B1BC7EE40}"/>
    <cellStyle name="20% - Accent6 2 2 5 4" xfId="1889" xr:uid="{DFE02EA8-55D5-4C8F-B6AD-94ACED75F899}"/>
    <cellStyle name="20% - Accent6 2 2 6" xfId="429" xr:uid="{67A727D4-8A73-4C1B-A3F7-916217444594}"/>
    <cellStyle name="20% - Accent6 2 2 6 2" xfId="1892" xr:uid="{07029BA1-3342-4A98-8024-92727D6A16E4}"/>
    <cellStyle name="20% - Accent6 2 2 7" xfId="430" xr:uid="{77ECAC11-31ED-4620-9630-18B6A6585FD9}"/>
    <cellStyle name="20% - Accent6 2 2 7 2" xfId="1893" xr:uid="{B9CA60DE-B501-4170-BC1B-6122FCE8D797}"/>
    <cellStyle name="20% - Accent6 2 2 8" xfId="1870" xr:uid="{A735E6A4-7CE5-4B1E-AF24-CDC59EFB88C8}"/>
    <cellStyle name="20% - Accent6 2 3" xfId="431" xr:uid="{7C68AB2E-82AC-44AE-BC3E-AFFC3511AACB}"/>
    <cellStyle name="20% - Accent6 2 3 2" xfId="432" xr:uid="{F654414D-FAE7-4CAB-8244-4C3BB16682B9}"/>
    <cellStyle name="20% - Accent6 2 3 2 2" xfId="433" xr:uid="{6E762CCE-57B0-42F4-B1D1-96AEF088AB75}"/>
    <cellStyle name="20% - Accent6 2 3 2 2 2" xfId="434" xr:uid="{A3EE19A4-F2A4-4EF7-84C5-ED65532ABD6A}"/>
    <cellStyle name="20% - Accent6 2 3 2 2 2 2" xfId="1897" xr:uid="{9FD7E47A-905B-43AD-857C-40FB3121F7E3}"/>
    <cellStyle name="20% - Accent6 2 3 2 2 3" xfId="435" xr:uid="{42E3994E-C02F-49EB-BFA4-94AB96467769}"/>
    <cellStyle name="20% - Accent6 2 3 2 2 3 2" xfId="1898" xr:uid="{3C663660-5980-427E-8DB9-309CAC62C1F1}"/>
    <cellStyle name="20% - Accent6 2 3 2 2 4" xfId="1896" xr:uid="{1E8DA073-DADD-4D32-A8AF-E9C46B7E9B01}"/>
    <cellStyle name="20% - Accent6 2 3 2 3" xfId="436" xr:uid="{5B0FDFAE-B56F-4CBE-93D7-E8C0AA0F13BA}"/>
    <cellStyle name="20% - Accent6 2 3 2 3 2" xfId="437" xr:uid="{BC27FD2F-19A4-4DFA-81D4-5EB5CEE13D5C}"/>
    <cellStyle name="20% - Accent6 2 3 2 3 2 2" xfId="1900" xr:uid="{430239C7-DAFB-4D7D-9FCA-873CFCEFBBCD}"/>
    <cellStyle name="20% - Accent6 2 3 2 3 3" xfId="438" xr:uid="{E3A10E20-8C68-4F51-B5FA-4B037D59D17F}"/>
    <cellStyle name="20% - Accent6 2 3 2 3 3 2" xfId="1901" xr:uid="{5CE18705-BAA7-48B0-96F8-A81D710357F8}"/>
    <cellStyle name="20% - Accent6 2 3 2 3 4" xfId="1899" xr:uid="{5A01ED78-5487-4108-A649-F943F77739CD}"/>
    <cellStyle name="20% - Accent6 2 3 2 4" xfId="439" xr:uid="{384FD002-CE88-40E3-BC53-4F152E794986}"/>
    <cellStyle name="20% - Accent6 2 3 2 4 2" xfId="440" xr:uid="{8011ECA4-CCC0-444B-AC87-FE52DBC777DB}"/>
    <cellStyle name="20% - Accent6 2 3 2 4 2 2" xfId="1903" xr:uid="{2DB9D900-E20C-48AD-AF9D-DCF604D48877}"/>
    <cellStyle name="20% - Accent6 2 3 2 4 3" xfId="441" xr:uid="{9D907299-E965-473A-9C50-086247B0387D}"/>
    <cellStyle name="20% - Accent6 2 3 2 4 3 2" xfId="1904" xr:uid="{E232497B-5050-46BD-8EA8-19BFB93B2421}"/>
    <cellStyle name="20% - Accent6 2 3 2 4 4" xfId="1902" xr:uid="{0400DAA1-3EFA-4487-8889-2F6450D01B5E}"/>
    <cellStyle name="20% - Accent6 2 3 2 5" xfId="442" xr:uid="{319EE038-1D7B-4B74-AA28-C95180C5B616}"/>
    <cellStyle name="20% - Accent6 2 3 2 5 2" xfId="1905" xr:uid="{9EBE747A-85DF-4F3C-B3DB-AD84D3717AB1}"/>
    <cellStyle name="20% - Accent6 2 3 2 6" xfId="443" xr:uid="{7BEF5050-13F9-42AE-A70A-DFBCF7CF501B}"/>
    <cellStyle name="20% - Accent6 2 3 2 6 2" xfId="1906" xr:uid="{1F091CA2-AB7F-4EF8-9307-038713224E2F}"/>
    <cellStyle name="20% - Accent6 2 3 2 7" xfId="1895" xr:uid="{F89DC7EB-619F-4B78-A1ED-AE0A49E746B7}"/>
    <cellStyle name="20% - Accent6 2 3 3" xfId="444" xr:uid="{FAFEA5DD-6C39-4B8D-91E4-FECF5C1A8BEF}"/>
    <cellStyle name="20% - Accent6 2 3 3 2" xfId="445" xr:uid="{C7227BC5-FADF-4321-AC33-684CC6A17961}"/>
    <cellStyle name="20% - Accent6 2 3 3 2 2" xfId="1908" xr:uid="{99E34DE2-27C9-4295-9F0D-16E00A9FFD9A}"/>
    <cellStyle name="20% - Accent6 2 3 3 3" xfId="446" xr:uid="{C1E96AE3-C2F3-420A-8D03-0FF510B4CC9E}"/>
    <cellStyle name="20% - Accent6 2 3 3 3 2" xfId="1909" xr:uid="{A061ECCC-F099-41D0-89A8-EFAE1B852931}"/>
    <cellStyle name="20% - Accent6 2 3 3 4" xfId="1907" xr:uid="{95EDF20A-8AC9-4113-9E8E-DE7F6143D42D}"/>
    <cellStyle name="20% - Accent6 2 3 4" xfId="447" xr:uid="{06D3D6CC-DF06-4E4A-A10F-6AFD87367528}"/>
    <cellStyle name="20% - Accent6 2 3 4 2" xfId="448" xr:uid="{5BD95F7A-4269-4B5B-8B10-6D872A9449C5}"/>
    <cellStyle name="20% - Accent6 2 3 4 2 2" xfId="1911" xr:uid="{BF7E9309-E4FF-4945-B37B-2E1204DA2D0B}"/>
    <cellStyle name="20% - Accent6 2 3 4 3" xfId="449" xr:uid="{70860F85-D8C1-4C41-BCC1-4E1CD3CED00D}"/>
    <cellStyle name="20% - Accent6 2 3 4 3 2" xfId="1912" xr:uid="{58C92F40-B8C8-4109-9EEE-29DCD340802C}"/>
    <cellStyle name="20% - Accent6 2 3 4 4" xfId="1910" xr:uid="{3A1179C3-8518-4F12-86EA-D905A395B0B8}"/>
    <cellStyle name="20% - Accent6 2 3 5" xfId="450" xr:uid="{061299BD-1376-4260-B9E3-DE4476233E5D}"/>
    <cellStyle name="20% - Accent6 2 3 5 2" xfId="451" xr:uid="{8262450F-FCD6-481E-AF7A-73D87E069BFB}"/>
    <cellStyle name="20% - Accent6 2 3 5 2 2" xfId="1914" xr:uid="{73B02F6C-06C4-4F1F-8B4F-D7C483C2F903}"/>
    <cellStyle name="20% - Accent6 2 3 5 3" xfId="452" xr:uid="{AC499ECF-18CA-4529-9383-2B099BA5D76F}"/>
    <cellStyle name="20% - Accent6 2 3 5 3 2" xfId="1915" xr:uid="{7EFD0FB5-1E1C-4253-8480-B91B42C1C101}"/>
    <cellStyle name="20% - Accent6 2 3 5 4" xfId="1913" xr:uid="{E8E8421A-0FE4-4C0F-BFAC-4115F34D6EB3}"/>
    <cellStyle name="20% - Accent6 2 3 6" xfId="453" xr:uid="{8DD4E957-2ED0-4C11-963A-8AC9E4F3213B}"/>
    <cellStyle name="20% - Accent6 2 3 6 2" xfId="1916" xr:uid="{878DE61D-5C44-46D6-A2C6-CEF1BA191DCE}"/>
    <cellStyle name="20% - Accent6 2 3 7" xfId="454" xr:uid="{0BAB89EA-74F3-45A0-9A13-7C1CD4820145}"/>
    <cellStyle name="20% - Accent6 2 3 7 2" xfId="1917" xr:uid="{D6580F55-3D43-49FF-BB7B-06897B7E38BE}"/>
    <cellStyle name="20% - Accent6 2 3 8" xfId="1894" xr:uid="{F0401BAD-47BA-43DE-9622-BC3904C19832}"/>
    <cellStyle name="20% - Accent6 2 4" xfId="455" xr:uid="{F88FB935-A808-410D-96A4-8524AABD0B53}"/>
    <cellStyle name="20% - Accent6 2 4 2" xfId="456" xr:uid="{6A570948-182A-4059-B319-3A26285B8E4B}"/>
    <cellStyle name="20% - Accent6 2 4 2 2" xfId="457" xr:uid="{1FD6E343-535B-4946-AD84-BC2B0AE1E64D}"/>
    <cellStyle name="20% - Accent6 2 4 2 2 2" xfId="1920" xr:uid="{06563B8F-3A25-4414-8420-0D55D1C70108}"/>
    <cellStyle name="20% - Accent6 2 4 2 3" xfId="458" xr:uid="{C05C7E8B-BC8D-43FE-A0D2-B6DCC5B9F300}"/>
    <cellStyle name="20% - Accent6 2 4 2 3 2" xfId="1921" xr:uid="{73D2E195-7757-4EA8-9B37-46C497B2F3EE}"/>
    <cellStyle name="20% - Accent6 2 4 2 4" xfId="1919" xr:uid="{CF6A67A7-6EEF-454D-A3BB-0CEC9A6E6EF0}"/>
    <cellStyle name="20% - Accent6 2 4 3" xfId="459" xr:uid="{8B22072D-A60A-4182-95F2-E01FC33B2C2D}"/>
    <cellStyle name="20% - Accent6 2 4 3 2" xfId="460" xr:uid="{FB30A128-2BAB-4A30-8576-91505FB2CFA0}"/>
    <cellStyle name="20% - Accent6 2 4 3 2 2" xfId="1923" xr:uid="{93B4F529-1F9B-4E9C-B136-FE858ACCE672}"/>
    <cellStyle name="20% - Accent6 2 4 3 3" xfId="461" xr:uid="{CF881C7D-F5B0-478E-A8E0-4C932265BC50}"/>
    <cellStyle name="20% - Accent6 2 4 3 3 2" xfId="1924" xr:uid="{A4C6D8C5-68D4-4346-8639-556C5900C2AE}"/>
    <cellStyle name="20% - Accent6 2 4 3 4" xfId="1922" xr:uid="{F3CDEC2B-2BA4-4C72-BD41-92AB363FFD9F}"/>
    <cellStyle name="20% - Accent6 2 4 4" xfId="462" xr:uid="{39E6BD66-9EE0-4F65-8D9E-CD186A93472E}"/>
    <cellStyle name="20% - Accent6 2 4 4 2" xfId="463" xr:uid="{673E499E-D35D-47A4-BA20-EEB7DF4D3FD0}"/>
    <cellStyle name="20% - Accent6 2 4 4 2 2" xfId="1926" xr:uid="{9A6538FE-08ED-4977-9874-29DE345F534C}"/>
    <cellStyle name="20% - Accent6 2 4 4 3" xfId="464" xr:uid="{2995F265-58B3-43E5-95D7-6A23858A3BCA}"/>
    <cellStyle name="20% - Accent6 2 4 4 3 2" xfId="1927" xr:uid="{83CA295A-4CEE-4D6B-A8B8-7D20A56E6F7C}"/>
    <cellStyle name="20% - Accent6 2 4 4 4" xfId="1925" xr:uid="{F8242507-25C1-4A37-979C-36F6114E044E}"/>
    <cellStyle name="20% - Accent6 2 4 5" xfId="465" xr:uid="{1BDE0672-4655-4179-85C0-DE371EC2BBB6}"/>
    <cellStyle name="20% - Accent6 2 4 5 2" xfId="1928" xr:uid="{0C972E8F-C879-400E-99EA-33948C7AD744}"/>
    <cellStyle name="20% - Accent6 2 4 6" xfId="466" xr:uid="{67754745-7A7E-4AA2-B8A1-5939BF0F3AF0}"/>
    <cellStyle name="20% - Accent6 2 4 6 2" xfId="1929" xr:uid="{AA8BFE60-D163-460A-AA0F-512F3888FEEC}"/>
    <cellStyle name="20% - Accent6 2 4 7" xfId="1918" xr:uid="{0EDEF019-9EAF-4238-9D7C-101C810573FC}"/>
    <cellStyle name="20% - Accent6 2 5" xfId="467" xr:uid="{CFBC6596-E26C-43AC-99FA-154BEFEF214B}"/>
    <cellStyle name="20% - Accent6 2 5 2" xfId="468" xr:uid="{ABCA2E51-2293-4336-A447-306A831BB300}"/>
    <cellStyle name="20% - Accent6 2 5 2 2" xfId="1931" xr:uid="{602F55DC-576F-46A4-8CE0-4F2CD63D479D}"/>
    <cellStyle name="20% - Accent6 2 5 3" xfId="469" xr:uid="{C31848E1-EB28-40AC-890E-F4EF8D6689F4}"/>
    <cellStyle name="20% - Accent6 2 5 3 2" xfId="1932" xr:uid="{FB76C52C-31D1-4D4C-9B81-352C6DCCCA92}"/>
    <cellStyle name="20% - Accent6 2 5 4" xfId="1930" xr:uid="{66F3C979-6B20-4B00-98A1-9AB38F539124}"/>
    <cellStyle name="20% - Accent6 2 6" xfId="470" xr:uid="{64EF428A-71D3-4126-A330-F5767002185E}"/>
    <cellStyle name="20% - Accent6 2 6 2" xfId="471" xr:uid="{8EB4932A-FBD0-4D7E-A119-5BE11EBB72B0}"/>
    <cellStyle name="20% - Accent6 2 6 2 2" xfId="1934" xr:uid="{28C49947-FFFB-4C04-AC94-7FBCFE14C576}"/>
    <cellStyle name="20% - Accent6 2 6 3" xfId="472" xr:uid="{CB592DBD-C4D7-40C9-8C2F-DCD50FF7A0B2}"/>
    <cellStyle name="20% - Accent6 2 6 3 2" xfId="1935" xr:uid="{1DBBFDAF-6047-4C22-81C2-F332DCAB6ADE}"/>
    <cellStyle name="20% - Accent6 2 6 4" xfId="1933" xr:uid="{C2798DFF-4C1F-47DB-BD39-6630A7980ABD}"/>
    <cellStyle name="20% - Accent6 2 7" xfId="473" xr:uid="{73C00ED0-DE81-4B3B-9D41-18DC9C9785C3}"/>
    <cellStyle name="20% - Accent6 2 7 2" xfId="474" xr:uid="{0AF38B7D-DC40-4D91-9413-8A8FBE140EE6}"/>
    <cellStyle name="20% - Accent6 2 7 2 2" xfId="1937" xr:uid="{5E30B530-2357-4458-8BB3-3221D9E35515}"/>
    <cellStyle name="20% - Accent6 2 7 3" xfId="475" xr:uid="{2C2AB9F3-11BC-4C38-84A7-20A56307D817}"/>
    <cellStyle name="20% - Accent6 2 7 3 2" xfId="1938" xr:uid="{93522D4A-8BA5-4B42-98D5-0F0DA8C324C9}"/>
    <cellStyle name="20% - Accent6 2 7 4" xfId="1936" xr:uid="{EEB777DE-6B0A-4875-A75A-E3493DDDFCE6}"/>
    <cellStyle name="20% - Accent6 2 8" xfId="476" xr:uid="{90DD097D-B14C-403D-81F3-E9491216C90D}"/>
    <cellStyle name="20% - Accent6 2 8 2" xfId="1939" xr:uid="{821D9621-4899-4951-9796-FD2CBE8D59C0}"/>
    <cellStyle name="20% - Accent6 2 9" xfId="477" xr:uid="{0D5978C0-AE1D-4234-8B5C-43F03485C91E}"/>
    <cellStyle name="20% - Accent6 2 9 2" xfId="1940" xr:uid="{2C2964D9-A5D5-48AA-85B3-C576C802B478}"/>
    <cellStyle name="40% - Accent1 2" xfId="478" xr:uid="{58E87C1D-6017-44B3-9966-C752A5F4AA31}"/>
    <cellStyle name="40% - Accent1 2 10" xfId="1941" xr:uid="{B8208A4E-F3BD-4854-A060-ADF239524038}"/>
    <cellStyle name="40% - Accent1 2 2" xfId="479" xr:uid="{34D20BF1-25B5-49D3-9651-531FE7C1F632}"/>
    <cellStyle name="40% - Accent1 2 2 2" xfId="480" xr:uid="{6D1A85C7-487A-4D85-8FF4-5D990B0625F5}"/>
    <cellStyle name="40% - Accent1 2 2 2 2" xfId="481" xr:uid="{5545DA68-A52A-42D0-BDBF-7C7309699AF9}"/>
    <cellStyle name="40% - Accent1 2 2 2 2 2" xfId="482" xr:uid="{FCB4674B-D698-4CF0-A19A-8A9D856E646D}"/>
    <cellStyle name="40% - Accent1 2 2 2 2 2 2" xfId="1945" xr:uid="{CC1977EB-2870-4AC7-8D0D-46A648398975}"/>
    <cellStyle name="40% - Accent1 2 2 2 2 3" xfId="483" xr:uid="{7E913000-B348-4965-B03A-4DBB1643EEA5}"/>
    <cellStyle name="40% - Accent1 2 2 2 2 3 2" xfId="1946" xr:uid="{18E89079-B3D2-4A1C-A184-2FBD8610A334}"/>
    <cellStyle name="40% - Accent1 2 2 2 2 4" xfId="1944" xr:uid="{0F83A579-6DAC-48AB-87A7-0F28C2EDEB44}"/>
    <cellStyle name="40% - Accent1 2 2 2 3" xfId="484" xr:uid="{C85A5D25-A322-4048-806A-2E0DF85760F0}"/>
    <cellStyle name="40% - Accent1 2 2 2 3 2" xfId="485" xr:uid="{FC52F503-050E-4D85-AB04-6CA066C06E37}"/>
    <cellStyle name="40% - Accent1 2 2 2 3 2 2" xfId="1948" xr:uid="{E34CEEFB-2E24-4176-A65C-1EBFC63B46C0}"/>
    <cellStyle name="40% - Accent1 2 2 2 3 3" xfId="486" xr:uid="{7C348B37-780A-4C2C-98D7-9D4751E45DD0}"/>
    <cellStyle name="40% - Accent1 2 2 2 3 3 2" xfId="1949" xr:uid="{33F8591B-77BF-4E34-9963-46C997BE3AED}"/>
    <cellStyle name="40% - Accent1 2 2 2 3 4" xfId="1947" xr:uid="{75464075-5433-4ED9-BE4C-9945B2698058}"/>
    <cellStyle name="40% - Accent1 2 2 2 4" xfId="487" xr:uid="{9F699349-143F-475F-A4FD-C9D865CE8822}"/>
    <cellStyle name="40% - Accent1 2 2 2 4 2" xfId="488" xr:uid="{0A5A1E3E-69EA-4328-BC95-ACFC1DA6088B}"/>
    <cellStyle name="40% - Accent1 2 2 2 4 2 2" xfId="1951" xr:uid="{16749CE7-2E2D-4F2A-A486-73C307811530}"/>
    <cellStyle name="40% - Accent1 2 2 2 4 3" xfId="489" xr:uid="{03BCFB53-6AC3-46E6-8E72-E4ED9AC0E04F}"/>
    <cellStyle name="40% - Accent1 2 2 2 4 3 2" xfId="1952" xr:uid="{0E900AEC-496C-4906-8E77-2F00B67CD254}"/>
    <cellStyle name="40% - Accent1 2 2 2 4 4" xfId="1950" xr:uid="{060598A3-6E3F-489D-9351-757D5A90BE22}"/>
    <cellStyle name="40% - Accent1 2 2 2 5" xfId="490" xr:uid="{4DDE3D63-B7E8-44D0-88E4-0F300E13923A}"/>
    <cellStyle name="40% - Accent1 2 2 2 5 2" xfId="1953" xr:uid="{E508CFF9-2C1E-44E0-BCB6-025592E713D1}"/>
    <cellStyle name="40% - Accent1 2 2 2 6" xfId="491" xr:uid="{CB2EBAE8-44F4-4A79-A84E-D5ABD8C3C348}"/>
    <cellStyle name="40% - Accent1 2 2 2 6 2" xfId="1954" xr:uid="{D56A5E5B-0006-463D-99A9-298EE10C0486}"/>
    <cellStyle name="40% - Accent1 2 2 2 7" xfId="1943" xr:uid="{D337D1CB-C391-4311-B631-07C721F31623}"/>
    <cellStyle name="40% - Accent1 2 2 3" xfId="492" xr:uid="{1A312015-29E1-41BE-8B5B-7ADEA1173688}"/>
    <cellStyle name="40% - Accent1 2 2 3 2" xfId="493" xr:uid="{A96CF7CB-12F4-42F3-8E8E-1648A8132BEB}"/>
    <cellStyle name="40% - Accent1 2 2 3 2 2" xfId="1956" xr:uid="{DC89A030-E862-49D3-AD8B-B892FD07D524}"/>
    <cellStyle name="40% - Accent1 2 2 3 3" xfId="494" xr:uid="{432943D5-4383-4138-9F2F-7075C8CC224B}"/>
    <cellStyle name="40% - Accent1 2 2 3 3 2" xfId="1957" xr:uid="{1D996746-32E6-40FE-9BEE-FB659D91408B}"/>
    <cellStyle name="40% - Accent1 2 2 3 4" xfId="1955" xr:uid="{A9AA185E-E78A-4766-B70C-867BEA6E9C36}"/>
    <cellStyle name="40% - Accent1 2 2 4" xfId="495" xr:uid="{58E50271-6D19-4F3F-8BF2-9A9EEEE698CD}"/>
    <cellStyle name="40% - Accent1 2 2 4 2" xfId="496" xr:uid="{A601BA7C-A4CA-4546-8698-59F16B280E7E}"/>
    <cellStyle name="40% - Accent1 2 2 4 2 2" xfId="1959" xr:uid="{221DBB8C-2A2F-4D36-811E-7C52EC607C15}"/>
    <cellStyle name="40% - Accent1 2 2 4 3" xfId="497" xr:uid="{5502A43B-F49D-4342-B7CD-19C6D297CD00}"/>
    <cellStyle name="40% - Accent1 2 2 4 3 2" xfId="1960" xr:uid="{920930B6-C12F-4D0F-95A3-DA4B3443525F}"/>
    <cellStyle name="40% - Accent1 2 2 4 4" xfId="1958" xr:uid="{E9C56C39-CDC7-4B09-B904-EE47E115D1D4}"/>
    <cellStyle name="40% - Accent1 2 2 5" xfId="498" xr:uid="{76690307-4C02-48E9-BF1B-2F302AB5F010}"/>
    <cellStyle name="40% - Accent1 2 2 5 2" xfId="499" xr:uid="{D4EA2124-9355-4DEE-BB00-563947989704}"/>
    <cellStyle name="40% - Accent1 2 2 5 2 2" xfId="1962" xr:uid="{0618E73B-2D50-4D14-AC7F-82A909AA92A0}"/>
    <cellStyle name="40% - Accent1 2 2 5 3" xfId="500" xr:uid="{43D1BD2F-4666-4B3A-AD39-42063266F37C}"/>
    <cellStyle name="40% - Accent1 2 2 5 3 2" xfId="1963" xr:uid="{5DE70DAB-2E9F-4726-9363-36C94CEF1561}"/>
    <cellStyle name="40% - Accent1 2 2 5 4" xfId="1961" xr:uid="{8A02A30F-6D5D-4375-9533-9EF80D0C478F}"/>
    <cellStyle name="40% - Accent1 2 2 6" xfId="501" xr:uid="{1FB4A2A1-AA17-4A19-8549-352245363EF5}"/>
    <cellStyle name="40% - Accent1 2 2 6 2" xfId="1964" xr:uid="{307433D1-26D8-40DC-85EC-750B62061AEF}"/>
    <cellStyle name="40% - Accent1 2 2 7" xfId="502" xr:uid="{DA4E73D4-2528-4EB0-B1BA-B7F7A1027A31}"/>
    <cellStyle name="40% - Accent1 2 2 7 2" xfId="1965" xr:uid="{CEAF0CE6-02FF-4622-8C8F-23FFB0A7E759}"/>
    <cellStyle name="40% - Accent1 2 2 8" xfId="1942" xr:uid="{73D6BA7E-5A52-46E8-82CD-2B06C7F71750}"/>
    <cellStyle name="40% - Accent1 2 3" xfId="503" xr:uid="{C080DE74-BDB1-44A9-9D3A-E0B883427D93}"/>
    <cellStyle name="40% - Accent1 2 3 2" xfId="504" xr:uid="{EB7E4635-5BE3-49F1-9976-F5DB3585350C}"/>
    <cellStyle name="40% - Accent1 2 3 2 2" xfId="505" xr:uid="{79E41A49-1422-426B-B037-5AC16D23BDF9}"/>
    <cellStyle name="40% - Accent1 2 3 2 2 2" xfId="506" xr:uid="{70F2120C-F1DF-4D93-9A4E-0CCFC038F804}"/>
    <cellStyle name="40% - Accent1 2 3 2 2 2 2" xfId="1969" xr:uid="{840C1E07-10CA-42C6-939D-089C99847E7F}"/>
    <cellStyle name="40% - Accent1 2 3 2 2 3" xfId="507" xr:uid="{E4641731-7995-49F9-B6EF-B24959E4BDE6}"/>
    <cellStyle name="40% - Accent1 2 3 2 2 3 2" xfId="1970" xr:uid="{E43D417A-E07D-4006-8D59-17A2956C0410}"/>
    <cellStyle name="40% - Accent1 2 3 2 2 4" xfId="1968" xr:uid="{2A6EDC48-C12F-4A35-B05E-75112412181B}"/>
    <cellStyle name="40% - Accent1 2 3 2 3" xfId="508" xr:uid="{D7FD8417-24E9-4D2F-B9F0-912463D76E2B}"/>
    <cellStyle name="40% - Accent1 2 3 2 3 2" xfId="509" xr:uid="{80B7C6D8-ABC2-46C6-99E3-19696559A59C}"/>
    <cellStyle name="40% - Accent1 2 3 2 3 2 2" xfId="1972" xr:uid="{56F61D1E-1962-461B-9D98-9A600793C1C9}"/>
    <cellStyle name="40% - Accent1 2 3 2 3 3" xfId="510" xr:uid="{276C0CD9-4200-4451-B881-12C6F11BBEC2}"/>
    <cellStyle name="40% - Accent1 2 3 2 3 3 2" xfId="1973" xr:uid="{0A7D8983-DFF5-48B8-BF70-2A0F3828B17E}"/>
    <cellStyle name="40% - Accent1 2 3 2 3 4" xfId="1971" xr:uid="{A325D5BA-DEA4-494E-ABFA-EB49E1720588}"/>
    <cellStyle name="40% - Accent1 2 3 2 4" xfId="511" xr:uid="{6CB5EC2B-285C-4CC4-B581-A64AB8B7F937}"/>
    <cellStyle name="40% - Accent1 2 3 2 4 2" xfId="512" xr:uid="{2EDE1BB4-D8A0-4BB1-BC12-8536EE6C218A}"/>
    <cellStyle name="40% - Accent1 2 3 2 4 2 2" xfId="1975" xr:uid="{F7D9D240-B085-4696-A718-2E2029DCEA89}"/>
    <cellStyle name="40% - Accent1 2 3 2 4 3" xfId="513" xr:uid="{4E789FDB-9AC4-413B-AD49-90244BEBBDEB}"/>
    <cellStyle name="40% - Accent1 2 3 2 4 3 2" xfId="1976" xr:uid="{59FFC098-8AD6-4939-B8E6-7963EE02A2CA}"/>
    <cellStyle name="40% - Accent1 2 3 2 4 4" xfId="1974" xr:uid="{F3A7D613-335B-40F8-85C8-58388A290B2C}"/>
    <cellStyle name="40% - Accent1 2 3 2 5" xfId="514" xr:uid="{1E0E70A6-E7AE-463F-92F6-4D309690F289}"/>
    <cellStyle name="40% - Accent1 2 3 2 5 2" xfId="1977" xr:uid="{B26413BB-52F3-43B3-AEDA-6ECB2BEE74CA}"/>
    <cellStyle name="40% - Accent1 2 3 2 6" xfId="515" xr:uid="{DC52602B-CA25-41CF-A4C7-A0BD704A48C6}"/>
    <cellStyle name="40% - Accent1 2 3 2 6 2" xfId="1978" xr:uid="{99C36854-606A-4496-96CD-F3DA9A7ED58A}"/>
    <cellStyle name="40% - Accent1 2 3 2 7" xfId="1967" xr:uid="{E4F84603-3099-4BBB-B26D-65B0952E6D3A}"/>
    <cellStyle name="40% - Accent1 2 3 3" xfId="516" xr:uid="{7E24AC56-9105-4481-94E6-2DE38E41CC5C}"/>
    <cellStyle name="40% - Accent1 2 3 3 2" xfId="517" xr:uid="{08D90A6A-5E8F-4586-AEEC-A052E879B65E}"/>
    <cellStyle name="40% - Accent1 2 3 3 2 2" xfId="1980" xr:uid="{957B8ADD-EA8A-4CB3-BA20-C818980C6AF9}"/>
    <cellStyle name="40% - Accent1 2 3 3 3" xfId="518" xr:uid="{0DA10E9C-FBEB-4568-BB8D-94A7667CB09B}"/>
    <cellStyle name="40% - Accent1 2 3 3 3 2" xfId="1981" xr:uid="{ADD184C3-F0CC-4F9A-8636-9E399B971C8D}"/>
    <cellStyle name="40% - Accent1 2 3 3 4" xfId="1979" xr:uid="{D660C625-8AB1-4BA7-8948-2F77420535EE}"/>
    <cellStyle name="40% - Accent1 2 3 4" xfId="519" xr:uid="{5A49FDF5-02EA-467E-861B-E1D911D5C88E}"/>
    <cellStyle name="40% - Accent1 2 3 4 2" xfId="520" xr:uid="{370AD026-CCEC-46B6-A5AE-7B2224F9047C}"/>
    <cellStyle name="40% - Accent1 2 3 4 2 2" xfId="1983" xr:uid="{19BD84D4-E275-44B7-A758-A047ED1DBE79}"/>
    <cellStyle name="40% - Accent1 2 3 4 3" xfId="521" xr:uid="{DB3517D2-8AD0-4C83-B5F5-886CB9FF29CF}"/>
    <cellStyle name="40% - Accent1 2 3 4 3 2" xfId="1984" xr:uid="{F05648FD-1543-42D2-B646-9E0C546B3BB1}"/>
    <cellStyle name="40% - Accent1 2 3 4 4" xfId="1982" xr:uid="{70243C75-B0E6-49CC-8D54-3AD470268E5A}"/>
    <cellStyle name="40% - Accent1 2 3 5" xfId="522" xr:uid="{F60986D2-168D-4FE1-99CD-40581B8876D0}"/>
    <cellStyle name="40% - Accent1 2 3 5 2" xfId="523" xr:uid="{C8779F09-9368-420A-87D1-89E5B118B472}"/>
    <cellStyle name="40% - Accent1 2 3 5 2 2" xfId="1986" xr:uid="{60D75010-E24E-4AAD-9635-02A3EFB2CAB5}"/>
    <cellStyle name="40% - Accent1 2 3 5 3" xfId="524" xr:uid="{8D12933F-5B48-44E8-8BA4-A48563DE86DE}"/>
    <cellStyle name="40% - Accent1 2 3 5 3 2" xfId="1987" xr:uid="{2C909DED-F58D-4F31-8D1B-730076ACCB91}"/>
    <cellStyle name="40% - Accent1 2 3 5 4" xfId="1985" xr:uid="{83DCDC8B-D6CD-41AC-9AE4-DFC49BF27F7B}"/>
    <cellStyle name="40% - Accent1 2 3 6" xfId="525" xr:uid="{6F8B89D0-B62D-4F63-A9D2-DB75BEA3CCC4}"/>
    <cellStyle name="40% - Accent1 2 3 6 2" xfId="1988" xr:uid="{6C4CC037-EA72-4E60-8C01-743A5ADDCC15}"/>
    <cellStyle name="40% - Accent1 2 3 7" xfId="526" xr:uid="{402A22DF-3F3E-48E1-A88F-12EAA28DCA66}"/>
    <cellStyle name="40% - Accent1 2 3 7 2" xfId="1989" xr:uid="{04C09DE0-2DC5-451B-83D4-5C042E91D830}"/>
    <cellStyle name="40% - Accent1 2 3 8" xfId="1966" xr:uid="{95BA7581-1882-4A09-99D6-189B9016A105}"/>
    <cellStyle name="40% - Accent1 2 4" xfId="527" xr:uid="{780B1068-A0E9-4DC4-8F00-BAC49C8B6B83}"/>
    <cellStyle name="40% - Accent1 2 4 2" xfId="528" xr:uid="{36156FE5-3F2B-451F-A6E0-FFBC72BA8A1D}"/>
    <cellStyle name="40% - Accent1 2 4 2 2" xfId="529" xr:uid="{A1C1574E-FDEC-4C36-A909-DEC5F31E3B23}"/>
    <cellStyle name="40% - Accent1 2 4 2 2 2" xfId="1992" xr:uid="{14327154-F041-4B06-8969-AED2E849DA18}"/>
    <cellStyle name="40% - Accent1 2 4 2 3" xfId="530" xr:uid="{A25A0A6C-7AA8-43E7-B2E8-F23EEF212D53}"/>
    <cellStyle name="40% - Accent1 2 4 2 3 2" xfId="1993" xr:uid="{06E3BFF2-4B07-42BB-BF3F-4B23E74B7498}"/>
    <cellStyle name="40% - Accent1 2 4 2 4" xfId="1991" xr:uid="{04154DC3-E532-49DB-84ED-B5E3187FF1A9}"/>
    <cellStyle name="40% - Accent1 2 4 3" xfId="531" xr:uid="{E3E22604-DBBD-428B-8B7F-C187DEF9EBEF}"/>
    <cellStyle name="40% - Accent1 2 4 3 2" xfId="532" xr:uid="{03BF68FF-D797-47BE-8B5B-8E2D8571299C}"/>
    <cellStyle name="40% - Accent1 2 4 3 2 2" xfId="1995" xr:uid="{63D0A617-5C01-4F2E-B5F6-5D81A7E9553B}"/>
    <cellStyle name="40% - Accent1 2 4 3 3" xfId="533" xr:uid="{1583A074-C0AD-492A-B93C-6426F333A5C3}"/>
    <cellStyle name="40% - Accent1 2 4 3 3 2" xfId="1996" xr:uid="{E825DA49-2C3F-492D-97C2-3F1A6A611852}"/>
    <cellStyle name="40% - Accent1 2 4 3 4" xfId="1994" xr:uid="{3B347CA4-D6B4-4B1D-A606-0F9951FC81CB}"/>
    <cellStyle name="40% - Accent1 2 4 4" xfId="534" xr:uid="{B1254420-A4D9-4ADC-A846-46B2D0AB6793}"/>
    <cellStyle name="40% - Accent1 2 4 4 2" xfId="535" xr:uid="{84336093-D4D7-4B61-8E9E-852AB135F62C}"/>
    <cellStyle name="40% - Accent1 2 4 4 2 2" xfId="1998" xr:uid="{D5480FC9-0675-47F4-865F-9D30382A7A52}"/>
    <cellStyle name="40% - Accent1 2 4 4 3" xfId="536" xr:uid="{2B7EB3BA-DFAD-4D55-9500-48DE03CC80E4}"/>
    <cellStyle name="40% - Accent1 2 4 4 3 2" xfId="1999" xr:uid="{797491CB-CDCE-4582-BD84-8987870FA3AC}"/>
    <cellStyle name="40% - Accent1 2 4 4 4" xfId="1997" xr:uid="{6FED1C4C-9718-43F7-96EF-A406B2C082D0}"/>
    <cellStyle name="40% - Accent1 2 4 5" xfId="537" xr:uid="{12102FB4-3EFE-4DB5-9DBC-E20C9F55066F}"/>
    <cellStyle name="40% - Accent1 2 4 5 2" xfId="2000" xr:uid="{EE717F92-6FEA-4132-BA36-3034405357C8}"/>
    <cellStyle name="40% - Accent1 2 4 6" xfId="538" xr:uid="{7382A45E-333B-4A51-A61A-8448F470574A}"/>
    <cellStyle name="40% - Accent1 2 4 6 2" xfId="2001" xr:uid="{78E50F13-87D7-4A7D-9EDA-48B4C5CD2F70}"/>
    <cellStyle name="40% - Accent1 2 4 7" xfId="1990" xr:uid="{6989A8BB-8322-4904-A455-A7E7AB5C8540}"/>
    <cellStyle name="40% - Accent1 2 5" xfId="539" xr:uid="{8DFE65AB-B0C2-4C55-B5ED-7DA696B05CF9}"/>
    <cellStyle name="40% - Accent1 2 5 2" xfId="540" xr:uid="{2DDCAFC8-0FF0-4301-814B-6B06BB6443EC}"/>
    <cellStyle name="40% - Accent1 2 5 2 2" xfId="2003" xr:uid="{DEEC3E57-F917-4B21-8E43-487412E10A97}"/>
    <cellStyle name="40% - Accent1 2 5 3" xfId="541" xr:uid="{79681D50-1788-4755-93F3-AA816A1E5592}"/>
    <cellStyle name="40% - Accent1 2 5 3 2" xfId="2004" xr:uid="{F08D0B95-C090-4840-B169-80E372E80883}"/>
    <cellStyle name="40% - Accent1 2 5 4" xfId="2002" xr:uid="{D3015F5C-7931-4774-82B8-166E1FA3B879}"/>
    <cellStyle name="40% - Accent1 2 6" xfId="542" xr:uid="{37659383-2651-4E5F-9891-2568DC1B20ED}"/>
    <cellStyle name="40% - Accent1 2 6 2" xfId="543" xr:uid="{CE8A351F-10CB-45DA-9716-C9C04A941154}"/>
    <cellStyle name="40% - Accent1 2 6 2 2" xfId="2006" xr:uid="{E0BB22B6-C60B-44E3-881D-04FBF9992E8E}"/>
    <cellStyle name="40% - Accent1 2 6 3" xfId="544" xr:uid="{872DE8AD-A0A2-468C-A767-A052A3B472E7}"/>
    <cellStyle name="40% - Accent1 2 6 3 2" xfId="2007" xr:uid="{052B4260-09A5-45FA-94B5-97D959E8D265}"/>
    <cellStyle name="40% - Accent1 2 6 4" xfId="2005" xr:uid="{7ED16DE2-4042-437A-9851-9B81F51E0259}"/>
    <cellStyle name="40% - Accent1 2 7" xfId="545" xr:uid="{60E7BE9A-07A7-4C88-94C5-F0E480785F52}"/>
    <cellStyle name="40% - Accent1 2 7 2" xfId="546" xr:uid="{66BF71C3-2F86-4EBE-A1F9-1F1AF8A393D4}"/>
    <cellStyle name="40% - Accent1 2 7 2 2" xfId="2009" xr:uid="{83B8897A-8453-4492-8229-5818451F7B8F}"/>
    <cellStyle name="40% - Accent1 2 7 3" xfId="547" xr:uid="{424BC813-2271-4D72-910F-E9E771386543}"/>
    <cellStyle name="40% - Accent1 2 7 3 2" xfId="2010" xr:uid="{EC0DF5EE-5788-4957-B010-53BAD1F14E4C}"/>
    <cellStyle name="40% - Accent1 2 7 4" xfId="2008" xr:uid="{F28D933C-DD5E-4BC8-88D5-A7427B52DC29}"/>
    <cellStyle name="40% - Accent1 2 8" xfId="548" xr:uid="{594A37EA-769B-4C0F-BBE8-AD074085E0E9}"/>
    <cellStyle name="40% - Accent1 2 8 2" xfId="2011" xr:uid="{D7F6FE7C-C764-49B3-B5B9-90A1E6E11D60}"/>
    <cellStyle name="40% - Accent1 2 9" xfId="549" xr:uid="{3BA08D3D-977E-445B-B855-75F04F78699A}"/>
    <cellStyle name="40% - Accent1 2 9 2" xfId="2012" xr:uid="{B582F7E4-4CD6-4A61-A348-8762E1B04CE8}"/>
    <cellStyle name="40% - Accent2 2" xfId="550" xr:uid="{6D594853-FCC1-429F-83BC-FC1D9AA71F22}"/>
    <cellStyle name="40% - Accent2 2 10" xfId="2013" xr:uid="{08E96431-C996-4248-86EA-56A8165AF6F5}"/>
    <cellStyle name="40% - Accent2 2 2" xfId="551" xr:uid="{23051439-7BD2-42BE-823C-7A5BCE7C577E}"/>
    <cellStyle name="40% - Accent2 2 2 2" xfId="552" xr:uid="{5C354452-0508-43DC-8278-7D0DA8169173}"/>
    <cellStyle name="40% - Accent2 2 2 2 2" xfId="553" xr:uid="{D7C99E73-259C-4815-897E-772D32BAD124}"/>
    <cellStyle name="40% - Accent2 2 2 2 2 2" xfId="554" xr:uid="{1149BCDA-6FFA-446C-8FA2-919FC22E4022}"/>
    <cellStyle name="40% - Accent2 2 2 2 2 2 2" xfId="2017" xr:uid="{8658BEFC-C0C6-4DC1-847C-64F23110E6FA}"/>
    <cellStyle name="40% - Accent2 2 2 2 2 3" xfId="555" xr:uid="{AB71ACC9-2407-4F35-BEC7-854956BB6546}"/>
    <cellStyle name="40% - Accent2 2 2 2 2 3 2" xfId="2018" xr:uid="{067A1450-6E55-4C91-AD5A-65F75528702A}"/>
    <cellStyle name="40% - Accent2 2 2 2 2 4" xfId="2016" xr:uid="{5D2678B2-EB89-4D05-B5A6-E05E8D638E7E}"/>
    <cellStyle name="40% - Accent2 2 2 2 3" xfId="556" xr:uid="{47E725F3-B0F2-4A4E-A61C-F77633C7B978}"/>
    <cellStyle name="40% - Accent2 2 2 2 3 2" xfId="557" xr:uid="{5ABD3707-80F3-45E1-99BF-1DFEA585BF54}"/>
    <cellStyle name="40% - Accent2 2 2 2 3 2 2" xfId="2020" xr:uid="{AEE657E7-3001-43BD-BE39-C0F211491429}"/>
    <cellStyle name="40% - Accent2 2 2 2 3 3" xfId="558" xr:uid="{DC11BF9D-CC54-49F5-B34B-A115FBE7E371}"/>
    <cellStyle name="40% - Accent2 2 2 2 3 3 2" xfId="2021" xr:uid="{55F021CE-F82F-4551-9EC9-AB0C3B4AA6F4}"/>
    <cellStyle name="40% - Accent2 2 2 2 3 4" xfId="2019" xr:uid="{85F98061-029D-4949-8B34-0E0DFFB7A6B0}"/>
    <cellStyle name="40% - Accent2 2 2 2 4" xfId="559" xr:uid="{C3B0DC0F-3C30-408B-A195-4D7C6B517549}"/>
    <cellStyle name="40% - Accent2 2 2 2 4 2" xfId="560" xr:uid="{9CBEF64A-5EC3-4BDD-93BF-F6A335552718}"/>
    <cellStyle name="40% - Accent2 2 2 2 4 2 2" xfId="2023" xr:uid="{56F4CF80-8E15-4E43-8E96-207ED3B62A96}"/>
    <cellStyle name="40% - Accent2 2 2 2 4 3" xfId="561" xr:uid="{31D6D1E4-F10D-47E4-B0D3-877BD0C280BE}"/>
    <cellStyle name="40% - Accent2 2 2 2 4 3 2" xfId="2024" xr:uid="{EFEC3B81-2957-4B0F-B9D8-A2A784793DAD}"/>
    <cellStyle name="40% - Accent2 2 2 2 4 4" xfId="2022" xr:uid="{4D60940B-57B7-453E-9A21-BF0D17DBC7EA}"/>
    <cellStyle name="40% - Accent2 2 2 2 5" xfId="562" xr:uid="{B3F40413-FD3D-4E9C-A6CE-81DC1E10FF58}"/>
    <cellStyle name="40% - Accent2 2 2 2 5 2" xfId="2025" xr:uid="{38373CCE-514F-4783-8DB7-66F09041904D}"/>
    <cellStyle name="40% - Accent2 2 2 2 6" xfId="563" xr:uid="{3B75128C-ADE3-45E5-B5EB-1BAC6D4C8928}"/>
    <cellStyle name="40% - Accent2 2 2 2 6 2" xfId="2026" xr:uid="{02FBA20E-09E9-4A04-AEB4-8F8F8CA412E8}"/>
    <cellStyle name="40% - Accent2 2 2 2 7" xfId="2015" xr:uid="{9776601F-8615-436A-8FCE-1A0895C075DD}"/>
    <cellStyle name="40% - Accent2 2 2 3" xfId="564" xr:uid="{3710DABA-6823-4320-B5A2-56E03A319920}"/>
    <cellStyle name="40% - Accent2 2 2 3 2" xfId="565" xr:uid="{12E1995A-86E6-47BC-BAA9-0030219A1014}"/>
    <cellStyle name="40% - Accent2 2 2 3 2 2" xfId="2028" xr:uid="{94696D51-5D7E-4232-99F8-0B5A1EBE2AD1}"/>
    <cellStyle name="40% - Accent2 2 2 3 3" xfId="566" xr:uid="{879581F6-D47D-464A-82FD-43DC0CE84AB5}"/>
    <cellStyle name="40% - Accent2 2 2 3 3 2" xfId="2029" xr:uid="{771FB3AA-9B12-49A6-B5EA-DA158D939F6A}"/>
    <cellStyle name="40% - Accent2 2 2 3 4" xfId="2027" xr:uid="{87190263-84BC-4247-AE16-34B3B62EBD74}"/>
    <cellStyle name="40% - Accent2 2 2 4" xfId="567" xr:uid="{EC50BF15-8FD4-4508-9C8A-7282C4E50106}"/>
    <cellStyle name="40% - Accent2 2 2 4 2" xfId="568" xr:uid="{DB6773EA-E02B-4643-9200-80D739C1A56C}"/>
    <cellStyle name="40% - Accent2 2 2 4 2 2" xfId="2031" xr:uid="{27DE6F02-B70D-4A19-A816-34A509DB054E}"/>
    <cellStyle name="40% - Accent2 2 2 4 3" xfId="569" xr:uid="{67579A32-FF81-4D07-99DA-8C12E6B615DA}"/>
    <cellStyle name="40% - Accent2 2 2 4 3 2" xfId="2032" xr:uid="{872164EB-258E-40CB-B89D-03CCD93B0DBA}"/>
    <cellStyle name="40% - Accent2 2 2 4 4" xfId="2030" xr:uid="{A75CB653-4AC0-48D7-B4D0-8552D85FB54A}"/>
    <cellStyle name="40% - Accent2 2 2 5" xfId="570" xr:uid="{AA5F47B2-80BC-4B5D-B11B-FF7B8FA61C82}"/>
    <cellStyle name="40% - Accent2 2 2 5 2" xfId="571" xr:uid="{D33A83AE-04D1-4428-B424-0FE99F2A4487}"/>
    <cellStyle name="40% - Accent2 2 2 5 2 2" xfId="2034" xr:uid="{D27D8B0C-8A09-4947-8CFF-AC6A949B704F}"/>
    <cellStyle name="40% - Accent2 2 2 5 3" xfId="572" xr:uid="{B7D365B9-0D19-45EC-BD98-BE4D3057E9D6}"/>
    <cellStyle name="40% - Accent2 2 2 5 3 2" xfId="2035" xr:uid="{4F08D26B-DE4F-40ED-BD36-A5F63A27DB9B}"/>
    <cellStyle name="40% - Accent2 2 2 5 4" xfId="2033" xr:uid="{CA48A49D-8882-4094-BC99-92AE58886685}"/>
    <cellStyle name="40% - Accent2 2 2 6" xfId="573" xr:uid="{8E1EFE73-4A8A-4744-B465-AFFA3701CB6D}"/>
    <cellStyle name="40% - Accent2 2 2 6 2" xfId="2036" xr:uid="{52F8AAEA-D28A-498A-BE43-79F4C599271E}"/>
    <cellStyle name="40% - Accent2 2 2 7" xfId="574" xr:uid="{51A133D5-C8E2-4954-B43B-C493DBE4AA60}"/>
    <cellStyle name="40% - Accent2 2 2 7 2" xfId="2037" xr:uid="{A288C593-8082-4B69-822B-C42AC46D91BB}"/>
    <cellStyle name="40% - Accent2 2 2 8" xfId="2014" xr:uid="{B15EB81A-EE95-47B5-9B93-CB5525ECEDC0}"/>
    <cellStyle name="40% - Accent2 2 3" xfId="575" xr:uid="{872493B2-2333-4707-BC86-F704D3EE8E38}"/>
    <cellStyle name="40% - Accent2 2 3 2" xfId="576" xr:uid="{238C91CD-1BCB-4133-810C-2209B92BA04F}"/>
    <cellStyle name="40% - Accent2 2 3 2 2" xfId="577" xr:uid="{6E1FA791-CFD5-40A5-BE4D-4A1086D8A131}"/>
    <cellStyle name="40% - Accent2 2 3 2 2 2" xfId="578" xr:uid="{2712B97F-15E4-400E-BB6B-4402B82CA64D}"/>
    <cellStyle name="40% - Accent2 2 3 2 2 2 2" xfId="2041" xr:uid="{AD41DB3E-8EC5-4F20-B048-2A0FC42B2B62}"/>
    <cellStyle name="40% - Accent2 2 3 2 2 3" xfId="579" xr:uid="{3EDD51B5-656C-4B40-8633-9D051692CB07}"/>
    <cellStyle name="40% - Accent2 2 3 2 2 3 2" xfId="2042" xr:uid="{DC4ECC78-E74D-489C-909C-07CD9815A93C}"/>
    <cellStyle name="40% - Accent2 2 3 2 2 4" xfId="2040" xr:uid="{B14DCB2D-4772-4498-8A90-ACF1358ED219}"/>
    <cellStyle name="40% - Accent2 2 3 2 3" xfId="580" xr:uid="{62E743A0-EC37-4694-A9CA-DE00E554A9EA}"/>
    <cellStyle name="40% - Accent2 2 3 2 3 2" xfId="581" xr:uid="{AFB3B66A-CA3A-4972-8AD9-5D5F218AB563}"/>
    <cellStyle name="40% - Accent2 2 3 2 3 2 2" xfId="2044" xr:uid="{0B570CFE-2664-4031-ADED-3DF815C415E7}"/>
    <cellStyle name="40% - Accent2 2 3 2 3 3" xfId="582" xr:uid="{A59A3C4C-8946-4008-92C7-C0BFFB5EFF4C}"/>
    <cellStyle name="40% - Accent2 2 3 2 3 3 2" xfId="2045" xr:uid="{DF8DCB74-0FA8-431A-8AB4-3646F35AF9AC}"/>
    <cellStyle name="40% - Accent2 2 3 2 3 4" xfId="2043" xr:uid="{43DA826D-B905-41A8-A480-E83C7957C5E8}"/>
    <cellStyle name="40% - Accent2 2 3 2 4" xfId="583" xr:uid="{DD922A8E-A561-4C7D-9A89-99E99CA4CF9E}"/>
    <cellStyle name="40% - Accent2 2 3 2 4 2" xfId="584" xr:uid="{90577FF4-EE65-4642-8085-32195A5768BA}"/>
    <cellStyle name="40% - Accent2 2 3 2 4 2 2" xfId="2047" xr:uid="{CBEA6D12-F89E-4D0F-A10B-B5A49C1D08B1}"/>
    <cellStyle name="40% - Accent2 2 3 2 4 3" xfId="585" xr:uid="{44B9873D-C870-489C-8793-B6358A45634E}"/>
    <cellStyle name="40% - Accent2 2 3 2 4 3 2" xfId="2048" xr:uid="{33410947-B172-46BF-9D1C-5FAD63466E1A}"/>
    <cellStyle name="40% - Accent2 2 3 2 4 4" xfId="2046" xr:uid="{E3DC3C42-F02A-4ECD-A4FF-8C34A6C939AA}"/>
    <cellStyle name="40% - Accent2 2 3 2 5" xfId="586" xr:uid="{596457D4-AD79-4F78-9B3D-05F092536C82}"/>
    <cellStyle name="40% - Accent2 2 3 2 5 2" xfId="2049" xr:uid="{F4857291-65C0-4C2D-AF6C-B6F6050EDC78}"/>
    <cellStyle name="40% - Accent2 2 3 2 6" xfId="587" xr:uid="{53A7F80B-0478-4EAA-85AF-A57EA718CC41}"/>
    <cellStyle name="40% - Accent2 2 3 2 6 2" xfId="2050" xr:uid="{22AC3266-F482-4FDB-B4C5-BA68426DFCE2}"/>
    <cellStyle name="40% - Accent2 2 3 2 7" xfId="2039" xr:uid="{AA0E46B6-7F74-4CB6-A56C-98E3D51C1337}"/>
    <cellStyle name="40% - Accent2 2 3 3" xfId="588" xr:uid="{CC1D82E4-5307-4CE5-88BA-375D1DDDA8D8}"/>
    <cellStyle name="40% - Accent2 2 3 3 2" xfId="589" xr:uid="{05E821E5-25BC-42D0-8E0E-502FCDA7A941}"/>
    <cellStyle name="40% - Accent2 2 3 3 2 2" xfId="2052" xr:uid="{CBA84775-A3BA-42B7-B670-F1ED18A6982B}"/>
    <cellStyle name="40% - Accent2 2 3 3 3" xfId="590" xr:uid="{76AD7683-F161-4532-9936-A93062AAEAB6}"/>
    <cellStyle name="40% - Accent2 2 3 3 3 2" xfId="2053" xr:uid="{1FA8508F-32F3-4A37-9EBA-F6866688A54F}"/>
    <cellStyle name="40% - Accent2 2 3 3 4" xfId="2051" xr:uid="{426C9625-6B02-483C-80DC-C731C9E18C15}"/>
    <cellStyle name="40% - Accent2 2 3 4" xfId="591" xr:uid="{08EFFDEA-8926-479B-BDCF-61644E0B4BA8}"/>
    <cellStyle name="40% - Accent2 2 3 4 2" xfId="592" xr:uid="{B5DE5CF0-419D-4BC9-AC4B-0BBDBA61CC38}"/>
    <cellStyle name="40% - Accent2 2 3 4 2 2" xfId="2055" xr:uid="{4D21EA43-CB0D-42EC-B38D-48A67E42F494}"/>
    <cellStyle name="40% - Accent2 2 3 4 3" xfId="593" xr:uid="{71E07929-FC1E-48AB-9B6F-831391B3E2C4}"/>
    <cellStyle name="40% - Accent2 2 3 4 3 2" xfId="2056" xr:uid="{167321E5-21BA-4F45-9B33-CCF0984C8826}"/>
    <cellStyle name="40% - Accent2 2 3 4 4" xfId="2054" xr:uid="{B9028B0F-084F-40C0-A2E9-08B636DE5096}"/>
    <cellStyle name="40% - Accent2 2 3 5" xfId="594" xr:uid="{BD2375CB-6AA2-43E5-87E7-C6CC9878319A}"/>
    <cellStyle name="40% - Accent2 2 3 5 2" xfId="595" xr:uid="{5ABBE030-32A6-43EE-9F4D-433EBA54F766}"/>
    <cellStyle name="40% - Accent2 2 3 5 2 2" xfId="2058" xr:uid="{598F0F07-7BF4-434E-BC04-3D9DF1E61004}"/>
    <cellStyle name="40% - Accent2 2 3 5 3" xfId="596" xr:uid="{014C09DB-F0FA-4C00-B377-73A4A5731A45}"/>
    <cellStyle name="40% - Accent2 2 3 5 3 2" xfId="2059" xr:uid="{AD2E1B90-ADF4-40CB-8F3E-BBF74214DC69}"/>
    <cellStyle name="40% - Accent2 2 3 5 4" xfId="2057" xr:uid="{B7B7D52E-CA58-4219-948C-DB83B33A9F3F}"/>
    <cellStyle name="40% - Accent2 2 3 6" xfId="597" xr:uid="{4AF283A5-527E-4F59-B97F-DA80081CFF54}"/>
    <cellStyle name="40% - Accent2 2 3 6 2" xfId="2060" xr:uid="{59CA4E8A-6690-4A3D-87C5-8F4FDD60B216}"/>
    <cellStyle name="40% - Accent2 2 3 7" xfId="598" xr:uid="{9AC040FE-2537-4A16-867F-F76F0E9B059A}"/>
    <cellStyle name="40% - Accent2 2 3 7 2" xfId="2061" xr:uid="{95FCB8B6-4FB0-4CE7-8E2A-2383C3B9F011}"/>
    <cellStyle name="40% - Accent2 2 3 8" xfId="2038" xr:uid="{29DBA87C-DE79-4B05-9082-83D0D8BAE6C4}"/>
    <cellStyle name="40% - Accent2 2 4" xfId="599" xr:uid="{2EB873C9-3661-439E-A973-BFAE6481E4FA}"/>
    <cellStyle name="40% - Accent2 2 4 2" xfId="600" xr:uid="{A6B52D38-495A-464E-9407-BACDB70B4524}"/>
    <cellStyle name="40% - Accent2 2 4 2 2" xfId="601" xr:uid="{9F5EF50A-A3D8-4035-ACF4-D71C9D2D76A2}"/>
    <cellStyle name="40% - Accent2 2 4 2 2 2" xfId="2064" xr:uid="{98792FCB-CEF8-4281-B94D-F242A88AC3F2}"/>
    <cellStyle name="40% - Accent2 2 4 2 3" xfId="602" xr:uid="{13BC8A7A-D98C-499B-B77D-9BED10EFAC03}"/>
    <cellStyle name="40% - Accent2 2 4 2 3 2" xfId="2065" xr:uid="{D8EB7C79-B289-4A46-9562-88CB12F8E153}"/>
    <cellStyle name="40% - Accent2 2 4 2 4" xfId="2063" xr:uid="{545BB70C-6BC3-412E-818A-5AAA643EE62D}"/>
    <cellStyle name="40% - Accent2 2 4 3" xfId="603" xr:uid="{1AB70227-668E-42B6-B332-4C60DD0F920F}"/>
    <cellStyle name="40% - Accent2 2 4 3 2" xfId="604" xr:uid="{B131A0A5-27E7-4D50-8125-DE29ED341A0B}"/>
    <cellStyle name="40% - Accent2 2 4 3 2 2" xfId="2067" xr:uid="{DE373A76-A372-48C8-9DB6-3D3BCE83988E}"/>
    <cellStyle name="40% - Accent2 2 4 3 3" xfId="605" xr:uid="{60149B15-7882-4CBD-8190-B6C1121A49A4}"/>
    <cellStyle name="40% - Accent2 2 4 3 3 2" xfId="2068" xr:uid="{2F24E34B-B544-4595-840F-71EA2B7D9B3B}"/>
    <cellStyle name="40% - Accent2 2 4 3 4" xfId="2066" xr:uid="{5FB3E9FA-E577-426F-B0F1-16C3B50915BB}"/>
    <cellStyle name="40% - Accent2 2 4 4" xfId="606" xr:uid="{9EE35012-28D4-404D-BC8C-3141BA6936FE}"/>
    <cellStyle name="40% - Accent2 2 4 4 2" xfId="607" xr:uid="{D89223C1-724B-471F-B102-0518AD4A97F9}"/>
    <cellStyle name="40% - Accent2 2 4 4 2 2" xfId="2070" xr:uid="{38A376BE-5805-4BD2-80EA-8A92BAED2C55}"/>
    <cellStyle name="40% - Accent2 2 4 4 3" xfId="608" xr:uid="{47953C26-F6BA-480F-8635-03CBA87093D3}"/>
    <cellStyle name="40% - Accent2 2 4 4 3 2" xfId="2071" xr:uid="{D30526BD-3D89-4AE4-A2C7-156F61076617}"/>
    <cellStyle name="40% - Accent2 2 4 4 4" xfId="2069" xr:uid="{267176E1-5E19-49EA-AC4A-F2A8865190E7}"/>
    <cellStyle name="40% - Accent2 2 4 5" xfId="609" xr:uid="{2736E5C3-32C0-4F93-8F59-975AD72A55C3}"/>
    <cellStyle name="40% - Accent2 2 4 5 2" xfId="2072" xr:uid="{BA009BDC-EDD0-4EC6-B624-A3DE34C3EDFF}"/>
    <cellStyle name="40% - Accent2 2 4 6" xfId="610" xr:uid="{D11EECD4-B0F3-43B6-B1B2-676655AE93AF}"/>
    <cellStyle name="40% - Accent2 2 4 6 2" xfId="2073" xr:uid="{8DBA8251-6161-488D-99DC-FAA6E7328B34}"/>
    <cellStyle name="40% - Accent2 2 4 7" xfId="2062" xr:uid="{00BAE829-DC97-45E3-8902-22141762A011}"/>
    <cellStyle name="40% - Accent2 2 5" xfId="611" xr:uid="{C947D24F-45D2-45F3-8357-60170964A7BC}"/>
    <cellStyle name="40% - Accent2 2 5 2" xfId="612" xr:uid="{930429B7-8FFB-4B97-8FF8-DA95E9F42F22}"/>
    <cellStyle name="40% - Accent2 2 5 2 2" xfId="2075" xr:uid="{F74185AC-C9EE-451A-8619-448A6ACFD3D7}"/>
    <cellStyle name="40% - Accent2 2 5 3" xfId="613" xr:uid="{964BA84D-43B5-4D1A-9E7B-141ED90BE1AE}"/>
    <cellStyle name="40% - Accent2 2 5 3 2" xfId="2076" xr:uid="{7452D903-3484-422D-B589-31E28FC09C74}"/>
    <cellStyle name="40% - Accent2 2 5 4" xfId="2074" xr:uid="{BB1A809E-9DB4-409B-A19C-A1D549F51DE5}"/>
    <cellStyle name="40% - Accent2 2 6" xfId="614" xr:uid="{3113B8E0-0660-4229-BAC7-216FBA070030}"/>
    <cellStyle name="40% - Accent2 2 6 2" xfId="615" xr:uid="{16FB19C0-BC1F-46D0-8F48-89179A51B481}"/>
    <cellStyle name="40% - Accent2 2 6 2 2" xfId="2078" xr:uid="{05DF2FD8-2789-47AD-AEDC-A46EF41F5C56}"/>
    <cellStyle name="40% - Accent2 2 6 3" xfId="616" xr:uid="{2FA1EF8B-54AD-4B24-800F-3D2944E68E23}"/>
    <cellStyle name="40% - Accent2 2 6 3 2" xfId="2079" xr:uid="{7B2F1C5F-FE93-42E4-A75F-06D339C41BBF}"/>
    <cellStyle name="40% - Accent2 2 6 4" xfId="2077" xr:uid="{FA35AA43-08BE-4689-9F51-DCC22DCC8379}"/>
    <cellStyle name="40% - Accent2 2 7" xfId="617" xr:uid="{ECDD8CD4-EB97-4951-A803-0C2BC631E6F5}"/>
    <cellStyle name="40% - Accent2 2 7 2" xfId="618" xr:uid="{C6A76743-E102-4F17-83D8-4BAC716056E6}"/>
    <cellStyle name="40% - Accent2 2 7 2 2" xfId="2081" xr:uid="{65647FF6-6E27-4BEB-92DC-F88BC66CB92D}"/>
    <cellStyle name="40% - Accent2 2 7 3" xfId="619" xr:uid="{3C267B87-9A89-44E1-82D6-2B48699650E1}"/>
    <cellStyle name="40% - Accent2 2 7 3 2" xfId="2082" xr:uid="{1EC00CC3-821A-4CB4-8AAD-2A56DA863121}"/>
    <cellStyle name="40% - Accent2 2 7 4" xfId="2080" xr:uid="{6194FACC-626C-4BC8-8360-D8CE8F47387B}"/>
    <cellStyle name="40% - Accent2 2 8" xfId="620" xr:uid="{FA9B4C3F-E8F5-43D0-A1EC-A382E0E3FC3A}"/>
    <cellStyle name="40% - Accent2 2 8 2" xfId="2083" xr:uid="{EAD355A5-EC46-404F-B355-34794AD899A6}"/>
    <cellStyle name="40% - Accent2 2 9" xfId="621" xr:uid="{FAFB8100-D0C7-4056-911E-F8D2C5BF5A64}"/>
    <cellStyle name="40% - Accent2 2 9 2" xfId="2084" xr:uid="{9EC466BB-B9BD-43D6-82FE-FA601198E50D}"/>
    <cellStyle name="40% - Accent3 2" xfId="622" xr:uid="{D8CAD172-2561-411B-8DDE-E289E78DEA5D}"/>
    <cellStyle name="40% - Accent3 2 10" xfId="2085" xr:uid="{C5E6BB2C-929F-4D0F-BEF0-1B237B1FDC71}"/>
    <cellStyle name="40% - Accent3 2 2" xfId="623" xr:uid="{AABEDABA-3058-4BE8-B676-AF8E294884C6}"/>
    <cellStyle name="40% - Accent3 2 2 2" xfId="624" xr:uid="{4B91BC3F-61C1-476B-A450-0C110ECAF683}"/>
    <cellStyle name="40% - Accent3 2 2 2 2" xfId="625" xr:uid="{BF710CF5-1D1C-435A-8AEC-F7A638E9E764}"/>
    <cellStyle name="40% - Accent3 2 2 2 2 2" xfId="626" xr:uid="{D2BFF679-89EE-4C37-B7CD-751A5E7B3E7F}"/>
    <cellStyle name="40% - Accent3 2 2 2 2 2 2" xfId="2089" xr:uid="{4A353B36-F800-4B3D-9BD4-A096894457CE}"/>
    <cellStyle name="40% - Accent3 2 2 2 2 3" xfId="627" xr:uid="{9A869BCB-6D53-46C7-950D-AF0D1BAE80EB}"/>
    <cellStyle name="40% - Accent3 2 2 2 2 3 2" xfId="2090" xr:uid="{C486D1B5-8F05-4C3C-84DE-DE34CF5685C3}"/>
    <cellStyle name="40% - Accent3 2 2 2 2 4" xfId="2088" xr:uid="{2784EBCE-D65D-4618-B20C-4E3890E30847}"/>
    <cellStyle name="40% - Accent3 2 2 2 3" xfId="628" xr:uid="{F5C2E27C-165B-4F9B-AB25-525C972FB806}"/>
    <cellStyle name="40% - Accent3 2 2 2 3 2" xfId="629" xr:uid="{BD03D52D-2534-4F98-A832-9AAEA29DC455}"/>
    <cellStyle name="40% - Accent3 2 2 2 3 2 2" xfId="2092" xr:uid="{6A46ACCD-4F9A-45FD-B345-5B500F99D8D0}"/>
    <cellStyle name="40% - Accent3 2 2 2 3 3" xfId="630" xr:uid="{2E2E50E7-0382-4694-8460-DC61F292D8A3}"/>
    <cellStyle name="40% - Accent3 2 2 2 3 3 2" xfId="2093" xr:uid="{3D1E7EB8-78B7-478F-AB9D-0F19D7EA025E}"/>
    <cellStyle name="40% - Accent3 2 2 2 3 4" xfId="2091" xr:uid="{17EC4659-B4B2-40A2-B6E4-AD03ADB0311D}"/>
    <cellStyle name="40% - Accent3 2 2 2 4" xfId="631" xr:uid="{734A3284-18AB-486C-A513-36FEF328ACA4}"/>
    <cellStyle name="40% - Accent3 2 2 2 4 2" xfId="632" xr:uid="{B5B38152-A338-4E45-A11F-E16209637CCA}"/>
    <cellStyle name="40% - Accent3 2 2 2 4 2 2" xfId="2095" xr:uid="{6826A260-F40D-4857-9C79-DD118520E586}"/>
    <cellStyle name="40% - Accent3 2 2 2 4 3" xfId="633" xr:uid="{24D2C2DA-BB22-48D9-A92C-1814ABC98D81}"/>
    <cellStyle name="40% - Accent3 2 2 2 4 3 2" xfId="2096" xr:uid="{404A35B5-78EF-4A84-BC7F-F5EAB41BB40E}"/>
    <cellStyle name="40% - Accent3 2 2 2 4 4" xfId="2094" xr:uid="{C4E52A79-550F-42BD-9B3D-06F716467735}"/>
    <cellStyle name="40% - Accent3 2 2 2 5" xfId="634" xr:uid="{B2E5F71E-59CF-44F9-94CF-DDB0DD197E11}"/>
    <cellStyle name="40% - Accent3 2 2 2 5 2" xfId="2097" xr:uid="{86BB29C6-4447-4A5A-9E30-FE740E49A02C}"/>
    <cellStyle name="40% - Accent3 2 2 2 6" xfId="635" xr:uid="{554EE591-0D3A-44EB-84EC-48ED70E86421}"/>
    <cellStyle name="40% - Accent3 2 2 2 6 2" xfId="2098" xr:uid="{603F8042-5382-4E0D-995B-59D5AFDFE12C}"/>
    <cellStyle name="40% - Accent3 2 2 2 7" xfId="2087" xr:uid="{D0E270FF-28E6-42BF-A6EE-F880BDD34BE8}"/>
    <cellStyle name="40% - Accent3 2 2 3" xfId="636" xr:uid="{F2F8EE10-7F00-423B-A29E-E7EFBC3833F3}"/>
    <cellStyle name="40% - Accent3 2 2 3 2" xfId="637" xr:uid="{430436FF-4AF2-4BBA-9EA8-9D0AC214C18D}"/>
    <cellStyle name="40% - Accent3 2 2 3 2 2" xfId="2100" xr:uid="{94B9620A-21B2-44EE-8401-E86648A9D5A9}"/>
    <cellStyle name="40% - Accent3 2 2 3 3" xfId="638" xr:uid="{5742E415-4A37-427C-B7B7-FAC17FAA6D7B}"/>
    <cellStyle name="40% - Accent3 2 2 3 3 2" xfId="2101" xr:uid="{07ED6E7F-856F-4D70-B395-1036EC185964}"/>
    <cellStyle name="40% - Accent3 2 2 3 4" xfId="2099" xr:uid="{3D9936C1-334D-4E34-B90E-7DA1ABF2AAD7}"/>
    <cellStyle name="40% - Accent3 2 2 4" xfId="639" xr:uid="{DFFAE110-FE9E-4A84-8350-37123254FD24}"/>
    <cellStyle name="40% - Accent3 2 2 4 2" xfId="640" xr:uid="{2FD1B10E-F00A-4D2A-9984-93372E15756E}"/>
    <cellStyle name="40% - Accent3 2 2 4 2 2" xfId="2103" xr:uid="{7BCBFFD4-A0E9-486A-9608-DA2643EC1431}"/>
    <cellStyle name="40% - Accent3 2 2 4 3" xfId="641" xr:uid="{03A57817-ED5D-4380-B69D-59C861296F13}"/>
    <cellStyle name="40% - Accent3 2 2 4 3 2" xfId="2104" xr:uid="{80F387D7-9359-4D8A-9E36-6E64C0DFD697}"/>
    <cellStyle name="40% - Accent3 2 2 4 4" xfId="2102" xr:uid="{F37FE258-DD20-4A11-BD4C-651AA822169E}"/>
    <cellStyle name="40% - Accent3 2 2 5" xfId="642" xr:uid="{4C4693DA-A93C-48D9-9414-D6F5C39C08E0}"/>
    <cellStyle name="40% - Accent3 2 2 5 2" xfId="643" xr:uid="{EBAE8EB9-F0DD-4F37-A40C-9690D7B8B8B9}"/>
    <cellStyle name="40% - Accent3 2 2 5 2 2" xfId="2106" xr:uid="{AD035AEA-95D7-470F-874E-7F18C84F2E6C}"/>
    <cellStyle name="40% - Accent3 2 2 5 3" xfId="644" xr:uid="{E50AC88F-7832-47C2-ACE8-39ED781D1A19}"/>
    <cellStyle name="40% - Accent3 2 2 5 3 2" xfId="2107" xr:uid="{46A98E84-7B04-4FA8-941D-717B4F82EE3D}"/>
    <cellStyle name="40% - Accent3 2 2 5 4" xfId="2105" xr:uid="{23B376CB-ADF6-4AFD-AA85-0DBC9CAEA6E6}"/>
    <cellStyle name="40% - Accent3 2 2 6" xfId="645" xr:uid="{B1875D27-702E-4986-B5D4-A6414B4817C5}"/>
    <cellStyle name="40% - Accent3 2 2 6 2" xfId="2108" xr:uid="{0A3A019E-F56E-4550-9283-77A4F8AF9C2C}"/>
    <cellStyle name="40% - Accent3 2 2 7" xfId="646" xr:uid="{4556800F-CC54-41E6-9416-455A05899857}"/>
    <cellStyle name="40% - Accent3 2 2 7 2" xfId="2109" xr:uid="{EB58C48B-6977-4636-9571-07BA8CBA2F5B}"/>
    <cellStyle name="40% - Accent3 2 2 8" xfId="2086" xr:uid="{25181B26-C193-476E-9B25-5CFCF33DB551}"/>
    <cellStyle name="40% - Accent3 2 3" xfId="647" xr:uid="{1007B335-EC89-41AA-B276-AD79065A2BA7}"/>
    <cellStyle name="40% - Accent3 2 3 2" xfId="648" xr:uid="{0E1667ED-94A7-44AA-B4F9-6ADA80F527D0}"/>
    <cellStyle name="40% - Accent3 2 3 2 2" xfId="649" xr:uid="{83281F0B-63B6-4593-8805-CC50B4EC3BBB}"/>
    <cellStyle name="40% - Accent3 2 3 2 2 2" xfId="650" xr:uid="{D943C3EA-CEE9-4491-BF35-2682799EECFB}"/>
    <cellStyle name="40% - Accent3 2 3 2 2 2 2" xfId="2113" xr:uid="{71CF06F8-C021-4429-9522-1D7CE6CA2481}"/>
    <cellStyle name="40% - Accent3 2 3 2 2 3" xfId="651" xr:uid="{3F0DA944-2734-4CAD-B118-29DE718C98D5}"/>
    <cellStyle name="40% - Accent3 2 3 2 2 3 2" xfId="2114" xr:uid="{346D9A98-4C98-46E9-AFA6-CECDB8638CDB}"/>
    <cellStyle name="40% - Accent3 2 3 2 2 4" xfId="2112" xr:uid="{AC4E545E-0107-4DBA-861B-41A72CC2364B}"/>
    <cellStyle name="40% - Accent3 2 3 2 3" xfId="652" xr:uid="{76AC6F17-7196-4BEF-B59D-4C0A44387F78}"/>
    <cellStyle name="40% - Accent3 2 3 2 3 2" xfId="653" xr:uid="{AD7F85AE-2D9A-4E2B-9E99-DD36B494B3A1}"/>
    <cellStyle name="40% - Accent3 2 3 2 3 2 2" xfId="2116" xr:uid="{84CDA2FA-6F37-459D-9E34-C87B1515585D}"/>
    <cellStyle name="40% - Accent3 2 3 2 3 3" xfId="654" xr:uid="{B56AA7A2-3A68-4AE0-8510-1BC13841BE6C}"/>
    <cellStyle name="40% - Accent3 2 3 2 3 3 2" xfId="2117" xr:uid="{F30ABD29-11DE-4D5F-ACD0-94C14A70CF4A}"/>
    <cellStyle name="40% - Accent3 2 3 2 3 4" xfId="2115" xr:uid="{AE9E9AE3-ED28-44DF-AFA5-3CF476E04252}"/>
    <cellStyle name="40% - Accent3 2 3 2 4" xfId="655" xr:uid="{5D63D343-2A00-411F-A73B-22F11C091263}"/>
    <cellStyle name="40% - Accent3 2 3 2 4 2" xfId="656" xr:uid="{2CF5CD9D-F8A7-43CF-81F0-28343DC3824F}"/>
    <cellStyle name="40% - Accent3 2 3 2 4 2 2" xfId="2119" xr:uid="{1C6683FC-8B7D-45EF-808A-DDAE073B3C57}"/>
    <cellStyle name="40% - Accent3 2 3 2 4 3" xfId="657" xr:uid="{6D80A90E-F3F8-4059-93D4-6C0F19DD9183}"/>
    <cellStyle name="40% - Accent3 2 3 2 4 3 2" xfId="2120" xr:uid="{D61F9202-2F96-4C54-9883-7BD825E0BCEF}"/>
    <cellStyle name="40% - Accent3 2 3 2 4 4" xfId="2118" xr:uid="{06CA7312-6F19-41B1-BCBB-BC8F98160FE3}"/>
    <cellStyle name="40% - Accent3 2 3 2 5" xfId="658" xr:uid="{A5825B38-67C0-4285-8F30-6277C3369620}"/>
    <cellStyle name="40% - Accent3 2 3 2 5 2" xfId="2121" xr:uid="{8F1013A0-2582-4297-B0F3-2D69D27ED33A}"/>
    <cellStyle name="40% - Accent3 2 3 2 6" xfId="659" xr:uid="{FBC9B19C-5032-480B-991C-201E2751FD17}"/>
    <cellStyle name="40% - Accent3 2 3 2 6 2" xfId="2122" xr:uid="{2D098A2C-665C-4667-B5D9-5EC9E2D4BCDF}"/>
    <cellStyle name="40% - Accent3 2 3 2 7" xfId="2111" xr:uid="{18378107-095C-45B0-AD4F-14538817F6ED}"/>
    <cellStyle name="40% - Accent3 2 3 3" xfId="660" xr:uid="{FA099646-DBBA-4F83-9146-BD3F19A62CCA}"/>
    <cellStyle name="40% - Accent3 2 3 3 2" xfId="661" xr:uid="{3F570A81-8829-4B82-9A26-93813BDC6C87}"/>
    <cellStyle name="40% - Accent3 2 3 3 2 2" xfId="2124" xr:uid="{57118638-00FF-4ED4-96D2-1B73D9E96F29}"/>
    <cellStyle name="40% - Accent3 2 3 3 3" xfId="662" xr:uid="{2659CDFA-3A66-4123-8ADC-0F9862539518}"/>
    <cellStyle name="40% - Accent3 2 3 3 3 2" xfId="2125" xr:uid="{10F6C4A1-F5D8-428D-AF12-EBFEABEF8066}"/>
    <cellStyle name="40% - Accent3 2 3 3 4" xfId="2123" xr:uid="{7D1E68AA-FBA6-4741-9B56-29C742F7B092}"/>
    <cellStyle name="40% - Accent3 2 3 4" xfId="663" xr:uid="{03A85289-A521-4D95-9124-B4B5D4EA7AD3}"/>
    <cellStyle name="40% - Accent3 2 3 4 2" xfId="664" xr:uid="{49F83FFB-1A5E-42C9-AB95-B9944C811ADC}"/>
    <cellStyle name="40% - Accent3 2 3 4 2 2" xfId="2127" xr:uid="{9807CA72-22DD-4EEC-BFB3-D2DEFFA02DF2}"/>
    <cellStyle name="40% - Accent3 2 3 4 3" xfId="665" xr:uid="{48E939E7-0442-4A14-85DB-C0D2D90F2E78}"/>
    <cellStyle name="40% - Accent3 2 3 4 3 2" xfId="2128" xr:uid="{A0271FD5-EEA8-4676-A596-B83C15CBAD20}"/>
    <cellStyle name="40% - Accent3 2 3 4 4" xfId="2126" xr:uid="{A8922425-7747-4F3B-9CC4-02E8F72B2A6A}"/>
    <cellStyle name="40% - Accent3 2 3 5" xfId="666" xr:uid="{E17F8F19-831B-493F-AB29-7452E094C931}"/>
    <cellStyle name="40% - Accent3 2 3 5 2" xfId="667" xr:uid="{75C0E45F-AC4D-4E21-8F18-67DBA9EACFD0}"/>
    <cellStyle name="40% - Accent3 2 3 5 2 2" xfId="2130" xr:uid="{35806A80-E34A-4FF5-95F8-B5168B04153C}"/>
    <cellStyle name="40% - Accent3 2 3 5 3" xfId="668" xr:uid="{8CC37BFD-7B81-478A-834B-D08E43090395}"/>
    <cellStyle name="40% - Accent3 2 3 5 3 2" xfId="2131" xr:uid="{6C7947D3-F36B-4317-9921-61C61ABAB0C6}"/>
    <cellStyle name="40% - Accent3 2 3 5 4" xfId="2129" xr:uid="{7A6D1960-FEC9-47EC-92B4-B2F9E2F33303}"/>
    <cellStyle name="40% - Accent3 2 3 6" xfId="669" xr:uid="{D8877D01-ABAB-4E54-B97B-CB6DA1C3C006}"/>
    <cellStyle name="40% - Accent3 2 3 6 2" xfId="2132" xr:uid="{147725A7-A9B7-4E7E-B2B6-51F3A51A3BFC}"/>
    <cellStyle name="40% - Accent3 2 3 7" xfId="670" xr:uid="{3A45CF7E-F6F1-4840-9F3D-27AFB248F40E}"/>
    <cellStyle name="40% - Accent3 2 3 7 2" xfId="2133" xr:uid="{233FA291-88D7-405E-9ACD-ABEA387494C1}"/>
    <cellStyle name="40% - Accent3 2 3 8" xfId="2110" xr:uid="{08B88A8D-9612-4937-8D8C-EB4883FF3E55}"/>
    <cellStyle name="40% - Accent3 2 4" xfId="671" xr:uid="{DE41E027-9DE9-49AB-806D-6893A028571E}"/>
    <cellStyle name="40% - Accent3 2 4 2" xfId="672" xr:uid="{FCC85237-2669-4DAD-AAE4-322910766DC9}"/>
    <cellStyle name="40% - Accent3 2 4 2 2" xfId="673" xr:uid="{29C02A5A-A519-4EFC-8593-F6824AEC20B9}"/>
    <cellStyle name="40% - Accent3 2 4 2 2 2" xfId="2136" xr:uid="{53533345-3DCD-4D1B-9FD5-D9C97B28CE40}"/>
    <cellStyle name="40% - Accent3 2 4 2 3" xfId="674" xr:uid="{30EFAEB1-FF82-454B-8453-64619F16BD75}"/>
    <cellStyle name="40% - Accent3 2 4 2 3 2" xfId="2137" xr:uid="{D64C9E47-3237-4B54-BB31-90F34A7381F9}"/>
    <cellStyle name="40% - Accent3 2 4 2 4" xfId="2135" xr:uid="{C0B972A1-81AF-4375-B303-FA0566364C8F}"/>
    <cellStyle name="40% - Accent3 2 4 3" xfId="675" xr:uid="{E21E0357-2057-405D-98AF-1886FD834AAC}"/>
    <cellStyle name="40% - Accent3 2 4 3 2" xfId="676" xr:uid="{54C528C2-916F-4725-B9FC-90950C0C4D8C}"/>
    <cellStyle name="40% - Accent3 2 4 3 2 2" xfId="2139" xr:uid="{0D0F1229-A8CB-48E7-AE76-3601A2A058C7}"/>
    <cellStyle name="40% - Accent3 2 4 3 3" xfId="677" xr:uid="{A6E145B9-081D-4CDA-9D32-133177133BE9}"/>
    <cellStyle name="40% - Accent3 2 4 3 3 2" xfId="2140" xr:uid="{57B39D87-185B-428D-ADA2-F1F8DC7D8C7A}"/>
    <cellStyle name="40% - Accent3 2 4 3 4" xfId="2138" xr:uid="{4B33A625-DEB5-4223-BC58-E9FBF9964B8E}"/>
    <cellStyle name="40% - Accent3 2 4 4" xfId="678" xr:uid="{221EF52D-284A-4E5A-82B5-76303827EEFB}"/>
    <cellStyle name="40% - Accent3 2 4 4 2" xfId="679" xr:uid="{B0131359-BC1B-4478-B4B8-93BEAF8DE0CB}"/>
    <cellStyle name="40% - Accent3 2 4 4 2 2" xfId="2142" xr:uid="{46EB282C-EB96-47B5-9513-216F475A24B5}"/>
    <cellStyle name="40% - Accent3 2 4 4 3" xfId="680" xr:uid="{4BEAA9E1-D680-45C5-B33F-5A1500DAFE0E}"/>
    <cellStyle name="40% - Accent3 2 4 4 3 2" xfId="2143" xr:uid="{F994FDBA-7456-4DF5-A799-AB64BEAEC464}"/>
    <cellStyle name="40% - Accent3 2 4 4 4" xfId="2141" xr:uid="{6102FF32-787F-428C-B255-7BD2DE654925}"/>
    <cellStyle name="40% - Accent3 2 4 5" xfId="681" xr:uid="{EE638FB4-ED77-41D7-ABE7-662251218E06}"/>
    <cellStyle name="40% - Accent3 2 4 5 2" xfId="2144" xr:uid="{2C9FAA23-2A07-4929-8B3C-947E318AB93F}"/>
    <cellStyle name="40% - Accent3 2 4 6" xfId="682" xr:uid="{56A97862-5EB6-4437-B344-1DAAF8BE1A45}"/>
    <cellStyle name="40% - Accent3 2 4 6 2" xfId="2145" xr:uid="{A3EA89B6-5615-4DBE-98E1-AA841F6148BB}"/>
    <cellStyle name="40% - Accent3 2 4 7" xfId="2134" xr:uid="{552E64EB-CFFF-458E-88FD-58F56A374151}"/>
    <cellStyle name="40% - Accent3 2 5" xfId="683" xr:uid="{76482DE0-9FEA-4CA2-8B00-B6D69D7CB8BC}"/>
    <cellStyle name="40% - Accent3 2 5 2" xfId="684" xr:uid="{D83C79EE-68D2-402A-AE1A-8902F9406660}"/>
    <cellStyle name="40% - Accent3 2 5 2 2" xfId="2147" xr:uid="{0FCE19BD-7733-4382-8DAF-CB62BD7A67D4}"/>
    <cellStyle name="40% - Accent3 2 5 3" xfId="685" xr:uid="{F6E1BBED-D0E3-4CA4-B698-0A49A5A5067B}"/>
    <cellStyle name="40% - Accent3 2 5 3 2" xfId="2148" xr:uid="{B3783CAD-9893-4A1F-B0DC-D681990AC8F0}"/>
    <cellStyle name="40% - Accent3 2 5 4" xfId="2146" xr:uid="{798F903C-56A3-4766-8998-E5364E233D7D}"/>
    <cellStyle name="40% - Accent3 2 6" xfId="686" xr:uid="{54D9843E-7B59-4B8F-B3FF-35C45FD522F8}"/>
    <cellStyle name="40% - Accent3 2 6 2" xfId="687" xr:uid="{0BE38B7C-D984-4C15-A090-CA02375C726E}"/>
    <cellStyle name="40% - Accent3 2 6 2 2" xfId="2150" xr:uid="{01EC9B29-1E52-41EB-BEEC-3F4CB596DA1A}"/>
    <cellStyle name="40% - Accent3 2 6 3" xfId="688" xr:uid="{F99ED2C5-52BE-413C-BF58-0E5906AC567B}"/>
    <cellStyle name="40% - Accent3 2 6 3 2" xfId="2151" xr:uid="{B7CE92AC-B698-40FA-9C52-BE93C09885F5}"/>
    <cellStyle name="40% - Accent3 2 6 4" xfId="2149" xr:uid="{DE14C6B9-D4AD-4BAD-AC79-CF48D8CFB288}"/>
    <cellStyle name="40% - Accent3 2 7" xfId="689" xr:uid="{EE5A062B-561B-4248-9C04-7F9A75DF84BC}"/>
    <cellStyle name="40% - Accent3 2 7 2" xfId="690" xr:uid="{1057D7EE-E3BD-46A1-910B-C3450234E22B}"/>
    <cellStyle name="40% - Accent3 2 7 2 2" xfId="2153" xr:uid="{0AE07AE8-74D7-4944-893E-0B9447E1CA77}"/>
    <cellStyle name="40% - Accent3 2 7 3" xfId="691" xr:uid="{869B6820-16DB-4DEE-AAFB-3B38617F4DE6}"/>
    <cellStyle name="40% - Accent3 2 7 3 2" xfId="2154" xr:uid="{FD24A48D-E3F8-4BE4-8E8C-DA2C4E0B622E}"/>
    <cellStyle name="40% - Accent3 2 7 4" xfId="2152" xr:uid="{26E60549-1D90-4E15-8234-6E37B75232D4}"/>
    <cellStyle name="40% - Accent3 2 8" xfId="692" xr:uid="{5B4BA458-10DE-4D07-AE16-D1C3F8D86954}"/>
    <cellStyle name="40% - Accent3 2 8 2" xfId="2155" xr:uid="{CE32379C-E2D8-4D57-B5A7-0C187F0325D8}"/>
    <cellStyle name="40% - Accent3 2 9" xfId="693" xr:uid="{1513D8DE-91E1-43DA-B3C7-C3686B3B1EFA}"/>
    <cellStyle name="40% - Accent3 2 9 2" xfId="2156" xr:uid="{0AD251EF-DFFF-4C12-B2CF-86CE90000880}"/>
    <cellStyle name="40% - Accent4 2" xfId="694" xr:uid="{BCE5B826-1270-4F6C-9846-5658B8EDACFC}"/>
    <cellStyle name="40% - Accent4 2 10" xfId="2157" xr:uid="{CF40FFE5-66E4-4E1C-B650-C44656D89B98}"/>
    <cellStyle name="40% - Accent4 2 2" xfId="695" xr:uid="{D495ABFE-FE42-4706-8DB3-03221C335AF2}"/>
    <cellStyle name="40% - Accent4 2 2 2" xfId="696" xr:uid="{CB9B16E1-9F2A-4AE2-B5B6-A37CB764B0FE}"/>
    <cellStyle name="40% - Accent4 2 2 2 2" xfId="697" xr:uid="{C038500D-B346-487D-A81F-AB7834DAA0DB}"/>
    <cellStyle name="40% - Accent4 2 2 2 2 2" xfId="698" xr:uid="{8C719E01-7246-436B-9056-BDDA2FACBE1C}"/>
    <cellStyle name="40% - Accent4 2 2 2 2 2 2" xfId="2161" xr:uid="{C451E71D-D58B-44E0-805F-519AAD520CE1}"/>
    <cellStyle name="40% - Accent4 2 2 2 2 3" xfId="699" xr:uid="{CB471399-466A-4803-9785-C93DCEB272F3}"/>
    <cellStyle name="40% - Accent4 2 2 2 2 3 2" xfId="2162" xr:uid="{43D94B21-8CE5-4503-9E88-5E5846CE0EDB}"/>
    <cellStyle name="40% - Accent4 2 2 2 2 4" xfId="2160" xr:uid="{06006B69-5D76-4987-91F1-5071B1C8BC43}"/>
    <cellStyle name="40% - Accent4 2 2 2 3" xfId="700" xr:uid="{B66094A0-3EA8-4115-8E71-80E0AC3A5B1B}"/>
    <cellStyle name="40% - Accent4 2 2 2 3 2" xfId="701" xr:uid="{37986CC7-3322-43DD-BAF8-3CB4D977377D}"/>
    <cellStyle name="40% - Accent4 2 2 2 3 2 2" xfId="2164" xr:uid="{A919AA0D-EF0E-4931-B38D-5F89E26A6C3B}"/>
    <cellStyle name="40% - Accent4 2 2 2 3 3" xfId="702" xr:uid="{37F5A5D8-B38B-479A-9AA6-425B63291375}"/>
    <cellStyle name="40% - Accent4 2 2 2 3 3 2" xfId="2165" xr:uid="{1F6B64BF-92A4-413A-AB55-9D2C30101304}"/>
    <cellStyle name="40% - Accent4 2 2 2 3 4" xfId="2163" xr:uid="{FFE35144-AE4D-4D46-BE7F-9D827CD8B7B5}"/>
    <cellStyle name="40% - Accent4 2 2 2 4" xfId="703" xr:uid="{5F909275-A2F7-499D-9C8E-755E0AE04395}"/>
    <cellStyle name="40% - Accent4 2 2 2 4 2" xfId="704" xr:uid="{8C17232B-717F-46F4-AD96-26A8C9B1BBF1}"/>
    <cellStyle name="40% - Accent4 2 2 2 4 2 2" xfId="2167" xr:uid="{BFE55752-CA26-4566-87FE-33D465D58D33}"/>
    <cellStyle name="40% - Accent4 2 2 2 4 3" xfId="705" xr:uid="{FB10EBE0-DEF9-4909-A863-453B8A2CF336}"/>
    <cellStyle name="40% - Accent4 2 2 2 4 3 2" xfId="2168" xr:uid="{80B727B9-029B-4525-8A2C-B9B4C773A6C8}"/>
    <cellStyle name="40% - Accent4 2 2 2 4 4" xfId="2166" xr:uid="{3DB4AFE4-6553-454D-932E-3ECE1B6D644E}"/>
    <cellStyle name="40% - Accent4 2 2 2 5" xfId="706" xr:uid="{1A7CEF92-6223-4906-8F30-77C452A3AD0B}"/>
    <cellStyle name="40% - Accent4 2 2 2 5 2" xfId="2169" xr:uid="{A9F22479-7860-46B8-A842-C3C41BCD7477}"/>
    <cellStyle name="40% - Accent4 2 2 2 6" xfId="707" xr:uid="{1E6E1B67-467B-441F-B33E-60BE831FB1DB}"/>
    <cellStyle name="40% - Accent4 2 2 2 6 2" xfId="2170" xr:uid="{D0D43DD9-2D47-4B68-BF34-CE82B57B063E}"/>
    <cellStyle name="40% - Accent4 2 2 2 7" xfId="2159" xr:uid="{AF56A0B4-C373-4C84-B450-FE7F00689D70}"/>
    <cellStyle name="40% - Accent4 2 2 3" xfId="708" xr:uid="{BEA2056F-AE43-4B55-AF0B-63A41F97C4C3}"/>
    <cellStyle name="40% - Accent4 2 2 3 2" xfId="709" xr:uid="{F40627B7-A590-4BB2-927D-7237317613E8}"/>
    <cellStyle name="40% - Accent4 2 2 3 2 2" xfId="2172" xr:uid="{C5AE7D9B-CA93-40BC-9400-7ED257D33A32}"/>
    <cellStyle name="40% - Accent4 2 2 3 3" xfId="710" xr:uid="{48CD41DD-45F9-40E7-AD51-E649B445F7F8}"/>
    <cellStyle name="40% - Accent4 2 2 3 3 2" xfId="2173" xr:uid="{8EEE30EF-B4E2-409B-ABD9-B01E7E9E5D57}"/>
    <cellStyle name="40% - Accent4 2 2 3 4" xfId="2171" xr:uid="{C7153FD0-91F0-4449-AFB1-473DEBCDDB09}"/>
    <cellStyle name="40% - Accent4 2 2 4" xfId="711" xr:uid="{BBF71BA6-3883-4A44-8C5C-07347BA1AAAA}"/>
    <cellStyle name="40% - Accent4 2 2 4 2" xfId="712" xr:uid="{18E624CB-DDDD-428B-A2D6-18B0904D07CE}"/>
    <cellStyle name="40% - Accent4 2 2 4 2 2" xfId="2175" xr:uid="{286B65F9-1190-4037-B2E4-639E918FF9A8}"/>
    <cellStyle name="40% - Accent4 2 2 4 3" xfId="713" xr:uid="{646D517A-7779-472E-9B13-16E9E56C45E0}"/>
    <cellStyle name="40% - Accent4 2 2 4 3 2" xfId="2176" xr:uid="{57FA9B56-EADC-4967-9685-B0D231EFA955}"/>
    <cellStyle name="40% - Accent4 2 2 4 4" xfId="2174" xr:uid="{41368DCA-D91D-4179-A61D-BAFF1EDF3472}"/>
    <cellStyle name="40% - Accent4 2 2 5" xfId="714" xr:uid="{953C6514-C667-4C2F-8B11-8D4D1D2B3F1B}"/>
    <cellStyle name="40% - Accent4 2 2 5 2" xfId="715" xr:uid="{D42DFDF6-B52C-46C1-8FCD-70BCB63D79CF}"/>
    <cellStyle name="40% - Accent4 2 2 5 2 2" xfId="2178" xr:uid="{FDCAD4A5-B2F6-4531-9704-CE927110251A}"/>
    <cellStyle name="40% - Accent4 2 2 5 3" xfId="716" xr:uid="{59C9C6B0-A04B-4615-BD54-DFBEC2DB49CF}"/>
    <cellStyle name="40% - Accent4 2 2 5 3 2" xfId="2179" xr:uid="{CDFC32B6-98B5-4531-B7FE-DF3667535DE8}"/>
    <cellStyle name="40% - Accent4 2 2 5 4" xfId="2177" xr:uid="{44AA9C23-7B1B-47F3-BB9A-37289A08602E}"/>
    <cellStyle name="40% - Accent4 2 2 6" xfId="717" xr:uid="{A5D692CB-4528-4BD7-A1B9-01AE666540D6}"/>
    <cellStyle name="40% - Accent4 2 2 6 2" xfId="2180" xr:uid="{1625480F-5F88-40B0-B987-308769F1A2CD}"/>
    <cellStyle name="40% - Accent4 2 2 7" xfId="718" xr:uid="{ED5DB275-6E4D-4BE0-8F29-8FF007F8DA36}"/>
    <cellStyle name="40% - Accent4 2 2 7 2" xfId="2181" xr:uid="{B32A6753-17C0-43CF-8397-FEE6D4316E91}"/>
    <cellStyle name="40% - Accent4 2 2 8" xfId="2158" xr:uid="{DA1EAD9F-FE90-40FD-9888-929C95BE9C1C}"/>
    <cellStyle name="40% - Accent4 2 3" xfId="719" xr:uid="{9F037BFB-5072-477F-8FC4-F6E9DCFF3F9F}"/>
    <cellStyle name="40% - Accent4 2 3 2" xfId="720" xr:uid="{5D1F5891-FC1F-49BE-925A-5F0134A3627D}"/>
    <cellStyle name="40% - Accent4 2 3 2 2" xfId="721" xr:uid="{EC546BC7-14FA-4B86-8A9D-14FCAF344FF0}"/>
    <cellStyle name="40% - Accent4 2 3 2 2 2" xfId="722" xr:uid="{835F8EF4-65F4-49AD-AA7C-5DB748034C0A}"/>
    <cellStyle name="40% - Accent4 2 3 2 2 2 2" xfId="2185" xr:uid="{7EB32521-083F-4809-9A61-4E19395A3FFC}"/>
    <cellStyle name="40% - Accent4 2 3 2 2 3" xfId="723" xr:uid="{BD95253D-94A8-4506-958B-692B18B00D70}"/>
    <cellStyle name="40% - Accent4 2 3 2 2 3 2" xfId="2186" xr:uid="{80D8BC70-9BAD-4BA9-BB0D-0C643C37708B}"/>
    <cellStyle name="40% - Accent4 2 3 2 2 4" xfId="2184" xr:uid="{7FEEACD2-5219-4AA8-A228-93AC8E44BB26}"/>
    <cellStyle name="40% - Accent4 2 3 2 3" xfId="724" xr:uid="{F8DB0C1E-FA87-4FA3-A88E-82510EBC36EA}"/>
    <cellStyle name="40% - Accent4 2 3 2 3 2" xfId="725" xr:uid="{03D8A3FC-993F-4FCD-A13F-2640A5FC10D4}"/>
    <cellStyle name="40% - Accent4 2 3 2 3 2 2" xfId="2188" xr:uid="{DF28F5B7-B1D7-4271-B57C-B19E0BB0F297}"/>
    <cellStyle name="40% - Accent4 2 3 2 3 3" xfId="726" xr:uid="{ECE697C7-781F-4AF3-964D-01FBE8B595C7}"/>
    <cellStyle name="40% - Accent4 2 3 2 3 3 2" xfId="2189" xr:uid="{B7C677DD-002E-41AC-AF1E-E2EB4465ACC1}"/>
    <cellStyle name="40% - Accent4 2 3 2 3 4" xfId="2187" xr:uid="{0ED34326-2A06-4178-9ED2-CC92B8B58F7B}"/>
    <cellStyle name="40% - Accent4 2 3 2 4" xfId="727" xr:uid="{FE49EA47-7983-4918-8CE9-3FC89AF4B0D6}"/>
    <cellStyle name="40% - Accent4 2 3 2 4 2" xfId="728" xr:uid="{EC4F3AB2-4765-4DEC-8E17-708EBF5FA09A}"/>
    <cellStyle name="40% - Accent4 2 3 2 4 2 2" xfId="2191" xr:uid="{448DE635-34EA-49C0-A89F-60215019FA0C}"/>
    <cellStyle name="40% - Accent4 2 3 2 4 3" xfId="729" xr:uid="{E99BD3D5-F874-49E3-9363-E36700107DE1}"/>
    <cellStyle name="40% - Accent4 2 3 2 4 3 2" xfId="2192" xr:uid="{B353A868-A06E-421B-BC51-F450F87B06F1}"/>
    <cellStyle name="40% - Accent4 2 3 2 4 4" xfId="2190" xr:uid="{CAD61F27-77B1-40C3-935D-57428AB8F919}"/>
    <cellStyle name="40% - Accent4 2 3 2 5" xfId="730" xr:uid="{72A43603-1899-4337-BBE1-C9FC9DE1CF14}"/>
    <cellStyle name="40% - Accent4 2 3 2 5 2" xfId="2193" xr:uid="{611C8D3A-1714-416E-A6D4-E6CE9F2C11C7}"/>
    <cellStyle name="40% - Accent4 2 3 2 6" xfId="731" xr:uid="{0D76DCA8-7230-460D-9DB9-52412A1144BF}"/>
    <cellStyle name="40% - Accent4 2 3 2 6 2" xfId="2194" xr:uid="{6A6A27B1-BA08-432F-BDFB-72BC84AEB57A}"/>
    <cellStyle name="40% - Accent4 2 3 2 7" xfId="2183" xr:uid="{FC662CEE-CD74-407A-B591-FA3DE23F375C}"/>
    <cellStyle name="40% - Accent4 2 3 3" xfId="732" xr:uid="{4C19D158-3359-4605-B79D-08BD90B00BBB}"/>
    <cellStyle name="40% - Accent4 2 3 3 2" xfId="733" xr:uid="{3ADBE41D-A08B-42E1-AD70-122DCAA08F33}"/>
    <cellStyle name="40% - Accent4 2 3 3 2 2" xfId="2196" xr:uid="{E1BA3796-743E-4729-9407-CFFD9A1153C0}"/>
    <cellStyle name="40% - Accent4 2 3 3 3" xfId="734" xr:uid="{96741829-CF21-4C26-A24F-EB520CC82037}"/>
    <cellStyle name="40% - Accent4 2 3 3 3 2" xfId="2197" xr:uid="{3F14B4E3-C119-44AD-8AF7-4A48C54B37F0}"/>
    <cellStyle name="40% - Accent4 2 3 3 4" xfId="2195" xr:uid="{B3A0CF48-F332-4620-B2F0-474999009C47}"/>
    <cellStyle name="40% - Accent4 2 3 4" xfId="735" xr:uid="{A4E806C1-6424-4551-8F76-912B8B5C5DC6}"/>
    <cellStyle name="40% - Accent4 2 3 4 2" xfId="736" xr:uid="{B3CBD9CA-6AC3-41D4-A293-FF5E66464BBF}"/>
    <cellStyle name="40% - Accent4 2 3 4 2 2" xfId="2199" xr:uid="{E0625BB2-74A5-498C-A566-D45FEA1F4054}"/>
    <cellStyle name="40% - Accent4 2 3 4 3" xfId="737" xr:uid="{73B6C777-2CB0-4EDD-B05F-4BC037A78B98}"/>
    <cellStyle name="40% - Accent4 2 3 4 3 2" xfId="2200" xr:uid="{BF63DA57-8851-45AE-8722-6C493EABDB15}"/>
    <cellStyle name="40% - Accent4 2 3 4 4" xfId="2198" xr:uid="{92A381F4-43CC-4542-B111-0EA8A462A922}"/>
    <cellStyle name="40% - Accent4 2 3 5" xfId="738" xr:uid="{6A2C9987-5DE9-411E-A4A4-E9B1E9999F6B}"/>
    <cellStyle name="40% - Accent4 2 3 5 2" xfId="739" xr:uid="{465DA6DB-A5A6-445C-913D-6BD3A7FC0A04}"/>
    <cellStyle name="40% - Accent4 2 3 5 2 2" xfId="2202" xr:uid="{90F3AED8-1FB5-43E2-BF32-F64F369E17B4}"/>
    <cellStyle name="40% - Accent4 2 3 5 3" xfId="740" xr:uid="{2B9FA811-8FFF-4E27-BE2A-BCCB3C950C10}"/>
    <cellStyle name="40% - Accent4 2 3 5 3 2" xfId="2203" xr:uid="{27FC0648-85D0-43D4-AD9C-AD577BF62A3E}"/>
    <cellStyle name="40% - Accent4 2 3 5 4" xfId="2201" xr:uid="{88CECE86-5E44-4B26-9889-3C74E741C019}"/>
    <cellStyle name="40% - Accent4 2 3 6" xfId="741" xr:uid="{7DBED4B8-CC4C-4349-A47C-7A285EA3D2C0}"/>
    <cellStyle name="40% - Accent4 2 3 6 2" xfId="2204" xr:uid="{B282B86F-FB3F-4EC2-AA7F-3001BB6ABB17}"/>
    <cellStyle name="40% - Accent4 2 3 7" xfId="742" xr:uid="{805FEC69-D34D-426D-8958-E8F57EFE46EF}"/>
    <cellStyle name="40% - Accent4 2 3 7 2" xfId="2205" xr:uid="{56729C0B-52E9-4688-85CA-509A5C9FFD0A}"/>
    <cellStyle name="40% - Accent4 2 3 8" xfId="2182" xr:uid="{C3BD142C-91D8-44AF-AA04-3C63AFEA86E6}"/>
    <cellStyle name="40% - Accent4 2 4" xfId="743" xr:uid="{B1921E64-808B-46A6-ABB2-8CEFB3B0CA25}"/>
    <cellStyle name="40% - Accent4 2 4 2" xfId="744" xr:uid="{0FDCD44D-B486-4EB8-85F5-6C576751E5EE}"/>
    <cellStyle name="40% - Accent4 2 4 2 2" xfId="745" xr:uid="{AC4472B8-0856-44D1-96F9-BB35DC669E63}"/>
    <cellStyle name="40% - Accent4 2 4 2 2 2" xfId="2208" xr:uid="{51AC44F1-3D09-4CAF-9E67-E33D24D90322}"/>
    <cellStyle name="40% - Accent4 2 4 2 3" xfId="746" xr:uid="{1E35C3C5-7D68-4891-BF92-843D109F566C}"/>
    <cellStyle name="40% - Accent4 2 4 2 3 2" xfId="2209" xr:uid="{F7EBB359-1E87-4B84-8F47-882908898418}"/>
    <cellStyle name="40% - Accent4 2 4 2 4" xfId="2207" xr:uid="{7C726E6A-7240-4EEA-B1B3-314A5FFE09EB}"/>
    <cellStyle name="40% - Accent4 2 4 3" xfId="747" xr:uid="{B0B7BCC3-B998-4A15-A024-38ADC9AF2FA0}"/>
    <cellStyle name="40% - Accent4 2 4 3 2" xfId="748" xr:uid="{FD79A43E-9508-4101-8B67-B4D811D65918}"/>
    <cellStyle name="40% - Accent4 2 4 3 2 2" xfId="2211" xr:uid="{AE201B4F-304A-4DBD-A01F-625415CD69F2}"/>
    <cellStyle name="40% - Accent4 2 4 3 3" xfId="749" xr:uid="{710F248E-8A3B-4477-99E6-D8B3D2A8D7FF}"/>
    <cellStyle name="40% - Accent4 2 4 3 3 2" xfId="2212" xr:uid="{3409607B-F309-4D6F-9FC7-2BB5C75B4668}"/>
    <cellStyle name="40% - Accent4 2 4 3 4" xfId="2210" xr:uid="{3B99EE55-7CEC-458E-ADEC-B67B2F48DB88}"/>
    <cellStyle name="40% - Accent4 2 4 4" xfId="750" xr:uid="{4FABAA5A-547B-41ED-8206-83CEE71A36AF}"/>
    <cellStyle name="40% - Accent4 2 4 4 2" xfId="751" xr:uid="{B913526B-97A2-4DB1-A428-CA07F98B057C}"/>
    <cellStyle name="40% - Accent4 2 4 4 2 2" xfId="2214" xr:uid="{65A0DFD1-6E6D-4594-B6BF-D5116E38BD0F}"/>
    <cellStyle name="40% - Accent4 2 4 4 3" xfId="752" xr:uid="{AA961CBF-2D7D-4DE9-8645-0D9698F1F10F}"/>
    <cellStyle name="40% - Accent4 2 4 4 3 2" xfId="2215" xr:uid="{3EAC0218-9BB4-4F76-A718-BE2E2124C3A3}"/>
    <cellStyle name="40% - Accent4 2 4 4 4" xfId="2213" xr:uid="{BE1F0010-F380-4D70-9CA1-F8DB4C103838}"/>
    <cellStyle name="40% - Accent4 2 4 5" xfId="753" xr:uid="{096EE199-FF1A-4451-862C-AAD6CCE7F4A4}"/>
    <cellStyle name="40% - Accent4 2 4 5 2" xfId="2216" xr:uid="{F4FC95B0-988B-49DF-813B-07F150FCB466}"/>
    <cellStyle name="40% - Accent4 2 4 6" xfId="754" xr:uid="{7EE04167-3F89-45F6-A4E9-0DE985C59E5D}"/>
    <cellStyle name="40% - Accent4 2 4 6 2" xfId="2217" xr:uid="{719E527D-5F70-44B4-BFF1-89ADC9DE68D7}"/>
    <cellStyle name="40% - Accent4 2 4 7" xfId="2206" xr:uid="{5727DF29-8C07-449A-934E-F11D8BCFCF15}"/>
    <cellStyle name="40% - Accent4 2 5" xfId="755" xr:uid="{034B29C3-6877-440E-97A0-1723054786A7}"/>
    <cellStyle name="40% - Accent4 2 5 2" xfId="756" xr:uid="{4FCC2B91-C1A3-4873-BBBB-07D6E40287E1}"/>
    <cellStyle name="40% - Accent4 2 5 2 2" xfId="2219" xr:uid="{F642D7B0-F196-4007-BD7D-B36260EC45D1}"/>
    <cellStyle name="40% - Accent4 2 5 3" xfId="757" xr:uid="{7BBBB929-4B95-4A06-A75D-A97CAD2FDE5D}"/>
    <cellStyle name="40% - Accent4 2 5 3 2" xfId="2220" xr:uid="{061F35F2-A2B9-49BB-BBB4-E0C76A3D205F}"/>
    <cellStyle name="40% - Accent4 2 5 4" xfId="2218" xr:uid="{8403A53D-5619-4BC2-8607-B7F71E4D09CA}"/>
    <cellStyle name="40% - Accent4 2 6" xfId="758" xr:uid="{D64ADA5F-3658-4EAC-BFE9-8C1A4E3AAC7E}"/>
    <cellStyle name="40% - Accent4 2 6 2" xfId="759" xr:uid="{2B5FBA8B-4EE3-4D74-BFEE-372088955153}"/>
    <cellStyle name="40% - Accent4 2 6 2 2" xfId="2222" xr:uid="{4D5A76D2-C641-4699-AA5B-929DAE692E89}"/>
    <cellStyle name="40% - Accent4 2 6 3" xfId="760" xr:uid="{4544EBEB-9E22-43F5-8925-B7FC109506BA}"/>
    <cellStyle name="40% - Accent4 2 6 3 2" xfId="2223" xr:uid="{4DE7E535-0A72-4299-B8ED-6F216F73D11E}"/>
    <cellStyle name="40% - Accent4 2 6 4" xfId="2221" xr:uid="{E111AC1C-164F-4862-B406-BBBEE2A8242E}"/>
    <cellStyle name="40% - Accent4 2 7" xfId="761" xr:uid="{3646A8DC-7921-4631-8822-22789A6CA44A}"/>
    <cellStyle name="40% - Accent4 2 7 2" xfId="762" xr:uid="{45F86AFF-2716-48CD-A68A-A40C2B8D9681}"/>
    <cellStyle name="40% - Accent4 2 7 2 2" xfId="2225" xr:uid="{AFED8D48-27A6-421D-BF8C-32FC69A97DE6}"/>
    <cellStyle name="40% - Accent4 2 7 3" xfId="763" xr:uid="{383874FC-8732-4510-92E1-66614E523B27}"/>
    <cellStyle name="40% - Accent4 2 7 3 2" xfId="2226" xr:uid="{7C987481-3F80-4C0E-B7A4-0B427620FB98}"/>
    <cellStyle name="40% - Accent4 2 7 4" xfId="2224" xr:uid="{31BDD8B3-289B-4E62-9AE5-032408CB87A7}"/>
    <cellStyle name="40% - Accent4 2 8" xfId="764" xr:uid="{CEC5AD9E-C0F9-426E-99CC-E6B6CE23E84E}"/>
    <cellStyle name="40% - Accent4 2 8 2" xfId="2227" xr:uid="{4F24CF54-EC67-4804-9C5A-38541273863F}"/>
    <cellStyle name="40% - Accent4 2 9" xfId="765" xr:uid="{635A3D7A-42F6-4CC2-973F-D2AD1ABDDCC9}"/>
    <cellStyle name="40% - Accent4 2 9 2" xfId="2228" xr:uid="{437089C1-A58F-4715-8263-63DC4F217D59}"/>
    <cellStyle name="40% - Accent5 2" xfId="766" xr:uid="{12EA4936-C84A-46AF-B479-B33DC836A14F}"/>
    <cellStyle name="40% - Accent5 2 10" xfId="2229" xr:uid="{D2F8D930-D86A-411B-8D07-A18934FF1F08}"/>
    <cellStyle name="40% - Accent5 2 2" xfId="767" xr:uid="{624CEB6F-820D-47F8-9BB2-47F4CF345A91}"/>
    <cellStyle name="40% - Accent5 2 2 2" xfId="768" xr:uid="{37E149EF-DAAA-4D20-887C-638255DE8314}"/>
    <cellStyle name="40% - Accent5 2 2 2 2" xfId="769" xr:uid="{2FE4D2E6-34C7-4F51-A4F2-17ED09221B3D}"/>
    <cellStyle name="40% - Accent5 2 2 2 2 2" xfId="770" xr:uid="{112D723C-40DB-4DD5-99BF-2F2B21DFCA29}"/>
    <cellStyle name="40% - Accent5 2 2 2 2 2 2" xfId="2233" xr:uid="{503665C8-75FD-4EE9-89FE-5B1DC90EF7A3}"/>
    <cellStyle name="40% - Accent5 2 2 2 2 3" xfId="771" xr:uid="{F1C478E2-509D-4CF7-8AA1-809A6056EDD5}"/>
    <cellStyle name="40% - Accent5 2 2 2 2 3 2" xfId="2234" xr:uid="{20F9A108-D613-47D0-BE58-B9F5B7D03B7E}"/>
    <cellStyle name="40% - Accent5 2 2 2 2 4" xfId="2232" xr:uid="{941D21A2-01F9-4D95-9A2A-437A6E225069}"/>
    <cellStyle name="40% - Accent5 2 2 2 3" xfId="772" xr:uid="{85E9AD1A-502C-49AA-9611-73D7F4E867CA}"/>
    <cellStyle name="40% - Accent5 2 2 2 3 2" xfId="773" xr:uid="{8676EB39-87A1-43A2-8587-FBF1136424D8}"/>
    <cellStyle name="40% - Accent5 2 2 2 3 2 2" xfId="2236" xr:uid="{D3F91FE3-ABD5-4AA8-8E5C-12017B095063}"/>
    <cellStyle name="40% - Accent5 2 2 2 3 3" xfId="774" xr:uid="{4E8B2568-E71E-47B8-BD0E-60A7A3CA5DA2}"/>
    <cellStyle name="40% - Accent5 2 2 2 3 3 2" xfId="2237" xr:uid="{202BF1B3-950B-4C82-BFBB-63F8C7D43366}"/>
    <cellStyle name="40% - Accent5 2 2 2 3 4" xfId="2235" xr:uid="{8556CC26-035D-489C-8258-412EB19E4C9C}"/>
    <cellStyle name="40% - Accent5 2 2 2 4" xfId="775" xr:uid="{0FDEB1AF-8D5C-4050-944C-5BF6FDA83404}"/>
    <cellStyle name="40% - Accent5 2 2 2 4 2" xfId="776" xr:uid="{14650560-7942-429F-8240-14CC6170439C}"/>
    <cellStyle name="40% - Accent5 2 2 2 4 2 2" xfId="2239" xr:uid="{BD082BB0-65E1-4C32-8CD2-20E7FD75B01D}"/>
    <cellStyle name="40% - Accent5 2 2 2 4 3" xfId="777" xr:uid="{9695F2DA-D92B-4D41-8A9D-3FB9ED382681}"/>
    <cellStyle name="40% - Accent5 2 2 2 4 3 2" xfId="2240" xr:uid="{A50EB390-F837-4ABE-B227-F0420339DD50}"/>
    <cellStyle name="40% - Accent5 2 2 2 4 4" xfId="2238" xr:uid="{E6735334-B0A1-45DE-87DD-A0CDBBBC7017}"/>
    <cellStyle name="40% - Accent5 2 2 2 5" xfId="778" xr:uid="{E8481BE8-282C-4DF2-BD81-8E430CE2D14C}"/>
    <cellStyle name="40% - Accent5 2 2 2 5 2" xfId="2241" xr:uid="{3D09BDD5-235E-4F7C-A58F-D1DFD239E3D8}"/>
    <cellStyle name="40% - Accent5 2 2 2 6" xfId="779" xr:uid="{22CE660C-4EAE-454C-ABE8-C09EB770A939}"/>
    <cellStyle name="40% - Accent5 2 2 2 6 2" xfId="2242" xr:uid="{D9338FAF-5897-412A-960F-CE0CFAF36B5C}"/>
    <cellStyle name="40% - Accent5 2 2 2 7" xfId="2231" xr:uid="{4EDA9CB8-E70C-4CFC-91C3-1D4200F09778}"/>
    <cellStyle name="40% - Accent5 2 2 3" xfId="780" xr:uid="{7340CDD5-ED04-4BCE-80FA-89A285294952}"/>
    <cellStyle name="40% - Accent5 2 2 3 2" xfId="781" xr:uid="{F2B180E7-BD78-41AA-AA7E-4837DD1C6D2C}"/>
    <cellStyle name="40% - Accent5 2 2 3 2 2" xfId="2244" xr:uid="{C58E53EE-ABCF-42F7-8AE5-2840E07E33AF}"/>
    <cellStyle name="40% - Accent5 2 2 3 3" xfId="782" xr:uid="{03BD1270-8577-4F2D-B5EE-DE56F6AA6151}"/>
    <cellStyle name="40% - Accent5 2 2 3 3 2" xfId="2245" xr:uid="{E0B806DF-FFD9-4626-9B48-03331E52B6E8}"/>
    <cellStyle name="40% - Accent5 2 2 3 4" xfId="2243" xr:uid="{3AB1EA9F-E4CC-4CFE-99B2-A61E3F88C74D}"/>
    <cellStyle name="40% - Accent5 2 2 4" xfId="783" xr:uid="{1DBD8905-9BA6-4193-8253-8FCA96DE9716}"/>
    <cellStyle name="40% - Accent5 2 2 4 2" xfId="784" xr:uid="{43F4BC9D-2E3A-4495-96D2-B98373A51395}"/>
    <cellStyle name="40% - Accent5 2 2 4 2 2" xfId="2247" xr:uid="{3C553954-A222-4230-B8B0-3C06F7C1DB20}"/>
    <cellStyle name="40% - Accent5 2 2 4 3" xfId="785" xr:uid="{014E4FE1-51D9-44BC-B0C1-8B1C77B86E3F}"/>
    <cellStyle name="40% - Accent5 2 2 4 3 2" xfId="2248" xr:uid="{4CA89E8B-64CA-4E63-8765-BA7E84575AE6}"/>
    <cellStyle name="40% - Accent5 2 2 4 4" xfId="2246" xr:uid="{A0399752-09D2-41BE-9EC2-B638B36AF7BC}"/>
    <cellStyle name="40% - Accent5 2 2 5" xfId="786" xr:uid="{F6F46D2F-CF3D-486E-8057-64AFBB00332A}"/>
    <cellStyle name="40% - Accent5 2 2 5 2" xfId="787" xr:uid="{72765647-F52A-4A57-92CE-953F5C05F19E}"/>
    <cellStyle name="40% - Accent5 2 2 5 2 2" xfId="2250" xr:uid="{E30A57F9-0EA7-40A4-873E-A79C6F215B50}"/>
    <cellStyle name="40% - Accent5 2 2 5 3" xfId="788" xr:uid="{017D50A3-9579-4F2A-B3CD-87E740017958}"/>
    <cellStyle name="40% - Accent5 2 2 5 3 2" xfId="2251" xr:uid="{A064BF94-8397-452F-A929-379893E7D372}"/>
    <cellStyle name="40% - Accent5 2 2 5 4" xfId="2249" xr:uid="{FB9F24DB-FCCA-472E-878A-E040E0A5DE05}"/>
    <cellStyle name="40% - Accent5 2 2 6" xfId="789" xr:uid="{47E6A905-6FA4-4B15-B89A-0E33250E5D99}"/>
    <cellStyle name="40% - Accent5 2 2 6 2" xfId="2252" xr:uid="{B3F9277B-EDAE-4C36-ACA5-3D67E8C6069B}"/>
    <cellStyle name="40% - Accent5 2 2 7" xfId="790" xr:uid="{940231B8-2DF6-4617-9D5D-D62C67AD45E0}"/>
    <cellStyle name="40% - Accent5 2 2 7 2" xfId="2253" xr:uid="{20B55CCF-926A-41D9-AFB9-1AA73A21D4AF}"/>
    <cellStyle name="40% - Accent5 2 2 8" xfId="2230" xr:uid="{88E9E970-17F9-440A-9075-1E8298986C88}"/>
    <cellStyle name="40% - Accent5 2 3" xfId="791" xr:uid="{D979FFD6-82DD-4967-B58F-41D7F3812CD4}"/>
    <cellStyle name="40% - Accent5 2 3 2" xfId="792" xr:uid="{1DB0D459-CB74-434F-8909-D0624BEDBB46}"/>
    <cellStyle name="40% - Accent5 2 3 2 2" xfId="793" xr:uid="{855F1A43-3A66-4078-8C3E-D7FC736CC43D}"/>
    <cellStyle name="40% - Accent5 2 3 2 2 2" xfId="794" xr:uid="{1C714519-AFA4-4A5A-85F5-79FD9D65CD8F}"/>
    <cellStyle name="40% - Accent5 2 3 2 2 2 2" xfId="2257" xr:uid="{D766AEB7-E8D3-40E3-A60F-D0EBE29E4C8C}"/>
    <cellStyle name="40% - Accent5 2 3 2 2 3" xfId="795" xr:uid="{10C0434C-2C6A-4364-A515-80DF737376A9}"/>
    <cellStyle name="40% - Accent5 2 3 2 2 3 2" xfId="2258" xr:uid="{40FEC149-1415-44C1-8D5A-01AE83822034}"/>
    <cellStyle name="40% - Accent5 2 3 2 2 4" xfId="2256" xr:uid="{1C8284E1-CF8D-4932-ACA9-CAAEBB26388F}"/>
    <cellStyle name="40% - Accent5 2 3 2 3" xfId="796" xr:uid="{AC296033-8B01-410E-998F-B461C9FBCA0C}"/>
    <cellStyle name="40% - Accent5 2 3 2 3 2" xfId="797" xr:uid="{28342BA1-90C2-4C2B-9FD7-5DC4465BA408}"/>
    <cellStyle name="40% - Accent5 2 3 2 3 2 2" xfId="2260" xr:uid="{3E984B3D-CD53-45AA-84F6-F798C8154B06}"/>
    <cellStyle name="40% - Accent5 2 3 2 3 3" xfId="798" xr:uid="{B8A3CC7C-91F0-484E-9E33-D3D048E4B5EA}"/>
    <cellStyle name="40% - Accent5 2 3 2 3 3 2" xfId="2261" xr:uid="{BCF6EDC1-A71A-4247-8A58-97EBFFD37B10}"/>
    <cellStyle name="40% - Accent5 2 3 2 3 4" xfId="2259" xr:uid="{34218AD8-1455-430D-B39D-A6DBF3EC3D04}"/>
    <cellStyle name="40% - Accent5 2 3 2 4" xfId="799" xr:uid="{E86A4F22-5CDD-40A3-BB7D-70932FF43908}"/>
    <cellStyle name="40% - Accent5 2 3 2 4 2" xfId="800" xr:uid="{954E9286-97E9-4FFB-981F-69B7324E0791}"/>
    <cellStyle name="40% - Accent5 2 3 2 4 2 2" xfId="2263" xr:uid="{3D35E3B0-1B3F-4BC5-B2CA-B94C54B58C4A}"/>
    <cellStyle name="40% - Accent5 2 3 2 4 3" xfId="801" xr:uid="{89622764-37C8-4467-AA38-A0346FDBC9E9}"/>
    <cellStyle name="40% - Accent5 2 3 2 4 3 2" xfId="2264" xr:uid="{DB467FE1-7807-405D-ACE0-EBEBD3F3597A}"/>
    <cellStyle name="40% - Accent5 2 3 2 4 4" xfId="2262" xr:uid="{CE929B58-0E08-4656-B62F-024D1A18A994}"/>
    <cellStyle name="40% - Accent5 2 3 2 5" xfId="802" xr:uid="{0825BDA4-2273-41E2-9631-DB0939AD4D94}"/>
    <cellStyle name="40% - Accent5 2 3 2 5 2" xfId="2265" xr:uid="{EE757ADA-829F-40C8-ABE0-9E01E472CAAD}"/>
    <cellStyle name="40% - Accent5 2 3 2 6" xfId="803" xr:uid="{502CDB22-86CB-4836-A78F-F71889DFCEB3}"/>
    <cellStyle name="40% - Accent5 2 3 2 6 2" xfId="2266" xr:uid="{18902E81-03B5-4645-8BB2-734BE4EA7C4B}"/>
    <cellStyle name="40% - Accent5 2 3 2 7" xfId="2255" xr:uid="{132A4B81-A3F1-444B-9E59-3AC4145F758E}"/>
    <cellStyle name="40% - Accent5 2 3 3" xfId="804" xr:uid="{0CF845CC-D35D-4FF4-A030-357E7D425752}"/>
    <cellStyle name="40% - Accent5 2 3 3 2" xfId="805" xr:uid="{4C7FF42F-C687-46A8-84F0-711FD8FD1D57}"/>
    <cellStyle name="40% - Accent5 2 3 3 2 2" xfId="2268" xr:uid="{EBF51553-6020-4330-9B1D-9C98F92177DE}"/>
    <cellStyle name="40% - Accent5 2 3 3 3" xfId="806" xr:uid="{11E96517-BB2D-4C5B-BA7B-4C444BD9609D}"/>
    <cellStyle name="40% - Accent5 2 3 3 3 2" xfId="2269" xr:uid="{6D85F9A5-EC48-46CC-AB13-0C0451FAEBD2}"/>
    <cellStyle name="40% - Accent5 2 3 3 4" xfId="2267" xr:uid="{12A84AFB-D00F-494F-AAF7-814FE6B3EB7E}"/>
    <cellStyle name="40% - Accent5 2 3 4" xfId="807" xr:uid="{A6D3D0D9-66F2-41E7-A06F-0CA3E4EB12A1}"/>
    <cellStyle name="40% - Accent5 2 3 4 2" xfId="808" xr:uid="{D2CD7B52-5DE4-4BE4-9741-883E9244ABC9}"/>
    <cellStyle name="40% - Accent5 2 3 4 2 2" xfId="2271" xr:uid="{C0FABCBC-FEB3-4C6F-804E-C487E8DE2D47}"/>
    <cellStyle name="40% - Accent5 2 3 4 3" xfId="809" xr:uid="{C51F1533-C3F8-40FC-931A-098BD07F8C47}"/>
    <cellStyle name="40% - Accent5 2 3 4 3 2" xfId="2272" xr:uid="{9A14442D-E134-42B7-BCCE-E822E40E717D}"/>
    <cellStyle name="40% - Accent5 2 3 4 4" xfId="2270" xr:uid="{99D18DE0-A86B-4E59-8AEF-DEF9B28495C3}"/>
    <cellStyle name="40% - Accent5 2 3 5" xfId="810" xr:uid="{2324DED6-25A2-4C0C-9EA5-CD5A4104227E}"/>
    <cellStyle name="40% - Accent5 2 3 5 2" xfId="811" xr:uid="{C4A56081-549E-4E32-B10F-547774528527}"/>
    <cellStyle name="40% - Accent5 2 3 5 2 2" xfId="2274" xr:uid="{5BEF1DA9-2140-4695-97BC-41CA1EF382EE}"/>
    <cellStyle name="40% - Accent5 2 3 5 3" xfId="812" xr:uid="{D7077301-E5E1-41FD-B4C2-A803744E225D}"/>
    <cellStyle name="40% - Accent5 2 3 5 3 2" xfId="2275" xr:uid="{8A0EF07C-FD8A-4189-A027-EE62A3A6E2F9}"/>
    <cellStyle name="40% - Accent5 2 3 5 4" xfId="2273" xr:uid="{7321023D-647D-449C-9FDA-35B25F787EE9}"/>
    <cellStyle name="40% - Accent5 2 3 6" xfId="813" xr:uid="{1E043854-20CC-45C2-A909-4A163F39B1B4}"/>
    <cellStyle name="40% - Accent5 2 3 6 2" xfId="2276" xr:uid="{E77D6013-4CE7-4695-917E-316E9DCBEDCB}"/>
    <cellStyle name="40% - Accent5 2 3 7" xfId="814" xr:uid="{A40E7B87-24E7-42BE-A26E-676FC73F4DA8}"/>
    <cellStyle name="40% - Accent5 2 3 7 2" xfId="2277" xr:uid="{29555FDF-459F-480C-8066-7D637E61AC4E}"/>
    <cellStyle name="40% - Accent5 2 3 8" xfId="2254" xr:uid="{D8984D26-FC0F-4A9A-92D3-E61BFE8028F7}"/>
    <cellStyle name="40% - Accent5 2 4" xfId="815" xr:uid="{CA8CF4D5-9971-4263-9F7D-60F9A1536691}"/>
    <cellStyle name="40% - Accent5 2 4 2" xfId="816" xr:uid="{DDC30ADB-A345-4996-BA21-424EA83D18F7}"/>
    <cellStyle name="40% - Accent5 2 4 2 2" xfId="817" xr:uid="{48BC0D7C-AE18-4BB9-930E-15D912EDEA84}"/>
    <cellStyle name="40% - Accent5 2 4 2 2 2" xfId="2280" xr:uid="{33147738-611C-423C-A10A-07AFCFA7F02F}"/>
    <cellStyle name="40% - Accent5 2 4 2 3" xfId="818" xr:uid="{637E26EE-A816-44A5-AD31-96E4FDA8C32C}"/>
    <cellStyle name="40% - Accent5 2 4 2 3 2" xfId="2281" xr:uid="{591ADE90-B133-4324-BB5A-56F2CD888312}"/>
    <cellStyle name="40% - Accent5 2 4 2 4" xfId="2279" xr:uid="{67A95733-D22F-4EA6-B55B-17EF64587D0F}"/>
    <cellStyle name="40% - Accent5 2 4 3" xfId="819" xr:uid="{664AD9B3-BFC7-4636-8374-F68911DB635B}"/>
    <cellStyle name="40% - Accent5 2 4 3 2" xfId="820" xr:uid="{EA961C98-9285-4B52-9CB8-C599B1F693A7}"/>
    <cellStyle name="40% - Accent5 2 4 3 2 2" xfId="2283" xr:uid="{2312FF3E-BF2D-4193-AD0B-A611FA2CF49A}"/>
    <cellStyle name="40% - Accent5 2 4 3 3" xfId="821" xr:uid="{42C5D6F9-6081-434F-9221-677D19F5C348}"/>
    <cellStyle name="40% - Accent5 2 4 3 3 2" xfId="2284" xr:uid="{4F424EA6-A250-4146-84B6-261A34B05868}"/>
    <cellStyle name="40% - Accent5 2 4 3 4" xfId="2282" xr:uid="{FDCDD531-3FBC-45DE-9799-16CBED7ADABD}"/>
    <cellStyle name="40% - Accent5 2 4 4" xfId="822" xr:uid="{698EFB0E-8171-4FE7-879B-2A3238E46C81}"/>
    <cellStyle name="40% - Accent5 2 4 4 2" xfId="823" xr:uid="{9AE62623-BC16-4C9D-AB30-44F9F40FDF9F}"/>
    <cellStyle name="40% - Accent5 2 4 4 2 2" xfId="2286" xr:uid="{3E517001-1D83-4AB7-B0B6-F74BB29247DC}"/>
    <cellStyle name="40% - Accent5 2 4 4 3" xfId="824" xr:uid="{90CC4C08-E5DC-4818-A2B9-5A3FFC212A37}"/>
    <cellStyle name="40% - Accent5 2 4 4 3 2" xfId="2287" xr:uid="{3DAE31CF-423A-4FAC-971E-9F7AF07F40A8}"/>
    <cellStyle name="40% - Accent5 2 4 4 4" xfId="2285" xr:uid="{C810B579-67A7-4F0B-831B-C16AC7FFDA97}"/>
    <cellStyle name="40% - Accent5 2 4 5" xfId="825" xr:uid="{D04B0A8B-1517-4CD1-8E74-6FAFB146E6C5}"/>
    <cellStyle name="40% - Accent5 2 4 5 2" xfId="2288" xr:uid="{5AA4EA6F-D4DB-4283-BC6D-E7C7601BDB42}"/>
    <cellStyle name="40% - Accent5 2 4 6" xfId="826" xr:uid="{AE9847D5-CBD5-4824-AA24-F99F582C7CBA}"/>
    <cellStyle name="40% - Accent5 2 4 6 2" xfId="2289" xr:uid="{A170AB61-1D0B-4D9B-9795-0DD2F291335F}"/>
    <cellStyle name="40% - Accent5 2 4 7" xfId="2278" xr:uid="{BAD28658-8812-434C-A7CE-91B3D06CF40A}"/>
    <cellStyle name="40% - Accent5 2 5" xfId="827" xr:uid="{A256A1EF-8ABF-40AE-82EF-8C769420CDC1}"/>
    <cellStyle name="40% - Accent5 2 5 2" xfId="828" xr:uid="{BB21188F-C334-435E-8A3D-4BB3514066D5}"/>
    <cellStyle name="40% - Accent5 2 5 2 2" xfId="2291" xr:uid="{D08181EE-A455-4148-B32A-5BCF4CCF4422}"/>
    <cellStyle name="40% - Accent5 2 5 3" xfId="829" xr:uid="{75CE504C-8CCC-4D67-8F3B-2EA10CFB22B4}"/>
    <cellStyle name="40% - Accent5 2 5 3 2" xfId="2292" xr:uid="{7465B5AA-6157-458E-8D91-5603479DE27D}"/>
    <cellStyle name="40% - Accent5 2 5 4" xfId="2290" xr:uid="{F8F47015-15C8-496B-8353-9B9A532F039D}"/>
    <cellStyle name="40% - Accent5 2 6" xfId="830" xr:uid="{E4D3BCEA-C02D-4A12-82AA-905CB24A4FCF}"/>
    <cellStyle name="40% - Accent5 2 6 2" xfId="831" xr:uid="{5AF40484-BE1E-44D6-99CA-3E842FD87336}"/>
    <cellStyle name="40% - Accent5 2 6 2 2" xfId="2294" xr:uid="{9851ECD9-BD5B-4187-B73F-7AD27A7D7960}"/>
    <cellStyle name="40% - Accent5 2 6 3" xfId="832" xr:uid="{A670C646-EF2A-423F-966E-B694FDC409C5}"/>
    <cellStyle name="40% - Accent5 2 6 3 2" xfId="2295" xr:uid="{5505B930-5244-4BD6-973D-6BC09CBAE739}"/>
    <cellStyle name="40% - Accent5 2 6 4" xfId="2293" xr:uid="{13F1EC22-F8FD-4756-BA8E-B90E7EB4E262}"/>
    <cellStyle name="40% - Accent5 2 7" xfId="833" xr:uid="{0C16B231-D028-470A-BE1B-3BB016E532A7}"/>
    <cellStyle name="40% - Accent5 2 7 2" xfId="834" xr:uid="{D1BCD966-3502-4C6B-91DD-4E931209E02C}"/>
    <cellStyle name="40% - Accent5 2 7 2 2" xfId="2297" xr:uid="{8A0C0A52-791B-47FA-960D-8B31E9447F08}"/>
    <cellStyle name="40% - Accent5 2 7 3" xfId="835" xr:uid="{711FC8FF-FA05-4CBE-B778-F7780521CE0E}"/>
    <cellStyle name="40% - Accent5 2 7 3 2" xfId="2298" xr:uid="{259FF6AD-2423-4C52-A4B8-20557FD0C3BA}"/>
    <cellStyle name="40% - Accent5 2 7 4" xfId="2296" xr:uid="{933E68FC-5DC3-4C30-A6FF-18125BDDA84C}"/>
    <cellStyle name="40% - Accent5 2 8" xfId="836" xr:uid="{1618ED9D-47C6-4B58-9DB2-387B2D48FD03}"/>
    <cellStyle name="40% - Accent5 2 8 2" xfId="2299" xr:uid="{22AF68C0-664A-4917-BC25-5BA1465BC4B6}"/>
    <cellStyle name="40% - Accent5 2 9" xfId="837" xr:uid="{C80BED95-0393-48E5-9A92-F5C1BA7FE0A6}"/>
    <cellStyle name="40% - Accent5 2 9 2" xfId="2300" xr:uid="{3DE4E647-94C9-4E86-BE9D-7F131A00F7A2}"/>
    <cellStyle name="40% - Accent6 2" xfId="838" xr:uid="{444C901F-0373-4F9A-81B4-97856FA59165}"/>
    <cellStyle name="40% - Accent6 2 10" xfId="2301" xr:uid="{C550DA08-96E8-4F6B-A056-778AA2CCB12A}"/>
    <cellStyle name="40% - Accent6 2 2" xfId="839" xr:uid="{A86561BE-C64E-46AC-B164-EF26B26DA9CD}"/>
    <cellStyle name="40% - Accent6 2 2 2" xfId="840" xr:uid="{69CD768A-117D-4AAF-B8F4-02F9F110CCA8}"/>
    <cellStyle name="40% - Accent6 2 2 2 2" xfId="841" xr:uid="{4D081319-CCE2-458A-A725-B7CD01C3C9C9}"/>
    <cellStyle name="40% - Accent6 2 2 2 2 2" xfId="842" xr:uid="{E1B9ABDA-93D5-49DE-8F0F-41E6AC948EC1}"/>
    <cellStyle name="40% - Accent6 2 2 2 2 2 2" xfId="2305" xr:uid="{32945C39-9F90-42C9-B735-6DB9D8B4809D}"/>
    <cellStyle name="40% - Accent6 2 2 2 2 3" xfId="843" xr:uid="{31E704AB-A5A3-42A8-9A8A-44307B48ACD4}"/>
    <cellStyle name="40% - Accent6 2 2 2 2 3 2" xfId="2306" xr:uid="{E5DE92BF-E8BB-4158-B741-6139AC44C074}"/>
    <cellStyle name="40% - Accent6 2 2 2 2 4" xfId="2304" xr:uid="{3EABE94B-713A-4E24-A804-F3206F411D49}"/>
    <cellStyle name="40% - Accent6 2 2 2 3" xfId="844" xr:uid="{25077564-39A0-4A89-9523-9D4A62DCD69D}"/>
    <cellStyle name="40% - Accent6 2 2 2 3 2" xfId="845" xr:uid="{E54E23AC-0980-4883-AF8D-BC104E6F4370}"/>
    <cellStyle name="40% - Accent6 2 2 2 3 2 2" xfId="2308" xr:uid="{EA37FC1B-86CB-4CFE-B128-E4F3C84E551D}"/>
    <cellStyle name="40% - Accent6 2 2 2 3 3" xfId="846" xr:uid="{C2B4C9C8-6F5F-481B-8095-767D84D5B8A7}"/>
    <cellStyle name="40% - Accent6 2 2 2 3 3 2" xfId="2309" xr:uid="{2852921A-6B3C-4044-B5F3-E2682EA5DA49}"/>
    <cellStyle name="40% - Accent6 2 2 2 3 4" xfId="2307" xr:uid="{CB7FD87D-C07A-42AD-B649-652395AD20F7}"/>
    <cellStyle name="40% - Accent6 2 2 2 4" xfId="847" xr:uid="{9D668227-4A08-4ACE-8B0E-A4C6F9BB9820}"/>
    <cellStyle name="40% - Accent6 2 2 2 4 2" xfId="848" xr:uid="{3542D218-9075-4EEC-8BE5-5FED818F3A0D}"/>
    <cellStyle name="40% - Accent6 2 2 2 4 2 2" xfId="2311" xr:uid="{2442EC6D-946C-4DAE-BBC6-B3B19F4E1936}"/>
    <cellStyle name="40% - Accent6 2 2 2 4 3" xfId="849" xr:uid="{817422C1-5A71-49F5-9E64-0BC70E38E19A}"/>
    <cellStyle name="40% - Accent6 2 2 2 4 3 2" xfId="2312" xr:uid="{E2123733-286C-4A50-8F12-31C526606F2A}"/>
    <cellStyle name="40% - Accent6 2 2 2 4 4" xfId="2310" xr:uid="{F3B223E0-28F2-4BC9-9BCF-88D0E2B1B42E}"/>
    <cellStyle name="40% - Accent6 2 2 2 5" xfId="850" xr:uid="{CFC914B1-9D3A-4CEA-9E5F-7922B14B6599}"/>
    <cellStyle name="40% - Accent6 2 2 2 5 2" xfId="2313" xr:uid="{6ACA12CB-75CE-4A65-8895-1C836CB6D771}"/>
    <cellStyle name="40% - Accent6 2 2 2 6" xfId="851" xr:uid="{5FAED2B9-44AD-4DC2-807E-9C038B0BF0A5}"/>
    <cellStyle name="40% - Accent6 2 2 2 6 2" xfId="2314" xr:uid="{2C042ACE-5D1C-41B2-B3CB-6A2C9DFA6D7A}"/>
    <cellStyle name="40% - Accent6 2 2 2 7" xfId="2303" xr:uid="{44C4D921-A9E8-44F1-827E-84BF95B4D121}"/>
    <cellStyle name="40% - Accent6 2 2 3" xfId="852" xr:uid="{6D79F586-BF28-4984-8216-665FD66BB360}"/>
    <cellStyle name="40% - Accent6 2 2 3 2" xfId="853" xr:uid="{5E9A6EF0-AD6B-4C76-A7BD-5E79E3B734E3}"/>
    <cellStyle name="40% - Accent6 2 2 3 2 2" xfId="2316" xr:uid="{EE6DE9B5-7451-40A1-A55D-38318890B501}"/>
    <cellStyle name="40% - Accent6 2 2 3 3" xfId="854" xr:uid="{5F23365C-6FE0-4A2F-AA21-172AD329B16E}"/>
    <cellStyle name="40% - Accent6 2 2 3 3 2" xfId="2317" xr:uid="{59CC764D-AB9F-4876-A383-AFE3C7F667B8}"/>
    <cellStyle name="40% - Accent6 2 2 3 4" xfId="2315" xr:uid="{D1D9B801-4A4E-47BD-9374-8EC8B2988984}"/>
    <cellStyle name="40% - Accent6 2 2 4" xfId="855" xr:uid="{87B7D3EF-9D37-4AD1-9170-C11B3325253A}"/>
    <cellStyle name="40% - Accent6 2 2 4 2" xfId="856" xr:uid="{1CA84E01-A347-4E11-9FC6-1C41ED4503D7}"/>
    <cellStyle name="40% - Accent6 2 2 4 2 2" xfId="2319" xr:uid="{F70A0B4D-387A-4470-ABBA-4C9B07C86C37}"/>
    <cellStyle name="40% - Accent6 2 2 4 3" xfId="857" xr:uid="{050251DD-3134-4D15-98F7-A36BE194103B}"/>
    <cellStyle name="40% - Accent6 2 2 4 3 2" xfId="2320" xr:uid="{6B832E4C-8D26-4BC7-B2FF-A51D59BE6BDD}"/>
    <cellStyle name="40% - Accent6 2 2 4 4" xfId="2318" xr:uid="{30A287BB-12E9-46A0-8482-DE441193CF1F}"/>
    <cellStyle name="40% - Accent6 2 2 5" xfId="858" xr:uid="{09EA17D5-F08A-433A-9A62-D6148882B46A}"/>
    <cellStyle name="40% - Accent6 2 2 5 2" xfId="859" xr:uid="{89CC5E71-A67D-4026-B870-2BB5F0A52A51}"/>
    <cellStyle name="40% - Accent6 2 2 5 2 2" xfId="2322" xr:uid="{099D9292-ECAE-4E5D-9202-E92AF4CE5848}"/>
    <cellStyle name="40% - Accent6 2 2 5 3" xfId="860" xr:uid="{42A92C76-EE3C-4E59-A8DD-47B1BD693533}"/>
    <cellStyle name="40% - Accent6 2 2 5 3 2" xfId="2323" xr:uid="{B39E16A0-076E-4448-92BE-394891D30751}"/>
    <cellStyle name="40% - Accent6 2 2 5 4" xfId="2321" xr:uid="{0C73F3CB-B5A5-4D56-AB38-75442D007FB9}"/>
    <cellStyle name="40% - Accent6 2 2 6" xfId="861" xr:uid="{9CC210C8-476C-4F11-A52C-2C0E0698686A}"/>
    <cellStyle name="40% - Accent6 2 2 6 2" xfId="2324" xr:uid="{63E9005A-84A8-43C6-831B-DBB127C7227A}"/>
    <cellStyle name="40% - Accent6 2 2 7" xfId="862" xr:uid="{64BB9D1A-F7C9-41F1-9752-3E4A012C18B9}"/>
    <cellStyle name="40% - Accent6 2 2 7 2" xfId="2325" xr:uid="{7EFC43F2-C990-4EAF-AF09-D9C389D0FAE8}"/>
    <cellStyle name="40% - Accent6 2 2 8" xfId="2302" xr:uid="{0BF1D305-0BE2-4728-A821-195CEFB53078}"/>
    <cellStyle name="40% - Accent6 2 3" xfId="863" xr:uid="{155AB1FA-43BC-4025-A870-B896FFA0661B}"/>
    <cellStyle name="40% - Accent6 2 3 2" xfId="864" xr:uid="{A50D5CAF-3609-4F3F-BD81-3707325C4028}"/>
    <cellStyle name="40% - Accent6 2 3 2 2" xfId="865" xr:uid="{E41A63DF-48DD-4FFF-8DFB-AEDB6BA3FCF3}"/>
    <cellStyle name="40% - Accent6 2 3 2 2 2" xfId="866" xr:uid="{D002581C-BFA3-47A8-8462-788356844025}"/>
    <cellStyle name="40% - Accent6 2 3 2 2 2 2" xfId="2329" xr:uid="{7D9A67DB-360D-4A89-8D43-74D42198C74A}"/>
    <cellStyle name="40% - Accent6 2 3 2 2 3" xfId="867" xr:uid="{9548E524-9D92-4D7D-81AD-2698E38B2BAF}"/>
    <cellStyle name="40% - Accent6 2 3 2 2 3 2" xfId="2330" xr:uid="{2C052925-B44A-4D3A-A9B5-0973EE1EEBCC}"/>
    <cellStyle name="40% - Accent6 2 3 2 2 4" xfId="2328" xr:uid="{F4AEEB53-7AF1-4C24-804A-7696AC812447}"/>
    <cellStyle name="40% - Accent6 2 3 2 3" xfId="868" xr:uid="{65C1725F-796D-48CD-A2D0-3A73F0DD21A3}"/>
    <cellStyle name="40% - Accent6 2 3 2 3 2" xfId="869" xr:uid="{4EAB34BA-BB68-4238-B1DD-E9C6909C5CD2}"/>
    <cellStyle name="40% - Accent6 2 3 2 3 2 2" xfId="2332" xr:uid="{54A9BABE-0D20-45EF-B1E6-65D4A0A4C675}"/>
    <cellStyle name="40% - Accent6 2 3 2 3 3" xfId="870" xr:uid="{2CD4D0AB-CFEA-4325-ABA3-FBAAF92DCE34}"/>
    <cellStyle name="40% - Accent6 2 3 2 3 3 2" xfId="2333" xr:uid="{F07E919C-8D06-4BDD-BED4-B23692CF6148}"/>
    <cellStyle name="40% - Accent6 2 3 2 3 4" xfId="2331" xr:uid="{74436423-2ED9-4725-984E-73BA07C07B64}"/>
    <cellStyle name="40% - Accent6 2 3 2 4" xfId="871" xr:uid="{B989C1C8-7E60-4859-B831-719EDF648B43}"/>
    <cellStyle name="40% - Accent6 2 3 2 4 2" xfId="872" xr:uid="{B090EC6B-7902-4B06-944F-45B9A2A4DDE5}"/>
    <cellStyle name="40% - Accent6 2 3 2 4 2 2" xfId="2335" xr:uid="{A432969F-BF46-4702-B5CC-EEDA28A0B2F4}"/>
    <cellStyle name="40% - Accent6 2 3 2 4 3" xfId="873" xr:uid="{0DBE1971-16DF-40E7-A595-9F1153E40A2E}"/>
    <cellStyle name="40% - Accent6 2 3 2 4 3 2" xfId="2336" xr:uid="{538EF8A5-805A-4DED-8A95-20B3BA6F0B82}"/>
    <cellStyle name="40% - Accent6 2 3 2 4 4" xfId="2334" xr:uid="{DE01368C-5771-4D4B-80E6-FCDAC4B95FB9}"/>
    <cellStyle name="40% - Accent6 2 3 2 5" xfId="874" xr:uid="{F7C1784A-44F1-4AF6-96B0-9A7894506243}"/>
    <cellStyle name="40% - Accent6 2 3 2 5 2" xfId="2337" xr:uid="{E57A60E5-2ED5-4FC3-A315-18E41C441BA8}"/>
    <cellStyle name="40% - Accent6 2 3 2 6" xfId="875" xr:uid="{056D13D0-2599-4D53-9EF1-FF6715EBE65A}"/>
    <cellStyle name="40% - Accent6 2 3 2 6 2" xfId="2338" xr:uid="{2AFA3500-032C-41DE-83AD-AD886F87B725}"/>
    <cellStyle name="40% - Accent6 2 3 2 7" xfId="2327" xr:uid="{6BF24F6C-BA36-4182-A305-4A47F260A49F}"/>
    <cellStyle name="40% - Accent6 2 3 3" xfId="876" xr:uid="{2079449B-84B0-4792-938D-2BB4BBDEAA6E}"/>
    <cellStyle name="40% - Accent6 2 3 3 2" xfId="877" xr:uid="{48685B6D-0E02-4B5A-BD4D-8CEB1D88D638}"/>
    <cellStyle name="40% - Accent6 2 3 3 2 2" xfId="2340" xr:uid="{03F1E015-0B31-4423-B669-959B81490F16}"/>
    <cellStyle name="40% - Accent6 2 3 3 3" xfId="878" xr:uid="{93C17545-6DF8-4FFB-9846-742A18BA11E4}"/>
    <cellStyle name="40% - Accent6 2 3 3 3 2" xfId="2341" xr:uid="{4F74BBBA-0DDF-4817-9384-E62AFD438E7E}"/>
    <cellStyle name="40% - Accent6 2 3 3 4" xfId="2339" xr:uid="{883BAB57-AD66-4B42-8105-3C0070BECF27}"/>
    <cellStyle name="40% - Accent6 2 3 4" xfId="879" xr:uid="{E6151C6C-58B0-4C90-B502-D7682C566582}"/>
    <cellStyle name="40% - Accent6 2 3 4 2" xfId="880" xr:uid="{D5497D72-49A5-4251-BEBB-B07F631406F5}"/>
    <cellStyle name="40% - Accent6 2 3 4 2 2" xfId="2343" xr:uid="{950074C5-0797-44B4-B783-DCE1D958EBDA}"/>
    <cellStyle name="40% - Accent6 2 3 4 3" xfId="881" xr:uid="{DB6322EC-B4B1-4F71-B345-E1EDE2738A7B}"/>
    <cellStyle name="40% - Accent6 2 3 4 3 2" xfId="2344" xr:uid="{276337FA-C9CD-4BC5-A839-71163FD9AAFD}"/>
    <cellStyle name="40% - Accent6 2 3 4 4" xfId="2342" xr:uid="{B715D957-D240-49DE-9BEB-DF5C76643218}"/>
    <cellStyle name="40% - Accent6 2 3 5" xfId="882" xr:uid="{9A63643B-B961-4A9C-8746-AC34C4E8AFB0}"/>
    <cellStyle name="40% - Accent6 2 3 5 2" xfId="883" xr:uid="{F4F3A31B-2EB3-48D6-BE0F-29005CDF659E}"/>
    <cellStyle name="40% - Accent6 2 3 5 2 2" xfId="2346" xr:uid="{6E229841-E92A-4225-A4BB-EA2B5ED63651}"/>
    <cellStyle name="40% - Accent6 2 3 5 3" xfId="884" xr:uid="{3FCE0C88-387E-4FC1-9A3B-92AB3E56D1EF}"/>
    <cellStyle name="40% - Accent6 2 3 5 3 2" xfId="2347" xr:uid="{1FBA6146-0CF9-49A0-BC02-48FB551DD1A8}"/>
    <cellStyle name="40% - Accent6 2 3 5 4" xfId="2345" xr:uid="{E873AACF-3A95-4E8F-9FD0-841D5BDB7A15}"/>
    <cellStyle name="40% - Accent6 2 3 6" xfId="885" xr:uid="{72FCCD9B-6CC3-42A0-8530-7923C5E18264}"/>
    <cellStyle name="40% - Accent6 2 3 6 2" xfId="2348" xr:uid="{79E0596E-A649-4AA5-89CF-21FC0B821F77}"/>
    <cellStyle name="40% - Accent6 2 3 7" xfId="886" xr:uid="{CE49C175-E2F9-4C82-9A99-0ABB9B93225C}"/>
    <cellStyle name="40% - Accent6 2 3 7 2" xfId="2349" xr:uid="{8E775E4A-EA89-4A43-8097-7646E52E0990}"/>
    <cellStyle name="40% - Accent6 2 3 8" xfId="2326" xr:uid="{EAE0F1C8-4EA1-4379-97F5-24AC8E8489BE}"/>
    <cellStyle name="40% - Accent6 2 4" xfId="887" xr:uid="{63AAFFF9-954A-4BD1-9213-43D67648C594}"/>
    <cellStyle name="40% - Accent6 2 4 2" xfId="888" xr:uid="{320180B9-83AB-4147-A577-93A671350A77}"/>
    <cellStyle name="40% - Accent6 2 4 2 2" xfId="889" xr:uid="{B4B8DE24-DDA2-4278-8B24-963FBD023576}"/>
    <cellStyle name="40% - Accent6 2 4 2 2 2" xfId="2352" xr:uid="{57AECD1A-59B0-47FB-8F99-3BCD1862561D}"/>
    <cellStyle name="40% - Accent6 2 4 2 3" xfId="890" xr:uid="{043A40E8-23D4-446B-80B6-2140A8C850B6}"/>
    <cellStyle name="40% - Accent6 2 4 2 3 2" xfId="2353" xr:uid="{F60F460C-04C7-4E40-9553-D037F9D27025}"/>
    <cellStyle name="40% - Accent6 2 4 2 4" xfId="2351" xr:uid="{27726E27-44F0-42B9-B9FA-39ACBAB12934}"/>
    <cellStyle name="40% - Accent6 2 4 3" xfId="891" xr:uid="{6F30125A-D37B-463A-9CAF-051D174A3FC6}"/>
    <cellStyle name="40% - Accent6 2 4 3 2" xfId="892" xr:uid="{57EE67C1-1919-4EEE-B564-CEE22FAF9448}"/>
    <cellStyle name="40% - Accent6 2 4 3 2 2" xfId="2355" xr:uid="{A93CCC9E-9D07-4347-89C2-8FFE7127A140}"/>
    <cellStyle name="40% - Accent6 2 4 3 3" xfId="893" xr:uid="{9EFCE745-98D0-4572-92D5-9B0D6C1FAA85}"/>
    <cellStyle name="40% - Accent6 2 4 3 3 2" xfId="2356" xr:uid="{E2A07024-69F3-4E2C-998A-D6B40F1A29E1}"/>
    <cellStyle name="40% - Accent6 2 4 3 4" xfId="2354" xr:uid="{9E3EA667-3F52-4F5E-85CF-89B82559F258}"/>
    <cellStyle name="40% - Accent6 2 4 4" xfId="894" xr:uid="{F17E7581-A5EF-40DA-8E3A-46BE88C93794}"/>
    <cellStyle name="40% - Accent6 2 4 4 2" xfId="895" xr:uid="{68729DE7-1EC5-489E-9381-2991DEFB1739}"/>
    <cellStyle name="40% - Accent6 2 4 4 2 2" xfId="2358" xr:uid="{9BC223B8-2508-4D68-8AD0-0987FEE3A514}"/>
    <cellStyle name="40% - Accent6 2 4 4 3" xfId="896" xr:uid="{42A03C34-3CBA-477B-9C26-6B39E693D175}"/>
    <cellStyle name="40% - Accent6 2 4 4 3 2" xfId="2359" xr:uid="{522E941F-93CF-4E75-8CA6-DE1C323F29E3}"/>
    <cellStyle name="40% - Accent6 2 4 4 4" xfId="2357" xr:uid="{11901DB0-2492-4781-9303-2E3E22AE5259}"/>
    <cellStyle name="40% - Accent6 2 4 5" xfId="897" xr:uid="{266C93EE-6B21-4A53-BD9C-E3B98CC54AEA}"/>
    <cellStyle name="40% - Accent6 2 4 5 2" xfId="2360" xr:uid="{24978442-AD02-46C1-8BC3-DF24BDFA08C0}"/>
    <cellStyle name="40% - Accent6 2 4 6" xfId="898" xr:uid="{DBD79FF0-49CA-4E8C-B052-A5E6947984E0}"/>
    <cellStyle name="40% - Accent6 2 4 6 2" xfId="2361" xr:uid="{C0955F31-B518-4581-A4DB-215280350552}"/>
    <cellStyle name="40% - Accent6 2 4 7" xfId="2350" xr:uid="{AC69C3F3-2619-413B-B523-98574EA9E123}"/>
    <cellStyle name="40% - Accent6 2 5" xfId="899" xr:uid="{531F1E00-30CE-45C2-8AD9-0F4AE63A1B05}"/>
    <cellStyle name="40% - Accent6 2 5 2" xfId="900" xr:uid="{902B646E-2D18-4957-BB8D-134069DF7ED4}"/>
    <cellStyle name="40% - Accent6 2 5 2 2" xfId="2363" xr:uid="{D701A8C7-1F39-4A76-AF29-1C508E164142}"/>
    <cellStyle name="40% - Accent6 2 5 3" xfId="901" xr:uid="{ED66F7B6-5A74-48F0-9129-C654699D4A48}"/>
    <cellStyle name="40% - Accent6 2 5 3 2" xfId="2364" xr:uid="{008EFF54-4C64-4052-A771-1D73F18E3440}"/>
    <cellStyle name="40% - Accent6 2 5 4" xfId="2362" xr:uid="{3533B7FC-5C55-4B40-8B6A-786430D41BA2}"/>
    <cellStyle name="40% - Accent6 2 6" xfId="902" xr:uid="{90BDECED-2CAC-4905-B4A3-EF7CC870C298}"/>
    <cellStyle name="40% - Accent6 2 6 2" xfId="903" xr:uid="{463D0E6B-9A38-4376-8ED4-80548CCDC05A}"/>
    <cellStyle name="40% - Accent6 2 6 2 2" xfId="2366" xr:uid="{B09A12C7-0AC6-498E-B326-696F3089DE55}"/>
    <cellStyle name="40% - Accent6 2 6 3" xfId="904" xr:uid="{915A4230-CBA7-4DB4-8151-CB8FDC374134}"/>
    <cellStyle name="40% - Accent6 2 6 3 2" xfId="2367" xr:uid="{4E027230-D772-48F1-9BE1-542BE656FCE0}"/>
    <cellStyle name="40% - Accent6 2 6 4" xfId="2365" xr:uid="{F2B61F06-FEAC-4145-B9CC-A444F26A5658}"/>
    <cellStyle name="40% - Accent6 2 7" xfId="905" xr:uid="{520FBECC-9FCE-416C-AC33-1F75BE4E4B9A}"/>
    <cellStyle name="40% - Accent6 2 7 2" xfId="906" xr:uid="{246DC0D0-71E1-4221-86E4-6844BDEDB0BD}"/>
    <cellStyle name="40% - Accent6 2 7 2 2" xfId="2369" xr:uid="{90D2A281-EE42-4C80-B8E5-BE646A08043C}"/>
    <cellStyle name="40% - Accent6 2 7 3" xfId="907" xr:uid="{F73ECEC3-961C-4FDD-846F-2DDD4958DDCB}"/>
    <cellStyle name="40% - Accent6 2 7 3 2" xfId="2370" xr:uid="{F73784C3-C776-483D-9361-C9F716A1C66F}"/>
    <cellStyle name="40% - Accent6 2 7 4" xfId="2368" xr:uid="{D444D473-66F7-46A1-A64D-232993CFE40C}"/>
    <cellStyle name="40% - Accent6 2 8" xfId="908" xr:uid="{5E76025F-D44B-403B-9935-3032E8D60460}"/>
    <cellStyle name="40% - Accent6 2 8 2" xfId="2371" xr:uid="{5E65B039-6461-4826-83DB-B7BE52E0323F}"/>
    <cellStyle name="40% - Accent6 2 9" xfId="909" xr:uid="{3AAB232C-153C-441F-AF7E-8CB0BA054DCC}"/>
    <cellStyle name="40% - Accent6 2 9 2" xfId="2372" xr:uid="{173C89BA-D39B-421E-81EA-F6076E880BE6}"/>
    <cellStyle name="Comma" xfId="13" builtinId="3"/>
    <cellStyle name="Comma 2" xfId="33" xr:uid="{04B742B8-FB46-41D6-8FB1-CF28C74D9B96}"/>
    <cellStyle name="Comma 2 2" xfId="37" xr:uid="{34B18B38-AF4D-4DEF-B622-2D41D3648D57}"/>
    <cellStyle name="Comma 2 2 6" xfId="17" xr:uid="{E3DB5DC8-7B63-40EF-8D80-2BF046DC525F}"/>
    <cellStyle name="Comma 2 3" xfId="911" xr:uid="{80BBA40B-D069-463E-B8E0-66716E4F7353}"/>
    <cellStyle name="Comma 3" xfId="912" xr:uid="{E6595D55-29D6-48B7-A303-541413933A72}"/>
    <cellStyle name="Comma 3 10" xfId="913" xr:uid="{BEEBB559-2B6C-4D8E-A456-6D1A9D34BC74}"/>
    <cellStyle name="Comma 3 10 2" xfId="2374" xr:uid="{309CDDAB-B4A2-4ECD-A53B-1D85610BEC2F}"/>
    <cellStyle name="Comma 3 11" xfId="2373" xr:uid="{31B84CEA-0939-4D99-BAD3-BD390F59B637}"/>
    <cellStyle name="Comma 3 2" xfId="914" xr:uid="{0BFFBAB1-FA3B-4291-A3AF-35EC09863338}"/>
    <cellStyle name="Comma 3 2 10" xfId="2375" xr:uid="{891EBF8E-B14D-4CA1-94EF-562505BE5E1D}"/>
    <cellStyle name="Comma 3 2 2" xfId="915" xr:uid="{2D1838C5-41EA-4E69-9FC6-AC636CEA10C9}"/>
    <cellStyle name="Comma 3 2 2 2" xfId="916" xr:uid="{72C0BA4E-377E-45EE-A78D-D6F50B505A9A}"/>
    <cellStyle name="Comma 3 2 2 2 2" xfId="917" xr:uid="{8C2F3019-BD29-4BE0-B26F-BE8A4B4DB29C}"/>
    <cellStyle name="Comma 3 2 2 2 2 2" xfId="918" xr:uid="{9F166343-021C-40E4-8178-E736795EA8B4}"/>
    <cellStyle name="Comma 3 2 2 2 2 2 2" xfId="2379" xr:uid="{8564D37B-1F90-4D64-9BD0-0D72CBBC0BC5}"/>
    <cellStyle name="Comma 3 2 2 2 2 3" xfId="919" xr:uid="{6EF1C561-6F15-4282-A3A4-284269A1B9A7}"/>
    <cellStyle name="Comma 3 2 2 2 2 3 2" xfId="2380" xr:uid="{E6F739DE-8BD5-40A3-AFC4-25636388FD5A}"/>
    <cellStyle name="Comma 3 2 2 2 2 4" xfId="2378" xr:uid="{EDB05B0E-1ABA-4387-BC76-2DD0EFA2193E}"/>
    <cellStyle name="Comma 3 2 2 2 3" xfId="920" xr:uid="{91ED8CA8-ABF7-493A-BC0F-8DCEEFDBE630}"/>
    <cellStyle name="Comma 3 2 2 2 3 2" xfId="921" xr:uid="{87CB3903-F15F-4694-B5C2-033C9663FDA2}"/>
    <cellStyle name="Comma 3 2 2 2 3 2 2" xfId="2382" xr:uid="{274C5F9E-A48C-44AE-81C3-5A366718E853}"/>
    <cellStyle name="Comma 3 2 2 2 3 3" xfId="922" xr:uid="{A76C096B-AC28-4195-9ECB-1759A2070962}"/>
    <cellStyle name="Comma 3 2 2 2 3 3 2" xfId="2383" xr:uid="{52023C25-46F0-4487-9C62-4B35D05F3768}"/>
    <cellStyle name="Comma 3 2 2 2 3 4" xfId="2381" xr:uid="{19879F5B-AF9B-4E34-B0F3-ED74DC4D3EAF}"/>
    <cellStyle name="Comma 3 2 2 2 4" xfId="923" xr:uid="{44444BE3-5BB3-40EB-B570-FA60722BB3FD}"/>
    <cellStyle name="Comma 3 2 2 2 4 2" xfId="924" xr:uid="{B9B63F8A-2EBC-4EE0-99DB-CF122D61284F}"/>
    <cellStyle name="Comma 3 2 2 2 4 2 2" xfId="2385" xr:uid="{B0D1C7B2-33C1-40A1-B9E9-9F20546A6612}"/>
    <cellStyle name="Comma 3 2 2 2 4 3" xfId="925" xr:uid="{B4BEFB92-3138-4702-B7E2-957F7732BB27}"/>
    <cellStyle name="Comma 3 2 2 2 4 3 2" xfId="2386" xr:uid="{FD235FA8-0B8C-4EA4-BCA2-4260E60DD838}"/>
    <cellStyle name="Comma 3 2 2 2 4 4" xfId="2384" xr:uid="{8F6279D4-D3BA-47FF-92C0-A328AEE0832A}"/>
    <cellStyle name="Comma 3 2 2 2 5" xfId="926" xr:uid="{55AD0150-A7DD-4447-95A7-03116B79C92D}"/>
    <cellStyle name="Comma 3 2 2 2 5 2" xfId="2387" xr:uid="{63D47E92-6F3B-46D8-8BDB-C03176000350}"/>
    <cellStyle name="Comma 3 2 2 2 6" xfId="927" xr:uid="{9F50CD37-41C9-4D93-86F2-4DA837ECA340}"/>
    <cellStyle name="Comma 3 2 2 2 6 2" xfId="2388" xr:uid="{5C95B198-84DB-44D1-8773-E8B780A8C4CA}"/>
    <cellStyle name="Comma 3 2 2 2 7" xfId="2377" xr:uid="{08C6E5BF-A4CC-4749-8E03-ED9E0FB236A2}"/>
    <cellStyle name="Comma 3 2 2 3" xfId="928" xr:uid="{A4F292A8-2774-4F07-BF99-60BEC1E9FEB4}"/>
    <cellStyle name="Comma 3 2 2 3 2" xfId="929" xr:uid="{F6B85BE9-11A0-49E3-9799-888EA7894625}"/>
    <cellStyle name="Comma 3 2 2 3 2 2" xfId="2390" xr:uid="{728D7B23-E562-4CA5-B7AA-F6F914C0E121}"/>
    <cellStyle name="Comma 3 2 2 3 3" xfId="930" xr:uid="{E360DAE4-9FB1-4F9A-8442-3969AD7824D4}"/>
    <cellStyle name="Comma 3 2 2 3 3 2" xfId="2391" xr:uid="{593CF085-98F4-4F44-8432-C15021E25738}"/>
    <cellStyle name="Comma 3 2 2 3 4" xfId="2389" xr:uid="{7BD3A55C-096F-48AD-B27A-864D6C00F4EC}"/>
    <cellStyle name="Comma 3 2 2 4" xfId="931" xr:uid="{1628E972-0404-4EC0-898C-99C803994E6B}"/>
    <cellStyle name="Comma 3 2 2 4 2" xfId="932" xr:uid="{001FA741-1666-4DC3-8D7F-88301DACAFDF}"/>
    <cellStyle name="Comma 3 2 2 4 2 2" xfId="2393" xr:uid="{8A9D2469-7A2C-4FC9-8E1E-40E792CD33EF}"/>
    <cellStyle name="Comma 3 2 2 4 3" xfId="933" xr:uid="{FCA532D3-999E-4F06-9C2D-0BA022862F40}"/>
    <cellStyle name="Comma 3 2 2 4 3 2" xfId="2394" xr:uid="{D94D82B3-0464-4147-8A08-0E59D9AE78AA}"/>
    <cellStyle name="Comma 3 2 2 4 4" xfId="2392" xr:uid="{052F8685-2765-4C50-AABE-9B650D14CD2E}"/>
    <cellStyle name="Comma 3 2 2 5" xfId="934" xr:uid="{887A306F-0479-4D3C-A4ED-B9883BCACFB4}"/>
    <cellStyle name="Comma 3 2 2 5 2" xfId="935" xr:uid="{15CEF1CB-EF0B-440E-8CA9-0F02A3FD6180}"/>
    <cellStyle name="Comma 3 2 2 5 2 2" xfId="2396" xr:uid="{9AEEF571-F90F-48CC-A586-22EA93C6BFC9}"/>
    <cellStyle name="Comma 3 2 2 5 3" xfId="936" xr:uid="{09CE8ACD-6C78-42CF-B527-D7106C6D2E56}"/>
    <cellStyle name="Comma 3 2 2 5 3 2" xfId="2397" xr:uid="{AD2121A5-7D06-4F9E-A7BD-B3FDD1748243}"/>
    <cellStyle name="Comma 3 2 2 5 4" xfId="2395" xr:uid="{FB6B8E77-A5CB-48A5-B2D5-DC4F87697299}"/>
    <cellStyle name="Comma 3 2 2 6" xfId="937" xr:uid="{D785ACC0-9FA8-474D-A2A6-B9D47C489A76}"/>
    <cellStyle name="Comma 3 2 2 6 2" xfId="2398" xr:uid="{B55C7026-2354-4571-B5D5-2800AF3EC3B5}"/>
    <cellStyle name="Comma 3 2 2 7" xfId="938" xr:uid="{EFF5F317-E059-49E1-9DE3-2ACCC5BBCD2E}"/>
    <cellStyle name="Comma 3 2 2 7 2" xfId="2399" xr:uid="{CD2D6D99-F5F3-4FEE-987A-980901A426C7}"/>
    <cellStyle name="Comma 3 2 2 8" xfId="2376" xr:uid="{C233EEC1-9EF5-4B57-AB18-583F002CC04B}"/>
    <cellStyle name="Comma 3 2 3" xfId="939" xr:uid="{A2D4258E-2F9F-4C47-9563-267FB4DE8671}"/>
    <cellStyle name="Comma 3 2 3 2" xfId="940" xr:uid="{3390CFBF-ACB2-4C93-B9E1-71C4F520DC3A}"/>
    <cellStyle name="Comma 3 2 3 2 2" xfId="941" xr:uid="{23003EBC-E825-4DA6-A913-4B5C5F67DA5F}"/>
    <cellStyle name="Comma 3 2 3 2 2 2" xfId="942" xr:uid="{C311A419-1A13-4ADB-A7BB-986EBCF33C36}"/>
    <cellStyle name="Comma 3 2 3 2 2 2 2" xfId="2403" xr:uid="{C7FBB9A5-2FA8-49AD-B10A-4EAA8F3EBFF0}"/>
    <cellStyle name="Comma 3 2 3 2 2 3" xfId="943" xr:uid="{A9AFB505-EB8F-4B63-8052-78B558F74075}"/>
    <cellStyle name="Comma 3 2 3 2 2 3 2" xfId="2404" xr:uid="{CC789D64-A95A-441A-9CF5-7E018929433D}"/>
    <cellStyle name="Comma 3 2 3 2 2 4" xfId="2402" xr:uid="{ACA54E79-62D7-4AA8-913B-F9A128678396}"/>
    <cellStyle name="Comma 3 2 3 2 3" xfId="944" xr:uid="{944521B8-2D16-468F-9808-D78B4A9CD8D7}"/>
    <cellStyle name="Comma 3 2 3 2 3 2" xfId="945" xr:uid="{7DA30C3B-503D-4BDE-92D5-11D2B49C08F1}"/>
    <cellStyle name="Comma 3 2 3 2 3 2 2" xfId="2406" xr:uid="{20A6714E-AA34-46A4-BA23-035F2793732A}"/>
    <cellStyle name="Comma 3 2 3 2 3 3" xfId="946" xr:uid="{A37E2128-520C-447D-BEC4-5F57D5B7DD30}"/>
    <cellStyle name="Comma 3 2 3 2 3 3 2" xfId="2407" xr:uid="{780F9956-FE9B-43FD-86FA-FC6FA2380B15}"/>
    <cellStyle name="Comma 3 2 3 2 3 4" xfId="2405" xr:uid="{04C561F1-41B3-4C2F-ABD2-D81BF471D972}"/>
    <cellStyle name="Comma 3 2 3 2 4" xfId="947" xr:uid="{3EA4B2A5-F315-421F-A055-F113858E6719}"/>
    <cellStyle name="Comma 3 2 3 2 4 2" xfId="948" xr:uid="{60519203-3F9B-43D2-B024-B2603B6D72E1}"/>
    <cellStyle name="Comma 3 2 3 2 4 2 2" xfId="2409" xr:uid="{D36E9E76-ACF6-4A75-ACF7-49FE8B583F02}"/>
    <cellStyle name="Comma 3 2 3 2 4 3" xfId="949" xr:uid="{D8B8AFFF-C6CD-4D7B-A6C5-95F641DBF72A}"/>
    <cellStyle name="Comma 3 2 3 2 4 3 2" xfId="2410" xr:uid="{473085E7-1F5E-4460-B094-BA44CA25FBCC}"/>
    <cellStyle name="Comma 3 2 3 2 4 4" xfId="2408" xr:uid="{94BA713A-BA61-407F-9362-61BAAD0E974A}"/>
    <cellStyle name="Comma 3 2 3 2 5" xfId="950" xr:uid="{5C95951C-0EB8-436E-AFB1-83366F801D47}"/>
    <cellStyle name="Comma 3 2 3 2 5 2" xfId="2411" xr:uid="{ED48E555-B0C1-4E91-BDEE-6E40E7A255CD}"/>
    <cellStyle name="Comma 3 2 3 2 6" xfId="951" xr:uid="{27E7E791-9BC6-46A6-939E-63A0076C4390}"/>
    <cellStyle name="Comma 3 2 3 2 6 2" xfId="2412" xr:uid="{DE103749-A5FC-46FC-BBD7-3F5007ECA4DF}"/>
    <cellStyle name="Comma 3 2 3 2 7" xfId="2401" xr:uid="{A27B4B51-3B0B-457F-8FED-3A5BB08263A7}"/>
    <cellStyle name="Comma 3 2 3 3" xfId="952" xr:uid="{BD5F0F8A-C19D-4917-8C78-A2DC3A4FD3EA}"/>
    <cellStyle name="Comma 3 2 3 3 2" xfId="953" xr:uid="{5919043E-E0BA-49B3-A658-EFD81D2CBC96}"/>
    <cellStyle name="Comma 3 2 3 3 2 2" xfId="2414" xr:uid="{CF6C3FCE-341E-46B3-BC0D-D80DC5B67A01}"/>
    <cellStyle name="Comma 3 2 3 3 3" xfId="954" xr:uid="{7BCD9464-B24C-4864-8E06-7ECBCBBD718B}"/>
    <cellStyle name="Comma 3 2 3 3 3 2" xfId="2415" xr:uid="{186C687A-A653-4449-B9CA-E831757AEE33}"/>
    <cellStyle name="Comma 3 2 3 3 4" xfId="2413" xr:uid="{3E0DCFF5-BE04-47E2-B6FA-9171A04B87A1}"/>
    <cellStyle name="Comma 3 2 3 4" xfId="955" xr:uid="{435A5B60-60C2-4F80-A443-E2F1C02D3F7D}"/>
    <cellStyle name="Comma 3 2 3 4 2" xfId="956" xr:uid="{7418E14B-DB9D-45DA-B780-D271DBE2FAEF}"/>
    <cellStyle name="Comma 3 2 3 4 2 2" xfId="2417" xr:uid="{A28F1530-C601-48E0-BF18-D138A11EC299}"/>
    <cellStyle name="Comma 3 2 3 4 3" xfId="957" xr:uid="{8B1D7576-4E98-4B09-BD09-0333C6AFB179}"/>
    <cellStyle name="Comma 3 2 3 4 3 2" xfId="2418" xr:uid="{E35CB168-0420-46B6-BAA5-8B1607D6E1F9}"/>
    <cellStyle name="Comma 3 2 3 4 4" xfId="2416" xr:uid="{03AB602E-3E93-4F42-926C-81DD0D69BB7C}"/>
    <cellStyle name="Comma 3 2 3 5" xfId="958" xr:uid="{E0DF6D05-D575-4DD0-BC39-D8F62EE33068}"/>
    <cellStyle name="Comma 3 2 3 5 2" xfId="959" xr:uid="{233C8AED-0C34-4157-871E-AFB1DB5068F5}"/>
    <cellStyle name="Comma 3 2 3 5 2 2" xfId="2420" xr:uid="{89E899C7-5E69-4DF4-B7FC-363194543EA6}"/>
    <cellStyle name="Comma 3 2 3 5 3" xfId="960" xr:uid="{381855DA-43AA-4971-87AD-95A35AE8B54E}"/>
    <cellStyle name="Comma 3 2 3 5 3 2" xfId="2421" xr:uid="{C4B41137-D17A-4BB9-AB1A-97976C999FBA}"/>
    <cellStyle name="Comma 3 2 3 5 4" xfId="2419" xr:uid="{B494D889-C71C-4911-BB53-85D8DA3E1455}"/>
    <cellStyle name="Comma 3 2 3 6" xfId="961" xr:uid="{6E67C2B6-8127-41EE-8242-8723E1C9AF9C}"/>
    <cellStyle name="Comma 3 2 3 6 2" xfId="2422" xr:uid="{41B9C867-8694-4422-BAFC-A531E17D0FEB}"/>
    <cellStyle name="Comma 3 2 3 7" xfId="962" xr:uid="{2D8CFE03-8F96-44CE-9548-F610170634C0}"/>
    <cellStyle name="Comma 3 2 3 7 2" xfId="2423" xr:uid="{D07A23A3-272B-4806-B7E2-B0FCA3D87E90}"/>
    <cellStyle name="Comma 3 2 3 8" xfId="2400" xr:uid="{B6016AB9-4804-4D08-8F09-0C16FA2E2D65}"/>
    <cellStyle name="Comma 3 2 4" xfId="963" xr:uid="{00808677-940F-47B6-816D-F635B1C2A852}"/>
    <cellStyle name="Comma 3 2 4 2" xfId="964" xr:uid="{EF1C375F-9C36-474A-BF64-ADA9CB71114E}"/>
    <cellStyle name="Comma 3 2 4 2 2" xfId="965" xr:uid="{7C21F0AA-5794-4906-AD21-DF086C7A4B48}"/>
    <cellStyle name="Comma 3 2 4 2 2 2" xfId="2426" xr:uid="{0B812A33-E003-49CB-80E5-3342B866E0C6}"/>
    <cellStyle name="Comma 3 2 4 2 3" xfId="966" xr:uid="{5C8F12B5-D9A2-4010-930A-3612C74A23A4}"/>
    <cellStyle name="Comma 3 2 4 2 3 2" xfId="2427" xr:uid="{DF03126E-431E-4963-AE7E-883207F6B99E}"/>
    <cellStyle name="Comma 3 2 4 2 4" xfId="2425" xr:uid="{2653E001-9F5F-4DF7-88B4-73D7D7BC27BF}"/>
    <cellStyle name="Comma 3 2 4 3" xfId="967" xr:uid="{92FC9BE4-550F-43D3-81A8-DB1D1B8E5952}"/>
    <cellStyle name="Comma 3 2 4 3 2" xfId="968" xr:uid="{B8E780EB-26BE-41D2-BEAE-DCFA2B0AAF77}"/>
    <cellStyle name="Comma 3 2 4 3 2 2" xfId="2429" xr:uid="{FB5641B5-BB62-438C-AF52-C4945BE8A0F6}"/>
    <cellStyle name="Comma 3 2 4 3 3" xfId="969" xr:uid="{A8CED968-EFBA-4152-BC9B-59D3B0EBF447}"/>
    <cellStyle name="Comma 3 2 4 3 3 2" xfId="2430" xr:uid="{C2850F27-B288-4179-89F1-CD7323C092CE}"/>
    <cellStyle name="Comma 3 2 4 3 4" xfId="2428" xr:uid="{C2252964-B064-46BC-9213-11FD268F0BF3}"/>
    <cellStyle name="Comma 3 2 4 4" xfId="970" xr:uid="{5544C112-5D21-4253-9C12-8422CA8271F8}"/>
    <cellStyle name="Comma 3 2 4 4 2" xfId="971" xr:uid="{99291EAA-C549-4C3F-945B-9002CD3431F0}"/>
    <cellStyle name="Comma 3 2 4 4 2 2" xfId="2432" xr:uid="{D082B6D4-C774-4796-B126-5CACDCF7DA39}"/>
    <cellStyle name="Comma 3 2 4 4 3" xfId="972" xr:uid="{9F5E804F-BCBD-4F81-AD3E-4CE0216D4292}"/>
    <cellStyle name="Comma 3 2 4 4 3 2" xfId="2433" xr:uid="{01D6213B-2758-437C-987D-3B7BEC567C11}"/>
    <cellStyle name="Comma 3 2 4 4 4" xfId="2431" xr:uid="{3D89094C-F22D-486A-A711-93E75044A488}"/>
    <cellStyle name="Comma 3 2 4 5" xfId="973" xr:uid="{256750FE-7CBF-471A-BB79-FBE1B9271D50}"/>
    <cellStyle name="Comma 3 2 4 5 2" xfId="2434" xr:uid="{EE76D83A-5AA2-420E-A614-56A3C084569F}"/>
    <cellStyle name="Comma 3 2 4 6" xfId="974" xr:uid="{14DDE0A5-7F16-4284-AC8E-5BCFC5DE1D8E}"/>
    <cellStyle name="Comma 3 2 4 6 2" xfId="2435" xr:uid="{9246D8F2-A99A-4801-8EFB-E888BA97217C}"/>
    <cellStyle name="Comma 3 2 4 7" xfId="2424" xr:uid="{D9C12C17-B517-4435-A576-7B8DA9490EAE}"/>
    <cellStyle name="Comma 3 2 5" xfId="975" xr:uid="{28C72B2C-4CDC-47E2-A41A-7BEB3EA564A9}"/>
    <cellStyle name="Comma 3 2 5 2" xfId="976" xr:uid="{FCBCC49B-8317-47D8-B676-2690B44BC6A3}"/>
    <cellStyle name="Comma 3 2 5 2 2" xfId="2437" xr:uid="{13BADBB3-6FEC-4E6D-AF19-0D8B8AB02EEC}"/>
    <cellStyle name="Comma 3 2 5 3" xfId="977" xr:uid="{5EB9E495-2319-431B-A44D-5F813515DEE4}"/>
    <cellStyle name="Comma 3 2 5 3 2" xfId="2438" xr:uid="{86CCF215-42D1-4069-BC15-CEF3891CA8F7}"/>
    <cellStyle name="Comma 3 2 5 4" xfId="2436" xr:uid="{5A8DCBBB-DDB3-4926-A0A1-42A838D9A416}"/>
    <cellStyle name="Comma 3 2 6" xfId="978" xr:uid="{C0BE3D1C-8C96-4B94-BBB2-65E2C43400F7}"/>
    <cellStyle name="Comma 3 2 6 2" xfId="979" xr:uid="{F21A4F48-133B-4407-A768-ACA46DC5AB28}"/>
    <cellStyle name="Comma 3 2 6 2 2" xfId="2440" xr:uid="{D6E6D73C-EFFE-4E6F-BB9D-082049AA8E5D}"/>
    <cellStyle name="Comma 3 2 6 3" xfId="980" xr:uid="{12E564F8-E926-4F20-9100-CF0209DBEF59}"/>
    <cellStyle name="Comma 3 2 6 3 2" xfId="2441" xr:uid="{0BB0D860-3094-4958-8092-B908FA99F467}"/>
    <cellStyle name="Comma 3 2 6 4" xfId="2439" xr:uid="{E6958580-15EB-437B-9300-E72D8ECABC42}"/>
    <cellStyle name="Comma 3 2 7" xfId="981" xr:uid="{92A59A83-2707-4726-A2E9-7F1347ED6817}"/>
    <cellStyle name="Comma 3 2 7 2" xfId="982" xr:uid="{0E28DBC0-3F43-4215-9E5B-F0414E0AAA2C}"/>
    <cellStyle name="Comma 3 2 7 2 2" xfId="2443" xr:uid="{7FD007C7-E5BE-4669-B3A3-6338B3ED418D}"/>
    <cellStyle name="Comma 3 2 7 3" xfId="983" xr:uid="{E0F80DC4-258A-47D3-BD44-F74065AF7D45}"/>
    <cellStyle name="Comma 3 2 7 3 2" xfId="2444" xr:uid="{6C95CE61-3E57-4320-A350-5E6378FB15FD}"/>
    <cellStyle name="Comma 3 2 7 4" xfId="2442" xr:uid="{4EC466D0-82E7-47A1-96D7-D47661E758A7}"/>
    <cellStyle name="Comma 3 2 8" xfId="984" xr:uid="{1E7CA9E6-642B-46A2-908D-FC4F61E7A214}"/>
    <cellStyle name="Comma 3 2 8 2" xfId="2445" xr:uid="{CB6AF949-32EE-4ED7-B7BC-D5EED08B0497}"/>
    <cellStyle name="Comma 3 2 9" xfId="985" xr:uid="{EFCAD3A1-F300-4BD9-8691-D64E6794554D}"/>
    <cellStyle name="Comma 3 2 9 2" xfId="2446" xr:uid="{F8C74FC3-AAC9-4139-AC8E-1956A844BC8E}"/>
    <cellStyle name="Comma 3 3" xfId="986" xr:uid="{AC9BF0A8-9BC1-46A7-932F-CB5314B96CEB}"/>
    <cellStyle name="Comma 3 3 2" xfId="987" xr:uid="{E1792AD4-4A87-4E1E-BFF8-C656322CD4CA}"/>
    <cellStyle name="Comma 3 3 2 2" xfId="988" xr:uid="{445D191C-D1EC-407D-9012-2E28016CB76C}"/>
    <cellStyle name="Comma 3 3 2 2 2" xfId="989" xr:uid="{E5797972-AE99-4956-AFDA-415441359D09}"/>
    <cellStyle name="Comma 3 3 2 2 2 2" xfId="2450" xr:uid="{E4C8CE6C-BB03-4C56-861F-C5652F19285E}"/>
    <cellStyle name="Comma 3 3 2 2 3" xfId="990" xr:uid="{35E2472D-734F-4045-BA02-864A138D2620}"/>
    <cellStyle name="Comma 3 3 2 2 3 2" xfId="2451" xr:uid="{85E979E9-D763-4914-A8D3-87077FBC0F9B}"/>
    <cellStyle name="Comma 3 3 2 2 4" xfId="2449" xr:uid="{C34F054A-CE0F-4DC0-8CA9-873F63FD8DC6}"/>
    <cellStyle name="Comma 3 3 2 3" xfId="991" xr:uid="{2ABC9B3F-2620-4739-B446-9EA2A6D4EE05}"/>
    <cellStyle name="Comma 3 3 2 3 2" xfId="992" xr:uid="{A388FABA-0DBF-41B4-B027-72569548C28D}"/>
    <cellStyle name="Comma 3 3 2 3 2 2" xfId="2453" xr:uid="{9D34AA50-A273-4857-8B54-CCE3A7960DC2}"/>
    <cellStyle name="Comma 3 3 2 3 3" xfId="993" xr:uid="{50FA12CD-AFD7-4917-BCC0-6BC0C31368FF}"/>
    <cellStyle name="Comma 3 3 2 3 3 2" xfId="2454" xr:uid="{8E5F1628-BC12-4CB2-A4C9-2F6ED8A8590E}"/>
    <cellStyle name="Comma 3 3 2 3 4" xfId="2452" xr:uid="{3D168ACC-0B89-4DB0-92CC-2A30D12FE3C3}"/>
    <cellStyle name="Comma 3 3 2 4" xfId="994" xr:uid="{C6CB42AF-1551-48AA-AFA3-D412E363A2EE}"/>
    <cellStyle name="Comma 3 3 2 4 2" xfId="995" xr:uid="{DDD5299E-94C8-4456-B944-110443D526CA}"/>
    <cellStyle name="Comma 3 3 2 4 2 2" xfId="2456" xr:uid="{25293C5E-A329-4B2F-AC18-8BB636C7D3BB}"/>
    <cellStyle name="Comma 3 3 2 4 3" xfId="996" xr:uid="{F6AFE1DC-E062-4235-8299-F492DF08C30F}"/>
    <cellStyle name="Comma 3 3 2 4 3 2" xfId="2457" xr:uid="{22C8D305-25C8-4DCD-8FDC-EE30D87ED710}"/>
    <cellStyle name="Comma 3 3 2 4 4" xfId="2455" xr:uid="{0F918DBB-8146-4F93-BBA2-D7379C413B3A}"/>
    <cellStyle name="Comma 3 3 2 5" xfId="997" xr:uid="{C04CCC93-880B-48BE-9B85-3BFDCA0B6D97}"/>
    <cellStyle name="Comma 3 3 2 5 2" xfId="2458" xr:uid="{38C80B92-2ED3-4274-AA9F-BD7A0263BAA1}"/>
    <cellStyle name="Comma 3 3 2 6" xfId="998" xr:uid="{93824562-1240-4E79-B455-0D2E333F11C2}"/>
    <cellStyle name="Comma 3 3 2 6 2" xfId="2459" xr:uid="{093E2C7C-68F7-41E6-B4DF-6FDF52CA821F}"/>
    <cellStyle name="Comma 3 3 2 7" xfId="2448" xr:uid="{773C9355-D0A1-4D34-AEE7-27C0B2ABF9BF}"/>
    <cellStyle name="Comma 3 3 3" xfId="999" xr:uid="{946559DC-1867-44DF-AFEE-8EA061B6AA38}"/>
    <cellStyle name="Comma 3 3 3 2" xfId="1000" xr:uid="{6BFBBBDF-A60B-4B23-8BEC-A722B9282D5B}"/>
    <cellStyle name="Comma 3 3 3 2 2" xfId="2461" xr:uid="{E47A3D7A-40F1-4CAA-9FC8-9B5D9D68512D}"/>
    <cellStyle name="Comma 3 3 3 3" xfId="1001" xr:uid="{DF63611D-70D3-4560-8EB8-B2B3373B4394}"/>
    <cellStyle name="Comma 3 3 3 3 2" xfId="2462" xr:uid="{E7EABAFC-1608-41C5-BDF8-2FAC0ACF387A}"/>
    <cellStyle name="Comma 3 3 3 4" xfId="2460" xr:uid="{DA6AD563-0946-4B2C-A920-EB9F1C50B029}"/>
    <cellStyle name="Comma 3 3 4" xfId="1002" xr:uid="{D7F51B34-B2C8-4870-B812-75806D5CE16F}"/>
    <cellStyle name="Comma 3 3 4 2" xfId="1003" xr:uid="{D9AD204F-29C3-43CF-AD80-C73B197C6AE8}"/>
    <cellStyle name="Comma 3 3 4 2 2" xfId="2464" xr:uid="{70E88043-C816-4179-BA78-0F7EC552E093}"/>
    <cellStyle name="Comma 3 3 4 3" xfId="1004" xr:uid="{ED837D66-00C4-4319-A73C-DA2D0F837F30}"/>
    <cellStyle name="Comma 3 3 4 3 2" xfId="2465" xr:uid="{A8C9D9E2-81F0-4471-A649-5E9F76D610D3}"/>
    <cellStyle name="Comma 3 3 4 4" xfId="2463" xr:uid="{54A6AB28-BEED-4835-8435-4903512AB91C}"/>
    <cellStyle name="Comma 3 3 5" xfId="1005" xr:uid="{6BDCB8D4-EC2F-4356-AB75-2EDB148591EB}"/>
    <cellStyle name="Comma 3 3 5 2" xfId="1006" xr:uid="{1A1B3549-4742-4EFB-AA66-3CA789784CA9}"/>
    <cellStyle name="Comma 3 3 5 2 2" xfId="2467" xr:uid="{3C8DFE47-BCF8-4D64-859F-FAD357F8138E}"/>
    <cellStyle name="Comma 3 3 5 3" xfId="1007" xr:uid="{A4B9432F-A8E9-4FAF-B71E-46D156675988}"/>
    <cellStyle name="Comma 3 3 5 3 2" xfId="2468" xr:uid="{CF1AE9F9-2756-4BE9-A977-6D7E95283963}"/>
    <cellStyle name="Comma 3 3 5 4" xfId="2466" xr:uid="{EAC88AA4-3ED2-4D54-9297-E0098F9758AC}"/>
    <cellStyle name="Comma 3 3 6" xfId="1008" xr:uid="{4517AA8B-A36D-4699-B146-D9CA419E4EA4}"/>
    <cellStyle name="Comma 3 3 6 2" xfId="2469" xr:uid="{267AC2EE-2D14-401F-8C3C-D65F9BF5F20F}"/>
    <cellStyle name="Comma 3 3 7" xfId="1009" xr:uid="{429B2842-AF18-408D-B72A-2BC24169C935}"/>
    <cellStyle name="Comma 3 3 7 2" xfId="2470" xr:uid="{1EED7986-EF18-42DA-83FE-F7B7077990A3}"/>
    <cellStyle name="Comma 3 3 8" xfId="2447" xr:uid="{8905B9F6-DCB7-4069-B1F0-101BA577698D}"/>
    <cellStyle name="Comma 3 4" xfId="1010" xr:uid="{BF78ED7F-2DD6-42C6-B5CB-268A78F7123A}"/>
    <cellStyle name="Comma 3 4 2" xfId="1011" xr:uid="{49D722A8-9817-4D9C-BC38-8CF7DBFF6AD9}"/>
    <cellStyle name="Comma 3 4 2 2" xfId="1012" xr:uid="{04A533EC-EF53-468F-BA46-287C39C29828}"/>
    <cellStyle name="Comma 3 4 2 2 2" xfId="1013" xr:uid="{1348E41F-4F1D-4996-8943-0D3918BFB665}"/>
    <cellStyle name="Comma 3 4 2 2 2 2" xfId="2474" xr:uid="{74867B92-E483-48C3-B7AB-A35933E204E9}"/>
    <cellStyle name="Comma 3 4 2 2 3" xfId="1014" xr:uid="{A49A3B47-43BA-4390-A7F8-A39567F30119}"/>
    <cellStyle name="Comma 3 4 2 2 3 2" xfId="2475" xr:uid="{6A1DB3E2-12AB-47A6-AB14-602DCA0E4700}"/>
    <cellStyle name="Comma 3 4 2 2 4" xfId="2473" xr:uid="{EC23F231-8420-4423-BBAD-0D0B2FECD557}"/>
    <cellStyle name="Comma 3 4 2 3" xfId="1015" xr:uid="{8F140A69-A30A-45F7-8C17-BF23D5890DB2}"/>
    <cellStyle name="Comma 3 4 2 3 2" xfId="1016" xr:uid="{055E7770-A8B2-4243-924D-E55F5233D907}"/>
    <cellStyle name="Comma 3 4 2 3 2 2" xfId="2477" xr:uid="{3D4FCE00-C0D4-41FB-A0B7-A807C3063C7E}"/>
    <cellStyle name="Comma 3 4 2 3 3" xfId="1017" xr:uid="{FD3B38BA-D888-4002-AE94-788EE914EFFD}"/>
    <cellStyle name="Comma 3 4 2 3 3 2" xfId="2478" xr:uid="{317D1837-295B-448C-B4D1-D1991F36A48B}"/>
    <cellStyle name="Comma 3 4 2 3 4" xfId="2476" xr:uid="{43032452-0E5D-4634-A119-3807A0EC09C8}"/>
    <cellStyle name="Comma 3 4 2 4" xfId="1018" xr:uid="{BB08E29B-AC8F-4913-AC02-AD6814417768}"/>
    <cellStyle name="Comma 3 4 2 4 2" xfId="1019" xr:uid="{D5329856-8390-4B93-A963-E6EF564FC3B6}"/>
    <cellStyle name="Comma 3 4 2 4 2 2" xfId="2480" xr:uid="{E0CDC8BA-8971-41ED-A3F8-07221FD3BCE4}"/>
    <cellStyle name="Comma 3 4 2 4 3" xfId="1020" xr:uid="{AFD1EBBE-77D7-4F89-AA36-8179BA223C47}"/>
    <cellStyle name="Comma 3 4 2 4 3 2" xfId="2481" xr:uid="{1E27E965-0278-405B-8383-718F476BF71D}"/>
    <cellStyle name="Comma 3 4 2 4 4" xfId="2479" xr:uid="{1807508F-5DC3-4EC2-97FA-2212DB9D8773}"/>
    <cellStyle name="Comma 3 4 2 5" xfId="1021" xr:uid="{7700D775-04B9-4B0C-925F-5750176A3F8A}"/>
    <cellStyle name="Comma 3 4 2 5 2" xfId="2482" xr:uid="{421DB8C1-21DD-42F9-BBAB-278BABD0918A}"/>
    <cellStyle name="Comma 3 4 2 6" xfId="1022" xr:uid="{7A9F9487-52BD-4C5E-9730-274EAD4F1A8A}"/>
    <cellStyle name="Comma 3 4 2 6 2" xfId="2483" xr:uid="{BBD6DF22-D63B-4B19-9060-E97FCE62C268}"/>
    <cellStyle name="Comma 3 4 2 7" xfId="2472" xr:uid="{CE40067B-AB73-4C49-8B2D-C637F60BA48F}"/>
    <cellStyle name="Comma 3 4 3" xfId="1023" xr:uid="{FD869AF2-3FD6-4B1B-A609-12D7A9D73EC3}"/>
    <cellStyle name="Comma 3 4 3 2" xfId="1024" xr:uid="{01340248-EC02-41F6-8EBD-D54BBFB101CB}"/>
    <cellStyle name="Comma 3 4 3 2 2" xfId="2485" xr:uid="{37CCD66A-B94D-43A6-AD4A-9498BA2CB444}"/>
    <cellStyle name="Comma 3 4 3 3" xfId="1025" xr:uid="{7FF191F4-0AC1-4320-BF6D-251A02A3B1DE}"/>
    <cellStyle name="Comma 3 4 3 3 2" xfId="2486" xr:uid="{0289D12A-CE63-4EC4-B0C4-4FE9791F6BCC}"/>
    <cellStyle name="Comma 3 4 3 4" xfId="2484" xr:uid="{2A67C8A8-7D58-42D7-824F-A54EB9C8BF45}"/>
    <cellStyle name="Comma 3 4 4" xfId="1026" xr:uid="{C81BA701-AED6-4703-99F6-6334EDB619E1}"/>
    <cellStyle name="Comma 3 4 4 2" xfId="1027" xr:uid="{31165A79-6E2E-4EEE-BF60-B0A56AC41D0B}"/>
    <cellStyle name="Comma 3 4 4 2 2" xfId="2488" xr:uid="{25A34171-7A35-4838-94F8-BD0ACB95A949}"/>
    <cellStyle name="Comma 3 4 4 3" xfId="1028" xr:uid="{31705AEF-4954-471F-AF32-1233E659B1DB}"/>
    <cellStyle name="Comma 3 4 4 3 2" xfId="2489" xr:uid="{F3C27923-1B78-449C-9325-35D54A1CC5D8}"/>
    <cellStyle name="Comma 3 4 4 4" xfId="2487" xr:uid="{439824C3-4574-4011-9E40-7E20ACAC14D2}"/>
    <cellStyle name="Comma 3 4 5" xfId="1029" xr:uid="{35A5E32F-5A1B-4F15-B295-8374120ECE1E}"/>
    <cellStyle name="Comma 3 4 5 2" xfId="1030" xr:uid="{9C11F183-9541-45CC-AB09-DB4DD2FBCF7C}"/>
    <cellStyle name="Comma 3 4 5 2 2" xfId="2491" xr:uid="{F20A665E-1DF1-4227-BE70-EB929E1615A3}"/>
    <cellStyle name="Comma 3 4 5 3" xfId="1031" xr:uid="{6053A334-C546-4CD7-AD43-083500B87DAD}"/>
    <cellStyle name="Comma 3 4 5 3 2" xfId="2492" xr:uid="{357398EE-B972-4AD5-8946-41415A8E3B12}"/>
    <cellStyle name="Comma 3 4 5 4" xfId="2490" xr:uid="{C6B92EEC-666C-45E9-AEB8-124A1A4A5EE6}"/>
    <cellStyle name="Comma 3 4 6" xfId="1032" xr:uid="{70ACDD1A-DE84-4AB5-97FF-36711429CCDA}"/>
    <cellStyle name="Comma 3 4 6 2" xfId="2493" xr:uid="{E15A20C3-5ADF-4CBC-9417-796EFB47DDA7}"/>
    <cellStyle name="Comma 3 4 7" xfId="1033" xr:uid="{0FDEB1A9-C579-46C7-95C4-7C96FBEE4182}"/>
    <cellStyle name="Comma 3 4 7 2" xfId="2494" xr:uid="{4CA46FA5-95CD-4369-8E34-1F3713A90CAB}"/>
    <cellStyle name="Comma 3 4 8" xfId="2471" xr:uid="{C13A810B-C81A-4F85-BB31-DDD842ED8119}"/>
    <cellStyle name="Comma 3 5" xfId="1034" xr:uid="{02F84DE2-8202-46F7-AAFC-94AE695C4311}"/>
    <cellStyle name="Comma 3 5 2" xfId="1035" xr:uid="{E52FEC67-DC73-4023-B9F6-7F80E2AEBC98}"/>
    <cellStyle name="Comma 3 5 2 2" xfId="1036" xr:uid="{8E43D0E2-F6E1-451F-AE0A-BADF22B00840}"/>
    <cellStyle name="Comma 3 5 2 2 2" xfId="2497" xr:uid="{38D68477-37CE-4337-9013-6B2F75092EDF}"/>
    <cellStyle name="Comma 3 5 2 3" xfId="1037" xr:uid="{7CA481F4-1110-41E6-929D-3AA79A4BCDBC}"/>
    <cellStyle name="Comma 3 5 2 3 2" xfId="2498" xr:uid="{7D1D5921-0D60-4519-8330-5A25673B4932}"/>
    <cellStyle name="Comma 3 5 2 4" xfId="2496" xr:uid="{5B8D7F6E-5978-4261-A388-ED103A2B75C2}"/>
    <cellStyle name="Comma 3 5 3" xfId="1038" xr:uid="{488783C7-0E75-4EB7-86B0-E61332B26248}"/>
    <cellStyle name="Comma 3 5 3 2" xfId="1039" xr:uid="{A5ED3F6B-2056-428A-B068-0F3D9A87488E}"/>
    <cellStyle name="Comma 3 5 3 2 2" xfId="2500" xr:uid="{5455CD13-65A2-4F9A-BDDE-C837F2405AEA}"/>
    <cellStyle name="Comma 3 5 3 3" xfId="1040" xr:uid="{E0F43AAE-0FF1-46B6-A910-A7D7327C831C}"/>
    <cellStyle name="Comma 3 5 3 3 2" xfId="2501" xr:uid="{C7DBECF7-FB33-4608-847A-A043C99D6CCE}"/>
    <cellStyle name="Comma 3 5 3 4" xfId="2499" xr:uid="{D1F87AE1-D985-45A4-BA61-FCF4E9597EC4}"/>
    <cellStyle name="Comma 3 5 4" xfId="1041" xr:uid="{536B33A1-7971-4F68-9E5B-B49E23D31EDB}"/>
    <cellStyle name="Comma 3 5 4 2" xfId="1042" xr:uid="{ACDAAC9B-9AF5-4866-81C1-6B722A7EF22E}"/>
    <cellStyle name="Comma 3 5 4 2 2" xfId="2503" xr:uid="{67418F9A-427F-482D-91FE-5654D26DCD63}"/>
    <cellStyle name="Comma 3 5 4 3" xfId="1043" xr:uid="{146C07E8-7318-4C2B-B3BB-9C19A95B9AEA}"/>
    <cellStyle name="Comma 3 5 4 3 2" xfId="2504" xr:uid="{9FCD2F93-1973-4887-A906-720ACC49A09A}"/>
    <cellStyle name="Comma 3 5 4 4" xfId="2502" xr:uid="{5BC27D43-E3AC-40F6-8631-28BA4FC15560}"/>
    <cellStyle name="Comma 3 5 5" xfId="1044" xr:uid="{04CCB3C6-9AA9-4A64-BD3C-59918BA5D7FD}"/>
    <cellStyle name="Comma 3 5 5 2" xfId="2505" xr:uid="{8EC4E9C2-9B8F-460A-998E-C11E91AFD935}"/>
    <cellStyle name="Comma 3 5 6" xfId="1045" xr:uid="{1631A839-356A-47ED-8B4B-C0D83F68952D}"/>
    <cellStyle name="Comma 3 5 6 2" xfId="2506" xr:uid="{F930067A-A6B7-453C-8446-57A8E510D3B9}"/>
    <cellStyle name="Comma 3 5 7" xfId="2495" xr:uid="{109F4D55-FBA1-4396-9C12-C0350D3DA631}"/>
    <cellStyle name="Comma 3 6" xfId="1046" xr:uid="{A933D7C6-F4DA-41A4-9983-FE39E908C862}"/>
    <cellStyle name="Comma 3 6 2" xfId="1047" xr:uid="{91874F0A-6F98-4C95-A1B2-BE2C69DFC650}"/>
    <cellStyle name="Comma 3 6 2 2" xfId="2508" xr:uid="{1DD11BDA-EA93-4772-B039-9AE7C12DDA48}"/>
    <cellStyle name="Comma 3 6 3" xfId="1048" xr:uid="{2CFAFA36-93F6-41CB-9D32-A6CF803180EA}"/>
    <cellStyle name="Comma 3 6 3 2" xfId="2509" xr:uid="{CEBD745A-38B6-4FF7-B904-C8D2000286F4}"/>
    <cellStyle name="Comma 3 6 4" xfId="2507" xr:uid="{F15B4BA4-E255-4972-88C8-7A5EE07CFCC2}"/>
    <cellStyle name="Comma 3 7" xfId="1049" xr:uid="{D1CA69A6-0751-47A5-A4E9-561BE5CA1963}"/>
    <cellStyle name="Comma 3 7 2" xfId="1050" xr:uid="{596B4921-F61F-4819-8011-B48A401CB2D4}"/>
    <cellStyle name="Comma 3 7 2 2" xfId="2511" xr:uid="{1D62C5E8-2725-47A8-AD35-A334E5EE6E63}"/>
    <cellStyle name="Comma 3 7 3" xfId="1051" xr:uid="{16DB3EF3-643A-4CCC-974B-9C82595CA7F1}"/>
    <cellStyle name="Comma 3 7 3 2" xfId="2512" xr:uid="{E5059B54-B122-4F17-BC44-C537C15B3E96}"/>
    <cellStyle name="Comma 3 7 4" xfId="2510" xr:uid="{FE912A37-E5B6-448B-92AA-315576F09038}"/>
    <cellStyle name="Comma 3 8" xfId="1052" xr:uid="{4FA8A6EA-92F5-40C8-82B6-4D8C43049884}"/>
    <cellStyle name="Comma 3 8 2" xfId="1053" xr:uid="{C80BCD82-C1A6-41E9-9308-E013835655B3}"/>
    <cellStyle name="Comma 3 8 2 2" xfId="2514" xr:uid="{793C342C-AA5F-4ED8-BD6F-2740F570AFAE}"/>
    <cellStyle name="Comma 3 8 3" xfId="1054" xr:uid="{68DABE36-BFDB-47FA-B7D4-9C8364D7110A}"/>
    <cellStyle name="Comma 3 8 3 2" xfId="2515" xr:uid="{6F19B811-EA0C-4F6F-AC71-239BC1964EB3}"/>
    <cellStyle name="Comma 3 8 4" xfId="2513" xr:uid="{2EC73778-48C3-4D02-85AE-501C370B3C59}"/>
    <cellStyle name="Comma 3 9" xfId="1055" xr:uid="{167E3BB6-3A2C-47D6-9424-652ABB2734F0}"/>
    <cellStyle name="Comma 3 9 2" xfId="2516" xr:uid="{693DB8F2-2B7F-4A04-BFB5-A45A42119049}"/>
    <cellStyle name="Comma 4" xfId="910" xr:uid="{37245C9A-714E-4D09-9A1F-D9E3A70DD12B}"/>
    <cellStyle name="Comma 5" xfId="11" xr:uid="{674383FA-299D-4460-AAD0-564263032DF5}"/>
    <cellStyle name="Comma0" xfId="10" xr:uid="{C33C2181-FC22-484A-8C90-6043A754F62D}"/>
    <cellStyle name="Comma0 2" xfId="1056" xr:uid="{97FDC603-E08C-4A17-96CA-518F8DB2ACF0}"/>
    <cellStyle name="Comma0 2 2" xfId="1057" xr:uid="{2960DA4B-DD4B-4C36-B934-DEBAE848CA8C}"/>
    <cellStyle name="Comma0 3" xfId="1058" xr:uid="{E9AC058D-4080-42AA-BBEF-566940B3A4FF}"/>
    <cellStyle name="Comma1" xfId="18" xr:uid="{A92582CA-3834-4EBE-BDFE-BD3A850E4C48}"/>
    <cellStyle name="Comma2" xfId="19" xr:uid="{8D17CC25-60A6-4861-A99E-0E709CDB56EA}"/>
    <cellStyle name="Comma3" xfId="20" xr:uid="{4E5034E6-26E2-452C-A350-A40642D5715D}"/>
    <cellStyle name="Currency" xfId="7" builtinId="4"/>
    <cellStyle name="Currency 2" xfId="2" xr:uid="{A53EA9EC-A21C-428E-9CA1-BE7F2801D5D9}"/>
    <cellStyle name="Currency 2 2" xfId="9" xr:uid="{8C9CCCEA-177D-48F9-9BCE-1BDE2DAE959A}"/>
    <cellStyle name="Currency 2 3" xfId="22" xr:uid="{0DEC927D-8F31-4CDB-9A6A-4F8AA25FCFD4}"/>
    <cellStyle name="Currency 3" xfId="34" xr:uid="{CA16AC7F-C8AD-4956-AD66-08E2DAB5690D}"/>
    <cellStyle name="Currency 3 2" xfId="38" xr:uid="{6DA44714-2B8D-4274-9638-0ABCD3FD503F}"/>
    <cellStyle name="Currency 4" xfId="42" xr:uid="{C27DFA0E-C985-418D-B4F7-4D1FC62A13F4}"/>
    <cellStyle name="Currency 5" xfId="21" xr:uid="{800ADE01-9C4A-4EB0-9A9D-FFE5B7638D65}"/>
    <cellStyle name="Date" xfId="23" xr:uid="{67046E4A-9845-49AC-BAAC-BC45EE22B050}"/>
    <cellStyle name="Fixed" xfId="24" xr:uid="{FC72D48C-F75F-45EE-93E3-4C97D1B668E1}"/>
    <cellStyle name="HEADING1" xfId="25" xr:uid="{C207E649-554A-4BB1-9C6E-023FC30A1957}"/>
    <cellStyle name="HEADING2" xfId="26" xr:uid="{36FC0C01-ABD4-4237-AE17-9BB21D5F819F}"/>
    <cellStyle name="Normal" xfId="0" builtinId="0"/>
    <cellStyle name="Normal 10" xfId="40" xr:uid="{87E2D98F-7692-4DC7-8980-410CAD43E76C}"/>
    <cellStyle name="Normal 10 2" xfId="3" xr:uid="{691C6CB0-B438-49D3-A8E5-8C410D2AE8B9}"/>
    <cellStyle name="Normal 11" xfId="8" xr:uid="{BF5A254B-58D6-4018-8DF5-3D65A5DAB83E}"/>
    <cellStyle name="Normal 15 2" xfId="15" xr:uid="{5FC647B3-3AEE-4FF4-90E3-FF0EE54F1D90}"/>
    <cellStyle name="Normal 16" xfId="30" xr:uid="{9E7DB8FE-B83B-431F-9CAA-AA8A3DB18213}"/>
    <cellStyle name="Normal 2" xfId="1" xr:uid="{E26A7643-4F6A-488E-9FB0-E82D32D6C955}"/>
    <cellStyle name="Normal 2 2" xfId="4" xr:uid="{8B70F879-0B67-4E55-ADA8-79BE5EFA4E55}"/>
    <cellStyle name="Normal 2 2 2" xfId="1060" xr:uid="{1F8B0F4D-9975-461C-8D0F-E86968C59149}"/>
    <cellStyle name="Normal 2 2 3" xfId="1059" xr:uid="{E75CE9EB-5367-47CC-9193-B90E7D6371F4}"/>
    <cellStyle name="Normal 2 29" xfId="1061" xr:uid="{C8E44C56-5217-4D43-9A04-A74EA2EB84C5}"/>
    <cellStyle name="Normal 2 3" xfId="1062" xr:uid="{93EE401F-2C75-4A44-88A5-CFB8E1959D6C}"/>
    <cellStyle name="Normal 2 4" xfId="41" xr:uid="{1D780FC0-AB29-4224-9509-415060C1DAC7}"/>
    <cellStyle name="Normal 2 5" xfId="27" xr:uid="{EFDC7DC6-E20A-4407-832B-EA4518DCEFFF}"/>
    <cellStyle name="Normal 3" xfId="5" xr:uid="{0F67A2E2-5127-4395-85B7-3BA6AF007229}"/>
    <cellStyle name="Normal 3 2" xfId="1064" xr:uid="{4DC2A5C5-20D5-42D8-A717-DA56CC33C8A2}"/>
    <cellStyle name="Normal 3 3" xfId="1065" xr:uid="{DE46D27E-84EA-4F14-B137-0B744DCC29C9}"/>
    <cellStyle name="Normal 3 4" xfId="1063" xr:uid="{40E8D76E-47AB-430A-B59B-FB4853F77194}"/>
    <cellStyle name="Normal 3 5" xfId="31" xr:uid="{0E006666-E3C3-4D66-81EE-3738858D3E2A}"/>
    <cellStyle name="Normal 4" xfId="32" xr:uid="{4F0250D6-AEAA-4E55-B187-C29EDD447604}"/>
    <cellStyle name="Normal 4 10" xfId="16" xr:uid="{B93F3D9E-3790-4A1E-879C-6FC7624B0E1E}"/>
    <cellStyle name="Normal 4 2" xfId="36" xr:uid="{DA83D505-BAD5-40AE-9EEC-667A68C8F946}"/>
    <cellStyle name="Normal 4 3" xfId="1066" xr:uid="{58B7515A-3E65-4D5D-AA72-9125BF6CFB33}"/>
    <cellStyle name="Normal 5" xfId="39" xr:uid="{24AFE7E2-57EE-4505-848B-8A18925C6384}"/>
    <cellStyle name="Normal 5 10" xfId="1068" xr:uid="{7B36E6B5-319D-4B88-AC7A-6BC4B82444D1}"/>
    <cellStyle name="Normal 5 10 2" xfId="2518" xr:uid="{4427509C-2D16-4617-8840-A9A164494FF2}"/>
    <cellStyle name="Normal 5 11" xfId="2517" xr:uid="{90C07897-F12B-43A4-977C-FC6F4AC7A430}"/>
    <cellStyle name="Normal 5 12" xfId="1067" xr:uid="{31F1C702-39F0-4F11-91FE-6B7D22233CDF}"/>
    <cellStyle name="Normal 5 2" xfId="1069" xr:uid="{11F4850C-877B-48B3-B43A-A5719326DCA1}"/>
    <cellStyle name="Normal 5 2 10" xfId="2519" xr:uid="{72EFFEE2-45A1-49A2-BB20-CEB1CAF7A190}"/>
    <cellStyle name="Normal 5 2 2" xfId="1070" xr:uid="{7ACD2A21-0E8C-4913-B8E5-ABEBE3DBF92D}"/>
    <cellStyle name="Normal 5 2 2 2" xfId="1071" xr:uid="{2E834960-5282-4E3F-9B2C-7D5E9A046BE6}"/>
    <cellStyle name="Normal 5 2 2 2 2" xfId="1072" xr:uid="{3848ADF3-350A-4672-BB93-9BE0DA55DDEB}"/>
    <cellStyle name="Normal 5 2 2 2 2 2" xfId="1073" xr:uid="{5820F16D-EE7B-4562-904E-82CF4D81353C}"/>
    <cellStyle name="Normal 5 2 2 2 2 2 2" xfId="2523" xr:uid="{2B9B8401-DD11-4EA7-9C02-1EAE72C69CE7}"/>
    <cellStyle name="Normal 5 2 2 2 2 3" xfId="1074" xr:uid="{D5A862AB-00A8-4093-91D6-D198067EF428}"/>
    <cellStyle name="Normal 5 2 2 2 2 3 2" xfId="2524" xr:uid="{5E30A8F5-3B1E-43D7-BB48-6E366BCFA381}"/>
    <cellStyle name="Normal 5 2 2 2 2 4" xfId="2522" xr:uid="{43B78830-F9D1-49AE-9F5E-F25584788BD8}"/>
    <cellStyle name="Normal 5 2 2 2 3" xfId="1075" xr:uid="{BD3514F0-C227-4904-B21C-09A682AD3278}"/>
    <cellStyle name="Normal 5 2 2 2 3 2" xfId="1076" xr:uid="{E46DD734-B83B-42B4-8658-C4F85EC40BDA}"/>
    <cellStyle name="Normal 5 2 2 2 3 2 2" xfId="2526" xr:uid="{95FD1F78-B52C-4D7F-B895-EFA1347B4395}"/>
    <cellStyle name="Normal 5 2 2 2 3 3" xfId="1077" xr:uid="{5559ED17-A259-47EB-9D85-0CB3B8177592}"/>
    <cellStyle name="Normal 5 2 2 2 3 3 2" xfId="2527" xr:uid="{AE4909D4-ECE5-4849-A392-47F3E10DB2B2}"/>
    <cellStyle name="Normal 5 2 2 2 3 4" xfId="2525" xr:uid="{AB819963-3ABF-4115-B33D-808572F4BA89}"/>
    <cellStyle name="Normal 5 2 2 2 4" xfId="1078" xr:uid="{62AC32EE-9651-4A84-9BCD-08CEED584AF9}"/>
    <cellStyle name="Normal 5 2 2 2 4 2" xfId="1079" xr:uid="{E2091334-D735-4F5D-A30B-4404D923197E}"/>
    <cellStyle name="Normal 5 2 2 2 4 2 2" xfId="2529" xr:uid="{4BD5FFA7-DD4F-453A-BC38-5D08078FDA3A}"/>
    <cellStyle name="Normal 5 2 2 2 4 3" xfId="1080" xr:uid="{D70D4F55-D7B7-422C-BA08-8DA4A36DAC49}"/>
    <cellStyle name="Normal 5 2 2 2 4 3 2" xfId="2530" xr:uid="{840B3137-347F-42DC-9134-B2315F056CB5}"/>
    <cellStyle name="Normal 5 2 2 2 4 4" xfId="2528" xr:uid="{E333348D-5BB6-48D2-91B6-319A36DEDEA0}"/>
    <cellStyle name="Normal 5 2 2 2 5" xfId="1081" xr:uid="{FC5F3B12-99CC-4757-BF73-F2AF44B01E50}"/>
    <cellStyle name="Normal 5 2 2 2 5 2" xfId="2531" xr:uid="{116ACF8C-CFA2-44B6-BFC5-6582B61403F0}"/>
    <cellStyle name="Normal 5 2 2 2 6" xfId="1082" xr:uid="{133C10E3-2F03-4207-8AF9-FF4C57C3AB63}"/>
    <cellStyle name="Normal 5 2 2 2 6 2" xfId="2532" xr:uid="{F5D1A24B-F7F4-405B-A7E6-14A62C87DE60}"/>
    <cellStyle name="Normal 5 2 2 2 7" xfId="2521" xr:uid="{4377F64F-B58C-4275-B701-A38410B22D65}"/>
    <cellStyle name="Normal 5 2 2 3" xfId="1083" xr:uid="{7940FB64-0B15-4B8A-A07D-0A0B5A60F667}"/>
    <cellStyle name="Normal 5 2 2 3 2" xfId="1084" xr:uid="{182227E5-BB6A-4F22-9A28-4A7BA18184D7}"/>
    <cellStyle name="Normal 5 2 2 3 2 2" xfId="2534" xr:uid="{B9FC8394-9258-4080-8D92-C3AD2C1730DA}"/>
    <cellStyle name="Normal 5 2 2 3 3" xfId="1085" xr:uid="{3B3798F2-688B-4BB3-AE41-64A7D51E221E}"/>
    <cellStyle name="Normal 5 2 2 3 3 2" xfId="2535" xr:uid="{E25C454E-2207-4605-B32B-170538DC0E6E}"/>
    <cellStyle name="Normal 5 2 2 3 4" xfId="2533" xr:uid="{001FE04D-55EF-4720-A42D-67EFB7407FB7}"/>
    <cellStyle name="Normal 5 2 2 4" xfId="1086" xr:uid="{53B0F264-BFC6-4723-B0FD-FCC0384A9B5A}"/>
    <cellStyle name="Normal 5 2 2 4 2" xfId="1087" xr:uid="{F537804C-0960-4A29-B100-DC77AA07081A}"/>
    <cellStyle name="Normal 5 2 2 4 2 2" xfId="2537" xr:uid="{05CB6B9C-BB1B-4A0A-9417-C00A4BFBBC1B}"/>
    <cellStyle name="Normal 5 2 2 4 3" xfId="1088" xr:uid="{CBED10FF-1540-4E0C-A770-EC218B398826}"/>
    <cellStyle name="Normal 5 2 2 4 3 2" xfId="2538" xr:uid="{E53CB7C2-24A6-442F-A157-7BFB5C5C2397}"/>
    <cellStyle name="Normal 5 2 2 4 4" xfId="2536" xr:uid="{F95D7B98-3B32-41E4-8BD7-4566B64A333A}"/>
    <cellStyle name="Normal 5 2 2 5" xfId="1089" xr:uid="{923F7F02-D9C7-4673-B1A9-14E092A5121A}"/>
    <cellStyle name="Normal 5 2 2 5 2" xfId="1090" xr:uid="{053BA935-2DEE-413D-AAB5-F007A58E3D71}"/>
    <cellStyle name="Normal 5 2 2 5 2 2" xfId="2540" xr:uid="{2C6C50C4-1EFC-406D-9AA9-6B856DB42CF4}"/>
    <cellStyle name="Normal 5 2 2 5 3" xfId="1091" xr:uid="{7AB97CB9-0E06-4A37-AA78-E705E2DCE591}"/>
    <cellStyle name="Normal 5 2 2 5 3 2" xfId="2541" xr:uid="{295963C1-AC15-4E77-9B2D-B0871AF083BB}"/>
    <cellStyle name="Normal 5 2 2 5 4" xfId="2539" xr:uid="{49D01CC1-8CEF-4D76-828E-CC0596D01068}"/>
    <cellStyle name="Normal 5 2 2 6" xfId="1092" xr:uid="{136ADA75-CDA3-4384-B905-E3107124C05E}"/>
    <cellStyle name="Normal 5 2 2 6 2" xfId="2542" xr:uid="{1EF9A428-82BB-4960-8B04-65C772841D8D}"/>
    <cellStyle name="Normal 5 2 2 7" xfId="1093" xr:uid="{66A4136E-DDBC-451A-A5F4-83F151A10A60}"/>
    <cellStyle name="Normal 5 2 2 7 2" xfId="2543" xr:uid="{F88C188A-6022-486B-939C-8571FA13245C}"/>
    <cellStyle name="Normal 5 2 2 8" xfId="2520" xr:uid="{F4F2B59D-2ECB-4019-B937-C1AD7ECE066E}"/>
    <cellStyle name="Normal 5 2 3" xfId="1094" xr:uid="{B735FE56-C128-423B-9CD8-57D6201B4691}"/>
    <cellStyle name="Normal 5 2 3 2" xfId="1095" xr:uid="{AFE47AED-7A0A-4A17-B4C3-D0E6FADE1BF4}"/>
    <cellStyle name="Normal 5 2 3 2 2" xfId="1096" xr:uid="{97117099-4D20-4205-AFCF-2E2334983F8A}"/>
    <cellStyle name="Normal 5 2 3 2 2 2" xfId="1097" xr:uid="{9D70427D-C95A-485A-9E64-4D9BDB39B13B}"/>
    <cellStyle name="Normal 5 2 3 2 2 2 2" xfId="2547" xr:uid="{C9724B9E-A05E-4C15-A271-0EF4E07300EF}"/>
    <cellStyle name="Normal 5 2 3 2 2 3" xfId="1098" xr:uid="{18D06606-5D45-4A32-9949-BAF31091B5EA}"/>
    <cellStyle name="Normal 5 2 3 2 2 3 2" xfId="2548" xr:uid="{C10185C1-37D1-402D-96AB-71B4A02875E5}"/>
    <cellStyle name="Normal 5 2 3 2 2 4" xfId="2546" xr:uid="{0E7047DD-62B4-45AB-AA74-24E1CB6E272E}"/>
    <cellStyle name="Normal 5 2 3 2 3" xfId="1099" xr:uid="{4313B5BD-6167-4714-A3D8-9BF52DB1EF9E}"/>
    <cellStyle name="Normal 5 2 3 2 3 2" xfId="1100" xr:uid="{3E447A47-B4A2-490F-B66E-3DB4789743A5}"/>
    <cellStyle name="Normal 5 2 3 2 3 2 2" xfId="2550" xr:uid="{0482E16A-B916-46EB-871F-894721FA0748}"/>
    <cellStyle name="Normal 5 2 3 2 3 3" xfId="1101" xr:uid="{629112A8-A6F5-4FE7-9C8D-9B6C96687E9C}"/>
    <cellStyle name="Normal 5 2 3 2 3 3 2" xfId="2551" xr:uid="{605D73F4-841B-4FB3-AF1C-AF76B62F60C3}"/>
    <cellStyle name="Normal 5 2 3 2 3 4" xfId="2549" xr:uid="{F2E81205-AB63-40E8-A823-230DCF4823F1}"/>
    <cellStyle name="Normal 5 2 3 2 4" xfId="1102" xr:uid="{59ED1EBF-FF0E-40E7-A5A4-35038C40880A}"/>
    <cellStyle name="Normal 5 2 3 2 4 2" xfId="1103" xr:uid="{BA10FBC5-3317-401E-A99B-E2897FC93107}"/>
    <cellStyle name="Normal 5 2 3 2 4 2 2" xfId="2553" xr:uid="{4CB58E43-7458-4CA6-AA5F-2E43B44C9D5B}"/>
    <cellStyle name="Normal 5 2 3 2 4 3" xfId="1104" xr:uid="{177B0B76-CCC6-4C64-AEF3-749CF50C3943}"/>
    <cellStyle name="Normal 5 2 3 2 4 3 2" xfId="2554" xr:uid="{03AE30C5-B119-41C4-9E5A-405C2BF05321}"/>
    <cellStyle name="Normal 5 2 3 2 4 4" xfId="2552" xr:uid="{CB0F87EA-2F49-471E-87E0-674FAFB1137C}"/>
    <cellStyle name="Normal 5 2 3 2 5" xfId="1105" xr:uid="{49AB54EC-1DB4-4EF4-BCD1-4BB743D0315C}"/>
    <cellStyle name="Normal 5 2 3 2 5 2" xfId="2555" xr:uid="{9553F9D5-F84B-451F-B01F-DF9BCECEAE1A}"/>
    <cellStyle name="Normal 5 2 3 2 6" xfId="1106" xr:uid="{B0C7AE1A-D517-4374-8F8C-BF5D3EC726F9}"/>
    <cellStyle name="Normal 5 2 3 2 6 2" xfId="2556" xr:uid="{8E8E9B86-839B-4CA4-81B5-BB86024C08BA}"/>
    <cellStyle name="Normal 5 2 3 2 7" xfId="2545" xr:uid="{769147CC-3DD1-45E5-80D2-AEA4A2F1413D}"/>
    <cellStyle name="Normal 5 2 3 3" xfId="1107" xr:uid="{A97D0165-2218-4E4B-B5CF-A9A4DD883ED6}"/>
    <cellStyle name="Normal 5 2 3 3 2" xfId="1108" xr:uid="{9E13670E-17E0-4835-92EA-847C701E0390}"/>
    <cellStyle name="Normal 5 2 3 3 2 2" xfId="2558" xr:uid="{B9119B19-86F8-4DEA-8C4F-B02DAB43D868}"/>
    <cellStyle name="Normal 5 2 3 3 3" xfId="1109" xr:uid="{D462F705-3432-47A8-8264-BBCDFDA770F8}"/>
    <cellStyle name="Normal 5 2 3 3 3 2" xfId="2559" xr:uid="{1AE2A8BE-E290-462D-A1D4-4E5DA80EF370}"/>
    <cellStyle name="Normal 5 2 3 3 4" xfId="2557" xr:uid="{945BB70C-0867-4B2D-89EF-3584B3AA8E1B}"/>
    <cellStyle name="Normal 5 2 3 4" xfId="1110" xr:uid="{93D7EDE3-3943-41B5-BBC5-B03CA43BF571}"/>
    <cellStyle name="Normal 5 2 3 4 2" xfId="1111" xr:uid="{3B28A57A-2841-4A91-B4AF-84CB69888C3E}"/>
    <cellStyle name="Normal 5 2 3 4 2 2" xfId="2561" xr:uid="{E54BC3C0-1436-4E4C-AA0A-1A6609933020}"/>
    <cellStyle name="Normal 5 2 3 4 3" xfId="1112" xr:uid="{96F8F95E-7EC6-47F0-8D96-7272DE513BBF}"/>
    <cellStyle name="Normal 5 2 3 4 3 2" xfId="2562" xr:uid="{105CAA23-FC4F-45F5-8DBC-9B52C52D3CA2}"/>
    <cellStyle name="Normal 5 2 3 4 4" xfId="2560" xr:uid="{899956DD-F00E-4CFF-A819-CC5043261568}"/>
    <cellStyle name="Normal 5 2 3 5" xfId="1113" xr:uid="{F689E3FA-DA79-4553-9ECF-524ED4034A62}"/>
    <cellStyle name="Normal 5 2 3 5 2" xfId="1114" xr:uid="{4AEEA9E5-95BF-4DC5-8E63-563A60AC9065}"/>
    <cellStyle name="Normal 5 2 3 5 2 2" xfId="2564" xr:uid="{A30C2D8B-7061-4A29-8706-668B1F187DDB}"/>
    <cellStyle name="Normal 5 2 3 5 3" xfId="1115" xr:uid="{1AE4FE3B-4719-4143-9590-DE7623C54BF4}"/>
    <cellStyle name="Normal 5 2 3 5 3 2" xfId="2565" xr:uid="{ED733850-C62F-4D38-A53E-C9996536003B}"/>
    <cellStyle name="Normal 5 2 3 5 4" xfId="2563" xr:uid="{8F0E38A9-BD9D-4935-A2BF-50C3032BA36C}"/>
    <cellStyle name="Normal 5 2 3 6" xfId="1116" xr:uid="{FCFE0D5C-7DCA-4A73-A9EB-4BB87315CBE7}"/>
    <cellStyle name="Normal 5 2 3 6 2" xfId="2566" xr:uid="{D259B36D-5190-4921-AE8E-DF0553C53EBC}"/>
    <cellStyle name="Normal 5 2 3 7" xfId="1117" xr:uid="{5CB73B14-9D4A-4940-BDEE-D88821D0EFAB}"/>
    <cellStyle name="Normal 5 2 3 7 2" xfId="2567" xr:uid="{116D3285-0B79-4BB1-AA47-771DCA9676F6}"/>
    <cellStyle name="Normal 5 2 3 8" xfId="2544" xr:uid="{2989C9AF-AF68-4B01-A3B3-DA15984E946E}"/>
    <cellStyle name="Normal 5 2 4" xfId="1118" xr:uid="{616BBA3C-F432-49C7-9716-3B45EE24A679}"/>
    <cellStyle name="Normal 5 2 4 2" xfId="1119" xr:uid="{896B7BC5-6097-4077-BDDB-7A4841579F23}"/>
    <cellStyle name="Normal 5 2 4 2 2" xfId="1120" xr:uid="{CB2F4490-177D-4596-A0DE-2B2B3E4A8BB1}"/>
    <cellStyle name="Normal 5 2 4 2 2 2" xfId="2570" xr:uid="{81B9D8D3-390E-4619-883F-FCEB28640314}"/>
    <cellStyle name="Normal 5 2 4 2 3" xfId="1121" xr:uid="{7C7D1A63-6FAD-4066-885A-3F1E24BA0318}"/>
    <cellStyle name="Normal 5 2 4 2 3 2" xfId="2571" xr:uid="{E38CE65C-9D11-42E6-B383-A16BE0939366}"/>
    <cellStyle name="Normal 5 2 4 2 4" xfId="2569" xr:uid="{BDEDD9F7-C23F-486C-BF58-1EE65EA2679A}"/>
    <cellStyle name="Normal 5 2 4 3" xfId="1122" xr:uid="{FF3B05FE-0A5F-46B3-925B-78B27AD33A43}"/>
    <cellStyle name="Normal 5 2 4 3 2" xfId="1123" xr:uid="{72243077-BA1A-4724-AD7A-57AEA29A79CC}"/>
    <cellStyle name="Normal 5 2 4 3 2 2" xfId="2573" xr:uid="{F516AAD8-5A07-4D69-AFBE-254F7D641FD7}"/>
    <cellStyle name="Normal 5 2 4 3 3" xfId="1124" xr:uid="{0B0CA1DA-2E80-460D-80E4-3839769B18E1}"/>
    <cellStyle name="Normal 5 2 4 3 3 2" xfId="2574" xr:uid="{602ADA71-821C-443B-B3D8-243B8D4F03F9}"/>
    <cellStyle name="Normal 5 2 4 3 4" xfId="2572" xr:uid="{CA64C4AD-E7D2-42EE-B004-C5B54B6930B5}"/>
    <cellStyle name="Normal 5 2 4 4" xfId="1125" xr:uid="{1F141771-1C73-4268-AFFE-E078E74811E4}"/>
    <cellStyle name="Normal 5 2 4 4 2" xfId="1126" xr:uid="{88914963-101E-4938-8B6F-E51E9762630F}"/>
    <cellStyle name="Normal 5 2 4 4 2 2" xfId="2576" xr:uid="{DCBF9B4C-ABA3-4D36-A84B-D1F136DE36B1}"/>
    <cellStyle name="Normal 5 2 4 4 3" xfId="1127" xr:uid="{7A1755F5-75C5-4279-B711-ECCBE2EA5010}"/>
    <cellStyle name="Normal 5 2 4 4 3 2" xfId="2577" xr:uid="{8DA8E5F6-8704-401F-84C9-C04C913952DC}"/>
    <cellStyle name="Normal 5 2 4 4 4" xfId="2575" xr:uid="{DD172DEE-CD8E-4806-BA7E-FEC2AC6B9CE4}"/>
    <cellStyle name="Normal 5 2 4 5" xfId="1128" xr:uid="{BC5203C9-7538-4057-96D4-896513976982}"/>
    <cellStyle name="Normal 5 2 4 5 2" xfId="2578" xr:uid="{CDC813DD-E001-40ED-827B-723A654FE32A}"/>
    <cellStyle name="Normal 5 2 4 6" xfId="1129" xr:uid="{DC37F607-E6EC-46F6-B8A0-76DCF250E06E}"/>
    <cellStyle name="Normal 5 2 4 6 2" xfId="2579" xr:uid="{81C2AB33-6CF6-458C-8E15-FC68F1221FA6}"/>
    <cellStyle name="Normal 5 2 4 7" xfId="2568" xr:uid="{9C8B9040-719D-4772-8DF8-5E454F8BC4A5}"/>
    <cellStyle name="Normal 5 2 5" xfId="1130" xr:uid="{CD29380F-D97A-4AAE-A2AF-B76FEBD98E9C}"/>
    <cellStyle name="Normal 5 2 5 2" xfId="1131" xr:uid="{6FD2A9D9-8E50-48C3-B627-2F352F07F9BE}"/>
    <cellStyle name="Normal 5 2 5 2 2" xfId="2581" xr:uid="{0325E633-DD5B-425C-BF7A-DAF7CF9AE5D1}"/>
    <cellStyle name="Normal 5 2 5 3" xfId="1132" xr:uid="{62D168AC-C00F-4C7F-8FC1-D70BADFB9789}"/>
    <cellStyle name="Normal 5 2 5 3 2" xfId="2582" xr:uid="{C504DE88-8F84-4016-95A5-ADFC134BDE65}"/>
    <cellStyle name="Normal 5 2 5 4" xfId="2580" xr:uid="{F8DE34FC-36D8-46A7-8F87-256DF4659946}"/>
    <cellStyle name="Normal 5 2 6" xfId="1133" xr:uid="{9739C976-5F01-40A5-8EF6-05CD3047A87F}"/>
    <cellStyle name="Normal 5 2 6 2" xfId="1134" xr:uid="{A1C416AC-2081-43CC-9EC8-0B8EF6E3BB0C}"/>
    <cellStyle name="Normal 5 2 6 2 2" xfId="2584" xr:uid="{3F617D5E-2095-45DA-83D7-225172AD797A}"/>
    <cellStyle name="Normal 5 2 6 3" xfId="1135" xr:uid="{DF2B2394-3B17-4F29-9AB7-904A803BC229}"/>
    <cellStyle name="Normal 5 2 6 3 2" xfId="2585" xr:uid="{2C881B57-A056-4D54-95A3-487FE958281A}"/>
    <cellStyle name="Normal 5 2 6 4" xfId="2583" xr:uid="{7EA2C916-C0A4-4C15-B30B-AA87ACF0F009}"/>
    <cellStyle name="Normal 5 2 7" xfId="1136" xr:uid="{ADE6C995-65A4-40D4-9EB4-E3FB588539C6}"/>
    <cellStyle name="Normal 5 2 7 2" xfId="1137" xr:uid="{BD7590BB-7EE5-48C5-BFC3-5DA5BAB8A741}"/>
    <cellStyle name="Normal 5 2 7 2 2" xfId="2587" xr:uid="{7719A052-7408-4484-8F51-49022EBB6C4F}"/>
    <cellStyle name="Normal 5 2 7 3" xfId="1138" xr:uid="{87101259-814D-40DE-A5E9-577BDB8D38FB}"/>
    <cellStyle name="Normal 5 2 7 3 2" xfId="2588" xr:uid="{2D708267-CDAF-4143-9F85-AA8D4431A7DE}"/>
    <cellStyle name="Normal 5 2 7 4" xfId="2586" xr:uid="{7C39EE3A-C2F2-4F4E-A9F4-B3D85E4B5EAE}"/>
    <cellStyle name="Normal 5 2 8" xfId="1139" xr:uid="{8A732668-1439-4C28-8E1B-775C7E34BD49}"/>
    <cellStyle name="Normal 5 2 8 2" xfId="2589" xr:uid="{A6AADD91-7FC3-4094-8FF4-D92F804970C1}"/>
    <cellStyle name="Normal 5 2 9" xfId="1140" xr:uid="{310CF1AA-4745-4AD6-AE72-095B98D0E5BB}"/>
    <cellStyle name="Normal 5 2 9 2" xfId="2590" xr:uid="{6A80E2C2-6F3C-4D54-8BAD-494F509B2768}"/>
    <cellStyle name="Normal 5 3" xfId="1141" xr:uid="{4C57B7E5-3470-4883-A207-42094671A8D9}"/>
    <cellStyle name="Normal 5 3 2" xfId="1142" xr:uid="{7DC65E11-A865-43B0-AFF2-50C28D11CE3D}"/>
    <cellStyle name="Normal 5 3 2 2" xfId="1143" xr:uid="{BC090F4B-6631-4193-8576-B924ADF44D64}"/>
    <cellStyle name="Normal 5 3 2 2 2" xfId="1144" xr:uid="{D540E925-1B49-45A3-9757-CA2098DAEBA1}"/>
    <cellStyle name="Normal 5 3 2 2 2 2" xfId="2594" xr:uid="{EACDCB19-E47A-4C74-9E0F-57F24957B4DB}"/>
    <cellStyle name="Normal 5 3 2 2 3" xfId="1145" xr:uid="{DEC1BEBF-CFDB-4520-ABF4-43568C74BF84}"/>
    <cellStyle name="Normal 5 3 2 2 3 2" xfId="2595" xr:uid="{11EA12E4-BD2F-43DB-882B-0D07E2FD2FC6}"/>
    <cellStyle name="Normal 5 3 2 2 4" xfId="2593" xr:uid="{95CB9075-5D2E-4A25-A43F-0086420BB370}"/>
    <cellStyle name="Normal 5 3 2 3" xfId="1146" xr:uid="{CD6E32A8-F83E-4E06-B738-94323AD94E09}"/>
    <cellStyle name="Normal 5 3 2 3 2" xfId="1147" xr:uid="{252BBE3A-E0A8-4320-BB51-A582FE4497E2}"/>
    <cellStyle name="Normal 5 3 2 3 2 2" xfId="2597" xr:uid="{B89FBD40-9531-407A-86C6-FE6E5F519498}"/>
    <cellStyle name="Normal 5 3 2 3 3" xfId="1148" xr:uid="{4AA3FE5C-A72A-4AC7-8222-1D10BEBE2BAB}"/>
    <cellStyle name="Normal 5 3 2 3 3 2" xfId="2598" xr:uid="{42E048E4-267C-4274-81CA-3FFB3F7FE180}"/>
    <cellStyle name="Normal 5 3 2 3 4" xfId="2596" xr:uid="{4F105076-DD7E-4B55-B2FF-ED70A0BA8FB8}"/>
    <cellStyle name="Normal 5 3 2 4" xfId="1149" xr:uid="{BB185649-0AC3-408D-937C-1F28F19D604A}"/>
    <cellStyle name="Normal 5 3 2 4 2" xfId="1150" xr:uid="{FE0C4C0C-0326-4665-BFA1-E6B5B424919B}"/>
    <cellStyle name="Normal 5 3 2 4 2 2" xfId="2600" xr:uid="{4F68ACD4-E3A7-4540-A56A-C4B6B7C27990}"/>
    <cellStyle name="Normal 5 3 2 4 3" xfId="1151" xr:uid="{AD2F1843-869E-4B76-98A9-A82159E6550C}"/>
    <cellStyle name="Normal 5 3 2 4 3 2" xfId="2601" xr:uid="{EF394231-C280-426F-8F1A-83FCEEDC9EF4}"/>
    <cellStyle name="Normal 5 3 2 4 4" xfId="2599" xr:uid="{78D20BD8-F0BA-4408-B645-8E24FAA8BBB9}"/>
    <cellStyle name="Normal 5 3 2 5" xfId="1152" xr:uid="{68C85EFC-D84D-40D9-9C2E-3A1D78F6840E}"/>
    <cellStyle name="Normal 5 3 2 5 2" xfId="2602" xr:uid="{DB74EA21-BC57-45FB-B814-0A06975F706D}"/>
    <cellStyle name="Normal 5 3 2 6" xfId="1153" xr:uid="{AE2C982E-2F0F-4086-910B-F8500C7A003E}"/>
    <cellStyle name="Normal 5 3 2 6 2" xfId="2603" xr:uid="{65BDA495-5779-47E4-B917-278769F56803}"/>
    <cellStyle name="Normal 5 3 2 7" xfId="2592" xr:uid="{BBEF09E8-873A-4EE9-8A08-BC33CE00EC3A}"/>
    <cellStyle name="Normal 5 3 3" xfId="1154" xr:uid="{B56BCD3D-0472-44AE-A604-0A77429E8697}"/>
    <cellStyle name="Normal 5 3 3 2" xfId="1155" xr:uid="{7AF9C9FA-6996-4D50-B8CE-AF7C6739AF00}"/>
    <cellStyle name="Normal 5 3 3 2 2" xfId="2605" xr:uid="{81D25265-D3B6-4A5C-9DB1-A12FDDC67A51}"/>
    <cellStyle name="Normal 5 3 3 3" xfId="1156" xr:uid="{0F073B65-3F0C-4132-B04B-5D86EEAFD1D0}"/>
    <cellStyle name="Normal 5 3 3 3 2" xfId="2606" xr:uid="{93A83402-0F19-4A7F-A672-40E3565DEC25}"/>
    <cellStyle name="Normal 5 3 3 4" xfId="2604" xr:uid="{2D65DBA1-D398-4AAC-AAEF-5D779D11B549}"/>
    <cellStyle name="Normal 5 3 4" xfId="1157" xr:uid="{55200157-EF6A-4851-A6EE-60954492BEA6}"/>
    <cellStyle name="Normal 5 3 4 2" xfId="1158" xr:uid="{F8EBA36A-9D8B-4F6B-A538-1756F308E76E}"/>
    <cellStyle name="Normal 5 3 4 2 2" xfId="2608" xr:uid="{E64DF2CC-C55D-4791-A469-79C9C0B7FF30}"/>
    <cellStyle name="Normal 5 3 4 3" xfId="1159" xr:uid="{907AF59A-0DBD-46E2-BCAE-E8FDBDA87453}"/>
    <cellStyle name="Normal 5 3 4 3 2" xfId="2609" xr:uid="{60E8DFB8-1729-45A8-BF06-9AAD25CEC00F}"/>
    <cellStyle name="Normal 5 3 4 4" xfId="2607" xr:uid="{495A9B00-E9C2-4B59-B4AB-C76EF9CFC2C8}"/>
    <cellStyle name="Normal 5 3 5" xfId="1160" xr:uid="{CBF75D3F-5EB9-4E1C-82BF-E2B2A0323C54}"/>
    <cellStyle name="Normal 5 3 5 2" xfId="1161" xr:uid="{874679DF-5D71-4A4C-B866-A5119BA8B3DF}"/>
    <cellStyle name="Normal 5 3 5 2 2" xfId="2611" xr:uid="{4B4CDA4F-EBC3-46A5-95B5-97E258DDADFB}"/>
    <cellStyle name="Normal 5 3 5 3" xfId="1162" xr:uid="{752A6C6E-301C-445C-8629-39785497097D}"/>
    <cellStyle name="Normal 5 3 5 3 2" xfId="2612" xr:uid="{65C1E274-B7B0-41B6-AAD5-48A3E8C0BACA}"/>
    <cellStyle name="Normal 5 3 5 4" xfId="2610" xr:uid="{F3DD842D-BB53-422B-B731-D5C626FF57AF}"/>
    <cellStyle name="Normal 5 3 6" xfId="1163" xr:uid="{ECC24B14-9636-4168-838B-E916C1655D2B}"/>
    <cellStyle name="Normal 5 3 6 2" xfId="2613" xr:uid="{AF60ADE5-5BC9-4E9E-BA79-3E003F9CC29B}"/>
    <cellStyle name="Normal 5 3 7" xfId="1164" xr:uid="{6F7B680F-A6F5-46A2-A199-EE7945DE41DD}"/>
    <cellStyle name="Normal 5 3 7 2" xfId="2614" xr:uid="{4C53F510-BC74-460E-B52D-BE5B8F26648C}"/>
    <cellStyle name="Normal 5 3 8" xfId="2591" xr:uid="{CC49D6B7-574B-4D15-9382-B305B1A35CAB}"/>
    <cellStyle name="Normal 5 4" xfId="1165" xr:uid="{4B2E53AA-880E-436C-B488-BB2BD9AB3C97}"/>
    <cellStyle name="Normal 5 4 2" xfId="1166" xr:uid="{3BB2975A-775A-4663-AE41-6330A8153694}"/>
    <cellStyle name="Normal 5 4 2 2" xfId="1167" xr:uid="{997972EB-76E1-40D2-BDA3-7BCD0ABB05BE}"/>
    <cellStyle name="Normal 5 4 2 2 2" xfId="1168" xr:uid="{0A948136-78A1-4702-9BC0-A0FB3790EDE0}"/>
    <cellStyle name="Normal 5 4 2 2 2 2" xfId="2618" xr:uid="{53FA2E6C-5ECB-45BD-B4E9-0C9A52B38367}"/>
    <cellStyle name="Normal 5 4 2 2 3" xfId="1169" xr:uid="{AAD0FD2C-A0FC-41AA-8396-54D292AE8DFC}"/>
    <cellStyle name="Normal 5 4 2 2 3 2" xfId="2619" xr:uid="{E6B000AF-73C6-4ED5-8974-6D2D97D2A111}"/>
    <cellStyle name="Normal 5 4 2 2 4" xfId="2617" xr:uid="{38705428-33B3-43D7-BDA2-49F0847DCE6A}"/>
    <cellStyle name="Normal 5 4 2 3" xfId="1170" xr:uid="{3653D4A0-3AB0-490F-BDD8-685A595AFECC}"/>
    <cellStyle name="Normal 5 4 2 3 2" xfId="1171" xr:uid="{14886E97-9A3F-4DC7-B81E-94CB366967BE}"/>
    <cellStyle name="Normal 5 4 2 3 2 2" xfId="2621" xr:uid="{7AA2A6B0-F730-4D40-A5AA-ABE8641D94C1}"/>
    <cellStyle name="Normal 5 4 2 3 3" xfId="1172" xr:uid="{44D0C51B-96B3-42E6-8744-5A9762BF3CB0}"/>
    <cellStyle name="Normal 5 4 2 3 3 2" xfId="2622" xr:uid="{C7B85377-BFBF-43D3-BE7B-B5C8A4E07453}"/>
    <cellStyle name="Normal 5 4 2 3 4" xfId="2620" xr:uid="{8B47BE45-167C-489B-ADAE-48B7E865EB7F}"/>
    <cellStyle name="Normal 5 4 2 4" xfId="1173" xr:uid="{A29B5E44-9774-4770-A7AB-52172A2ACC8E}"/>
    <cellStyle name="Normal 5 4 2 4 2" xfId="1174" xr:uid="{BBF6AD63-3637-4D42-8A30-902B1B47A72A}"/>
    <cellStyle name="Normal 5 4 2 4 2 2" xfId="2624" xr:uid="{2E74AFD6-E50C-4D0F-90C1-14EFF2D576DC}"/>
    <cellStyle name="Normal 5 4 2 4 3" xfId="1175" xr:uid="{55BB0428-FC1E-48B8-A901-C694697E92BF}"/>
    <cellStyle name="Normal 5 4 2 4 3 2" xfId="2625" xr:uid="{0B55BBAC-AEA0-4D46-AB2A-37A8FFCAB55C}"/>
    <cellStyle name="Normal 5 4 2 4 4" xfId="2623" xr:uid="{601FCA2B-21B1-47F4-BA4D-664F5FEBC21D}"/>
    <cellStyle name="Normal 5 4 2 5" xfId="1176" xr:uid="{66E64BA6-A314-4DC9-846C-B6FD02B84A71}"/>
    <cellStyle name="Normal 5 4 2 5 2" xfId="2626" xr:uid="{873C347F-B59A-43C9-94B7-FA77D67416FB}"/>
    <cellStyle name="Normal 5 4 2 6" xfId="1177" xr:uid="{834E22C3-D1FE-4B21-BB41-CCEE1B5E2D5E}"/>
    <cellStyle name="Normal 5 4 2 6 2" xfId="2627" xr:uid="{B591978C-8414-46CF-AFF6-3E78ECD4FAE1}"/>
    <cellStyle name="Normal 5 4 2 7" xfId="2616" xr:uid="{93757648-ED9F-46E5-8C09-EE94E73D76EA}"/>
    <cellStyle name="Normal 5 4 3" xfId="1178" xr:uid="{7BC23281-33A8-49FE-9A9D-9B8B046879D0}"/>
    <cellStyle name="Normal 5 4 3 2" xfId="1179" xr:uid="{F72414AC-9361-4703-BE28-C17A83B9C7A9}"/>
    <cellStyle name="Normal 5 4 3 2 2" xfId="2629" xr:uid="{8E7FBB6F-19CD-4506-8E86-570960E9F798}"/>
    <cellStyle name="Normal 5 4 3 3" xfId="1180" xr:uid="{55D8E732-84E5-4333-9DE4-7065D96B9B05}"/>
    <cellStyle name="Normal 5 4 3 3 2" xfId="2630" xr:uid="{C8669EE6-D687-49D9-92A4-61FA04224EAC}"/>
    <cellStyle name="Normal 5 4 3 4" xfId="2628" xr:uid="{CC461FB2-1E62-4DB5-8CE6-3E7B6B90880C}"/>
    <cellStyle name="Normal 5 4 4" xfId="1181" xr:uid="{9D5183A0-9154-4A38-9A19-099CD36D0DF6}"/>
    <cellStyle name="Normal 5 4 4 2" xfId="1182" xr:uid="{014DD4C9-E7AA-4D90-9ECE-15CCC7B53288}"/>
    <cellStyle name="Normal 5 4 4 2 2" xfId="2632" xr:uid="{DF1899E0-00A5-438D-B6D0-9889AF546AA7}"/>
    <cellStyle name="Normal 5 4 4 3" xfId="1183" xr:uid="{8F4CC43C-E503-4CA3-9E68-47B221A2F066}"/>
    <cellStyle name="Normal 5 4 4 3 2" xfId="2633" xr:uid="{B5C91317-A136-4CD2-A84F-D49D3E00E3A9}"/>
    <cellStyle name="Normal 5 4 4 4" xfId="2631" xr:uid="{C7EA5F3E-3311-46A2-BBC6-3D3C0DF39225}"/>
    <cellStyle name="Normal 5 4 5" xfId="1184" xr:uid="{6557AA3F-EEC8-46D2-8E3C-56279EED3120}"/>
    <cellStyle name="Normal 5 4 5 2" xfId="1185" xr:uid="{60C8437E-64E1-40EC-A0CD-881CF24F0EC7}"/>
    <cellStyle name="Normal 5 4 5 2 2" xfId="2635" xr:uid="{123CB638-2D0B-47ED-84A0-EDDB4FAA302D}"/>
    <cellStyle name="Normal 5 4 5 3" xfId="1186" xr:uid="{A960AA04-038A-4E95-9599-68D388556352}"/>
    <cellStyle name="Normal 5 4 5 3 2" xfId="2636" xr:uid="{E2B654A6-A603-43F6-8A32-879EB50786FE}"/>
    <cellStyle name="Normal 5 4 5 4" xfId="2634" xr:uid="{4177D5CB-FCCD-4DCC-8118-CAE0D98CC4D3}"/>
    <cellStyle name="Normal 5 4 6" xfId="1187" xr:uid="{07F48519-2F27-4BFC-8564-C715DE76AFCF}"/>
    <cellStyle name="Normal 5 4 6 2" xfId="2637" xr:uid="{52BF5EE7-B089-4197-B848-5D482F1B5BBB}"/>
    <cellStyle name="Normal 5 4 7" xfId="1188" xr:uid="{2A7457BC-AFBB-43EB-84D3-3A139936FFE8}"/>
    <cellStyle name="Normal 5 4 7 2" xfId="2638" xr:uid="{EB59F32F-4149-4218-80E8-38B771B236DA}"/>
    <cellStyle name="Normal 5 4 8" xfId="2615" xr:uid="{088819E2-8606-4A17-AF86-7B0FB21988CA}"/>
    <cellStyle name="Normal 5 5" xfId="1189" xr:uid="{60EB0ADE-75D9-459D-9ADF-713B5DFCF9BF}"/>
    <cellStyle name="Normal 5 5 2" xfId="1190" xr:uid="{9C466762-DC82-4415-816E-815CD2E45ECA}"/>
    <cellStyle name="Normal 5 5 2 2" xfId="1191" xr:uid="{C6BCD8BD-0C18-4655-B4FF-242815D25DEC}"/>
    <cellStyle name="Normal 5 5 2 2 2" xfId="2641" xr:uid="{EA5BE2F2-41BA-44BB-9EB0-41BA9183103E}"/>
    <cellStyle name="Normal 5 5 2 3" xfId="1192" xr:uid="{391C5A58-08A2-4698-A8C9-53E800904E14}"/>
    <cellStyle name="Normal 5 5 2 3 2" xfId="2642" xr:uid="{A9084256-BE34-4AD3-B16C-6C6C91630877}"/>
    <cellStyle name="Normal 5 5 2 4" xfId="2640" xr:uid="{09491CD6-B73B-4A07-B875-D4E7F702ECB1}"/>
    <cellStyle name="Normal 5 5 3" xfId="1193" xr:uid="{2081E357-6A52-4CAA-972F-A9333BF8E398}"/>
    <cellStyle name="Normal 5 5 3 2" xfId="1194" xr:uid="{5EF6305B-78B7-490B-9C7C-2F508FE318D9}"/>
    <cellStyle name="Normal 5 5 3 2 2" xfId="2644" xr:uid="{9D359BAF-99B8-4B3C-9010-862623823337}"/>
    <cellStyle name="Normal 5 5 3 3" xfId="1195" xr:uid="{8C01C993-4867-4843-A526-4D9EFFFEF46F}"/>
    <cellStyle name="Normal 5 5 3 3 2" xfId="2645" xr:uid="{05BAA5EE-DA46-4340-A65C-10E5375A92D2}"/>
    <cellStyle name="Normal 5 5 3 4" xfId="2643" xr:uid="{2AD73E94-B42D-4CCE-B088-26C4212BA576}"/>
    <cellStyle name="Normal 5 5 4" xfId="1196" xr:uid="{6837E555-2947-41BC-9453-4AA7D1CEF763}"/>
    <cellStyle name="Normal 5 5 4 2" xfId="1197" xr:uid="{ED205E8D-15C9-4020-838E-E5AC86B5A31A}"/>
    <cellStyle name="Normal 5 5 4 2 2" xfId="2647" xr:uid="{16598B3F-39DC-43E1-B515-88E9A92B082C}"/>
    <cellStyle name="Normal 5 5 4 3" xfId="1198" xr:uid="{451E6E07-7E01-429C-81C4-8D4A3AC3E18E}"/>
    <cellStyle name="Normal 5 5 4 3 2" xfId="2648" xr:uid="{56C3F28D-EE75-47F2-8AF8-EFD9BAF492C7}"/>
    <cellStyle name="Normal 5 5 4 4" xfId="2646" xr:uid="{273B2741-34D1-486B-AECF-259D87128B9C}"/>
    <cellStyle name="Normal 5 5 5" xfId="1199" xr:uid="{24E9696B-41A9-45EF-A0ED-1C822984A920}"/>
    <cellStyle name="Normal 5 5 5 2" xfId="2649" xr:uid="{B15CE4BF-94A9-48CC-A301-6F39B091350C}"/>
    <cellStyle name="Normal 5 5 6" xfId="1200" xr:uid="{28600B25-8F2C-4097-BDFB-15CE96188B40}"/>
    <cellStyle name="Normal 5 5 6 2" xfId="2650" xr:uid="{F7C1F845-B56C-4C2E-97FB-5C2084EC036B}"/>
    <cellStyle name="Normal 5 5 7" xfId="2639" xr:uid="{8262C594-5A10-4BA0-9827-F2D27388E95A}"/>
    <cellStyle name="Normal 5 6" xfId="1201" xr:uid="{4E798DB0-C94C-4509-A892-530DF337E346}"/>
    <cellStyle name="Normal 5 6 2" xfId="1202" xr:uid="{EBB2FADD-4D11-48D2-B5FF-7F6E1CB1505B}"/>
    <cellStyle name="Normal 5 6 2 2" xfId="2652" xr:uid="{1E6A7297-745F-4A26-B888-4F68F60714FE}"/>
    <cellStyle name="Normal 5 6 3" xfId="1203" xr:uid="{62E18259-1A0C-41D0-A80C-BBCB7C517CE4}"/>
    <cellStyle name="Normal 5 6 3 2" xfId="2653" xr:uid="{BD2348C4-7DC0-4BA9-843F-956546CB1F62}"/>
    <cellStyle name="Normal 5 6 4" xfId="2651" xr:uid="{6F07DD01-2741-48F4-B61D-C44B01DDA6B7}"/>
    <cellStyle name="Normal 5 7" xfId="1204" xr:uid="{EA8644F1-0734-47DE-B80A-4E41CFC31E50}"/>
    <cellStyle name="Normal 5 7 2" xfId="1205" xr:uid="{6BA16DB7-168C-4AEB-A1DE-E1BD728C0B51}"/>
    <cellStyle name="Normal 5 7 2 2" xfId="2655" xr:uid="{9CA1580C-983B-4942-933C-834AC66EBE6A}"/>
    <cellStyle name="Normal 5 7 3" xfId="1206" xr:uid="{2B7EAC1B-A3BA-4FA4-BCF3-FBAA9BB922DE}"/>
    <cellStyle name="Normal 5 7 3 2" xfId="2656" xr:uid="{DB5056FE-6D81-4B43-B938-02A53F383301}"/>
    <cellStyle name="Normal 5 7 4" xfId="2654" xr:uid="{BFECC64C-2788-4CA4-95FC-D8492C162E5F}"/>
    <cellStyle name="Normal 5 8" xfId="1207" xr:uid="{B9444D29-83FA-4C2F-B226-D21006817B66}"/>
    <cellStyle name="Normal 5 8 2" xfId="1208" xr:uid="{0B201CEE-3E9B-4BD3-90F9-C259DFE22D66}"/>
    <cellStyle name="Normal 5 8 2 2" xfId="2658" xr:uid="{A998C021-10EE-403C-B21A-51CA53A3C38C}"/>
    <cellStyle name="Normal 5 8 3" xfId="1209" xr:uid="{28666CDD-B453-4482-9CE6-B0C37A5F817B}"/>
    <cellStyle name="Normal 5 8 3 2" xfId="2659" xr:uid="{DF7EAE41-680F-42E9-AA0D-EBB599EE5158}"/>
    <cellStyle name="Normal 5 8 4" xfId="2657" xr:uid="{F07CF01C-779A-4C30-B3AB-9F6E0999D759}"/>
    <cellStyle name="Normal 5 9" xfId="1210" xr:uid="{AF5B9EA3-A7BD-4DFC-82D3-F6E8C8C0AF95}"/>
    <cellStyle name="Normal 5 9 2" xfId="2660" xr:uid="{A35F896A-751A-45B5-B2B8-33B550BAE2D2}"/>
    <cellStyle name="Normal 6" xfId="1211" xr:uid="{5012FC4C-2482-4683-9478-1DC198D0B60B}"/>
    <cellStyle name="Normal 6 2" xfId="1212" xr:uid="{06CC30D9-713B-4396-8DAC-D1E453D54B02}"/>
    <cellStyle name="Normal 6 2 10" xfId="2661" xr:uid="{6A7DE065-60E2-4E7F-8E8D-8ECB858F7AB2}"/>
    <cellStyle name="Normal 6 2 2" xfId="1213" xr:uid="{64FF5D91-75AB-4128-BE8F-564D00B8DED1}"/>
    <cellStyle name="Normal 6 2 2 2" xfId="1214" xr:uid="{F6223AE6-73F5-4887-9632-8C5A56C0BCC5}"/>
    <cellStyle name="Normal 6 2 2 2 2" xfId="1215" xr:uid="{2A17AE0D-B560-436B-BD68-6CEF1AFE30AB}"/>
    <cellStyle name="Normal 6 2 2 2 2 2" xfId="1216" xr:uid="{049BE1C1-6A51-4330-B0B7-EAA8A914E748}"/>
    <cellStyle name="Normal 6 2 2 2 2 2 2" xfId="2665" xr:uid="{A68A1348-4CD2-4B38-8F93-2BC8D6CBF707}"/>
    <cellStyle name="Normal 6 2 2 2 2 3" xfId="1217" xr:uid="{FB9E0EBC-20BA-4C12-9545-62D14E1D3C2A}"/>
    <cellStyle name="Normal 6 2 2 2 2 3 2" xfId="2666" xr:uid="{D1F52BF0-46F2-428F-9566-A5EC75D15478}"/>
    <cellStyle name="Normal 6 2 2 2 2 4" xfId="2664" xr:uid="{F4211C8A-04EA-4AD7-9017-726890759313}"/>
    <cellStyle name="Normal 6 2 2 2 3" xfId="1218" xr:uid="{27656A18-8EE1-44A2-9AB2-2934E5CBCC10}"/>
    <cellStyle name="Normal 6 2 2 2 3 2" xfId="1219" xr:uid="{92EE124E-F457-412A-8C78-204CC60ED779}"/>
    <cellStyle name="Normal 6 2 2 2 3 2 2" xfId="2668" xr:uid="{A9116D29-7E8E-4B63-A574-D75BCEDF9298}"/>
    <cellStyle name="Normal 6 2 2 2 3 3" xfId="1220" xr:uid="{D11CC47D-2FBC-43D2-83B3-B2EF71729BD6}"/>
    <cellStyle name="Normal 6 2 2 2 3 3 2" xfId="2669" xr:uid="{C343852E-B6D0-462D-BA7A-C14BC432A8C7}"/>
    <cellStyle name="Normal 6 2 2 2 3 4" xfId="2667" xr:uid="{56D3855E-5BB0-43D8-953F-DC0E883AF1A5}"/>
    <cellStyle name="Normal 6 2 2 2 4" xfId="1221" xr:uid="{D4652A40-2B97-4E92-8B79-451FB1F3C326}"/>
    <cellStyle name="Normal 6 2 2 2 4 2" xfId="1222" xr:uid="{0A7A39A9-5546-42B8-B7CB-5C0CEB3B4AEA}"/>
    <cellStyle name="Normal 6 2 2 2 4 2 2" xfId="2671" xr:uid="{C9091E0B-0C40-41F2-A761-1A5FE9C9E11D}"/>
    <cellStyle name="Normal 6 2 2 2 4 3" xfId="1223" xr:uid="{8EEAD700-B0AA-464A-9975-DE115A6D2093}"/>
    <cellStyle name="Normal 6 2 2 2 4 3 2" xfId="2672" xr:uid="{AF280956-488F-4831-8943-4A730CC3F806}"/>
    <cellStyle name="Normal 6 2 2 2 4 4" xfId="2670" xr:uid="{13779D9C-02F8-4ABD-B861-4A1DAE23FC1F}"/>
    <cellStyle name="Normal 6 2 2 2 5" xfId="1224" xr:uid="{3B9955F8-E090-4829-87B6-931822983BC4}"/>
    <cellStyle name="Normal 6 2 2 2 5 2" xfId="2673" xr:uid="{18D5D128-B442-47BD-823F-BB565663D87C}"/>
    <cellStyle name="Normal 6 2 2 2 6" xfId="1225" xr:uid="{C1ADB861-6714-4ED5-A003-AFFB51D747E5}"/>
    <cellStyle name="Normal 6 2 2 2 6 2" xfId="2674" xr:uid="{501698B4-72E7-4463-9589-E04CD8069E62}"/>
    <cellStyle name="Normal 6 2 2 2 7" xfId="2663" xr:uid="{3EDC8F97-AB2C-4794-92B0-9D9804BC65C2}"/>
    <cellStyle name="Normal 6 2 2 3" xfId="1226" xr:uid="{0731E5B0-4B81-4836-9AF5-7145D8FE8F08}"/>
    <cellStyle name="Normal 6 2 2 3 2" xfId="1227" xr:uid="{665F119F-5172-4033-BE6D-6E2672A361F3}"/>
    <cellStyle name="Normal 6 2 2 3 2 2" xfId="2676" xr:uid="{344A1166-F5EF-496D-9AD2-F33BCC38513B}"/>
    <cellStyle name="Normal 6 2 2 3 3" xfId="1228" xr:uid="{9FB96B25-B801-45B9-9CF2-8F830C701120}"/>
    <cellStyle name="Normal 6 2 2 3 3 2" xfId="2677" xr:uid="{DFE4C9AD-6609-43CB-A3BB-91B1282321AA}"/>
    <cellStyle name="Normal 6 2 2 3 4" xfId="2675" xr:uid="{75C5D889-5FA6-4C05-BEF5-B5170E837593}"/>
    <cellStyle name="Normal 6 2 2 4" xfId="1229" xr:uid="{AB9C8D8D-8846-44A4-A39D-5C78C447B17A}"/>
    <cellStyle name="Normal 6 2 2 4 2" xfId="1230" xr:uid="{C22498F8-CBA4-4FEE-AF2E-854A3C3FB586}"/>
    <cellStyle name="Normal 6 2 2 4 2 2" xfId="2679" xr:uid="{AA760A1B-6359-4426-A9A9-BA11F5C94F81}"/>
    <cellStyle name="Normal 6 2 2 4 3" xfId="1231" xr:uid="{EDCEDEA0-07AC-495B-BE83-CC42CE025FD4}"/>
    <cellStyle name="Normal 6 2 2 4 3 2" xfId="2680" xr:uid="{058F62A6-18C1-4C42-A91E-37B2C60DA353}"/>
    <cellStyle name="Normal 6 2 2 4 4" xfId="2678" xr:uid="{6D734603-5F72-4935-B07A-037F43224AC1}"/>
    <cellStyle name="Normal 6 2 2 5" xfId="1232" xr:uid="{30A6E65F-1DA2-4161-8794-E8A70E20A482}"/>
    <cellStyle name="Normal 6 2 2 5 2" xfId="1233" xr:uid="{878A9F93-7A0F-4A0E-AC7F-EE1847395C36}"/>
    <cellStyle name="Normal 6 2 2 5 2 2" xfId="2682" xr:uid="{27E2E5F3-E604-475C-B3C2-C30E72A27D3A}"/>
    <cellStyle name="Normal 6 2 2 5 3" xfId="1234" xr:uid="{A2C97259-0FCC-44B9-92ED-C200ED067D9E}"/>
    <cellStyle name="Normal 6 2 2 5 3 2" xfId="2683" xr:uid="{35E2A857-5E4E-4BF2-BC68-6523B1CA1364}"/>
    <cellStyle name="Normal 6 2 2 5 4" xfId="2681" xr:uid="{D3A6A25F-F742-462E-AA94-885D15A4D306}"/>
    <cellStyle name="Normal 6 2 2 6" xfId="1235" xr:uid="{FD8C3EA9-A8CA-419D-95BB-1DAF7F7C7909}"/>
    <cellStyle name="Normal 6 2 2 6 2" xfId="2684" xr:uid="{6E9DCCD6-5772-4D3C-82AB-2AAA7B39500C}"/>
    <cellStyle name="Normal 6 2 2 7" xfId="1236" xr:uid="{C0302DCC-D32D-45A9-B097-5921527109E6}"/>
    <cellStyle name="Normal 6 2 2 7 2" xfId="2685" xr:uid="{CA5CFB03-04D9-4D60-B66B-DA1EE6DA2D6C}"/>
    <cellStyle name="Normal 6 2 2 8" xfId="2662" xr:uid="{8966F7DA-0DEE-4E76-8DFB-BE05F56989C1}"/>
    <cellStyle name="Normal 6 2 3" xfId="1237" xr:uid="{777039B0-6E69-41A1-AF0F-3DE643168880}"/>
    <cellStyle name="Normal 6 2 3 2" xfId="1238" xr:uid="{12A248AE-6844-439C-85B2-FE52AD34F27A}"/>
    <cellStyle name="Normal 6 2 3 2 2" xfId="1239" xr:uid="{7DAB5CC5-153B-42EB-B97F-6569BC41C821}"/>
    <cellStyle name="Normal 6 2 3 2 2 2" xfId="1240" xr:uid="{B50A45E8-0E57-4FF9-B89C-973BC1E70922}"/>
    <cellStyle name="Normal 6 2 3 2 2 2 2" xfId="2689" xr:uid="{58E2B8BD-C7DB-4991-857B-02E43DE884B9}"/>
    <cellStyle name="Normal 6 2 3 2 2 3" xfId="1241" xr:uid="{70BE29BB-08C4-42AB-B12F-A7ED0ACD3152}"/>
    <cellStyle name="Normal 6 2 3 2 2 3 2" xfId="2690" xr:uid="{0BD64764-16C9-411E-9AAF-676671FAF457}"/>
    <cellStyle name="Normal 6 2 3 2 2 4" xfId="2688" xr:uid="{DFC6F926-4D50-4A39-8568-60CDC5622F1B}"/>
    <cellStyle name="Normal 6 2 3 2 3" xfId="1242" xr:uid="{34BA5911-A0A5-40F9-B4C6-5C946D8CE2B3}"/>
    <cellStyle name="Normal 6 2 3 2 3 2" xfId="1243" xr:uid="{D3EFC2DA-FD10-478F-8CFD-1CE504502BDF}"/>
    <cellStyle name="Normal 6 2 3 2 3 2 2" xfId="2692" xr:uid="{014BEBDD-87D4-4EE3-AD75-A3454855D946}"/>
    <cellStyle name="Normal 6 2 3 2 3 3" xfId="1244" xr:uid="{3F39E4EE-AB27-4342-8EEC-B4002E4B828A}"/>
    <cellStyle name="Normal 6 2 3 2 3 3 2" xfId="2693" xr:uid="{689F7D58-CA2D-4A1D-A445-09DF900F1AE0}"/>
    <cellStyle name="Normal 6 2 3 2 3 4" xfId="2691" xr:uid="{46FAB1AD-E616-42AA-B0AE-D4E4515F5C3A}"/>
    <cellStyle name="Normal 6 2 3 2 4" xfId="1245" xr:uid="{56BF47C4-B4FD-4F27-B45A-40C949BFAABD}"/>
    <cellStyle name="Normal 6 2 3 2 4 2" xfId="1246" xr:uid="{CF708DA6-AB14-4B23-A8D8-A78A67AB111D}"/>
    <cellStyle name="Normal 6 2 3 2 4 2 2" xfId="2695" xr:uid="{7F5FA3F2-0166-4EC9-ABE4-6C4AEE0C2593}"/>
    <cellStyle name="Normal 6 2 3 2 4 3" xfId="1247" xr:uid="{844E6776-284F-4176-9697-B64227808AE4}"/>
    <cellStyle name="Normal 6 2 3 2 4 3 2" xfId="2696" xr:uid="{545B2F92-B442-49CE-B8BF-5A47788DC05D}"/>
    <cellStyle name="Normal 6 2 3 2 4 4" xfId="2694" xr:uid="{E3BAB382-31D6-40D8-9CE6-C34BFD7D013B}"/>
    <cellStyle name="Normal 6 2 3 2 5" xfId="1248" xr:uid="{EF502F6A-FBA9-41D2-9F58-EAFCD9A5EEEE}"/>
    <cellStyle name="Normal 6 2 3 2 5 2" xfId="2697" xr:uid="{F245B3C8-627C-4D54-B561-D7A1CF833CA7}"/>
    <cellStyle name="Normal 6 2 3 2 6" xfId="1249" xr:uid="{F0061A6F-1156-4D0D-9963-D9957A70A68B}"/>
    <cellStyle name="Normal 6 2 3 2 6 2" xfId="2698" xr:uid="{16BFBB6C-A996-440A-8A1E-DB6D86C61775}"/>
    <cellStyle name="Normal 6 2 3 2 7" xfId="2687" xr:uid="{F3E968E0-A670-43DE-9D97-E9BE71A6023E}"/>
    <cellStyle name="Normal 6 2 3 3" xfId="1250" xr:uid="{ED6C79FC-074A-45BF-AF0D-CEC1A23BB7AB}"/>
    <cellStyle name="Normal 6 2 3 3 2" xfId="1251" xr:uid="{30BE099D-84BE-4368-A276-ADA60CDBF22A}"/>
    <cellStyle name="Normal 6 2 3 3 2 2" xfId="2700" xr:uid="{29956D74-CFDB-4333-BD39-F53789FAD98F}"/>
    <cellStyle name="Normal 6 2 3 3 3" xfId="1252" xr:uid="{3E522C21-4367-455D-975A-055FB684CD14}"/>
    <cellStyle name="Normal 6 2 3 3 3 2" xfId="2701" xr:uid="{236ACBDE-0043-426C-A0CA-FA0784125ED9}"/>
    <cellStyle name="Normal 6 2 3 3 4" xfId="2699" xr:uid="{F5D939BB-FF32-4716-B93C-F16FDFA7CF93}"/>
    <cellStyle name="Normal 6 2 3 4" xfId="1253" xr:uid="{06ACA0DF-491C-41A7-9A2D-4747FAAACDBB}"/>
    <cellStyle name="Normal 6 2 3 4 2" xfId="1254" xr:uid="{48E065F8-8A83-46A0-BD8A-6418ACD73F3E}"/>
    <cellStyle name="Normal 6 2 3 4 2 2" xfId="2703" xr:uid="{A2841B8C-CA3C-4F78-89D1-151BDC393CBE}"/>
    <cellStyle name="Normal 6 2 3 4 3" xfId="1255" xr:uid="{A62777D7-C246-47D1-84CD-93BE58A4116E}"/>
    <cellStyle name="Normal 6 2 3 4 3 2" xfId="2704" xr:uid="{C5A90701-C27B-4059-AD2F-D10C4765C7C4}"/>
    <cellStyle name="Normal 6 2 3 4 4" xfId="2702" xr:uid="{F9BDDE79-A41D-4340-8987-BDE8FE8E464B}"/>
    <cellStyle name="Normal 6 2 3 5" xfId="1256" xr:uid="{3E0B6F80-F7B5-4C69-8520-B32F6D2AF204}"/>
    <cellStyle name="Normal 6 2 3 5 2" xfId="1257" xr:uid="{6400EEA0-A4BD-40DD-98EC-A12E3266A94F}"/>
    <cellStyle name="Normal 6 2 3 5 2 2" xfId="2706" xr:uid="{B516848D-0A41-41BC-B77C-1B0D4B8940E7}"/>
    <cellStyle name="Normal 6 2 3 5 3" xfId="1258" xr:uid="{32E14791-0A1A-4D40-8CE3-0DB99A08C48F}"/>
    <cellStyle name="Normal 6 2 3 5 3 2" xfId="2707" xr:uid="{D7CC6093-A40E-4BAC-A0AE-4E8AFC23B32B}"/>
    <cellStyle name="Normal 6 2 3 5 4" xfId="2705" xr:uid="{1279CC91-51CE-4C8A-A115-E596B4A6B0C5}"/>
    <cellStyle name="Normal 6 2 3 6" xfId="1259" xr:uid="{CD8E9273-0920-4385-81DB-5FA4E741AFE6}"/>
    <cellStyle name="Normal 6 2 3 6 2" xfId="2708" xr:uid="{88B584C5-4211-4B40-AFC0-1EAD2E5998A3}"/>
    <cellStyle name="Normal 6 2 3 7" xfId="1260" xr:uid="{39912309-02FA-402E-A56A-1C6F581F47B2}"/>
    <cellStyle name="Normal 6 2 3 7 2" xfId="2709" xr:uid="{0D4DEAF6-DF25-46D1-8FD4-92E482D5AD96}"/>
    <cellStyle name="Normal 6 2 3 8" xfId="2686" xr:uid="{E052517F-D8EA-4DC5-ACA9-DC6C35867D0A}"/>
    <cellStyle name="Normal 6 2 4" xfId="1261" xr:uid="{711793C2-194D-4B0F-A845-5D186C3D95A5}"/>
    <cellStyle name="Normal 6 2 4 2" xfId="1262" xr:uid="{3C8831C3-742B-4775-AC17-CBFE8E7D0CD0}"/>
    <cellStyle name="Normal 6 2 4 2 2" xfId="1263" xr:uid="{C8094B19-B9BF-4719-825D-DCB25B7D6CD2}"/>
    <cellStyle name="Normal 6 2 4 2 2 2" xfId="2712" xr:uid="{EEA5E065-12A5-4D25-880A-B1BEC14D7934}"/>
    <cellStyle name="Normal 6 2 4 2 3" xfId="1264" xr:uid="{41BFE709-C48B-4B41-8AFE-B569543B706A}"/>
    <cellStyle name="Normal 6 2 4 2 3 2" xfId="2713" xr:uid="{F133E7F1-F572-480E-BE82-CD2BABDEAAB4}"/>
    <cellStyle name="Normal 6 2 4 2 4" xfId="2711" xr:uid="{D4DC010A-E2EC-491D-AA2A-E28346141ACA}"/>
    <cellStyle name="Normal 6 2 4 3" xfId="1265" xr:uid="{AEA8AA9D-2D6E-4276-922B-DDA14EAACC79}"/>
    <cellStyle name="Normal 6 2 4 3 2" xfId="1266" xr:uid="{CD3063E4-CD67-48B3-A674-C6B3CEC37464}"/>
    <cellStyle name="Normal 6 2 4 3 2 2" xfId="2715" xr:uid="{B0108732-7BD2-4419-AE05-AE8EE2F9C21B}"/>
    <cellStyle name="Normal 6 2 4 3 3" xfId="1267" xr:uid="{77805C46-939E-4DD1-9F89-FE4E4C684512}"/>
    <cellStyle name="Normal 6 2 4 3 3 2" xfId="2716" xr:uid="{1D8D0B17-C946-46B6-8A90-06E9FD1AD0B6}"/>
    <cellStyle name="Normal 6 2 4 3 4" xfId="2714" xr:uid="{D2D59355-47FD-4464-80D1-60E2DDBF0FD3}"/>
    <cellStyle name="Normal 6 2 4 4" xfId="1268" xr:uid="{8E82FBD6-23FB-4ED8-BB91-2997261425FE}"/>
    <cellStyle name="Normal 6 2 4 4 2" xfId="1269" xr:uid="{F2032BA9-92F3-4B20-BB58-ECE99C5080C6}"/>
    <cellStyle name="Normal 6 2 4 4 2 2" xfId="2718" xr:uid="{9DE37485-4226-4BF8-9E5C-1C20B881A4C1}"/>
    <cellStyle name="Normal 6 2 4 4 3" xfId="1270" xr:uid="{D914E07C-4E1D-44D0-91B9-0198E5252ECE}"/>
    <cellStyle name="Normal 6 2 4 4 3 2" xfId="2719" xr:uid="{1B6F0848-D338-4A0B-A1E7-7790D1F02670}"/>
    <cellStyle name="Normal 6 2 4 4 4" xfId="2717" xr:uid="{735B12ED-D26B-4322-B3CF-16AA2C8E4EF2}"/>
    <cellStyle name="Normal 6 2 4 5" xfId="1271" xr:uid="{A2213898-8935-4B50-9646-D489EB0B80C8}"/>
    <cellStyle name="Normal 6 2 4 5 2" xfId="2720" xr:uid="{9B5D2BD8-2C15-4F84-A5B5-6DA581031B91}"/>
    <cellStyle name="Normal 6 2 4 6" xfId="1272" xr:uid="{42CE7930-E07B-4263-810A-E400F21187C8}"/>
    <cellStyle name="Normal 6 2 4 6 2" xfId="2721" xr:uid="{1E4A7150-DB4E-4447-AC3D-03802AB74E3F}"/>
    <cellStyle name="Normal 6 2 4 7" xfId="2710" xr:uid="{837B1553-C569-4D4C-AEF7-43ED52330A75}"/>
    <cellStyle name="Normal 6 2 5" xfId="1273" xr:uid="{033FAE2D-8D71-488F-B911-35ACCB8B1B83}"/>
    <cellStyle name="Normal 6 2 5 2" xfId="1274" xr:uid="{B29120E9-EB5F-4D15-8373-C091660CB2BE}"/>
    <cellStyle name="Normal 6 2 5 2 2" xfId="2723" xr:uid="{BC05ADC2-4525-4892-80EC-DE40D880123C}"/>
    <cellStyle name="Normal 6 2 5 3" xfId="1275" xr:uid="{18F048F3-CCDE-49AC-BA3D-9C4A6E6960E4}"/>
    <cellStyle name="Normal 6 2 5 3 2" xfId="2724" xr:uid="{DCA98606-5EC8-4C85-8377-58EB6315E430}"/>
    <cellStyle name="Normal 6 2 5 4" xfId="2722" xr:uid="{ACEDF474-5AB1-4D8A-B26D-3E20D5C6B76E}"/>
    <cellStyle name="Normal 6 2 6" xfId="1276" xr:uid="{8BB30D93-A45D-4615-A1E7-149EE2FA1C13}"/>
    <cellStyle name="Normal 6 2 6 2" xfId="1277" xr:uid="{072545C5-E498-4CC2-94BB-5212A2A273D7}"/>
    <cellStyle name="Normal 6 2 6 2 2" xfId="2726" xr:uid="{9CE71720-D199-46F7-8364-45E8D7C7CC5C}"/>
    <cellStyle name="Normal 6 2 6 3" xfId="1278" xr:uid="{5D08D961-E3F7-4C2E-9562-800F0DCD5C8A}"/>
    <cellStyle name="Normal 6 2 6 3 2" xfId="2727" xr:uid="{703E64F2-33E4-474E-82C5-859CC8424592}"/>
    <cellStyle name="Normal 6 2 6 4" xfId="2725" xr:uid="{8243F76F-8C3D-4868-A74D-3863FF00FDA3}"/>
    <cellStyle name="Normal 6 2 7" xfId="1279" xr:uid="{EEF80329-B454-4D07-BC19-349109C00EB0}"/>
    <cellStyle name="Normal 6 2 7 2" xfId="1280" xr:uid="{316F1DAD-50BE-4BC7-82DB-A1B3BE5A52FB}"/>
    <cellStyle name="Normal 6 2 7 2 2" xfId="2729" xr:uid="{17D6E42C-68B1-450E-9929-4E85747DA28E}"/>
    <cellStyle name="Normal 6 2 7 3" xfId="1281" xr:uid="{91407C00-F0C6-41F6-8A8F-9299684A6F91}"/>
    <cellStyle name="Normal 6 2 7 3 2" xfId="2730" xr:uid="{E992D24E-37CA-4B2B-9A4B-4C9323856523}"/>
    <cellStyle name="Normal 6 2 7 4" xfId="2728" xr:uid="{5232067D-1269-48C3-A0F4-400EAC981A85}"/>
    <cellStyle name="Normal 6 2 8" xfId="1282" xr:uid="{E24280BC-79E4-48DF-B253-238DC996A244}"/>
    <cellStyle name="Normal 6 2 8 2" xfId="2731" xr:uid="{B487B166-5FC6-441F-AC10-E0977A9DEE66}"/>
    <cellStyle name="Normal 6 2 9" xfId="1283" xr:uid="{88FC6965-4659-4D04-B16C-BEAFCDB872AD}"/>
    <cellStyle name="Normal 6 2 9 2" xfId="2732" xr:uid="{46CB6DCC-B238-4281-9755-B0FC21EB063F}"/>
    <cellStyle name="Normal 7" xfId="1284" xr:uid="{B38CAB16-24D5-407C-B7FA-E841A929E317}"/>
    <cellStyle name="Normal 8" xfId="1285" xr:uid="{C037F7C4-B81F-4F33-8F05-5EBF4B8D6FA3}"/>
    <cellStyle name="Normal 9" xfId="1286" xr:uid="{055689EE-B685-4FA2-BE12-36E758A02E6E}"/>
    <cellStyle name="Note 2" xfId="1287" xr:uid="{6CCFDE56-ED8F-4C42-A681-106A05E232E2}"/>
    <cellStyle name="Note 2 10" xfId="1288" xr:uid="{0E476D3C-AAC5-4683-A46B-8D71DC8951BB}"/>
    <cellStyle name="Note 2 10 2" xfId="2734" xr:uid="{A0AD776E-17BB-4E19-8F6B-A44970439040}"/>
    <cellStyle name="Note 2 11" xfId="2733" xr:uid="{D016E023-F874-4C75-8174-23B88CCC1976}"/>
    <cellStyle name="Note 2 2" xfId="1289" xr:uid="{EC96BD62-CBD7-4BAC-B067-6D5298704C2C}"/>
    <cellStyle name="Note 2 2 10" xfId="2735" xr:uid="{B5B1280B-4839-4FDE-861C-D1FDF7CDFD48}"/>
    <cellStyle name="Note 2 2 2" xfId="1290" xr:uid="{4638056E-2BC9-4D46-BA1E-85EFEF375FEA}"/>
    <cellStyle name="Note 2 2 2 2" xfId="1291" xr:uid="{785FA534-CB26-4941-9D88-50C51E14C176}"/>
    <cellStyle name="Note 2 2 2 2 2" xfId="1292" xr:uid="{1D101060-3ED3-4E18-B55F-48814BFDCF82}"/>
    <cellStyle name="Note 2 2 2 2 2 2" xfId="1293" xr:uid="{9B666524-690F-4597-9CE8-06C2283EEC8A}"/>
    <cellStyle name="Note 2 2 2 2 2 2 2" xfId="2739" xr:uid="{28059838-C853-4757-B2E8-C3A8BF3A98DE}"/>
    <cellStyle name="Note 2 2 2 2 2 3" xfId="1294" xr:uid="{AECE9C3B-08D3-4435-A3EB-E43F66C89C20}"/>
    <cellStyle name="Note 2 2 2 2 2 3 2" xfId="2740" xr:uid="{ED00F692-124D-4A84-8D43-4B04E879F558}"/>
    <cellStyle name="Note 2 2 2 2 2 4" xfId="2738" xr:uid="{A25BFB9C-39BB-4317-AE8B-70DB30ABF882}"/>
    <cellStyle name="Note 2 2 2 2 3" xfId="1295" xr:uid="{299437E9-01B1-4F1D-9380-5221F957EABC}"/>
    <cellStyle name="Note 2 2 2 2 3 2" xfId="1296" xr:uid="{79163AB5-625A-459A-8991-2E047BEA2031}"/>
    <cellStyle name="Note 2 2 2 2 3 2 2" xfId="2742" xr:uid="{21A2FB9D-B5AA-4D36-AA54-1E07423796DD}"/>
    <cellStyle name="Note 2 2 2 2 3 3" xfId="1297" xr:uid="{C5F84725-581C-41E7-A69F-D2953D6E23B1}"/>
    <cellStyle name="Note 2 2 2 2 3 3 2" xfId="2743" xr:uid="{43A2EE3A-4B8C-45B2-9752-7900CA0F6455}"/>
    <cellStyle name="Note 2 2 2 2 3 4" xfId="2741" xr:uid="{D45A7D08-68F9-456E-8BDE-FEA93461EB87}"/>
    <cellStyle name="Note 2 2 2 2 4" xfId="1298" xr:uid="{33ED9DA1-E797-486C-98B2-49F8A36EDF0D}"/>
    <cellStyle name="Note 2 2 2 2 4 2" xfId="1299" xr:uid="{A06D890E-C480-4A41-BFDD-B10C704049FB}"/>
    <cellStyle name="Note 2 2 2 2 4 2 2" xfId="2745" xr:uid="{72A90DD9-0AB2-480D-9548-3E3950EE69BE}"/>
    <cellStyle name="Note 2 2 2 2 4 3" xfId="1300" xr:uid="{9C4AEF7C-0F91-4F47-A4B9-763696FD0831}"/>
    <cellStyle name="Note 2 2 2 2 4 3 2" xfId="2746" xr:uid="{E57D24FF-8125-454B-9625-192BE49F7FDF}"/>
    <cellStyle name="Note 2 2 2 2 4 4" xfId="2744" xr:uid="{B10A9C42-16B5-44BC-8E8D-5B3D7CB0D026}"/>
    <cellStyle name="Note 2 2 2 2 5" xfId="1301" xr:uid="{B7F2C8B2-94A6-48CB-8041-7F1EFBD4567B}"/>
    <cellStyle name="Note 2 2 2 2 5 2" xfId="2747" xr:uid="{CB41D377-AD32-4FCF-98D7-393DD43C7517}"/>
    <cellStyle name="Note 2 2 2 2 6" xfId="1302" xr:uid="{0B678937-CC07-4E52-A704-ED2F9E294FC7}"/>
    <cellStyle name="Note 2 2 2 2 6 2" xfId="2748" xr:uid="{3BF16830-439D-4801-A1DF-CAFB6CF43BD7}"/>
    <cellStyle name="Note 2 2 2 2 7" xfId="2737" xr:uid="{8756B3F5-A076-464B-BA24-47D78A2DBEB7}"/>
    <cellStyle name="Note 2 2 2 3" xfId="1303" xr:uid="{E1EEA0C2-2C4C-456A-8318-03F81EF1061F}"/>
    <cellStyle name="Note 2 2 2 3 2" xfId="1304" xr:uid="{76609597-97FE-42AC-878F-357CE1C837AF}"/>
    <cellStyle name="Note 2 2 2 3 2 2" xfId="2750" xr:uid="{E9CAE7D6-F088-45F9-AA1F-3BC187FD9C1C}"/>
    <cellStyle name="Note 2 2 2 3 3" xfId="1305" xr:uid="{653D195D-E64A-4794-B268-74ACCE7BAEEA}"/>
    <cellStyle name="Note 2 2 2 3 3 2" xfId="2751" xr:uid="{E5FE0E21-2E9E-40DA-8FA0-2E811FB0C40E}"/>
    <cellStyle name="Note 2 2 2 3 4" xfId="2749" xr:uid="{EE377305-8EB9-43BF-8F5B-BFF86CB09710}"/>
    <cellStyle name="Note 2 2 2 4" xfId="1306" xr:uid="{BE94E0C1-1B5F-48EE-AB6E-965CF9B874AD}"/>
    <cellStyle name="Note 2 2 2 4 2" xfId="1307" xr:uid="{37C1FB00-4480-453A-830B-AD2FEDACA6B8}"/>
    <cellStyle name="Note 2 2 2 4 2 2" xfId="2753" xr:uid="{6372F936-7BB1-48B5-A5C8-D70F7EAD5074}"/>
    <cellStyle name="Note 2 2 2 4 3" xfId="1308" xr:uid="{668E7EF1-C089-4204-857C-743F4D15DD12}"/>
    <cellStyle name="Note 2 2 2 4 3 2" xfId="2754" xr:uid="{A89332D5-DAAA-4096-8299-5A05F318C4C2}"/>
    <cellStyle name="Note 2 2 2 4 4" xfId="2752" xr:uid="{65FFA35D-2AC4-438C-AD83-0ED1639A8034}"/>
    <cellStyle name="Note 2 2 2 5" xfId="1309" xr:uid="{12AF202A-393D-4306-89FC-97DA4D30107F}"/>
    <cellStyle name="Note 2 2 2 5 2" xfId="1310" xr:uid="{AC266EB5-4EDA-4107-99A3-09B2E2391058}"/>
    <cellStyle name="Note 2 2 2 5 2 2" xfId="2756" xr:uid="{C390899F-55BB-4E4E-93F4-85C267C19D73}"/>
    <cellStyle name="Note 2 2 2 5 3" xfId="1311" xr:uid="{8219ABF4-FE9F-4A9F-84A4-764598718F3E}"/>
    <cellStyle name="Note 2 2 2 5 3 2" xfId="2757" xr:uid="{BD2233BC-6F98-4174-A158-07E0350BFAD3}"/>
    <cellStyle name="Note 2 2 2 5 4" xfId="2755" xr:uid="{0FE415CB-F09E-43B6-BAF5-9C949635AF69}"/>
    <cellStyle name="Note 2 2 2 6" xfId="1312" xr:uid="{BC1010D3-CD5C-4231-8DC1-E2CEBB457136}"/>
    <cellStyle name="Note 2 2 2 6 2" xfId="2758" xr:uid="{69C8BFD4-A2DA-4B57-B679-7CCE85E7D722}"/>
    <cellStyle name="Note 2 2 2 7" xfId="1313" xr:uid="{953DE803-BD35-423C-9AB9-B7CEF473988A}"/>
    <cellStyle name="Note 2 2 2 7 2" xfId="2759" xr:uid="{52680336-2A37-45B4-B213-7D63B935245F}"/>
    <cellStyle name="Note 2 2 2 8" xfId="2736" xr:uid="{D2DFF598-BE8F-421B-B792-F63A45835A37}"/>
    <cellStyle name="Note 2 2 3" xfId="1314" xr:uid="{7546DAB6-80B5-4F3A-821B-6AD5A3F0E408}"/>
    <cellStyle name="Note 2 2 3 2" xfId="1315" xr:uid="{E7764B0E-26AA-4257-94CA-C77EEAA2478B}"/>
    <cellStyle name="Note 2 2 3 2 2" xfId="1316" xr:uid="{170D00D0-693B-4BD2-9EF2-A78DCF0783FF}"/>
    <cellStyle name="Note 2 2 3 2 2 2" xfId="1317" xr:uid="{5E7A583A-7AE8-4449-B9E2-74DAC7274CA1}"/>
    <cellStyle name="Note 2 2 3 2 2 2 2" xfId="2763" xr:uid="{CBDD4D29-1E61-465C-ACD3-0FDBCFF9C5E0}"/>
    <cellStyle name="Note 2 2 3 2 2 3" xfId="1318" xr:uid="{05CF5909-1FD7-4E5F-AD03-D99B5881C4AD}"/>
    <cellStyle name="Note 2 2 3 2 2 3 2" xfId="2764" xr:uid="{0366C9BD-4503-4C38-B2DB-807DD09F7632}"/>
    <cellStyle name="Note 2 2 3 2 2 4" xfId="2762" xr:uid="{541D88CD-D8F8-4281-B4BD-DF3B49D6D495}"/>
    <cellStyle name="Note 2 2 3 2 3" xfId="1319" xr:uid="{638D3E3F-C36E-4E7A-90A0-9412276835CD}"/>
    <cellStyle name="Note 2 2 3 2 3 2" xfId="1320" xr:uid="{20730783-9D66-4E64-A552-29CB09A0B170}"/>
    <cellStyle name="Note 2 2 3 2 3 2 2" xfId="2766" xr:uid="{7D0B016A-DE93-45B5-AA41-08C1121F7FC7}"/>
    <cellStyle name="Note 2 2 3 2 3 3" xfId="1321" xr:uid="{8F7241AA-F0AC-4C79-AA59-3763F8BD97D1}"/>
    <cellStyle name="Note 2 2 3 2 3 3 2" xfId="2767" xr:uid="{60BA0A36-8952-4419-B95B-100384BB861A}"/>
    <cellStyle name="Note 2 2 3 2 3 4" xfId="2765" xr:uid="{EC650583-B509-45D3-993D-54D2BD6C64AE}"/>
    <cellStyle name="Note 2 2 3 2 4" xfId="1322" xr:uid="{08346C12-1BB2-471B-AC27-20B14BD53E16}"/>
    <cellStyle name="Note 2 2 3 2 4 2" xfId="1323" xr:uid="{6B9F6380-FED4-4FB5-A5D2-420929D039C9}"/>
    <cellStyle name="Note 2 2 3 2 4 2 2" xfId="2769" xr:uid="{37018021-E476-41AF-8E66-AC8BBE8D54CB}"/>
    <cellStyle name="Note 2 2 3 2 4 3" xfId="1324" xr:uid="{75EB0427-5DBA-48E9-BA4A-A933DD5B7834}"/>
    <cellStyle name="Note 2 2 3 2 4 3 2" xfId="2770" xr:uid="{46458874-7476-4FB4-ACD2-68BFF44EB6E3}"/>
    <cellStyle name="Note 2 2 3 2 4 4" xfId="2768" xr:uid="{39CA9D94-7E41-4FED-81A5-0B9131C6E903}"/>
    <cellStyle name="Note 2 2 3 2 5" xfId="1325" xr:uid="{D519433B-9FF4-4D69-96F7-47299ACB7EDE}"/>
    <cellStyle name="Note 2 2 3 2 5 2" xfId="2771" xr:uid="{A286EF81-1B93-48C9-9E0F-F8A1AB9711A3}"/>
    <cellStyle name="Note 2 2 3 2 6" xfId="1326" xr:uid="{0388EE2C-1497-45DB-81CD-66AA5C9A72AD}"/>
    <cellStyle name="Note 2 2 3 2 6 2" xfId="2772" xr:uid="{0891CE61-E300-40C5-A43D-CA86C0027CB0}"/>
    <cellStyle name="Note 2 2 3 2 7" xfId="2761" xr:uid="{4A433303-E749-4C1E-96A6-57AC0F65B8B9}"/>
    <cellStyle name="Note 2 2 3 3" xfId="1327" xr:uid="{8132EB9B-FE17-4945-92E0-BB6C25DDBD15}"/>
    <cellStyle name="Note 2 2 3 3 2" xfId="1328" xr:uid="{B844557C-97E5-4824-B70E-2FC26C612DA0}"/>
    <cellStyle name="Note 2 2 3 3 2 2" xfId="2774" xr:uid="{C6780145-1D11-4303-833B-8B1A227AFDFC}"/>
    <cellStyle name="Note 2 2 3 3 3" xfId="1329" xr:uid="{DD7DF757-F93E-4334-B7E5-E513E4EB7299}"/>
    <cellStyle name="Note 2 2 3 3 3 2" xfId="2775" xr:uid="{2CBF6EF0-32C1-466C-A380-8A9B6C1CA25E}"/>
    <cellStyle name="Note 2 2 3 3 4" xfId="2773" xr:uid="{DC4D99EC-F2E5-4A64-8D21-181695A3D78B}"/>
    <cellStyle name="Note 2 2 3 4" xfId="1330" xr:uid="{EEDD7A24-F67D-4520-BA97-81A93B834B0D}"/>
    <cellStyle name="Note 2 2 3 4 2" xfId="1331" xr:uid="{ED351210-4EF8-421D-9988-438463722F80}"/>
    <cellStyle name="Note 2 2 3 4 2 2" xfId="2777" xr:uid="{E0581D0F-16CC-4C31-BD9D-D7A37BD7B833}"/>
    <cellStyle name="Note 2 2 3 4 3" xfId="1332" xr:uid="{4D1F02EE-205B-452B-A200-3BC7CC0C0A31}"/>
    <cellStyle name="Note 2 2 3 4 3 2" xfId="2778" xr:uid="{8D034D5A-3AD6-481D-B077-99CA39EC3804}"/>
    <cellStyle name="Note 2 2 3 4 4" xfId="2776" xr:uid="{0906A167-1887-435C-9A0F-83D5CB4324BB}"/>
    <cellStyle name="Note 2 2 3 5" xfId="1333" xr:uid="{FD5C27D2-AD90-4E69-8ACC-509FFD59B40A}"/>
    <cellStyle name="Note 2 2 3 5 2" xfId="1334" xr:uid="{BE891595-46F1-40CE-8615-D13F4EB2B75B}"/>
    <cellStyle name="Note 2 2 3 5 2 2" xfId="2780" xr:uid="{D2340C0F-EDDB-4F04-A574-21965D3B87D1}"/>
    <cellStyle name="Note 2 2 3 5 3" xfId="1335" xr:uid="{9E99C9E8-9788-40F3-8739-54B8E0A5B4D0}"/>
    <cellStyle name="Note 2 2 3 5 3 2" xfId="2781" xr:uid="{9C10EFFB-A4EA-4404-9BCE-B563072B1C68}"/>
    <cellStyle name="Note 2 2 3 5 4" xfId="2779" xr:uid="{DD14E85A-9745-442A-B056-9778C511A33B}"/>
    <cellStyle name="Note 2 2 3 6" xfId="1336" xr:uid="{A3E971CF-574F-4EDC-9092-2B229EA80411}"/>
    <cellStyle name="Note 2 2 3 6 2" xfId="2782" xr:uid="{375779CC-3DDF-4D74-957D-A5B1C3CCE4A9}"/>
    <cellStyle name="Note 2 2 3 7" xfId="1337" xr:uid="{EC4B468C-BA99-4407-B53A-DBCCA7F231D9}"/>
    <cellStyle name="Note 2 2 3 7 2" xfId="2783" xr:uid="{5F3A4FDD-9FD2-49A9-8408-DE09D7B2C3B1}"/>
    <cellStyle name="Note 2 2 3 8" xfId="2760" xr:uid="{9A9671D2-F42F-4F65-A121-4FDCFCF4388F}"/>
    <cellStyle name="Note 2 2 4" xfId="1338" xr:uid="{61F9D9C7-00B9-48BC-B484-E09F4541563A}"/>
    <cellStyle name="Note 2 2 4 2" xfId="1339" xr:uid="{C3478528-F6B5-4C63-B21D-436EDADF25B5}"/>
    <cellStyle name="Note 2 2 4 2 2" xfId="1340" xr:uid="{7523A27B-F59A-4FE6-A549-7D9514EEC919}"/>
    <cellStyle name="Note 2 2 4 2 2 2" xfId="2786" xr:uid="{ADC8BE43-D300-4B7A-A4E4-E9CCE2DBEDEA}"/>
    <cellStyle name="Note 2 2 4 2 3" xfId="1341" xr:uid="{EC366CFC-A693-4855-A2C8-038A03C20DD9}"/>
    <cellStyle name="Note 2 2 4 2 3 2" xfId="2787" xr:uid="{F6CED6CA-ABED-411A-8A2D-B73727F8F2D0}"/>
    <cellStyle name="Note 2 2 4 2 4" xfId="2785" xr:uid="{A7E06362-76E9-4B93-ADFE-2E4313BC5749}"/>
    <cellStyle name="Note 2 2 4 3" xfId="1342" xr:uid="{ACB571AC-BCE1-473B-82C4-60AA29E37B62}"/>
    <cellStyle name="Note 2 2 4 3 2" xfId="1343" xr:uid="{FAFF1DDD-8462-405B-8B26-0AF9771F70DA}"/>
    <cellStyle name="Note 2 2 4 3 2 2" xfId="2789" xr:uid="{79258CC2-D783-471F-977A-5FC209B0FC27}"/>
    <cellStyle name="Note 2 2 4 3 3" xfId="1344" xr:uid="{AB5C8263-5822-447E-8AC3-7228DD5FFA15}"/>
    <cellStyle name="Note 2 2 4 3 3 2" xfId="2790" xr:uid="{7DE5256B-CB39-4BC5-AA87-2D9544CB5291}"/>
    <cellStyle name="Note 2 2 4 3 4" xfId="2788" xr:uid="{6F34DD8E-A814-430D-A339-7EA0CAD81CFF}"/>
    <cellStyle name="Note 2 2 4 4" xfId="1345" xr:uid="{34C2B1DE-FD70-4A07-8703-B391863B121B}"/>
    <cellStyle name="Note 2 2 4 4 2" xfId="1346" xr:uid="{E88A0D5A-9CFA-48AF-883B-1298C9D7F9D9}"/>
    <cellStyle name="Note 2 2 4 4 2 2" xfId="2792" xr:uid="{BE6BA38C-ABDC-4BDF-902B-49019558DD1C}"/>
    <cellStyle name="Note 2 2 4 4 3" xfId="1347" xr:uid="{48349D1A-2886-4BF8-86EC-8DFAC94E9EF7}"/>
    <cellStyle name="Note 2 2 4 4 3 2" xfId="2793" xr:uid="{617F80A4-B044-4F7A-B9E3-63FF4290F40E}"/>
    <cellStyle name="Note 2 2 4 4 4" xfId="2791" xr:uid="{FB2954B6-7F31-4804-A797-DE3C081265C7}"/>
    <cellStyle name="Note 2 2 4 5" xfId="1348" xr:uid="{E9B7AB4F-EF7D-4D2D-B429-CF9379567943}"/>
    <cellStyle name="Note 2 2 4 5 2" xfId="2794" xr:uid="{DA752A30-C666-4FB8-AB57-EB499F5775A9}"/>
    <cellStyle name="Note 2 2 4 6" xfId="1349" xr:uid="{661675C0-C4F3-479E-B034-140AF94558EB}"/>
    <cellStyle name="Note 2 2 4 6 2" xfId="2795" xr:uid="{DE8C0BD6-A179-4285-A04F-4B6EA1D6AECB}"/>
    <cellStyle name="Note 2 2 4 7" xfId="2784" xr:uid="{081BAF24-6E68-4916-93C7-445F441D797C}"/>
    <cellStyle name="Note 2 2 5" xfId="1350" xr:uid="{B8470EAD-CABD-44D8-AF11-B8EA8E9417E0}"/>
    <cellStyle name="Note 2 2 5 2" xfId="1351" xr:uid="{74E6941A-CAA3-42CF-AB66-7989D55EB69B}"/>
    <cellStyle name="Note 2 2 5 2 2" xfId="2797" xr:uid="{F59D042B-B645-4245-9F08-DCDC72F30837}"/>
    <cellStyle name="Note 2 2 5 3" xfId="1352" xr:uid="{21DD70E1-D894-419F-9255-F652ED9D3913}"/>
    <cellStyle name="Note 2 2 5 3 2" xfId="2798" xr:uid="{316AC45B-4381-4619-9EA7-14267417D8D1}"/>
    <cellStyle name="Note 2 2 5 4" xfId="2796" xr:uid="{D24E76D9-0D0B-4867-BDE5-3EEF1F8B0993}"/>
    <cellStyle name="Note 2 2 6" xfId="1353" xr:uid="{8D6E7F09-73B7-4551-BDA2-AFD8CF04E4E7}"/>
    <cellStyle name="Note 2 2 6 2" xfId="1354" xr:uid="{CBBFABE8-F2B6-4A09-AA33-7843B1394B35}"/>
    <cellStyle name="Note 2 2 6 2 2" xfId="2800" xr:uid="{BA045897-4693-4EE1-B961-ACAC2E25D381}"/>
    <cellStyle name="Note 2 2 6 3" xfId="1355" xr:uid="{864C9182-5048-4AF9-AA19-2BB3923D9340}"/>
    <cellStyle name="Note 2 2 6 3 2" xfId="2801" xr:uid="{C1D1CB68-5BC6-47B4-AAD2-F70493C314A6}"/>
    <cellStyle name="Note 2 2 6 4" xfId="2799" xr:uid="{E053EBCA-9874-4375-A27E-95B3E02174B8}"/>
    <cellStyle name="Note 2 2 7" xfId="1356" xr:uid="{7BC02B35-5420-4966-B5A1-E4ED6D8969EA}"/>
    <cellStyle name="Note 2 2 7 2" xfId="1357" xr:uid="{012F0AF4-E643-4DFF-9C7C-9D8F61678D2F}"/>
    <cellStyle name="Note 2 2 7 2 2" xfId="2803" xr:uid="{21F74280-E37E-4419-BBA8-A5426929915D}"/>
    <cellStyle name="Note 2 2 7 3" xfId="1358" xr:uid="{BDFE7537-C1B1-429A-A137-2E0348A4E6DC}"/>
    <cellStyle name="Note 2 2 7 3 2" xfId="2804" xr:uid="{809C3AE5-61F5-48E1-BE83-EEF2D9903F1E}"/>
    <cellStyle name="Note 2 2 7 4" xfId="2802" xr:uid="{478AD0EA-41FF-41A5-BE88-7FD74B4AD9C1}"/>
    <cellStyle name="Note 2 2 8" xfId="1359" xr:uid="{355F78D0-C570-4B60-858C-581E93A35646}"/>
    <cellStyle name="Note 2 2 8 2" xfId="2805" xr:uid="{D8BDF71B-754D-490F-8A56-3CEC3FCC9773}"/>
    <cellStyle name="Note 2 2 9" xfId="1360" xr:uid="{412E8C5D-F166-48D6-AF15-21493E739A5F}"/>
    <cellStyle name="Note 2 2 9 2" xfId="2806" xr:uid="{0604205B-AC19-43E6-98E3-9F8033F7ED50}"/>
    <cellStyle name="Note 2 3" xfId="1361" xr:uid="{62287C01-A693-4613-8891-78E700B69D6A}"/>
    <cellStyle name="Note 2 3 2" xfId="1362" xr:uid="{D4C00495-A757-43E9-AF93-7E8DCB795CC8}"/>
    <cellStyle name="Note 2 3 2 2" xfId="1363" xr:uid="{3A102A67-3AD6-48BA-9398-D9F8F4694282}"/>
    <cellStyle name="Note 2 3 2 2 2" xfId="1364" xr:uid="{A2ABCDFC-6537-46E9-B1C1-8908AB074DE7}"/>
    <cellStyle name="Note 2 3 2 2 2 2" xfId="2810" xr:uid="{A46052EE-07AA-4D48-8AFB-916F684E5B5C}"/>
    <cellStyle name="Note 2 3 2 2 3" xfId="1365" xr:uid="{91DDBDAC-DE99-44FD-B86D-53F0ED04E4A7}"/>
    <cellStyle name="Note 2 3 2 2 3 2" xfId="2811" xr:uid="{CFC96693-5FBC-43CD-AC28-4C80A8D000A0}"/>
    <cellStyle name="Note 2 3 2 2 4" xfId="2809" xr:uid="{4A18B208-C517-4B6A-A953-22BBDD5CB58D}"/>
    <cellStyle name="Note 2 3 2 3" xfId="1366" xr:uid="{4778CCEB-6E7B-4764-B8D6-00F09D439331}"/>
    <cellStyle name="Note 2 3 2 3 2" xfId="1367" xr:uid="{D938913B-6BEF-46E7-8172-0121938E6462}"/>
    <cellStyle name="Note 2 3 2 3 2 2" xfId="2813" xr:uid="{D7E3894D-BDF0-4E9F-B16A-CB526782229E}"/>
    <cellStyle name="Note 2 3 2 3 3" xfId="1368" xr:uid="{54ACFE28-E73D-488C-9353-D6E12F665367}"/>
    <cellStyle name="Note 2 3 2 3 3 2" xfId="2814" xr:uid="{272149BD-3CAA-48BF-BFB2-A8064418152F}"/>
    <cellStyle name="Note 2 3 2 3 4" xfId="2812" xr:uid="{82656EE3-BF08-4EAA-A8EB-354F022DD01A}"/>
    <cellStyle name="Note 2 3 2 4" xfId="1369" xr:uid="{D71F58BB-8114-49A2-BE3A-0D74ED0BF489}"/>
    <cellStyle name="Note 2 3 2 4 2" xfId="1370" xr:uid="{10B766EC-9BC4-4ECF-9DA6-A4E5EED8B469}"/>
    <cellStyle name="Note 2 3 2 4 2 2" xfId="2816" xr:uid="{986FA6BF-956D-4671-9DF0-66FC7E0F5245}"/>
    <cellStyle name="Note 2 3 2 4 3" xfId="1371" xr:uid="{85A993FE-6C6C-480B-95CA-FA0C5193D83E}"/>
    <cellStyle name="Note 2 3 2 4 3 2" xfId="2817" xr:uid="{4857AA37-35B5-437C-A92D-C866701B2D85}"/>
    <cellStyle name="Note 2 3 2 4 4" xfId="2815" xr:uid="{94329F1F-B1CF-487F-A7D1-E0E5FB317D6A}"/>
    <cellStyle name="Note 2 3 2 5" xfId="1372" xr:uid="{51FC516D-0C61-4E2A-B013-F05C626A4EFF}"/>
    <cellStyle name="Note 2 3 2 5 2" xfId="2818" xr:uid="{40089BBD-CD2F-43E9-9237-A4C7FC642634}"/>
    <cellStyle name="Note 2 3 2 6" xfId="1373" xr:uid="{F19EEB28-68BE-46AB-9D1D-8CD7FF1A8970}"/>
    <cellStyle name="Note 2 3 2 6 2" xfId="2819" xr:uid="{36456333-E615-4405-A0E4-4EC7DB10211E}"/>
    <cellStyle name="Note 2 3 2 7" xfId="2808" xr:uid="{FC7660A5-05C5-42AD-9E10-533E29589E9D}"/>
    <cellStyle name="Note 2 3 3" xfId="1374" xr:uid="{5A3BC521-B75A-4F37-B285-AAD28E2898CD}"/>
    <cellStyle name="Note 2 3 3 2" xfId="1375" xr:uid="{B988DF9F-1B88-42DD-A915-888F329F6612}"/>
    <cellStyle name="Note 2 3 3 2 2" xfId="2821" xr:uid="{518CED0A-BF8B-43CC-A631-FCAF421793D1}"/>
    <cellStyle name="Note 2 3 3 3" xfId="1376" xr:uid="{0928D865-03C6-4FC1-9FCE-C28181043843}"/>
    <cellStyle name="Note 2 3 3 3 2" xfId="2822" xr:uid="{0AEA4A7B-B23A-4F2E-BBCB-93FEF6175B0D}"/>
    <cellStyle name="Note 2 3 3 4" xfId="2820" xr:uid="{A616A201-88C4-4257-AE87-8DF327E0BB71}"/>
    <cellStyle name="Note 2 3 4" xfId="1377" xr:uid="{375D9EC7-D0A5-4710-B9CF-64D94FEF0B8A}"/>
    <cellStyle name="Note 2 3 4 2" xfId="1378" xr:uid="{DB70FAC7-DC49-4D24-AF5F-E6668F29E27C}"/>
    <cellStyle name="Note 2 3 4 2 2" xfId="2824" xr:uid="{E41D7E37-676B-47D5-A342-5973D86F00FA}"/>
    <cellStyle name="Note 2 3 4 3" xfId="1379" xr:uid="{0CF5C3CD-B30F-49B4-8AE3-83EE54D77337}"/>
    <cellStyle name="Note 2 3 4 3 2" xfId="2825" xr:uid="{665E6FEB-296D-49B3-A10E-E3FA933E0D53}"/>
    <cellStyle name="Note 2 3 4 4" xfId="2823" xr:uid="{D19AB0EA-AE9E-401D-9BA6-9F179B4F3FAF}"/>
    <cellStyle name="Note 2 3 5" xfId="1380" xr:uid="{C9499483-E9BE-4E34-8CF2-628CD4BBE5EB}"/>
    <cellStyle name="Note 2 3 5 2" xfId="1381" xr:uid="{923F9BDD-D726-4873-AE7A-1DE7E6C7DC32}"/>
    <cellStyle name="Note 2 3 5 2 2" xfId="2827" xr:uid="{F3E8DF51-5E56-4659-8DE7-78919E3A9DFC}"/>
    <cellStyle name="Note 2 3 5 3" xfId="1382" xr:uid="{C05AF9E3-208B-4219-90FB-36B6D1DCBDF3}"/>
    <cellStyle name="Note 2 3 5 3 2" xfId="2828" xr:uid="{54105AC2-AD27-4C6A-83F2-C53E32CE8823}"/>
    <cellStyle name="Note 2 3 5 4" xfId="2826" xr:uid="{7F395CBA-7FAE-4C64-B061-F51134D4F1BA}"/>
    <cellStyle name="Note 2 3 6" xfId="1383" xr:uid="{2AA9A1CE-B3EC-4934-A28D-8DEAE06E8108}"/>
    <cellStyle name="Note 2 3 6 2" xfId="2829" xr:uid="{2CD62F45-D5AE-4E13-B972-7A1BAE25F23C}"/>
    <cellStyle name="Note 2 3 7" xfId="1384" xr:uid="{BD1AE779-0449-4AAC-939E-DC8960A63A15}"/>
    <cellStyle name="Note 2 3 7 2" xfId="2830" xr:uid="{CBE06605-1A66-406E-B7C4-211DE46C48D2}"/>
    <cellStyle name="Note 2 3 8" xfId="2807" xr:uid="{7A0BFB8D-67A4-4942-B1DC-B57539C4DE55}"/>
    <cellStyle name="Note 2 4" xfId="1385" xr:uid="{C6A1B305-D4BC-4C55-8BC7-CC767B27174F}"/>
    <cellStyle name="Note 2 4 2" xfId="1386" xr:uid="{7FFB1CC4-3A5B-4ADA-827F-3A8591822FBF}"/>
    <cellStyle name="Note 2 4 2 2" xfId="1387" xr:uid="{EFBF3D90-8FC0-4F27-869E-4D72962B0D10}"/>
    <cellStyle name="Note 2 4 2 2 2" xfId="1388" xr:uid="{68F6B514-1EE7-48DA-9749-4EC6A7E2FAE5}"/>
    <cellStyle name="Note 2 4 2 2 2 2" xfId="2834" xr:uid="{51CC504B-1432-4F2C-A21D-FB064B9C41AF}"/>
    <cellStyle name="Note 2 4 2 2 3" xfId="1389" xr:uid="{0AB7EAC8-DA46-487F-9256-018EF00F9D5E}"/>
    <cellStyle name="Note 2 4 2 2 3 2" xfId="2835" xr:uid="{AEAAD0FD-56F6-4092-91E7-30537F207A71}"/>
    <cellStyle name="Note 2 4 2 2 4" xfId="2833" xr:uid="{29257E87-F365-443D-B363-3C54C34F4D80}"/>
    <cellStyle name="Note 2 4 2 3" xfId="1390" xr:uid="{F5527B55-1253-4AD2-B8A3-CAC24EA0B6FC}"/>
    <cellStyle name="Note 2 4 2 3 2" xfId="1391" xr:uid="{99563BC8-3976-4D8F-87FC-65C949202DD4}"/>
    <cellStyle name="Note 2 4 2 3 2 2" xfId="2837" xr:uid="{46B5FA1E-D564-4858-A557-2FFEFD13A72B}"/>
    <cellStyle name="Note 2 4 2 3 3" xfId="1392" xr:uid="{3CE7FE9D-3BD9-423A-8CCB-787B358637B5}"/>
    <cellStyle name="Note 2 4 2 3 3 2" xfId="2838" xr:uid="{77A6981B-390B-4562-AC15-91723AF50EC3}"/>
    <cellStyle name="Note 2 4 2 3 4" xfId="2836" xr:uid="{50F2211E-BFDA-4DCE-AC6F-3F0ED253848A}"/>
    <cellStyle name="Note 2 4 2 4" xfId="1393" xr:uid="{C3561FFE-F086-4D40-BCDB-D08D5ABAB4D3}"/>
    <cellStyle name="Note 2 4 2 4 2" xfId="1394" xr:uid="{73666173-647E-4675-B6DD-1D24C3B84F36}"/>
    <cellStyle name="Note 2 4 2 4 2 2" xfId="2840" xr:uid="{A8CA4408-A294-49D3-8761-FFBB7A5945D2}"/>
    <cellStyle name="Note 2 4 2 4 3" xfId="1395" xr:uid="{CF3F5FBA-553D-4339-AF1A-8F6A87120E84}"/>
    <cellStyle name="Note 2 4 2 4 3 2" xfId="2841" xr:uid="{A3F5C6DE-0E64-4B50-AE7A-B2D28F649FB8}"/>
    <cellStyle name="Note 2 4 2 4 4" xfId="2839" xr:uid="{342CB222-123A-4502-AB23-6051FD67332A}"/>
    <cellStyle name="Note 2 4 2 5" xfId="1396" xr:uid="{DEC80CA7-60E6-41FC-AE87-D837B8177865}"/>
    <cellStyle name="Note 2 4 2 5 2" xfId="2842" xr:uid="{E9ED4EBC-5A11-4321-8B45-955F94FC8E68}"/>
    <cellStyle name="Note 2 4 2 6" xfId="1397" xr:uid="{4F7E75C9-82A3-4006-A78C-ECBB9403E315}"/>
    <cellStyle name="Note 2 4 2 6 2" xfId="2843" xr:uid="{CDC920DC-687D-4D7E-B2D2-4354CDC2EF42}"/>
    <cellStyle name="Note 2 4 2 7" xfId="2832" xr:uid="{4A49F0A4-B805-407A-AF0E-7DCE9B66375B}"/>
    <cellStyle name="Note 2 4 3" xfId="1398" xr:uid="{94CA12E3-996A-475B-8F5D-AFCED5A68EE8}"/>
    <cellStyle name="Note 2 4 3 2" xfId="1399" xr:uid="{C1FFBF7D-E574-40D7-A190-ECD31608E5FD}"/>
    <cellStyle name="Note 2 4 3 2 2" xfId="2845" xr:uid="{4D394BB2-9BBD-426A-9EDB-D654E685BA0B}"/>
    <cellStyle name="Note 2 4 3 3" xfId="1400" xr:uid="{96CB52F9-A75D-4253-A2D6-3B5D72247949}"/>
    <cellStyle name="Note 2 4 3 3 2" xfId="2846" xr:uid="{DC48006F-B55B-462F-87B5-0BAA28848AF9}"/>
    <cellStyle name="Note 2 4 3 4" xfId="2844" xr:uid="{3E4DD1E5-D152-4EE4-8D6A-528E90C857BF}"/>
    <cellStyle name="Note 2 4 4" xfId="1401" xr:uid="{0B8F744D-6093-446B-AD95-BA426C936090}"/>
    <cellStyle name="Note 2 4 4 2" xfId="1402" xr:uid="{E720C616-F08D-433A-9924-3561699DAF24}"/>
    <cellStyle name="Note 2 4 4 2 2" xfId="2848" xr:uid="{EC81DACB-BCE6-40BC-B836-82CE6B564EB3}"/>
    <cellStyle name="Note 2 4 4 3" xfId="1403" xr:uid="{C4DE09B2-9C82-4F79-88F7-97D7AA79CC08}"/>
    <cellStyle name="Note 2 4 4 3 2" xfId="2849" xr:uid="{20DAA744-48B6-44FB-84B5-F2C694D716FC}"/>
    <cellStyle name="Note 2 4 4 4" xfId="2847" xr:uid="{1EDC528C-1EFE-4893-A8BE-F8A031953A63}"/>
    <cellStyle name="Note 2 4 5" xfId="1404" xr:uid="{452BB209-F6B5-4400-98E8-52BB78A5A3EB}"/>
    <cellStyle name="Note 2 4 5 2" xfId="1405" xr:uid="{038B7BE9-89BF-4E21-BDB2-7CBFF1A45AAA}"/>
    <cellStyle name="Note 2 4 5 2 2" xfId="2851" xr:uid="{D4331A38-7603-48C9-A45F-BEDD02CE5730}"/>
    <cellStyle name="Note 2 4 5 3" xfId="1406" xr:uid="{27BDFDF8-026C-41C5-9042-E77B426CB4F3}"/>
    <cellStyle name="Note 2 4 5 3 2" xfId="2852" xr:uid="{BE0A3D70-BE56-47D8-8FCE-BD2A2A79DCB8}"/>
    <cellStyle name="Note 2 4 5 4" xfId="2850" xr:uid="{5708906A-CA86-4231-8B66-9E7AF7038696}"/>
    <cellStyle name="Note 2 4 6" xfId="1407" xr:uid="{78B26DC8-C1D4-480B-BDFE-B598B8D5D70A}"/>
    <cellStyle name="Note 2 4 6 2" xfId="2853" xr:uid="{2A344432-C252-4A80-9329-710F662628CB}"/>
    <cellStyle name="Note 2 4 7" xfId="1408" xr:uid="{F3913BE2-3A70-4975-979B-2AC58E06250B}"/>
    <cellStyle name="Note 2 4 7 2" xfId="2854" xr:uid="{040F362A-3C9B-43BB-9FBB-8B935E592557}"/>
    <cellStyle name="Note 2 4 8" xfId="2831" xr:uid="{AE3088D5-C0AE-461E-AD44-F65C7DE25E2D}"/>
    <cellStyle name="Note 2 5" xfId="1409" xr:uid="{2F40F2E9-82BF-44F1-AFF1-820268D24447}"/>
    <cellStyle name="Note 2 5 2" xfId="1410" xr:uid="{246FE8C1-4446-4D86-99DA-96792FCCC669}"/>
    <cellStyle name="Note 2 5 2 2" xfId="1411" xr:uid="{C739C44B-4A67-45DB-ABE5-6BBAC0263452}"/>
    <cellStyle name="Note 2 5 2 2 2" xfId="2857" xr:uid="{7CE141BB-589A-4B0A-9092-89EB3F8DA369}"/>
    <cellStyle name="Note 2 5 2 3" xfId="1412" xr:uid="{1D2B678D-0631-41F1-A93E-B5D7688F16D3}"/>
    <cellStyle name="Note 2 5 2 3 2" xfId="2858" xr:uid="{54BD3C98-0A79-4FCF-A666-BD3B35B3C798}"/>
    <cellStyle name="Note 2 5 2 4" xfId="2856" xr:uid="{F197ECE9-74F1-48F9-978A-C47413F09B45}"/>
    <cellStyle name="Note 2 5 3" xfId="1413" xr:uid="{BC8E9A9C-49AE-4702-A033-45EE0C17CDB2}"/>
    <cellStyle name="Note 2 5 3 2" xfId="1414" xr:uid="{C620316C-7B07-4875-AEDB-A4A6D7F505BC}"/>
    <cellStyle name="Note 2 5 3 2 2" xfId="2860" xr:uid="{E6A0C56F-1374-49DA-A42D-23845BD25C09}"/>
    <cellStyle name="Note 2 5 3 3" xfId="1415" xr:uid="{E9A8613A-9125-492C-8096-57FCF9D1982A}"/>
    <cellStyle name="Note 2 5 3 3 2" xfId="2861" xr:uid="{4D42BF8C-135B-4EEA-8556-1CD320367339}"/>
    <cellStyle name="Note 2 5 3 4" xfId="2859" xr:uid="{A6BA8D44-31AA-47FA-8430-A828D76E4CA1}"/>
    <cellStyle name="Note 2 5 4" xfId="1416" xr:uid="{DC091686-AD91-42CB-A5D1-E07C9C4A50CA}"/>
    <cellStyle name="Note 2 5 4 2" xfId="1417" xr:uid="{EC4BF7BA-078A-42BD-B88A-97EE874E829D}"/>
    <cellStyle name="Note 2 5 4 2 2" xfId="2863" xr:uid="{0BA19165-2F28-424A-B68C-DBE3D5FCE3C5}"/>
    <cellStyle name="Note 2 5 4 3" xfId="1418" xr:uid="{E2864A2A-A4CE-4FD7-B43A-B74A32F6105A}"/>
    <cellStyle name="Note 2 5 4 3 2" xfId="2864" xr:uid="{E1AC79C8-0DB2-4DB8-AEA5-E2ACC6CD4E1D}"/>
    <cellStyle name="Note 2 5 4 4" xfId="2862" xr:uid="{F70268AF-4630-4C31-A829-0E69528C1481}"/>
    <cellStyle name="Note 2 5 5" xfId="1419" xr:uid="{D9842D7E-86B4-4D31-B5E9-F2BA1C3325AF}"/>
    <cellStyle name="Note 2 5 5 2" xfId="2865" xr:uid="{A285AA0F-70E2-4B5C-B560-2D16E50D82EF}"/>
    <cellStyle name="Note 2 5 6" xfId="1420" xr:uid="{B7F4CD64-6C65-4281-81CA-3C0A79015352}"/>
    <cellStyle name="Note 2 5 6 2" xfId="2866" xr:uid="{EE4D3B12-719A-4DB1-ABB5-B8C8C77FED5C}"/>
    <cellStyle name="Note 2 5 7" xfId="2855" xr:uid="{CC0E6A6F-B45A-40BD-A8B7-142A31E6FA1D}"/>
    <cellStyle name="Note 2 6" xfId="1421" xr:uid="{266C376B-0B2A-4D5B-8D3E-657AAB8507C7}"/>
    <cellStyle name="Note 2 6 2" xfId="1422" xr:uid="{47101A53-C253-4DF4-ADFE-619A1F07B626}"/>
    <cellStyle name="Note 2 6 2 2" xfId="2868" xr:uid="{7318E306-08B1-48E3-9319-7DEB9A7BD40D}"/>
    <cellStyle name="Note 2 6 3" xfId="1423" xr:uid="{66F622B0-1577-425B-B257-7A7B8868BACB}"/>
    <cellStyle name="Note 2 6 3 2" xfId="2869" xr:uid="{7599E443-D958-41FC-96CE-54B56F941890}"/>
    <cellStyle name="Note 2 6 4" xfId="2867" xr:uid="{E6425765-D751-4CF7-800A-988DD98F88BD}"/>
    <cellStyle name="Note 2 7" xfId="1424" xr:uid="{B20ED534-59B5-4FFE-9DDD-50E4EA806662}"/>
    <cellStyle name="Note 2 7 2" xfId="1425" xr:uid="{DA8D9635-2AF9-468D-981F-22B588EA24C9}"/>
    <cellStyle name="Note 2 7 2 2" xfId="2871" xr:uid="{196517B8-1C90-47AD-8E36-9E7F47BB4A48}"/>
    <cellStyle name="Note 2 7 3" xfId="1426" xr:uid="{BB843FC3-577C-400F-8337-21997572FFD4}"/>
    <cellStyle name="Note 2 7 3 2" xfId="2872" xr:uid="{FABA7A8A-F569-46C5-B1B6-3F7E1A9301D6}"/>
    <cellStyle name="Note 2 7 4" xfId="2870" xr:uid="{AA0F1365-41A9-4E87-8B35-25339B667B09}"/>
    <cellStyle name="Note 2 8" xfId="1427" xr:uid="{DFB74C18-88E0-4381-AC13-AEEA15B027C3}"/>
    <cellStyle name="Note 2 8 2" xfId="1428" xr:uid="{F5C5B84A-7A9E-401E-A9A5-7FF65E76361E}"/>
    <cellStyle name="Note 2 8 2 2" xfId="2874" xr:uid="{BC475B66-88A3-492D-9055-DE7201EC07A7}"/>
    <cellStyle name="Note 2 8 3" xfId="1429" xr:uid="{AD7CD797-4AD8-45FD-BD24-6A4E3992CE65}"/>
    <cellStyle name="Note 2 8 3 2" xfId="2875" xr:uid="{F4C3F77C-2B8D-4699-BBAF-B08664B8DCE3}"/>
    <cellStyle name="Note 2 8 4" xfId="2873" xr:uid="{79C61CBD-6B16-466A-A7B7-3E78C9D2A553}"/>
    <cellStyle name="Note 2 9" xfId="1430" xr:uid="{94898771-75E2-4694-984B-A7F2C34A4E60}"/>
    <cellStyle name="Note 2 9 2" xfId="2876" xr:uid="{8E00718D-84F4-48B0-88C6-39790730D549}"/>
    <cellStyle name="Note 3" xfId="1431" xr:uid="{879B2FC0-C104-47F7-919B-17E35007F544}"/>
    <cellStyle name="Note 3 10" xfId="2877" xr:uid="{B0B983A8-31D7-4166-AACE-D1DF82E14551}"/>
    <cellStyle name="Note 3 2" xfId="1432" xr:uid="{6C49CF55-64A2-4B3D-813B-BD8CF21F8A5E}"/>
    <cellStyle name="Note 3 2 2" xfId="1433" xr:uid="{2F98221E-C3C5-44EA-8A56-6C9D0983F0B0}"/>
    <cellStyle name="Note 3 2 2 2" xfId="1434" xr:uid="{8856BDC7-982C-4B78-8436-7D8B34197BFD}"/>
    <cellStyle name="Note 3 2 2 2 2" xfId="1435" xr:uid="{11206443-C915-486D-90DA-29189C4DAF47}"/>
    <cellStyle name="Note 3 2 2 2 2 2" xfId="2881" xr:uid="{6413DDB9-E1CC-4426-9FDA-5A5F1818152C}"/>
    <cellStyle name="Note 3 2 2 2 3" xfId="1436" xr:uid="{4E8665F6-31F6-4F3C-B10B-C8334069C200}"/>
    <cellStyle name="Note 3 2 2 2 3 2" xfId="2882" xr:uid="{E389FF67-82D9-40C5-82D5-832E7B28BCD4}"/>
    <cellStyle name="Note 3 2 2 2 4" xfId="2880" xr:uid="{F867806B-F23F-47DD-B66F-2DC851125B0E}"/>
    <cellStyle name="Note 3 2 2 3" xfId="1437" xr:uid="{F6AD3C8E-4620-4A37-8EB3-B6168F5D11F1}"/>
    <cellStyle name="Note 3 2 2 3 2" xfId="1438" xr:uid="{18684DDA-C032-4B0E-AFF5-B8FCBC819A0F}"/>
    <cellStyle name="Note 3 2 2 3 2 2" xfId="2884" xr:uid="{9014B411-2C99-4D47-A06E-EC852CB28D17}"/>
    <cellStyle name="Note 3 2 2 3 3" xfId="1439" xr:uid="{41BC3541-6D8E-4A7F-AFE8-D1A816F4D42A}"/>
    <cellStyle name="Note 3 2 2 3 3 2" xfId="2885" xr:uid="{FFD27264-86D7-4CFE-9C8C-FC2F0BAD1160}"/>
    <cellStyle name="Note 3 2 2 3 4" xfId="2883" xr:uid="{3E1AF0BF-B31F-42CE-9C24-E8FBF77FDE2C}"/>
    <cellStyle name="Note 3 2 2 4" xfId="1440" xr:uid="{7727F85E-0E6A-4B0B-BCB6-8551C904885F}"/>
    <cellStyle name="Note 3 2 2 4 2" xfId="1441" xr:uid="{0764F3EB-646A-4F9A-BE73-E18E07030205}"/>
    <cellStyle name="Note 3 2 2 4 2 2" xfId="2887" xr:uid="{54A32988-BF24-4EAE-8628-6BA5BEE04AEF}"/>
    <cellStyle name="Note 3 2 2 4 3" xfId="1442" xr:uid="{277050F0-79A3-48C6-861E-E650167C0315}"/>
    <cellStyle name="Note 3 2 2 4 3 2" xfId="2888" xr:uid="{004A56B5-20AA-45BD-A6D3-0029BF0A102C}"/>
    <cellStyle name="Note 3 2 2 4 4" xfId="2886" xr:uid="{9EAD697A-8CE0-4501-ACD4-5A8CCD1052DB}"/>
    <cellStyle name="Note 3 2 2 5" xfId="1443" xr:uid="{B4C38935-5AC2-41C8-A227-0D20B98F16C2}"/>
    <cellStyle name="Note 3 2 2 5 2" xfId="2889" xr:uid="{3B785FC1-D544-4BD8-94D8-6E9F190211DB}"/>
    <cellStyle name="Note 3 2 2 6" xfId="1444" xr:uid="{97B9B73F-AABF-461B-A274-4AE0B5FB4737}"/>
    <cellStyle name="Note 3 2 2 6 2" xfId="2890" xr:uid="{2A104F4D-DA37-4454-B172-A7E3AA264302}"/>
    <cellStyle name="Note 3 2 2 7" xfId="2879" xr:uid="{F5384548-0E36-493B-9E01-81B470BC9E92}"/>
    <cellStyle name="Note 3 2 3" xfId="1445" xr:uid="{900B2630-D57B-446E-996F-524703EB59C1}"/>
    <cellStyle name="Note 3 2 3 2" xfId="1446" xr:uid="{746193CC-3181-40D5-9339-3352707208EB}"/>
    <cellStyle name="Note 3 2 3 2 2" xfId="2892" xr:uid="{16194321-89A2-4878-A530-1FAC94A538C9}"/>
    <cellStyle name="Note 3 2 3 3" xfId="1447" xr:uid="{FAF0ADC7-5C1E-4656-94C4-335926AB6D08}"/>
    <cellStyle name="Note 3 2 3 3 2" xfId="2893" xr:uid="{09D48C30-BF2B-4048-AF2F-B9941E04DEE2}"/>
    <cellStyle name="Note 3 2 3 4" xfId="2891" xr:uid="{0C1CE193-D722-4964-BE2D-E78797ACD46B}"/>
    <cellStyle name="Note 3 2 4" xfId="1448" xr:uid="{1DB665D7-09C2-4EE9-ACF4-0D37387FDFB2}"/>
    <cellStyle name="Note 3 2 4 2" xfId="1449" xr:uid="{8ADA668D-D33F-458A-8F4E-0803F791F154}"/>
    <cellStyle name="Note 3 2 4 2 2" xfId="2895" xr:uid="{19119B79-3034-4235-B591-2C38EC610B5F}"/>
    <cellStyle name="Note 3 2 4 3" xfId="1450" xr:uid="{9BC1DC94-DED9-4115-8640-6FB2790FA005}"/>
    <cellStyle name="Note 3 2 4 3 2" xfId="2896" xr:uid="{45AD21DF-3685-46A4-9EF6-6CBB90C76C73}"/>
    <cellStyle name="Note 3 2 4 4" xfId="2894" xr:uid="{5CC7A751-DD0A-423E-9C98-32BF9AD8D961}"/>
    <cellStyle name="Note 3 2 5" xfId="1451" xr:uid="{4F798E29-A651-4C89-A62C-0B2F84404BD0}"/>
    <cellStyle name="Note 3 2 5 2" xfId="1452" xr:uid="{BCD11C77-3199-4540-9143-C88C6F59BA59}"/>
    <cellStyle name="Note 3 2 5 2 2" xfId="2898" xr:uid="{D922219F-1512-45C2-8477-2345EA2131BE}"/>
    <cellStyle name="Note 3 2 5 3" xfId="1453" xr:uid="{0BCC73A4-5EA7-4C8B-841E-F22D35779977}"/>
    <cellStyle name="Note 3 2 5 3 2" xfId="2899" xr:uid="{1785F03C-87C6-4404-A032-8E131B524524}"/>
    <cellStyle name="Note 3 2 5 4" xfId="2897" xr:uid="{987D48DB-1207-4F9A-9EFB-36E841DB5872}"/>
    <cellStyle name="Note 3 2 6" xfId="1454" xr:uid="{C88E6C4B-29E4-43C0-8BA5-04A16E1456B9}"/>
    <cellStyle name="Note 3 2 6 2" xfId="2900" xr:uid="{7608F5BB-6C60-435D-8924-7EF0CBCCED2E}"/>
    <cellStyle name="Note 3 2 7" xfId="1455" xr:uid="{F2E5A924-338A-45A0-BF2A-E9FB334CB6E5}"/>
    <cellStyle name="Note 3 2 7 2" xfId="2901" xr:uid="{122920F7-B9F8-4AA3-BD81-3734C0816D25}"/>
    <cellStyle name="Note 3 2 8" xfId="2878" xr:uid="{21274E1D-9B1B-4571-A7AC-ACFDF7E58A47}"/>
    <cellStyle name="Note 3 3" xfId="1456" xr:uid="{738F0588-218A-48EE-AC5E-24CE20D3C4EE}"/>
    <cellStyle name="Note 3 3 2" xfId="1457" xr:uid="{D5D79555-D7B6-4013-A908-5D2017CD5DC3}"/>
    <cellStyle name="Note 3 3 2 2" xfId="1458" xr:uid="{74A371BA-53E0-4589-9C26-7BCD09AA3B15}"/>
    <cellStyle name="Note 3 3 2 2 2" xfId="1459" xr:uid="{B4B9B30C-037C-4118-A4FE-906185D0545C}"/>
    <cellStyle name="Note 3 3 2 2 2 2" xfId="2905" xr:uid="{1B621E80-4B33-4DD3-BB6D-A2226B9540F5}"/>
    <cellStyle name="Note 3 3 2 2 3" xfId="1460" xr:uid="{4E12A7C8-2EF8-4974-AFEB-CCF4ADCB1DEC}"/>
    <cellStyle name="Note 3 3 2 2 3 2" xfId="2906" xr:uid="{AB626AF5-9858-4244-92B0-B8C304C584C4}"/>
    <cellStyle name="Note 3 3 2 2 4" xfId="2904" xr:uid="{00EDDA67-1A79-4DBA-8887-E5A9C5331013}"/>
    <cellStyle name="Note 3 3 2 3" xfId="1461" xr:uid="{0CD3F663-D1F8-4F79-B3AC-6CC323F826B2}"/>
    <cellStyle name="Note 3 3 2 3 2" xfId="1462" xr:uid="{3525645E-EFC5-4B21-AE93-ECC918AAB78A}"/>
    <cellStyle name="Note 3 3 2 3 2 2" xfId="2908" xr:uid="{C1E0A345-03A8-4D49-979D-94583CBB3B55}"/>
    <cellStyle name="Note 3 3 2 3 3" xfId="1463" xr:uid="{B3229710-53F4-4CCF-B904-EC7781DE1082}"/>
    <cellStyle name="Note 3 3 2 3 3 2" xfId="2909" xr:uid="{CF5A91F0-DA9C-49A8-92BC-32F84A7C1A78}"/>
    <cellStyle name="Note 3 3 2 3 4" xfId="2907" xr:uid="{4CCA30F0-42F4-4678-8253-C376DF817CB9}"/>
    <cellStyle name="Note 3 3 2 4" xfId="1464" xr:uid="{5DD0CBD8-D80C-47F1-8764-4DB0E951D69A}"/>
    <cellStyle name="Note 3 3 2 4 2" xfId="1465" xr:uid="{2455F48D-778D-45A7-AC00-2C9E39127A95}"/>
    <cellStyle name="Note 3 3 2 4 2 2" xfId="2911" xr:uid="{0B419E92-BE3D-45DB-9330-81B2DF0A9069}"/>
    <cellStyle name="Note 3 3 2 4 3" xfId="1466" xr:uid="{B1002073-B33F-4814-A15D-E78CAA46AAC4}"/>
    <cellStyle name="Note 3 3 2 4 3 2" xfId="2912" xr:uid="{E4DECEE3-8E97-4F12-80A6-756E1C089E6D}"/>
    <cellStyle name="Note 3 3 2 4 4" xfId="2910" xr:uid="{1710759C-3E7A-41DF-9462-F45E12CA121F}"/>
    <cellStyle name="Note 3 3 2 5" xfId="1467" xr:uid="{9E416B10-1C90-4163-9C80-B2E4D40A4AEF}"/>
    <cellStyle name="Note 3 3 2 5 2" xfId="2913" xr:uid="{F600DF15-DBD3-442C-B53A-D0957188EE38}"/>
    <cellStyle name="Note 3 3 2 6" xfId="1468" xr:uid="{981DBF3B-FDE5-45C1-BB49-7E059D50ED90}"/>
    <cellStyle name="Note 3 3 2 6 2" xfId="2914" xr:uid="{071F577E-433E-452D-ADF3-7E0122B41F84}"/>
    <cellStyle name="Note 3 3 2 7" xfId="2903" xr:uid="{6272E663-9D1E-4C19-A5C1-58085421FEF0}"/>
    <cellStyle name="Note 3 3 3" xfId="1469" xr:uid="{04F6A8D8-0817-4203-B5A8-7EF993A6C33C}"/>
    <cellStyle name="Note 3 3 3 2" xfId="1470" xr:uid="{A761D543-6C4F-41AE-8FEE-8ACA79F46E8F}"/>
    <cellStyle name="Note 3 3 3 2 2" xfId="2916" xr:uid="{C974CE28-2CE5-4AEE-972C-EE9DECD33D3D}"/>
    <cellStyle name="Note 3 3 3 3" xfId="1471" xr:uid="{07FF715C-6A25-462F-80C6-F51D20FCBF68}"/>
    <cellStyle name="Note 3 3 3 3 2" xfId="2917" xr:uid="{CC6F6F7A-E0F8-49D9-BB83-15BE3EE72175}"/>
    <cellStyle name="Note 3 3 3 4" xfId="2915" xr:uid="{09073E01-F060-4791-860E-4100EB51759D}"/>
    <cellStyle name="Note 3 3 4" xfId="1472" xr:uid="{0B9810E2-2F33-460A-872D-7ADEBAA5854A}"/>
    <cellStyle name="Note 3 3 4 2" xfId="1473" xr:uid="{4CCBA8DE-B7EC-4B61-B726-A4A737D8AF5B}"/>
    <cellStyle name="Note 3 3 4 2 2" xfId="2919" xr:uid="{AC2CCB6F-B49F-4D8E-94EE-8A55812FACE4}"/>
    <cellStyle name="Note 3 3 4 3" xfId="1474" xr:uid="{20AD7586-CB37-4B62-9EF2-28D025197BBC}"/>
    <cellStyle name="Note 3 3 4 3 2" xfId="2920" xr:uid="{114F8E1C-6AC0-4D4D-9355-8F29C353566A}"/>
    <cellStyle name="Note 3 3 4 4" xfId="2918" xr:uid="{A85177DF-AD48-45EA-83A7-673D8E0AACAE}"/>
    <cellStyle name="Note 3 3 5" xfId="1475" xr:uid="{4E8D220C-4F94-4238-AE01-B7E677278FFC}"/>
    <cellStyle name="Note 3 3 5 2" xfId="1476" xr:uid="{64FF7D41-A091-4E4E-BF64-C2950657CE03}"/>
    <cellStyle name="Note 3 3 5 2 2" xfId="2922" xr:uid="{CFEE1B8E-0811-47FA-BE52-EFFFCC3C6DBA}"/>
    <cellStyle name="Note 3 3 5 3" xfId="1477" xr:uid="{2DB4F870-B631-4D1A-B141-0F701F8A8C63}"/>
    <cellStyle name="Note 3 3 5 3 2" xfId="2923" xr:uid="{7EF02587-9365-47F3-8CF9-4AB060F5B2CA}"/>
    <cellStyle name="Note 3 3 5 4" xfId="2921" xr:uid="{68A848F6-377C-4611-BDF2-EDF90E356CA6}"/>
    <cellStyle name="Note 3 3 6" xfId="1478" xr:uid="{E7C9EDC5-9CB1-4F2A-8718-0BA37AA3F363}"/>
    <cellStyle name="Note 3 3 6 2" xfId="2924" xr:uid="{4CE7885B-2549-4EF4-B551-5C7B5A937FBD}"/>
    <cellStyle name="Note 3 3 7" xfId="1479" xr:uid="{96E46613-AF15-4651-B940-A38A6A574194}"/>
    <cellStyle name="Note 3 3 7 2" xfId="2925" xr:uid="{1805606F-72A4-4330-BB86-CA8A6CDE8D4C}"/>
    <cellStyle name="Note 3 3 8" xfId="2902" xr:uid="{C2A65017-4578-44D3-9920-01C3DBC7E2A7}"/>
    <cellStyle name="Note 3 4" xfId="1480" xr:uid="{4AF84B96-8845-4960-837A-E6A0A9547F73}"/>
    <cellStyle name="Note 3 4 2" xfId="1481" xr:uid="{E92672EE-6AF1-44FF-9E67-96088C0D9E15}"/>
    <cellStyle name="Note 3 4 2 2" xfId="1482" xr:uid="{68360B33-4726-4B4A-A35F-95F5C92FFA77}"/>
    <cellStyle name="Note 3 4 2 2 2" xfId="2928" xr:uid="{A8ECBD3C-B8D1-4291-8473-98E4EB321B89}"/>
    <cellStyle name="Note 3 4 2 3" xfId="1483" xr:uid="{133606B6-7533-441A-8DCF-24BCFE7C2719}"/>
    <cellStyle name="Note 3 4 2 3 2" xfId="2929" xr:uid="{0A3F0B69-74FF-4AE2-8A38-EB59C10461C4}"/>
    <cellStyle name="Note 3 4 2 4" xfId="2927" xr:uid="{80EB3795-E1EC-4142-8497-04520D126B4C}"/>
    <cellStyle name="Note 3 4 3" xfId="1484" xr:uid="{A1F7F8CC-9954-4CCB-9894-339C7A8E2EDD}"/>
    <cellStyle name="Note 3 4 3 2" xfId="1485" xr:uid="{AA9AC34F-579C-4B4F-B9BB-48817787BC6C}"/>
    <cellStyle name="Note 3 4 3 2 2" xfId="2931" xr:uid="{2D044DFC-4D16-4D92-B9D8-61B659A4E4D4}"/>
    <cellStyle name="Note 3 4 3 3" xfId="1486" xr:uid="{012E177F-5954-4135-AD5E-16A4B3F84809}"/>
    <cellStyle name="Note 3 4 3 3 2" xfId="2932" xr:uid="{C4DC7CD6-E068-48A6-81B1-652B558C2EF9}"/>
    <cellStyle name="Note 3 4 3 4" xfId="2930" xr:uid="{8DB48D5D-6788-447D-9BE7-833F56EF9DEE}"/>
    <cellStyle name="Note 3 4 4" xfId="1487" xr:uid="{CD639EFD-58DB-4C33-BF53-FAD1A4E18E2F}"/>
    <cellStyle name="Note 3 4 4 2" xfId="1488" xr:uid="{9D5C8C3D-0C71-438F-B2CC-1616462CBF86}"/>
    <cellStyle name="Note 3 4 4 2 2" xfId="2934" xr:uid="{D6881182-1BA3-468A-874A-BCF3E571F686}"/>
    <cellStyle name="Note 3 4 4 3" xfId="1489" xr:uid="{0D83837F-53B4-4A89-B091-5BA9FC11D513}"/>
    <cellStyle name="Note 3 4 4 3 2" xfId="2935" xr:uid="{40716EB6-E32C-4E43-BFFE-8CEB9B1638FA}"/>
    <cellStyle name="Note 3 4 4 4" xfId="2933" xr:uid="{6378FAB8-FE23-4F0D-BFD8-C745B1B77F7F}"/>
    <cellStyle name="Note 3 4 5" xfId="1490" xr:uid="{0374C7E4-94F1-4A6D-8189-FFE96E61AD0C}"/>
    <cellStyle name="Note 3 4 5 2" xfId="2936" xr:uid="{00BC0FBB-3397-4043-9683-21FBD9651BEC}"/>
    <cellStyle name="Note 3 4 6" xfId="1491" xr:uid="{CE4CBEA3-9A93-4FE7-801C-F19001015FC6}"/>
    <cellStyle name="Note 3 4 6 2" xfId="2937" xr:uid="{F8FDB42D-CA87-4372-84A9-E6EAD0ADD78F}"/>
    <cellStyle name="Note 3 4 7" xfId="2926" xr:uid="{AD6C6D68-4A31-4BBE-BB1B-301D82E46A75}"/>
    <cellStyle name="Note 3 5" xfId="1492" xr:uid="{87CCDDD8-8B92-44DE-89DE-8FE75C421EBF}"/>
    <cellStyle name="Note 3 5 2" xfId="1493" xr:uid="{5BDE1D1B-DBF1-4B90-8693-594DAC75494A}"/>
    <cellStyle name="Note 3 5 2 2" xfId="2939" xr:uid="{D4504047-0BC9-49F4-A871-DB1667134716}"/>
    <cellStyle name="Note 3 5 3" xfId="1494" xr:uid="{14016A0B-A490-4737-96CF-88D57487CE18}"/>
    <cellStyle name="Note 3 5 3 2" xfId="2940" xr:uid="{3F86D8B8-EE4F-44CA-9F9C-600AF0B2FC6E}"/>
    <cellStyle name="Note 3 5 4" xfId="2938" xr:uid="{D38C9957-2400-4A8C-96E2-BB319DAFFB6C}"/>
    <cellStyle name="Note 3 6" xfId="1495" xr:uid="{3207A904-5B8C-4883-B913-E9D0B6EAABDE}"/>
    <cellStyle name="Note 3 6 2" xfId="1496" xr:uid="{D29E6A90-8D9C-45C0-B619-15E9F275FA94}"/>
    <cellStyle name="Note 3 6 2 2" xfId="2942" xr:uid="{79D0E969-F669-49DC-BD02-7E63DB857902}"/>
    <cellStyle name="Note 3 6 3" xfId="1497" xr:uid="{645DB3CD-0B35-402D-9BE5-20941D7DBA10}"/>
    <cellStyle name="Note 3 6 3 2" xfId="2943" xr:uid="{78588D49-2015-4186-8A18-A3EC851AB019}"/>
    <cellStyle name="Note 3 6 4" xfId="2941" xr:uid="{3F90E0D4-B982-4038-869A-8EA5180DDD18}"/>
    <cellStyle name="Note 3 7" xfId="1498" xr:uid="{7C65BDC9-D4CF-43A1-AFE6-C998E4BCC3CA}"/>
    <cellStyle name="Note 3 7 2" xfId="1499" xr:uid="{034FAE3B-F4CC-4936-8C2B-F0193F389DAB}"/>
    <cellStyle name="Note 3 7 2 2" xfId="2945" xr:uid="{5CD69A05-71C7-471C-9E9B-6CB17A7C6C25}"/>
    <cellStyle name="Note 3 7 3" xfId="1500" xr:uid="{B1C5326A-AAB9-4814-AB38-200F0696BA5F}"/>
    <cellStyle name="Note 3 7 3 2" xfId="2946" xr:uid="{BAE26FFA-B8A8-4AE4-BAF6-E61C8EA98133}"/>
    <cellStyle name="Note 3 7 4" xfId="2944" xr:uid="{9441F273-8C4B-485A-91AB-00165A3D7909}"/>
    <cellStyle name="Note 3 8" xfId="1501" xr:uid="{75D98B72-EDAA-4A4B-9F17-3D1DD9EBB20B}"/>
    <cellStyle name="Note 3 8 2" xfId="2947" xr:uid="{D8471E9D-2C29-4B53-9F11-8E664027849D}"/>
    <cellStyle name="Note 3 9" xfId="1502" xr:uid="{B133A1FD-DA04-45FE-B576-4DADD99C653F}"/>
    <cellStyle name="Note 3 9 2" xfId="2948" xr:uid="{6C725B34-C237-4747-B150-2E455B4DAE12}"/>
    <cellStyle name="or" xfId="28" xr:uid="{665D7CE6-5DBD-408A-BA5F-3D7CF78DE131}"/>
    <cellStyle name="Per cent" xfId="12" builtinId="5"/>
    <cellStyle name="Per cent 2" xfId="6" xr:uid="{76EC2A30-32CA-470A-AB51-0080E01CEDA5}"/>
    <cellStyle name="Percent 2" xfId="14" xr:uid="{C97EFA29-BA52-4D9F-8A56-EAB21752BBDD}"/>
    <cellStyle name="Percent 2 2" xfId="1505" xr:uid="{CA3EA353-8A16-4A6F-A41E-C1590B91793D}"/>
    <cellStyle name="Percent 2 3" xfId="1506" xr:uid="{F2A34D76-42F6-49CB-B6BC-8A150DA9DDEC}"/>
    <cellStyle name="Percent 2 4" xfId="1504" xr:uid="{FE545B06-CC3C-407A-AFF2-990E67C73A0B}"/>
    <cellStyle name="Percent 2 5" xfId="1508" xr:uid="{63BD1562-EA84-484F-AA55-7489C0EEB460}"/>
    <cellStyle name="Percent 2 6" xfId="44" xr:uid="{56CDE4A8-2952-453F-BC91-FBB10601F1B9}"/>
    <cellStyle name="Percent 2 7" xfId="35" xr:uid="{26748CE1-EA9E-44E7-B959-F2D6AD6FBF39}"/>
    <cellStyle name="Percent 3" xfId="45" xr:uid="{FFEF0E59-5317-4324-A015-C0BF28803533}"/>
    <cellStyle name="Percent 3 2" xfId="1507" xr:uid="{A02AC0AE-2F62-48C0-93D5-19C48DE0167E}"/>
    <cellStyle name="Percent 4" xfId="1503" xr:uid="{9353286C-0545-4CBD-81BA-A8E71EA2900F}"/>
    <cellStyle name="Percent 5" xfId="43" xr:uid="{98A0DBEF-027A-459A-ADE9-E5D9F4D7E9E1}"/>
    <cellStyle name="Total 2" xfId="29" xr:uid="{14EE3677-B155-47C3-90C8-24CC5F3870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microsoft.com/office/2017/10/relationships/person" Target="persons/perso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ario Schulz-Poblete" id="{A801C0CD-759A-4731-9D71-D574099FEEC5}" userId="S::mario@peragage.com::eed5a3e7-d927-4e69-bec6-c5c5d28f6b79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8" dT="2025-08-19T14:07:45.10" personId="{A801C0CD-759A-4731-9D71-D574099FEEC5}" id="{97E38339-36D1-4B23-83FA-8A5641A285EA}">
    <text>Reduced from 300m to 50m as only some areas need to be repaired. Rest kept intact</text>
  </threadedComment>
  <threadedComment ref="F10" dT="2025-08-19T14:08:58.96" personId="{A801C0CD-759A-4731-9D71-D574099FEEC5}" id="{96309108-9BA3-4898-B355-0DECBF579670}">
    <text>Provision for 8 chutes 10m long each plus contingency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D10" dT="2025-08-19T14:12:10.01" personId="{A801C0CD-759A-4731-9D71-D574099FEEC5}" id="{2AB8FC89-AEC9-4BA4-B21F-5D4A6A972EE1}">
    <text>What is a danger plate necessary for? Culvert is already built at toe of the slope. Will gabion wall require danger plates?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Relationship Id="rId4" Type="http://schemas.microsoft.com/office/2017/10/relationships/threadedComment" Target="../threadedComments/threadedComment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5.bin"/><Relationship Id="rId4" Type="http://schemas.microsoft.com/office/2017/10/relationships/threadedComment" Target="../threadedComments/threadedComment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B466B-B6D1-4071-A76C-A1F3ABFBF6EC}">
  <sheetPr codeName="Sheet1"/>
  <dimension ref="A1:I36"/>
  <sheetViews>
    <sheetView view="pageBreakPreview" topLeftCell="A12" zoomScaleNormal="100" zoomScaleSheetLayoutView="100" workbookViewId="0">
      <selection activeCell="D30" sqref="D30"/>
    </sheetView>
  </sheetViews>
  <sheetFormatPr defaultColWidth="9.33203125" defaultRowHeight="11.4" x14ac:dyDescent="0.3"/>
  <cols>
    <col min="1" max="1" width="7.77734375" style="8" customWidth="1"/>
    <col min="2" max="2" width="9.44140625" style="8" customWidth="1"/>
    <col min="3" max="3" width="3" style="8" bestFit="1" customWidth="1"/>
    <col min="4" max="4" width="39.88671875" style="8" customWidth="1"/>
    <col min="5" max="5" width="8" style="8" bestFit="1" customWidth="1"/>
    <col min="6" max="6" width="11.109375" style="8" customWidth="1"/>
    <col min="7" max="7" width="12.109375" style="8" customWidth="1"/>
    <col min="8" max="8" width="14.44140625" style="8" customWidth="1"/>
    <col min="9" max="16384" width="9.33203125" style="8"/>
  </cols>
  <sheetData>
    <row r="1" spans="1:9" ht="12" x14ac:dyDescent="0.25">
      <c r="A1" s="59" t="s">
        <v>393</v>
      </c>
      <c r="B1" s="60"/>
      <c r="C1" s="60"/>
    </row>
    <row r="2" spans="1:9" ht="30.6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3" spans="1:9" s="2" customFormat="1" x14ac:dyDescent="0.2">
      <c r="A3" s="1"/>
      <c r="B3" s="1"/>
      <c r="C3" s="1"/>
    </row>
    <row r="4" spans="1:9" s="2" customFormat="1" ht="14.4" customHeight="1" x14ac:dyDescent="0.25">
      <c r="A4" s="306" t="s">
        <v>52</v>
      </c>
      <c r="B4" s="306"/>
      <c r="C4" s="306"/>
      <c r="D4" s="359" t="s">
        <v>53</v>
      </c>
      <c r="E4" s="360"/>
      <c r="F4" s="360"/>
      <c r="G4" s="360"/>
      <c r="H4" s="361"/>
    </row>
    <row r="5" spans="1:9" s="3" customFormat="1" ht="13.2" x14ac:dyDescent="0.3">
      <c r="A5" s="212" t="s">
        <v>2</v>
      </c>
      <c r="B5" s="212"/>
      <c r="C5" s="212"/>
      <c r="D5" s="175" t="s">
        <v>3</v>
      </c>
      <c r="E5" s="175" t="s">
        <v>4</v>
      </c>
      <c r="F5" s="284" t="s">
        <v>5</v>
      </c>
      <c r="G5" s="325" t="s">
        <v>6</v>
      </c>
      <c r="H5" s="235" t="s">
        <v>7</v>
      </c>
    </row>
    <row r="6" spans="1:9" s="3" customFormat="1" ht="13.2" x14ac:dyDescent="0.3">
      <c r="A6" s="174" t="s">
        <v>54</v>
      </c>
      <c r="B6" s="174"/>
      <c r="C6" s="174"/>
      <c r="D6" s="155" t="s">
        <v>180</v>
      </c>
      <c r="E6" s="184"/>
      <c r="F6" s="184"/>
      <c r="G6" s="184"/>
      <c r="H6" s="184"/>
    </row>
    <row r="7" spans="1:9" s="3" customFormat="1" ht="26.4" x14ac:dyDescent="0.3">
      <c r="A7" s="184"/>
      <c r="B7" s="174" t="s">
        <v>55</v>
      </c>
      <c r="C7" s="174"/>
      <c r="D7" s="174" t="s">
        <v>56</v>
      </c>
      <c r="E7" s="293" t="s">
        <v>57</v>
      </c>
      <c r="F7" s="95">
        <v>6</v>
      </c>
      <c r="G7" s="105"/>
      <c r="H7" s="249">
        <f t="shared" ref="H7:H8" si="0">F7*G7</f>
        <v>0</v>
      </c>
    </row>
    <row r="8" spans="1:9" s="3" customFormat="1" ht="13.2" x14ac:dyDescent="0.3">
      <c r="A8" s="184"/>
      <c r="B8" s="131" t="s">
        <v>472</v>
      </c>
      <c r="C8" s="174"/>
      <c r="D8" s="76" t="s">
        <v>473</v>
      </c>
      <c r="E8" s="131" t="s">
        <v>57</v>
      </c>
      <c r="F8" s="95">
        <v>6</v>
      </c>
      <c r="G8" s="105"/>
      <c r="H8" s="249">
        <f t="shared" si="0"/>
        <v>0</v>
      </c>
    </row>
    <row r="9" spans="1:9" s="3" customFormat="1" ht="13.2" x14ac:dyDescent="0.3">
      <c r="A9" s="174" t="s">
        <v>58</v>
      </c>
      <c r="B9" s="174"/>
      <c r="C9" s="174"/>
      <c r="D9" s="155" t="s">
        <v>179</v>
      </c>
      <c r="E9" s="184"/>
      <c r="F9" s="95"/>
      <c r="G9" s="184"/>
      <c r="H9" s="249"/>
    </row>
    <row r="10" spans="1:9" s="3" customFormat="1" ht="26.4" x14ac:dyDescent="0.3">
      <c r="A10" s="184"/>
      <c r="B10" s="174" t="s">
        <v>59</v>
      </c>
      <c r="C10" s="174"/>
      <c r="D10" s="174" t="s">
        <v>60</v>
      </c>
      <c r="E10" s="293" t="s">
        <v>10</v>
      </c>
      <c r="F10" s="95">
        <v>1</v>
      </c>
      <c r="G10" s="105"/>
      <c r="H10" s="249">
        <f>F10*G10</f>
        <v>0</v>
      </c>
    </row>
    <row r="11" spans="1:9" s="3" customFormat="1" ht="26.4" x14ac:dyDescent="0.3">
      <c r="A11" s="184"/>
      <c r="B11" s="174" t="s">
        <v>61</v>
      </c>
      <c r="C11" s="174"/>
      <c r="D11" s="174" t="s">
        <v>62</v>
      </c>
      <c r="E11" s="293" t="s">
        <v>57</v>
      </c>
      <c r="F11" s="95">
        <v>6</v>
      </c>
      <c r="G11" s="105"/>
      <c r="H11" s="249">
        <f>F11*G11</f>
        <v>0</v>
      </c>
    </row>
    <row r="12" spans="1:9" s="3" customFormat="1" ht="39.6" x14ac:dyDescent="0.3">
      <c r="A12" s="184"/>
      <c r="B12" s="174" t="s">
        <v>63</v>
      </c>
      <c r="C12" s="174"/>
      <c r="D12" s="174" t="s">
        <v>64</v>
      </c>
      <c r="E12" s="293" t="s">
        <v>57</v>
      </c>
      <c r="F12" s="95">
        <v>6</v>
      </c>
      <c r="G12" s="105"/>
      <c r="H12" s="249">
        <f>F12*G12</f>
        <v>0</v>
      </c>
    </row>
    <row r="13" spans="1:9" s="3" customFormat="1" ht="12" customHeight="1" x14ac:dyDescent="0.3">
      <c r="A13" s="174" t="s">
        <v>65</v>
      </c>
      <c r="B13" s="174"/>
      <c r="C13" s="174"/>
      <c r="D13" s="155" t="s">
        <v>178</v>
      </c>
      <c r="E13" s="184"/>
      <c r="F13" s="184"/>
      <c r="G13" s="184"/>
      <c r="H13" s="184"/>
    </row>
    <row r="14" spans="1:9" s="3" customFormat="1" ht="12" customHeight="1" x14ac:dyDescent="0.3">
      <c r="A14" s="184"/>
      <c r="B14" s="174" t="s">
        <v>66</v>
      </c>
      <c r="C14" s="174"/>
      <c r="D14" s="174" t="s">
        <v>67</v>
      </c>
      <c r="E14" s="293" t="s">
        <v>10</v>
      </c>
      <c r="F14" s="95">
        <v>1</v>
      </c>
      <c r="G14" s="105"/>
      <c r="H14" s="249">
        <f>F14*G14</f>
        <v>0</v>
      </c>
      <c r="I14" s="4"/>
    </row>
    <row r="15" spans="1:9" s="3" customFormat="1" ht="12" customHeight="1" x14ac:dyDescent="0.3">
      <c r="A15" s="184"/>
      <c r="B15" s="174" t="s">
        <v>68</v>
      </c>
      <c r="C15" s="174"/>
      <c r="D15" s="174" t="s">
        <v>69</v>
      </c>
      <c r="E15" s="293" t="s">
        <v>57</v>
      </c>
      <c r="F15" s="95">
        <v>6</v>
      </c>
      <c r="G15" s="105"/>
      <c r="H15" s="249">
        <f>F15*G15</f>
        <v>0</v>
      </c>
      <c r="I15" s="4"/>
    </row>
    <row r="16" spans="1:9" s="3" customFormat="1" ht="12" customHeight="1" x14ac:dyDescent="0.3">
      <c r="A16" s="184" t="s">
        <v>176</v>
      </c>
      <c r="B16" s="174"/>
      <c r="C16" s="174"/>
      <c r="D16" s="155" t="s">
        <v>177</v>
      </c>
      <c r="E16" s="293"/>
      <c r="F16" s="95"/>
      <c r="G16" s="226"/>
      <c r="H16" s="249"/>
      <c r="I16" s="4"/>
    </row>
    <row r="17" spans="1:9" s="3" customFormat="1" ht="12" customHeight="1" x14ac:dyDescent="0.3">
      <c r="A17" s="184"/>
      <c r="B17" s="174" t="s">
        <v>181</v>
      </c>
      <c r="C17" s="174"/>
      <c r="D17" s="174" t="s">
        <v>187</v>
      </c>
      <c r="E17" s="293"/>
      <c r="F17" s="95"/>
      <c r="G17" s="226"/>
      <c r="H17" s="249"/>
      <c r="I17" s="4"/>
    </row>
    <row r="18" spans="1:9" s="3" customFormat="1" ht="12" customHeight="1" x14ac:dyDescent="0.3">
      <c r="A18" s="184"/>
      <c r="B18" s="174"/>
      <c r="C18" s="174" t="s">
        <v>19</v>
      </c>
      <c r="D18" s="174" t="s">
        <v>192</v>
      </c>
      <c r="E18" s="293" t="s">
        <v>147</v>
      </c>
      <c r="F18" s="95">
        <v>90</v>
      </c>
      <c r="G18" s="105"/>
      <c r="H18" s="249">
        <f t="shared" ref="H18:H22" si="1">F18*G18</f>
        <v>0</v>
      </c>
      <c r="I18" s="4"/>
    </row>
    <row r="19" spans="1:9" s="3" customFormat="1" ht="12" customHeight="1" x14ac:dyDescent="0.3">
      <c r="A19" s="184"/>
      <c r="B19" s="174"/>
      <c r="C19" s="174" t="s">
        <v>145</v>
      </c>
      <c r="D19" s="184" t="s">
        <v>193</v>
      </c>
      <c r="E19" s="293" t="s">
        <v>147</v>
      </c>
      <c r="F19" s="95">
        <v>75</v>
      </c>
      <c r="G19" s="105"/>
      <c r="H19" s="249">
        <f t="shared" si="1"/>
        <v>0</v>
      </c>
      <c r="I19" s="4"/>
    </row>
    <row r="20" spans="1:9" s="3" customFormat="1" ht="12" customHeight="1" x14ac:dyDescent="0.3">
      <c r="A20" s="184"/>
      <c r="B20" s="174"/>
      <c r="C20" s="174" t="s">
        <v>182</v>
      </c>
      <c r="D20" s="174" t="s">
        <v>188</v>
      </c>
      <c r="E20" s="293" t="s">
        <v>147</v>
      </c>
      <c r="F20" s="95">
        <v>60</v>
      </c>
      <c r="G20" s="105"/>
      <c r="H20" s="249">
        <f t="shared" si="1"/>
        <v>0</v>
      </c>
      <c r="I20" s="4"/>
    </row>
    <row r="21" spans="1:9" s="3" customFormat="1" ht="12" customHeight="1" x14ac:dyDescent="0.3">
      <c r="A21" s="184"/>
      <c r="B21" s="174"/>
      <c r="C21" s="174" t="s">
        <v>183</v>
      </c>
      <c r="D21" s="174" t="s">
        <v>189</v>
      </c>
      <c r="E21" s="293" t="s">
        <v>147</v>
      </c>
      <c r="F21" s="95">
        <v>30</v>
      </c>
      <c r="G21" s="105"/>
      <c r="H21" s="249">
        <f t="shared" si="1"/>
        <v>0</v>
      </c>
      <c r="I21" s="4"/>
    </row>
    <row r="22" spans="1:9" s="3" customFormat="1" ht="12" customHeight="1" x14ac:dyDescent="0.3">
      <c r="A22" s="184"/>
      <c r="B22" s="174"/>
      <c r="C22" s="174" t="s">
        <v>184</v>
      </c>
      <c r="D22" s="174" t="s">
        <v>190</v>
      </c>
      <c r="E22" s="293" t="s">
        <v>147</v>
      </c>
      <c r="F22" s="95">
        <v>30</v>
      </c>
      <c r="G22" s="105"/>
      <c r="H22" s="249">
        <f t="shared" si="1"/>
        <v>0</v>
      </c>
      <c r="I22" s="4"/>
    </row>
    <row r="23" spans="1:9" s="3" customFormat="1" ht="12" customHeight="1" x14ac:dyDescent="0.3">
      <c r="A23" s="184"/>
      <c r="B23" s="174"/>
      <c r="C23" s="174" t="s">
        <v>185</v>
      </c>
      <c r="D23" s="174" t="s">
        <v>191</v>
      </c>
      <c r="E23" s="293" t="s">
        <v>147</v>
      </c>
      <c r="F23" s="95">
        <v>30</v>
      </c>
      <c r="G23" s="105"/>
      <c r="H23" s="249">
        <f>F23*G23</f>
        <v>0</v>
      </c>
      <c r="I23" s="4"/>
    </row>
    <row r="24" spans="1:9" s="3" customFormat="1" ht="12" customHeight="1" x14ac:dyDescent="0.3">
      <c r="A24" s="184"/>
      <c r="B24" s="174" t="s">
        <v>186</v>
      </c>
      <c r="C24" s="174"/>
      <c r="D24" s="174" t="s">
        <v>194</v>
      </c>
      <c r="E24" s="293"/>
      <c r="F24" s="95"/>
      <c r="G24" s="226"/>
      <c r="H24" s="249"/>
      <c r="I24" s="4"/>
    </row>
    <row r="25" spans="1:9" s="3" customFormat="1" ht="12" customHeight="1" x14ac:dyDescent="0.3">
      <c r="A25" s="184"/>
      <c r="B25" s="174"/>
      <c r="C25" s="174" t="s">
        <v>183</v>
      </c>
      <c r="D25" s="174" t="s">
        <v>195</v>
      </c>
      <c r="E25" s="293" t="s">
        <v>147</v>
      </c>
      <c r="F25" s="95">
        <v>15</v>
      </c>
      <c r="G25" s="105"/>
      <c r="H25" s="249">
        <f>F25*G25</f>
        <v>0</v>
      </c>
      <c r="I25" s="4"/>
    </row>
    <row r="26" spans="1:9" s="3" customFormat="1" ht="58.8" customHeight="1" x14ac:dyDescent="0.3">
      <c r="A26" s="184" t="s">
        <v>474</v>
      </c>
      <c r="B26" s="174"/>
      <c r="C26" s="174"/>
      <c r="D26" s="155" t="s">
        <v>475</v>
      </c>
      <c r="E26" s="293"/>
      <c r="F26" s="95"/>
      <c r="G26" s="105"/>
      <c r="H26" s="249"/>
      <c r="I26" s="4"/>
    </row>
    <row r="27" spans="1:9" s="3" customFormat="1" ht="28.8" customHeight="1" x14ac:dyDescent="0.3">
      <c r="A27" s="184"/>
      <c r="B27" s="174" t="s">
        <v>481</v>
      </c>
      <c r="C27" s="174"/>
      <c r="D27" s="174" t="s">
        <v>476</v>
      </c>
      <c r="E27" s="174" t="s">
        <v>391</v>
      </c>
      <c r="F27" s="95">
        <v>2</v>
      </c>
      <c r="G27" s="105"/>
      <c r="H27" s="249"/>
      <c r="I27" s="4"/>
    </row>
    <row r="28" spans="1:9" s="3" customFormat="1" ht="29.4" customHeight="1" x14ac:dyDescent="0.3">
      <c r="A28" s="184"/>
      <c r="B28" s="174" t="s">
        <v>482</v>
      </c>
      <c r="C28" s="174"/>
      <c r="D28" s="174" t="s">
        <v>477</v>
      </c>
      <c r="E28" s="174" t="s">
        <v>289</v>
      </c>
      <c r="F28" s="95">
        <v>20</v>
      </c>
      <c r="G28" s="105"/>
      <c r="H28" s="249"/>
      <c r="I28" s="4"/>
    </row>
    <row r="29" spans="1:9" s="3" customFormat="1" ht="27" customHeight="1" x14ac:dyDescent="0.3">
      <c r="A29" s="184"/>
      <c r="B29" s="174" t="s">
        <v>483</v>
      </c>
      <c r="C29" s="174"/>
      <c r="D29" s="174" t="s">
        <v>478</v>
      </c>
      <c r="E29" s="174" t="s">
        <v>415</v>
      </c>
      <c r="F29" s="95">
        <v>1</v>
      </c>
      <c r="G29" s="140">
        <v>700000</v>
      </c>
      <c r="H29" s="309">
        <f>F29*G29</f>
        <v>700000</v>
      </c>
      <c r="I29" s="4"/>
    </row>
    <row r="30" spans="1:9" s="3" customFormat="1" ht="29.4" customHeight="1" x14ac:dyDescent="0.3">
      <c r="A30" s="184"/>
      <c r="B30" s="174" t="s">
        <v>484</v>
      </c>
      <c r="C30" s="174"/>
      <c r="D30" s="174" t="s">
        <v>479</v>
      </c>
      <c r="E30" s="174" t="s">
        <v>22</v>
      </c>
      <c r="F30" s="213">
        <f>H29</f>
        <v>700000</v>
      </c>
      <c r="G30" s="266"/>
      <c r="H30" s="309">
        <f>F30*G30</f>
        <v>0</v>
      </c>
      <c r="I30" s="4"/>
    </row>
    <row r="31" spans="1:9" s="3" customFormat="1" ht="27.6" customHeight="1" x14ac:dyDescent="0.3">
      <c r="A31" s="184"/>
      <c r="B31" s="174" t="s">
        <v>485</v>
      </c>
      <c r="C31" s="174"/>
      <c r="D31" s="174" t="s">
        <v>480</v>
      </c>
      <c r="E31" s="174" t="s">
        <v>57</v>
      </c>
      <c r="F31" s="95">
        <v>6</v>
      </c>
      <c r="G31" s="105"/>
      <c r="H31" s="249"/>
      <c r="I31" s="4"/>
    </row>
    <row r="32" spans="1:9" s="3" customFormat="1" ht="12" customHeight="1" x14ac:dyDescent="0.3">
      <c r="A32" s="155" t="s">
        <v>487</v>
      </c>
      <c r="B32" s="174"/>
      <c r="C32" s="174"/>
      <c r="D32" s="155" t="s">
        <v>486</v>
      </c>
      <c r="E32" s="293"/>
      <c r="F32" s="95"/>
      <c r="G32" s="105"/>
      <c r="H32" s="249"/>
      <c r="I32" s="4"/>
    </row>
    <row r="33" spans="1:9" s="3" customFormat="1" ht="29.4" customHeight="1" x14ac:dyDescent="0.3">
      <c r="A33" s="184"/>
      <c r="B33" s="275" t="s">
        <v>488</v>
      </c>
      <c r="C33" s="174"/>
      <c r="D33" s="276" t="s">
        <v>489</v>
      </c>
      <c r="E33" s="174" t="s">
        <v>20</v>
      </c>
      <c r="F33" s="95">
        <v>1</v>
      </c>
      <c r="G33" s="105">
        <f>150000</f>
        <v>150000</v>
      </c>
      <c r="H33" s="249">
        <f>F33*G33</f>
        <v>150000</v>
      </c>
      <c r="I33" s="4"/>
    </row>
    <row r="34" spans="1:9" s="3" customFormat="1" ht="12" customHeight="1" x14ac:dyDescent="0.3">
      <c r="A34" s="184"/>
      <c r="B34" s="174"/>
      <c r="C34" s="174"/>
      <c r="D34" s="174"/>
      <c r="E34" s="293"/>
      <c r="F34" s="95"/>
      <c r="G34" s="105"/>
      <c r="H34" s="249"/>
      <c r="I34" s="4"/>
    </row>
    <row r="35" spans="1:9" s="5" customFormat="1" ht="19.8" customHeight="1" x14ac:dyDescent="0.3">
      <c r="A35" s="356" t="s">
        <v>18</v>
      </c>
      <c r="B35" s="357"/>
      <c r="C35" s="357"/>
      <c r="D35" s="358"/>
      <c r="E35" s="203"/>
      <c r="F35" s="284"/>
      <c r="G35" s="262"/>
      <c r="H35" s="173">
        <f>ROUND(SUM(H7:H33),2)</f>
        <v>850000</v>
      </c>
    </row>
    <row r="36" spans="1:9" x14ac:dyDescent="0.3">
      <c r="A36" s="6"/>
      <c r="B36" s="6"/>
      <c r="C36" s="6"/>
      <c r="D36" s="5"/>
      <c r="E36" s="5"/>
      <c r="F36" s="5"/>
      <c r="G36" s="5"/>
      <c r="H36" s="7"/>
    </row>
  </sheetData>
  <sheetProtection algorithmName="SHA-512" hashValue="cQ4EQ7/6sZ+I7KZTrH4UORNjKw+JzxFcC3uW2xCvYfH4nP+KO8RbVRu3thPMr3Rn7R9ORHQVK30D02s0pBpbeA==" saltValue="uQn9TjFBf6mFzGw8EGZlOw==" spinCount="100000" sheet="1" objects="1" scenarios="1"/>
  <protectedRanges>
    <protectedRange algorithmName="SHA-512" hashValue="9YxbAplr51JVrEd/5a+yDmfT2c5fAeoJOaCuiS/2RZXHQzcJPbrHXfR74s8CgG4y/2U7E8H/Lv4zbgJCqfyteg==" saltValue="8gKCQwY5kgiEqAgH0q8e1g==" spinCount="100000" sqref="G10:G12 G7:G8" name="Range1_2"/>
  </protectedRanges>
  <mergeCells count="3">
    <mergeCell ref="A35:D35"/>
    <mergeCell ref="D4:H4"/>
    <mergeCell ref="A2:H2"/>
  </mergeCells>
  <pageMargins left="0.59027779999999996" right="0.27569440000000001" top="0.39374999999999999" bottom="0.39374999999999999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3663F-6FD6-4F21-BD02-C9CF68EA6F2F}">
  <sheetPr codeName="Sheet2"/>
  <dimension ref="A1:I14"/>
  <sheetViews>
    <sheetView tabSelected="1" view="pageBreakPreview" zoomScale="98" zoomScaleNormal="100" zoomScaleSheetLayoutView="98" workbookViewId="0">
      <selection activeCell="D11" sqref="D11"/>
    </sheetView>
  </sheetViews>
  <sheetFormatPr defaultColWidth="9.33203125" defaultRowHeight="11.4" x14ac:dyDescent="0.3"/>
  <cols>
    <col min="1" max="1" width="7.109375" style="8" bestFit="1" customWidth="1"/>
    <col min="2" max="2" width="8.21875" style="8" customWidth="1"/>
    <col min="3" max="3" width="2.88671875" style="8" customWidth="1"/>
    <col min="4" max="4" width="29.6640625" style="8" customWidth="1"/>
    <col min="5" max="5" width="10.5546875" style="8" customWidth="1"/>
    <col min="6" max="6" width="9.88671875" style="8" customWidth="1"/>
    <col min="7" max="7" width="11.6640625" style="8" customWidth="1"/>
    <col min="8" max="8" width="13.88671875" style="8" bestFit="1" customWidth="1"/>
    <col min="9" max="16384" width="9.33203125" style="8"/>
  </cols>
  <sheetData>
    <row r="1" spans="1:9" ht="12" x14ac:dyDescent="0.25">
      <c r="A1" s="59" t="s">
        <v>393</v>
      </c>
      <c r="B1" s="60"/>
      <c r="C1" s="60"/>
    </row>
    <row r="2" spans="1:9" ht="28.2" customHeight="1" x14ac:dyDescent="0.25">
      <c r="A2" s="370" t="s">
        <v>394</v>
      </c>
      <c r="B2" s="370"/>
      <c r="C2" s="371"/>
      <c r="D2" s="371"/>
      <c r="E2" s="371"/>
      <c r="F2" s="371"/>
      <c r="G2" s="371"/>
      <c r="H2" s="371"/>
    </row>
    <row r="3" spans="1:9" s="2" customFormat="1" ht="12" customHeight="1" x14ac:dyDescent="0.2">
      <c r="E3" s="9"/>
    </row>
    <row r="4" spans="1:9" s="2" customFormat="1" ht="12" customHeight="1" x14ac:dyDescent="0.25">
      <c r="A4" s="94" t="s">
        <v>70</v>
      </c>
      <c r="B4" s="94"/>
      <c r="C4" s="94"/>
      <c r="D4" s="367" t="s">
        <v>71</v>
      </c>
      <c r="E4" s="368"/>
      <c r="F4" s="368"/>
      <c r="G4" s="368"/>
      <c r="H4" s="369"/>
    </row>
    <row r="5" spans="1:9" s="2" customFormat="1" ht="12" x14ac:dyDescent="0.2">
      <c r="A5" s="240" t="s">
        <v>2</v>
      </c>
      <c r="B5" s="240"/>
      <c r="C5" s="240"/>
      <c r="D5" s="167" t="s">
        <v>3</v>
      </c>
      <c r="E5" s="167" t="s">
        <v>4</v>
      </c>
      <c r="F5" s="308" t="s">
        <v>5</v>
      </c>
      <c r="G5" s="104" t="s">
        <v>6</v>
      </c>
      <c r="H5" s="225" t="s">
        <v>7</v>
      </c>
    </row>
    <row r="6" spans="1:9" s="2" customFormat="1" ht="12" x14ac:dyDescent="0.2">
      <c r="A6" s="80" t="s">
        <v>72</v>
      </c>
      <c r="B6" s="80"/>
      <c r="C6" s="80"/>
      <c r="D6" s="118" t="s">
        <v>73</v>
      </c>
      <c r="E6" s="328"/>
      <c r="F6" s="291"/>
      <c r="G6" s="214"/>
      <c r="H6" s="326"/>
      <c r="I6" s="4"/>
    </row>
    <row r="7" spans="1:9" s="3" customFormat="1" x14ac:dyDescent="0.3">
      <c r="A7" s="267"/>
      <c r="B7" s="330" t="s">
        <v>74</v>
      </c>
      <c r="C7" s="80"/>
      <c r="D7" s="245" t="s">
        <v>75</v>
      </c>
      <c r="E7" s="328"/>
      <c r="F7" s="79"/>
      <c r="G7" s="183"/>
      <c r="H7" s="176"/>
    </row>
    <row r="8" spans="1:9" s="3" customFormat="1" x14ac:dyDescent="0.3">
      <c r="A8" s="267"/>
      <c r="B8" s="125" t="s">
        <v>74</v>
      </c>
      <c r="C8" s="80" t="s">
        <v>490</v>
      </c>
      <c r="D8" s="101" t="s">
        <v>80</v>
      </c>
      <c r="E8" s="72" t="s">
        <v>10</v>
      </c>
      <c r="F8" s="79">
        <v>1</v>
      </c>
      <c r="G8" s="183"/>
      <c r="H8" s="176">
        <f t="shared" ref="H8:H12" si="0">F8*G8</f>
        <v>0</v>
      </c>
    </row>
    <row r="9" spans="1:9" s="3" customFormat="1" ht="12" customHeight="1" x14ac:dyDescent="0.3">
      <c r="A9" s="267"/>
      <c r="B9" s="330" t="s">
        <v>76</v>
      </c>
      <c r="C9" s="80"/>
      <c r="D9" s="245" t="s">
        <v>77</v>
      </c>
      <c r="E9" s="328" t="s">
        <v>10</v>
      </c>
      <c r="F9" s="79">
        <v>1</v>
      </c>
      <c r="G9" s="183"/>
      <c r="H9" s="176">
        <f t="shared" si="0"/>
        <v>0</v>
      </c>
    </row>
    <row r="10" spans="1:9" s="3" customFormat="1" ht="12" customHeight="1" x14ac:dyDescent="0.3">
      <c r="A10" s="267"/>
      <c r="B10" s="330" t="s">
        <v>78</v>
      </c>
      <c r="C10" s="80"/>
      <c r="D10" s="245" t="s">
        <v>79</v>
      </c>
      <c r="E10" s="328"/>
      <c r="F10" s="79"/>
      <c r="G10" s="267"/>
      <c r="H10" s="176"/>
    </row>
    <row r="11" spans="1:9" s="3" customFormat="1" ht="12" customHeight="1" x14ac:dyDescent="0.3">
      <c r="A11" s="267"/>
      <c r="C11" s="227" t="s">
        <v>145</v>
      </c>
      <c r="D11" s="245" t="s">
        <v>80</v>
      </c>
      <c r="E11" s="328" t="s">
        <v>57</v>
      </c>
      <c r="F11" s="79">
        <v>6</v>
      </c>
      <c r="G11" s="183"/>
      <c r="H11" s="176">
        <f t="shared" si="0"/>
        <v>0</v>
      </c>
    </row>
    <row r="12" spans="1:9" s="3" customFormat="1" ht="27" customHeight="1" x14ac:dyDescent="0.3">
      <c r="A12" s="80" t="s">
        <v>81</v>
      </c>
      <c r="B12" s="80"/>
      <c r="C12" s="80"/>
      <c r="D12" s="118" t="s">
        <v>82</v>
      </c>
      <c r="E12" s="244" t="s">
        <v>407</v>
      </c>
      <c r="F12" s="300">
        <v>20</v>
      </c>
      <c r="G12" s="183"/>
      <c r="H12" s="176">
        <f t="shared" si="0"/>
        <v>0</v>
      </c>
    </row>
    <row r="13" spans="1:9" s="3" customFormat="1" ht="12" customHeight="1" x14ac:dyDescent="0.3">
      <c r="A13" s="330"/>
      <c r="B13" s="330"/>
      <c r="C13" s="330"/>
      <c r="D13" s="283"/>
      <c r="E13" s="328"/>
      <c r="F13" s="195"/>
      <c r="G13" s="236"/>
      <c r="H13" s="326"/>
    </row>
    <row r="14" spans="1:9" s="3" customFormat="1" ht="19.8" customHeight="1" x14ac:dyDescent="0.3">
      <c r="A14" s="364" t="s">
        <v>18</v>
      </c>
      <c r="B14" s="365"/>
      <c r="C14" s="365"/>
      <c r="D14" s="366"/>
      <c r="E14" s="328"/>
      <c r="F14" s="328"/>
      <c r="G14" s="305"/>
      <c r="H14" s="329">
        <f>SUM(H7:H13)</f>
        <v>0</v>
      </c>
    </row>
  </sheetData>
  <sheetProtection algorithmName="SHA-512" hashValue="j7b7RgxEq+hfBBrgMj1PvYZLFgP1M9DgxFpbYoRgAhuqe8bxxpnGqDGilE5Oa+Qrl+pWPKtKn3tWiPhEog2dBw==" saltValue="oskEM4G1yQafilKYT/mgSQ==" spinCount="100000" sheet="1" objects="1" scenarios="1"/>
  <protectedRanges>
    <protectedRange algorithmName="SHA-512" hashValue="9YxbAplr51JVrEd/5a+yDmfT2c5fAeoJOaCuiS/2RZXHQzcJPbrHXfR74s8CgG4y/2U7E8H/Lv4zbgJCqfyteg==" saltValue="8gKCQwY5kgiEqAgH0q8e1g==" spinCount="100000" sqref="G4 G6:G14" name="Range1_5"/>
  </protectedRanges>
  <mergeCells count="3">
    <mergeCell ref="A14:D14"/>
    <mergeCell ref="D4:H4"/>
    <mergeCell ref="A2:H2"/>
  </mergeCells>
  <pageMargins left="0.59027779999999996" right="0.27569440000000001" top="0.39374999999999999" bottom="0.39374999999999999" header="0.3" footer="0.3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A7D20-EE1B-4032-BD98-6C4ADCE0E8E9}">
  <dimension ref="A1:H43"/>
  <sheetViews>
    <sheetView view="pageBreakPreview" zoomScaleNormal="100" zoomScaleSheetLayoutView="100" workbookViewId="0">
      <selection activeCell="D13" sqref="D13"/>
    </sheetView>
  </sheetViews>
  <sheetFormatPr defaultColWidth="9.33203125" defaultRowHeight="11.4" x14ac:dyDescent="0.3"/>
  <cols>
    <col min="1" max="1" width="8" style="8" customWidth="1"/>
    <col min="2" max="3" width="9.6640625" style="8" customWidth="1"/>
    <col min="4" max="4" width="33.5546875" style="8" customWidth="1"/>
    <col min="5" max="5" width="11.33203125" style="8" customWidth="1"/>
    <col min="6" max="6" width="11.21875" style="8" bestFit="1" customWidth="1"/>
    <col min="7" max="7" width="12.44140625" style="8" bestFit="1" customWidth="1"/>
    <col min="8" max="8" width="14" style="8" bestFit="1" customWidth="1"/>
    <col min="9" max="16384" width="9.33203125" style="8"/>
  </cols>
  <sheetData>
    <row r="1" spans="1:8" ht="12" x14ac:dyDescent="0.25">
      <c r="A1" s="59" t="s">
        <v>393</v>
      </c>
      <c r="B1" s="60"/>
      <c r="C1" s="60"/>
    </row>
    <row r="2" spans="1:8" ht="31.2" customHeight="1" x14ac:dyDescent="0.25">
      <c r="A2" s="370" t="s">
        <v>394</v>
      </c>
      <c r="B2" s="370"/>
      <c r="C2" s="371"/>
      <c r="D2" s="371"/>
      <c r="E2" s="371"/>
      <c r="F2" s="371"/>
      <c r="G2" s="371"/>
      <c r="H2" s="371"/>
    </row>
    <row r="4" spans="1:8" s="3" customFormat="1" ht="14.4" customHeight="1" x14ac:dyDescent="0.25">
      <c r="A4" s="318" t="s">
        <v>403</v>
      </c>
      <c r="B4" s="318"/>
      <c r="C4" s="318"/>
      <c r="D4" s="372" t="s">
        <v>402</v>
      </c>
      <c r="E4" s="373"/>
      <c r="F4" s="373"/>
      <c r="G4" s="373"/>
      <c r="H4" s="374"/>
    </row>
    <row r="5" spans="1:8" s="3" customFormat="1" ht="12" customHeight="1" x14ac:dyDescent="0.3">
      <c r="A5" s="240" t="s">
        <v>2</v>
      </c>
      <c r="B5" s="240"/>
      <c r="C5" s="240"/>
      <c r="D5" s="167" t="s">
        <v>3</v>
      </c>
      <c r="E5" s="167" t="s">
        <v>4</v>
      </c>
      <c r="F5" s="308" t="s">
        <v>5</v>
      </c>
      <c r="G5" s="104" t="s">
        <v>6</v>
      </c>
      <c r="H5" s="225" t="s">
        <v>7</v>
      </c>
    </row>
    <row r="6" spans="1:8" s="3" customFormat="1" ht="17.399999999999999" customHeight="1" x14ac:dyDescent="0.3">
      <c r="A6" s="139"/>
      <c r="B6" s="139" t="s">
        <v>405</v>
      </c>
      <c r="C6" s="103"/>
      <c r="D6" s="139" t="s">
        <v>404</v>
      </c>
      <c r="E6" s="103"/>
      <c r="F6" s="79"/>
      <c r="G6" s="114"/>
      <c r="H6" s="176"/>
    </row>
    <row r="7" spans="1:8" s="3" customFormat="1" ht="23.4" customHeight="1" x14ac:dyDescent="0.3">
      <c r="A7" s="147"/>
      <c r="B7" s="147"/>
      <c r="C7" s="332" t="s">
        <v>446</v>
      </c>
      <c r="D7" s="333" t="s">
        <v>406</v>
      </c>
      <c r="E7" s="334" t="s">
        <v>407</v>
      </c>
      <c r="F7" s="79">
        <v>150</v>
      </c>
      <c r="G7" s="242"/>
      <c r="H7" s="176">
        <f t="shared" ref="H7:H18" si="0">F7*G7</f>
        <v>0</v>
      </c>
    </row>
    <row r="8" spans="1:8" s="3" customFormat="1" ht="24.6" x14ac:dyDescent="0.3">
      <c r="A8" s="147"/>
      <c r="B8" s="147"/>
      <c r="C8" s="332" t="s">
        <v>447</v>
      </c>
      <c r="D8" s="333" t="s">
        <v>408</v>
      </c>
      <c r="E8" s="334" t="s">
        <v>407</v>
      </c>
      <c r="F8" s="79">
        <v>150</v>
      </c>
      <c r="G8" s="242"/>
      <c r="H8" s="176">
        <f t="shared" si="0"/>
        <v>0</v>
      </c>
    </row>
    <row r="9" spans="1:8" s="3" customFormat="1" ht="22.8" customHeight="1" x14ac:dyDescent="0.3">
      <c r="A9" s="267"/>
      <c r="B9" s="147"/>
      <c r="C9" s="332" t="s">
        <v>448</v>
      </c>
      <c r="D9" s="333" t="s">
        <v>409</v>
      </c>
      <c r="E9" s="334" t="s">
        <v>407</v>
      </c>
      <c r="F9" s="79">
        <v>55</v>
      </c>
      <c r="G9" s="242"/>
      <c r="H9" s="176">
        <f t="shared" si="0"/>
        <v>0</v>
      </c>
    </row>
    <row r="10" spans="1:8" s="3" customFormat="1" ht="24" customHeight="1" x14ac:dyDescent="0.3">
      <c r="A10" s="267"/>
      <c r="B10" s="267"/>
      <c r="C10" s="332" t="s">
        <v>449</v>
      </c>
      <c r="D10" s="333" t="s">
        <v>410</v>
      </c>
      <c r="E10" s="334" t="s">
        <v>407</v>
      </c>
      <c r="F10" s="79">
        <v>30</v>
      </c>
      <c r="G10" s="242"/>
      <c r="H10" s="176">
        <f t="shared" si="0"/>
        <v>0</v>
      </c>
    </row>
    <row r="11" spans="1:8" s="3" customFormat="1" ht="12" customHeight="1" x14ac:dyDescent="0.3">
      <c r="A11" s="267"/>
      <c r="B11" s="147"/>
      <c r="C11" s="332" t="s">
        <v>450</v>
      </c>
      <c r="D11" s="333" t="s">
        <v>411</v>
      </c>
      <c r="E11" s="335" t="s">
        <v>12</v>
      </c>
      <c r="F11" s="79">
        <v>5</v>
      </c>
      <c r="G11" s="242"/>
      <c r="H11" s="176">
        <f t="shared" si="0"/>
        <v>0</v>
      </c>
    </row>
    <row r="12" spans="1:8" s="3" customFormat="1" ht="12" customHeight="1" x14ac:dyDescent="0.3">
      <c r="A12" s="267"/>
      <c r="B12" s="147"/>
      <c r="C12" s="332" t="s">
        <v>451</v>
      </c>
      <c r="D12" s="336" t="s">
        <v>412</v>
      </c>
      <c r="E12" s="335" t="s">
        <v>12</v>
      </c>
      <c r="F12" s="79">
        <v>2</v>
      </c>
      <c r="G12" s="242"/>
      <c r="H12" s="176">
        <f>F12*G12</f>
        <v>0</v>
      </c>
    </row>
    <row r="13" spans="1:8" s="5" customFormat="1" x14ac:dyDescent="0.3">
      <c r="A13" s="337"/>
      <c r="B13" s="147"/>
      <c r="C13" s="332" t="s">
        <v>452</v>
      </c>
      <c r="D13" s="336" t="s">
        <v>413</v>
      </c>
      <c r="E13" s="335" t="s">
        <v>12</v>
      </c>
      <c r="F13" s="79">
        <v>1</v>
      </c>
      <c r="G13" s="242"/>
      <c r="H13" s="176">
        <f>F13*G13</f>
        <v>0</v>
      </c>
    </row>
    <row r="14" spans="1:8" s="3" customFormat="1" ht="22.8" x14ac:dyDescent="0.3">
      <c r="A14" s="267"/>
      <c r="B14" s="147"/>
      <c r="C14" s="332" t="s">
        <v>453</v>
      </c>
      <c r="D14" s="333" t="s">
        <v>414</v>
      </c>
      <c r="E14" s="335" t="s">
        <v>415</v>
      </c>
      <c r="F14" s="79">
        <v>1</v>
      </c>
      <c r="G14" s="298">
        <v>100000</v>
      </c>
      <c r="H14" s="176">
        <v>100000</v>
      </c>
    </row>
    <row r="15" spans="1:8" s="3" customFormat="1" ht="42" customHeight="1" x14ac:dyDescent="0.3">
      <c r="A15" s="267"/>
      <c r="B15" s="267"/>
      <c r="C15" s="332" t="s">
        <v>454</v>
      </c>
      <c r="D15" s="333" t="s">
        <v>416</v>
      </c>
      <c r="E15" s="338" t="s">
        <v>22</v>
      </c>
      <c r="F15" s="339">
        <f>G14</f>
        <v>100000</v>
      </c>
      <c r="G15" s="354"/>
      <c r="H15" s="176">
        <f>F15*G15</f>
        <v>0</v>
      </c>
    </row>
    <row r="16" spans="1:8" s="3" customFormat="1" ht="12" x14ac:dyDescent="0.3">
      <c r="A16" s="267"/>
      <c r="B16" s="139" t="s">
        <v>455</v>
      </c>
      <c r="C16" s="340"/>
      <c r="D16" s="341" t="s">
        <v>417</v>
      </c>
      <c r="E16" s="335"/>
      <c r="F16" s="79"/>
      <c r="G16" s="298"/>
      <c r="H16" s="176"/>
    </row>
    <row r="17" spans="1:8" s="3" customFormat="1" ht="24.6" x14ac:dyDescent="0.3">
      <c r="A17" s="267"/>
      <c r="B17" s="267"/>
      <c r="C17" s="146" t="s">
        <v>456</v>
      </c>
      <c r="D17" s="342" t="s">
        <v>418</v>
      </c>
      <c r="E17" s="334" t="s">
        <v>407</v>
      </c>
      <c r="F17" s="79">
        <v>20</v>
      </c>
      <c r="G17" s="242"/>
      <c r="H17" s="267"/>
    </row>
    <row r="18" spans="1:8" s="3" customFormat="1" ht="18" customHeight="1" x14ac:dyDescent="0.3">
      <c r="A18" s="267"/>
      <c r="B18" s="267"/>
      <c r="C18" s="146" t="s">
        <v>457</v>
      </c>
      <c r="D18" s="342" t="s">
        <v>419</v>
      </c>
      <c r="E18" s="334" t="s">
        <v>407</v>
      </c>
      <c r="F18" s="79">
        <v>25</v>
      </c>
      <c r="G18" s="242"/>
      <c r="H18" s="176">
        <f t="shared" si="0"/>
        <v>0</v>
      </c>
    </row>
    <row r="19" spans="1:8" s="3" customFormat="1" ht="18" customHeight="1" x14ac:dyDescent="0.3">
      <c r="A19" s="267"/>
      <c r="B19" s="267"/>
      <c r="C19" s="146" t="s">
        <v>458</v>
      </c>
      <c r="D19" s="342" t="s">
        <v>420</v>
      </c>
      <c r="E19" s="334" t="s">
        <v>407</v>
      </c>
      <c r="F19" s="79">
        <v>15</v>
      </c>
      <c r="G19" s="242"/>
      <c r="H19" s="176">
        <f>F19*G19</f>
        <v>0</v>
      </c>
    </row>
    <row r="20" spans="1:8" s="3" customFormat="1" ht="32.4" customHeight="1" x14ac:dyDescent="0.3">
      <c r="A20" s="267"/>
      <c r="B20" s="267"/>
      <c r="C20" s="146" t="s">
        <v>459</v>
      </c>
      <c r="D20" s="342" t="s">
        <v>421</v>
      </c>
      <c r="E20" s="334" t="s">
        <v>407</v>
      </c>
      <c r="F20" s="79">
        <v>20</v>
      </c>
      <c r="G20" s="242"/>
      <c r="H20" s="176">
        <f>F20*G20</f>
        <v>0</v>
      </c>
    </row>
    <row r="21" spans="1:8" s="3" customFormat="1" ht="28.8" customHeight="1" x14ac:dyDescent="0.3">
      <c r="A21" s="267"/>
      <c r="B21" s="267"/>
      <c r="C21" s="146" t="s">
        <v>460</v>
      </c>
      <c r="D21" s="342" t="s">
        <v>422</v>
      </c>
      <c r="E21" s="334" t="s">
        <v>407</v>
      </c>
      <c r="F21" s="79">
        <v>10</v>
      </c>
      <c r="G21" s="242"/>
      <c r="H21" s="176">
        <f>F21*G21</f>
        <v>0</v>
      </c>
    </row>
    <row r="22" spans="1:8" s="3" customFormat="1" ht="28.8" customHeight="1" x14ac:dyDescent="0.3">
      <c r="A22" s="267"/>
      <c r="B22" s="139" t="s">
        <v>455</v>
      </c>
      <c r="C22" s="146"/>
      <c r="D22" s="341" t="s">
        <v>461</v>
      </c>
      <c r="E22" s="334"/>
      <c r="F22" s="79"/>
      <c r="G22" s="298"/>
      <c r="H22" s="176"/>
    </row>
    <row r="23" spans="1:8" s="3" customFormat="1" ht="18" customHeight="1" x14ac:dyDescent="0.3">
      <c r="A23" s="267"/>
      <c r="B23" s="267"/>
      <c r="C23" s="146" t="s">
        <v>423</v>
      </c>
      <c r="D23" s="342" t="s">
        <v>424</v>
      </c>
      <c r="E23" s="343" t="s">
        <v>12</v>
      </c>
      <c r="F23" s="79">
        <v>6</v>
      </c>
      <c r="G23" s="242"/>
      <c r="H23" s="176">
        <f>F23*G23</f>
        <v>0</v>
      </c>
    </row>
    <row r="24" spans="1:8" s="3" customFormat="1" ht="18" customHeight="1" x14ac:dyDescent="0.3">
      <c r="A24" s="267"/>
      <c r="B24" s="267"/>
      <c r="C24" s="146" t="s">
        <v>425</v>
      </c>
      <c r="D24" s="342" t="s">
        <v>426</v>
      </c>
      <c r="E24" s="343" t="s">
        <v>12</v>
      </c>
      <c r="F24" s="79">
        <v>3</v>
      </c>
      <c r="G24" s="242"/>
      <c r="H24" s="176">
        <f>F24*G24</f>
        <v>0</v>
      </c>
    </row>
    <row r="25" spans="1:8" s="3" customFormat="1" ht="18" customHeight="1" x14ac:dyDescent="0.3">
      <c r="A25" s="267"/>
      <c r="B25" s="267"/>
      <c r="C25" s="146" t="s">
        <v>427</v>
      </c>
      <c r="D25" s="342" t="s">
        <v>428</v>
      </c>
      <c r="E25" s="343" t="s">
        <v>12</v>
      </c>
      <c r="F25" s="79">
        <v>1</v>
      </c>
      <c r="G25" s="242"/>
      <c r="H25" s="176">
        <f>F25*G25</f>
        <v>0</v>
      </c>
    </row>
    <row r="26" spans="1:8" s="3" customFormat="1" ht="18" customHeight="1" x14ac:dyDescent="0.3">
      <c r="A26" s="267"/>
      <c r="B26" s="344" t="s">
        <v>462</v>
      </c>
      <c r="C26" s="345"/>
      <c r="D26" s="345" t="s">
        <v>463</v>
      </c>
      <c r="E26" s="343"/>
      <c r="F26" s="79"/>
      <c r="G26" s="298"/>
      <c r="H26" s="176"/>
    </row>
    <row r="27" spans="1:8" s="3" customFormat="1" ht="24.6" customHeight="1" x14ac:dyDescent="0.3">
      <c r="A27" s="267"/>
      <c r="B27" s="146"/>
      <c r="C27" s="146" t="s">
        <v>464</v>
      </c>
      <c r="D27" s="342" t="s">
        <v>465</v>
      </c>
      <c r="E27" s="334" t="s">
        <v>20</v>
      </c>
      <c r="F27" s="79">
        <v>1</v>
      </c>
      <c r="G27" s="298">
        <v>50000</v>
      </c>
      <c r="H27" s="176">
        <v>50000</v>
      </c>
    </row>
    <row r="28" spans="1:8" s="3" customFormat="1" ht="24.6" customHeight="1" x14ac:dyDescent="0.3">
      <c r="A28" s="267"/>
      <c r="B28" s="146"/>
      <c r="C28" s="146" t="s">
        <v>466</v>
      </c>
      <c r="D28" s="342" t="s">
        <v>467</v>
      </c>
      <c r="E28" s="338" t="s">
        <v>22</v>
      </c>
      <c r="F28" s="339">
        <f>G27</f>
        <v>50000</v>
      </c>
      <c r="G28" s="354"/>
      <c r="H28" s="176">
        <f>F28*G28</f>
        <v>0</v>
      </c>
    </row>
    <row r="29" spans="1:8" s="3" customFormat="1" ht="27" customHeight="1" x14ac:dyDescent="0.3">
      <c r="A29" s="267"/>
      <c r="B29" s="344" t="s">
        <v>429</v>
      </c>
      <c r="C29" s="146"/>
      <c r="D29" s="341" t="s">
        <v>430</v>
      </c>
      <c r="E29" s="343"/>
      <c r="F29" s="79"/>
      <c r="G29" s="298"/>
      <c r="H29" s="176"/>
    </row>
    <row r="30" spans="1:8" s="3" customFormat="1" ht="18" customHeight="1" x14ac:dyDescent="0.3">
      <c r="A30" s="267"/>
      <c r="B30" s="267"/>
      <c r="C30" s="82" t="s">
        <v>431</v>
      </c>
      <c r="D30" s="342" t="s">
        <v>432</v>
      </c>
      <c r="E30" s="343" t="s">
        <v>10</v>
      </c>
      <c r="F30" s="79">
        <v>1</v>
      </c>
      <c r="G30" s="242"/>
      <c r="H30" s="176">
        <f t="shared" ref="H30:H36" si="1">F30*G30</f>
        <v>0</v>
      </c>
    </row>
    <row r="31" spans="1:8" s="3" customFormat="1" ht="18" customHeight="1" x14ac:dyDescent="0.3">
      <c r="A31" s="267"/>
      <c r="B31" s="267"/>
      <c r="C31" s="82" t="s">
        <v>433</v>
      </c>
      <c r="D31" s="333" t="s">
        <v>434</v>
      </c>
      <c r="E31" s="334" t="s">
        <v>57</v>
      </c>
      <c r="F31" s="79">
        <v>6</v>
      </c>
      <c r="G31" s="242"/>
      <c r="H31" s="176">
        <f t="shared" si="1"/>
        <v>0</v>
      </c>
    </row>
    <row r="32" spans="1:8" s="3" customFormat="1" ht="12" x14ac:dyDescent="0.3">
      <c r="A32" s="267"/>
      <c r="B32" s="344" t="s">
        <v>435</v>
      </c>
      <c r="C32" s="146"/>
      <c r="D32" s="341" t="s">
        <v>436</v>
      </c>
      <c r="E32" s="343"/>
      <c r="F32" s="300"/>
      <c r="G32" s="242"/>
      <c r="H32" s="176"/>
    </row>
    <row r="33" spans="1:8" s="3" customFormat="1" ht="39.6" customHeight="1" x14ac:dyDescent="0.3">
      <c r="A33" s="146"/>
      <c r="B33" s="146"/>
      <c r="C33" s="146" t="s">
        <v>437</v>
      </c>
      <c r="D33" s="346" t="s">
        <v>438</v>
      </c>
      <c r="E33" s="334" t="s">
        <v>439</v>
      </c>
      <c r="F33" s="347">
        <v>12</v>
      </c>
      <c r="G33" s="242"/>
      <c r="H33" s="176">
        <f t="shared" si="1"/>
        <v>0</v>
      </c>
    </row>
    <row r="34" spans="1:8" s="3" customFormat="1" ht="33.6" customHeight="1" x14ac:dyDescent="0.3">
      <c r="A34" s="147"/>
      <c r="B34" s="344" t="s">
        <v>440</v>
      </c>
      <c r="C34" s="146"/>
      <c r="D34" s="348" t="s">
        <v>441</v>
      </c>
      <c r="E34" s="343"/>
      <c r="F34" s="267"/>
      <c r="G34" s="298"/>
      <c r="H34" s="176"/>
    </row>
    <row r="35" spans="1:8" s="3" customFormat="1" ht="34.799999999999997" customHeight="1" x14ac:dyDescent="0.3">
      <c r="A35" s="267"/>
      <c r="B35" s="147"/>
      <c r="C35" s="146" t="s">
        <v>442</v>
      </c>
      <c r="D35" s="349" t="s">
        <v>443</v>
      </c>
      <c r="E35" s="343" t="s">
        <v>10</v>
      </c>
      <c r="F35" s="79">
        <v>1</v>
      </c>
      <c r="G35" s="355"/>
      <c r="H35" s="176">
        <f t="shared" si="1"/>
        <v>0</v>
      </c>
    </row>
    <row r="36" spans="1:8" s="3" customFormat="1" ht="36.6" customHeight="1" x14ac:dyDescent="0.3">
      <c r="A36" s="267"/>
      <c r="B36" s="147"/>
      <c r="C36" s="146" t="s">
        <v>444</v>
      </c>
      <c r="D36" s="349" t="s">
        <v>445</v>
      </c>
      <c r="E36" s="334" t="s">
        <v>57</v>
      </c>
      <c r="F36" s="79">
        <v>6</v>
      </c>
      <c r="G36" s="242"/>
      <c r="H36" s="176">
        <f t="shared" si="1"/>
        <v>0</v>
      </c>
    </row>
    <row r="37" spans="1:8" s="43" customFormat="1" ht="13.2" customHeight="1" x14ac:dyDescent="0.3">
      <c r="A37" s="350"/>
      <c r="B37" s="351"/>
      <c r="C37" s="351"/>
      <c r="D37" s="352"/>
      <c r="E37" s="353"/>
      <c r="F37" s="353"/>
      <c r="G37" s="182"/>
      <c r="H37" s="307"/>
    </row>
    <row r="38" spans="1:8" s="2" customFormat="1" ht="21" customHeight="1" x14ac:dyDescent="0.2">
      <c r="A38" s="331" t="s">
        <v>18</v>
      </c>
      <c r="B38" s="331"/>
      <c r="C38" s="331"/>
      <c r="D38" s="112"/>
      <c r="E38" s="112"/>
      <c r="F38" s="308"/>
      <c r="G38" s="85"/>
      <c r="H38" s="154">
        <f>ROUND(SUM(H6:H36),2)</f>
        <v>150000</v>
      </c>
    </row>
    <row r="39" spans="1:8" s="2" customFormat="1" x14ac:dyDescent="0.2">
      <c r="E39" s="9"/>
    </row>
    <row r="40" spans="1:8" x14ac:dyDescent="0.3">
      <c r="A40" s="3"/>
      <c r="B40" s="3"/>
      <c r="C40" s="3"/>
      <c r="D40" s="10"/>
      <c r="E40" s="3"/>
      <c r="F40" s="3"/>
      <c r="G40" s="3"/>
      <c r="H40" s="11"/>
    </row>
    <row r="41" spans="1:8" x14ac:dyDescent="0.3">
      <c r="A41" s="3"/>
      <c r="B41" s="3"/>
      <c r="C41" s="3"/>
      <c r="D41" s="3"/>
      <c r="E41" s="3"/>
      <c r="F41" s="3"/>
      <c r="G41" s="3"/>
      <c r="H41" s="3"/>
    </row>
    <row r="42" spans="1:8" x14ac:dyDescent="0.3">
      <c r="A42" s="3"/>
      <c r="B42" s="3"/>
      <c r="C42" s="3"/>
      <c r="D42" s="10"/>
      <c r="E42" s="3"/>
      <c r="F42" s="3"/>
      <c r="G42" s="3"/>
      <c r="H42" s="11"/>
    </row>
    <row r="43" spans="1:8" x14ac:dyDescent="0.3">
      <c r="A43" s="6"/>
      <c r="B43" s="6"/>
      <c r="C43" s="6"/>
      <c r="D43" s="5"/>
      <c r="E43" s="5"/>
      <c r="F43" s="5"/>
      <c r="G43" s="5"/>
      <c r="H43" s="7"/>
    </row>
  </sheetData>
  <sheetProtection algorithmName="SHA-512" hashValue="K0kDVrEEj0VvEwXeYCfKP6+DITXmCMRaMmcXIS/onXU+eN/G+tXNOfM2Q1y4dZitmizx+ozBoIGS2cZKSvZd7g==" saltValue="H8zPIwyFWj7RGmiLjj0oYg==" spinCount="100000" sheet="1" objects="1" scenarios="1"/>
  <mergeCells count="2">
    <mergeCell ref="A2:H2"/>
    <mergeCell ref="D4:H4"/>
  </mergeCells>
  <pageMargins left="0.59027779999999996" right="0.27569440000000001" top="0.39374999999999999" bottom="0.39374999999999999" header="0.3" footer="0.3"/>
  <pageSetup paperSize="9" scale="8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17B7B-46C5-46F8-A2F7-A455EB209E0D}">
  <sheetPr codeName="Sheet3"/>
  <dimension ref="A1:H58"/>
  <sheetViews>
    <sheetView view="pageBreakPreview" topLeftCell="A20" zoomScaleNormal="100" zoomScaleSheetLayoutView="100" workbookViewId="0">
      <selection activeCell="D36" sqref="D36"/>
    </sheetView>
  </sheetViews>
  <sheetFormatPr defaultColWidth="9.33203125" defaultRowHeight="11.4" x14ac:dyDescent="0.3"/>
  <cols>
    <col min="1" max="1" width="8" style="8" customWidth="1"/>
    <col min="2" max="3" width="9.6640625" style="8" customWidth="1"/>
    <col min="4" max="4" width="33.5546875" style="8" customWidth="1"/>
    <col min="5" max="5" width="11.33203125" style="8" customWidth="1"/>
    <col min="6" max="6" width="11.21875" style="8" bestFit="1" customWidth="1"/>
    <col min="7" max="7" width="12.44140625" style="8" bestFit="1" customWidth="1"/>
    <col min="8" max="8" width="14" style="8" bestFit="1" customWidth="1"/>
    <col min="9" max="16384" width="9.33203125" style="8"/>
  </cols>
  <sheetData>
    <row r="1" spans="1:8" ht="12" x14ac:dyDescent="0.25">
      <c r="A1" s="59" t="s">
        <v>393</v>
      </c>
      <c r="B1" s="60"/>
      <c r="C1" s="60"/>
    </row>
    <row r="2" spans="1:8" ht="31.2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4" spans="1:8" s="3" customFormat="1" ht="14.4" customHeight="1" x14ac:dyDescent="0.25">
      <c r="A4" s="306" t="s">
        <v>83</v>
      </c>
      <c r="B4" s="306"/>
      <c r="C4" s="306"/>
      <c r="D4" s="375" t="s">
        <v>84</v>
      </c>
      <c r="E4" s="376"/>
      <c r="F4" s="376"/>
      <c r="G4" s="376"/>
      <c r="H4" s="377"/>
    </row>
    <row r="5" spans="1:8" s="3" customFormat="1" ht="12" customHeight="1" x14ac:dyDescent="0.3">
      <c r="A5" s="212" t="s">
        <v>2</v>
      </c>
      <c r="B5" s="212"/>
      <c r="C5" s="212"/>
      <c r="D5" s="175" t="s">
        <v>3</v>
      </c>
      <c r="E5" s="175" t="s">
        <v>4</v>
      </c>
      <c r="F5" s="284" t="s">
        <v>5</v>
      </c>
      <c r="G5" s="325" t="s">
        <v>6</v>
      </c>
      <c r="H5" s="235" t="s">
        <v>7</v>
      </c>
    </row>
    <row r="6" spans="1:8" s="3" customFormat="1" ht="17.399999999999999" customHeight="1" x14ac:dyDescent="0.3">
      <c r="A6" s="155" t="s">
        <v>85</v>
      </c>
      <c r="B6" s="174"/>
      <c r="C6" s="293"/>
      <c r="D6" s="155" t="s">
        <v>86</v>
      </c>
      <c r="E6" s="293" t="s">
        <v>57</v>
      </c>
      <c r="F6" s="95">
        <v>6</v>
      </c>
      <c r="G6" s="86"/>
      <c r="H6" s="309">
        <f t="shared" ref="H6:H23" si="0">F6*G6</f>
        <v>0</v>
      </c>
    </row>
    <row r="7" spans="1:8" s="3" customFormat="1" ht="12" customHeight="1" x14ac:dyDescent="0.3">
      <c r="A7" s="155" t="s">
        <v>87</v>
      </c>
      <c r="B7" s="174"/>
      <c r="C7" s="293"/>
      <c r="D7" s="155" t="s">
        <v>88</v>
      </c>
      <c r="E7" s="293" t="s">
        <v>57</v>
      </c>
      <c r="F7" s="95">
        <v>6</v>
      </c>
      <c r="G7" s="86"/>
      <c r="H7" s="309">
        <f t="shared" si="0"/>
        <v>0</v>
      </c>
    </row>
    <row r="8" spans="1:8" s="3" customFormat="1" ht="13.2" x14ac:dyDescent="0.3">
      <c r="A8" s="155" t="s">
        <v>89</v>
      </c>
      <c r="B8" s="174"/>
      <c r="C8" s="293"/>
      <c r="D8" s="155" t="s">
        <v>90</v>
      </c>
      <c r="E8" s="184"/>
      <c r="F8" s="184"/>
      <c r="G8" s="310"/>
      <c r="H8" s="93"/>
    </row>
    <row r="9" spans="1:8" s="3" customFormat="1" ht="12" customHeight="1" x14ac:dyDescent="0.3">
      <c r="A9" s="184"/>
      <c r="B9" s="174" t="s">
        <v>91</v>
      </c>
      <c r="C9" s="293"/>
      <c r="D9" s="174" t="s">
        <v>92</v>
      </c>
      <c r="E9" s="184"/>
      <c r="F9" s="184"/>
      <c r="G9" s="310"/>
      <c r="H9" s="93"/>
    </row>
    <row r="10" spans="1:8" s="3" customFormat="1" ht="27" customHeight="1" x14ac:dyDescent="0.3">
      <c r="A10" s="184"/>
      <c r="B10" s="184"/>
      <c r="C10" s="156" t="s">
        <v>13</v>
      </c>
      <c r="D10" s="174" t="s">
        <v>93</v>
      </c>
      <c r="E10" s="293" t="s">
        <v>12</v>
      </c>
      <c r="F10" s="95">
        <v>100</v>
      </c>
      <c r="G10" s="86"/>
      <c r="H10" s="309">
        <f t="shared" si="0"/>
        <v>0</v>
      </c>
    </row>
    <row r="11" spans="1:8" s="3" customFormat="1" ht="12" customHeight="1" x14ac:dyDescent="0.3">
      <c r="A11" s="184"/>
      <c r="B11" s="184"/>
      <c r="C11" s="156" t="s">
        <v>14</v>
      </c>
      <c r="D11" s="174" t="s">
        <v>94</v>
      </c>
      <c r="E11" s="293" t="s">
        <v>12</v>
      </c>
      <c r="F11" s="95">
        <v>120</v>
      </c>
      <c r="G11" s="86"/>
      <c r="H11" s="309">
        <f t="shared" si="0"/>
        <v>0</v>
      </c>
    </row>
    <row r="12" spans="1:8" s="3" customFormat="1" ht="12" customHeight="1" x14ac:dyDescent="0.3">
      <c r="A12" s="184"/>
      <c r="B12" s="174" t="s">
        <v>95</v>
      </c>
      <c r="C12" s="293"/>
      <c r="D12" s="174" t="s">
        <v>96</v>
      </c>
      <c r="E12" s="293" t="s">
        <v>12</v>
      </c>
      <c r="F12" s="95">
        <v>60</v>
      </c>
      <c r="G12" s="86"/>
      <c r="H12" s="309">
        <f t="shared" si="0"/>
        <v>0</v>
      </c>
    </row>
    <row r="13" spans="1:8" s="3" customFormat="1" ht="12" customHeight="1" x14ac:dyDescent="0.3">
      <c r="A13" s="184"/>
      <c r="B13" s="174" t="s">
        <v>97</v>
      </c>
      <c r="C13" s="293"/>
      <c r="D13" s="174" t="s">
        <v>98</v>
      </c>
      <c r="E13" s="293" t="s">
        <v>99</v>
      </c>
      <c r="F13" s="95">
        <f>1500*1.5</f>
        <v>2250</v>
      </c>
      <c r="G13" s="86"/>
      <c r="H13" s="309">
        <f>F13*G13</f>
        <v>0</v>
      </c>
    </row>
    <row r="14" spans="1:8" s="3" customFormat="1" ht="12" customHeight="1" x14ac:dyDescent="0.3">
      <c r="A14" s="220"/>
      <c r="B14" s="174" t="s">
        <v>100</v>
      </c>
      <c r="C14" s="293"/>
      <c r="D14" s="174" t="s">
        <v>101</v>
      </c>
      <c r="E14" s="293" t="s">
        <v>99</v>
      </c>
      <c r="F14" s="95">
        <f>500*1.5</f>
        <v>750</v>
      </c>
      <c r="G14" s="86"/>
      <c r="H14" s="309">
        <f>F14*G14</f>
        <v>0</v>
      </c>
    </row>
    <row r="15" spans="1:8" s="5" customFormat="1" ht="13.2" x14ac:dyDescent="0.3">
      <c r="A15" s="164"/>
      <c r="B15" s="174" t="s">
        <v>102</v>
      </c>
      <c r="C15" s="293"/>
      <c r="D15" s="174" t="s">
        <v>103</v>
      </c>
      <c r="E15" s="184"/>
      <c r="F15" s="184"/>
      <c r="G15" s="310"/>
      <c r="H15" s="93"/>
    </row>
    <row r="16" spans="1:8" s="2" customFormat="1" ht="45.6" customHeight="1" x14ac:dyDescent="0.25">
      <c r="A16" s="317"/>
      <c r="B16" s="211"/>
      <c r="C16" s="156" t="s">
        <v>13</v>
      </c>
      <c r="D16" s="174" t="s">
        <v>104</v>
      </c>
      <c r="E16" s="293"/>
      <c r="F16" s="184"/>
      <c r="G16" s="310"/>
      <c r="H16" s="93"/>
    </row>
    <row r="17" spans="1:8" s="2" customFormat="1" ht="15" customHeight="1" x14ac:dyDescent="0.25">
      <c r="A17" s="317"/>
      <c r="B17" s="324"/>
      <c r="C17" s="234" t="s">
        <v>21</v>
      </c>
      <c r="D17" s="174" t="s">
        <v>105</v>
      </c>
      <c r="E17" s="293" t="s">
        <v>106</v>
      </c>
      <c r="F17" s="95">
        <v>2</v>
      </c>
      <c r="G17" s="86"/>
      <c r="H17" s="309">
        <f>F17*G17</f>
        <v>0</v>
      </c>
    </row>
    <row r="18" spans="1:8" s="2" customFormat="1" ht="13.2" x14ac:dyDescent="0.25">
      <c r="A18" s="317"/>
      <c r="B18" s="211"/>
      <c r="C18" s="156" t="s">
        <v>14</v>
      </c>
      <c r="D18" s="174" t="s">
        <v>107</v>
      </c>
      <c r="E18" s="293" t="s">
        <v>106</v>
      </c>
      <c r="F18" s="95">
        <v>2</v>
      </c>
      <c r="G18" s="86"/>
      <c r="H18" s="309">
        <f>F18*G18</f>
        <v>0</v>
      </c>
    </row>
    <row r="19" spans="1:8" s="3" customFormat="1" ht="26.4" x14ac:dyDescent="0.3">
      <c r="A19" s="220"/>
      <c r="B19" s="174" t="s">
        <v>108</v>
      </c>
      <c r="C19" s="293"/>
      <c r="D19" s="174" t="s">
        <v>109</v>
      </c>
      <c r="E19" s="184"/>
      <c r="F19" s="184"/>
      <c r="G19" s="310"/>
      <c r="H19" s="93"/>
    </row>
    <row r="20" spans="1:8" s="3" customFormat="1" ht="42" customHeight="1" x14ac:dyDescent="0.3">
      <c r="A20" s="184"/>
      <c r="B20" s="184"/>
      <c r="C20" s="165" t="s">
        <v>19</v>
      </c>
      <c r="D20" s="174" t="s">
        <v>229</v>
      </c>
      <c r="E20" s="293" t="s">
        <v>57</v>
      </c>
      <c r="F20" s="95">
        <v>6</v>
      </c>
      <c r="G20" s="86"/>
      <c r="H20" s="309">
        <f>F20*G20</f>
        <v>0</v>
      </c>
    </row>
    <row r="21" spans="1:8" s="3" customFormat="1" ht="13.2" x14ac:dyDescent="0.3">
      <c r="A21" s="184"/>
      <c r="B21" s="184"/>
      <c r="C21" s="165" t="s">
        <v>145</v>
      </c>
      <c r="D21" s="174" t="s">
        <v>107</v>
      </c>
      <c r="E21" s="293" t="s">
        <v>57</v>
      </c>
      <c r="F21" s="95">
        <v>6</v>
      </c>
      <c r="G21" s="86"/>
      <c r="H21" s="309">
        <f>F21*G21</f>
        <v>0</v>
      </c>
    </row>
    <row r="22" spans="1:8" s="3" customFormat="1" ht="26.4" x14ac:dyDescent="0.3">
      <c r="A22" s="184"/>
      <c r="B22" s="184" t="s">
        <v>110</v>
      </c>
      <c r="C22" s="165"/>
      <c r="D22" s="174" t="s">
        <v>111</v>
      </c>
      <c r="E22" s="184"/>
      <c r="F22" s="184"/>
      <c r="G22" s="292"/>
      <c r="H22" s="184"/>
    </row>
    <row r="23" spans="1:8" s="3" customFormat="1" ht="18" customHeight="1" x14ac:dyDescent="0.3">
      <c r="A23" s="184"/>
      <c r="B23" s="184"/>
      <c r="C23" s="165" t="s">
        <v>112</v>
      </c>
      <c r="D23" s="174" t="s">
        <v>113</v>
      </c>
      <c r="E23" s="293" t="s">
        <v>12</v>
      </c>
      <c r="F23" s="95">
        <v>75</v>
      </c>
      <c r="G23" s="86"/>
      <c r="H23" s="309">
        <f t="shared" si="0"/>
        <v>0</v>
      </c>
    </row>
    <row r="24" spans="1:8" s="3" customFormat="1" ht="18" customHeight="1" x14ac:dyDescent="0.3">
      <c r="A24" s="184"/>
      <c r="B24" s="184"/>
      <c r="C24" s="165" t="s">
        <v>114</v>
      </c>
      <c r="D24" s="174" t="s">
        <v>115</v>
      </c>
      <c r="E24" s="293" t="s">
        <v>12</v>
      </c>
      <c r="F24" s="95">
        <v>15</v>
      </c>
      <c r="G24" s="86"/>
      <c r="H24" s="309">
        <f>F24*G24</f>
        <v>0</v>
      </c>
    </row>
    <row r="25" spans="1:8" s="3" customFormat="1" ht="18" customHeight="1" x14ac:dyDescent="0.3">
      <c r="A25" s="184"/>
      <c r="B25" s="184"/>
      <c r="C25" s="165" t="s">
        <v>116</v>
      </c>
      <c r="D25" s="174" t="s">
        <v>117</v>
      </c>
      <c r="E25" s="293"/>
      <c r="F25" s="95"/>
      <c r="G25" s="310"/>
      <c r="H25" s="93"/>
    </row>
    <row r="26" spans="1:8" s="3" customFormat="1" ht="18" customHeight="1" x14ac:dyDescent="0.3">
      <c r="A26" s="184"/>
      <c r="B26" s="184"/>
      <c r="C26" s="165" t="s">
        <v>21</v>
      </c>
      <c r="D26" s="174" t="s">
        <v>118</v>
      </c>
      <c r="E26" s="293" t="s">
        <v>12</v>
      </c>
      <c r="F26" s="95">
        <v>10</v>
      </c>
      <c r="G26" s="86"/>
      <c r="H26" s="309">
        <f>F26*G26</f>
        <v>0</v>
      </c>
    </row>
    <row r="27" spans="1:8" s="3" customFormat="1" ht="18" customHeight="1" x14ac:dyDescent="0.3">
      <c r="A27" s="184"/>
      <c r="B27" s="184"/>
      <c r="C27" s="165" t="s">
        <v>119</v>
      </c>
      <c r="D27" s="174" t="s">
        <v>120</v>
      </c>
      <c r="E27" s="293" t="s">
        <v>12</v>
      </c>
      <c r="F27" s="95">
        <v>10</v>
      </c>
      <c r="G27" s="86"/>
      <c r="H27" s="309">
        <f t="shared" ref="H27:H37" si="1">F27*G27</f>
        <v>0</v>
      </c>
    </row>
    <row r="28" spans="1:8" s="3" customFormat="1" ht="18" customHeight="1" x14ac:dyDescent="0.3">
      <c r="A28" s="184"/>
      <c r="B28" s="184"/>
      <c r="C28" s="165" t="s">
        <v>121</v>
      </c>
      <c r="D28" s="174" t="s">
        <v>122</v>
      </c>
      <c r="E28" s="293" t="s">
        <v>12</v>
      </c>
      <c r="F28" s="95">
        <v>10</v>
      </c>
      <c r="G28" s="86"/>
      <c r="H28" s="309">
        <f t="shared" si="1"/>
        <v>0</v>
      </c>
    </row>
    <row r="29" spans="1:8" s="3" customFormat="1" ht="18" customHeight="1" x14ac:dyDescent="0.3">
      <c r="A29" s="184"/>
      <c r="B29" s="184"/>
      <c r="C29" s="165" t="s">
        <v>123</v>
      </c>
      <c r="D29" s="174" t="s">
        <v>124</v>
      </c>
      <c r="E29" s="293" t="s">
        <v>12</v>
      </c>
      <c r="F29" s="95">
        <v>5</v>
      </c>
      <c r="G29" s="86"/>
      <c r="H29" s="309">
        <f t="shared" si="1"/>
        <v>0</v>
      </c>
    </row>
    <row r="30" spans="1:8" s="3" customFormat="1" ht="18" customHeight="1" x14ac:dyDescent="0.3">
      <c r="A30" s="184"/>
      <c r="B30" s="184"/>
      <c r="C30" s="165" t="s">
        <v>125</v>
      </c>
      <c r="D30" s="174" t="s">
        <v>126</v>
      </c>
      <c r="E30" s="293" t="s">
        <v>12</v>
      </c>
      <c r="F30" s="95">
        <v>5</v>
      </c>
      <c r="G30" s="86"/>
      <c r="H30" s="309">
        <f t="shared" si="1"/>
        <v>0</v>
      </c>
    </row>
    <row r="31" spans="1:8" s="3" customFormat="1" ht="18" customHeight="1" x14ac:dyDescent="0.3">
      <c r="A31" s="184"/>
      <c r="B31" s="184"/>
      <c r="C31" s="165" t="s">
        <v>127</v>
      </c>
      <c r="D31" s="174" t="s">
        <v>128</v>
      </c>
      <c r="E31" s="293" t="s">
        <v>12</v>
      </c>
      <c r="F31" s="95">
        <v>5</v>
      </c>
      <c r="G31" s="86"/>
      <c r="H31" s="309">
        <f t="shared" si="1"/>
        <v>0</v>
      </c>
    </row>
    <row r="32" spans="1:8" s="3" customFormat="1" ht="18" customHeight="1" x14ac:dyDescent="0.3">
      <c r="A32" s="184"/>
      <c r="B32" s="184"/>
      <c r="C32" s="165" t="s">
        <v>129</v>
      </c>
      <c r="D32" s="174" t="s">
        <v>130</v>
      </c>
      <c r="E32" s="293" t="s">
        <v>12</v>
      </c>
      <c r="F32" s="95">
        <v>5</v>
      </c>
      <c r="G32" s="86"/>
      <c r="H32" s="309">
        <f t="shared" si="1"/>
        <v>0</v>
      </c>
    </row>
    <row r="33" spans="1:8" s="3" customFormat="1" ht="39.6" x14ac:dyDescent="0.3">
      <c r="A33" s="184"/>
      <c r="B33" s="184"/>
      <c r="C33" s="165" t="s">
        <v>131</v>
      </c>
      <c r="D33" s="174" t="s">
        <v>132</v>
      </c>
      <c r="E33" s="210" t="s">
        <v>538</v>
      </c>
      <c r="F33" s="258">
        <v>40</v>
      </c>
      <c r="G33" s="221"/>
      <c r="H33" s="309">
        <f t="shared" si="1"/>
        <v>0</v>
      </c>
    </row>
    <row r="34" spans="1:8" s="3" customFormat="1" ht="39.6" customHeight="1" x14ac:dyDescent="0.3">
      <c r="A34" s="286" t="s">
        <v>133</v>
      </c>
      <c r="B34" s="38"/>
      <c r="C34" s="202"/>
      <c r="D34" s="155" t="s">
        <v>134</v>
      </c>
      <c r="E34" s="202" t="s">
        <v>196</v>
      </c>
      <c r="F34" s="124">
        <v>6</v>
      </c>
      <c r="G34" s="221"/>
      <c r="H34" s="309">
        <f t="shared" si="1"/>
        <v>0</v>
      </c>
    </row>
    <row r="35" spans="1:8" s="3" customFormat="1" ht="16.95" customHeight="1" x14ac:dyDescent="0.3">
      <c r="A35" s="155" t="s">
        <v>135</v>
      </c>
      <c r="B35" s="174"/>
      <c r="C35" s="293"/>
      <c r="D35" s="155" t="s">
        <v>136</v>
      </c>
      <c r="E35" s="184"/>
      <c r="F35" s="184"/>
      <c r="G35" s="310"/>
      <c r="H35" s="93"/>
    </row>
    <row r="36" spans="1:8" s="3" customFormat="1" ht="24" customHeight="1" x14ac:dyDescent="0.3">
      <c r="A36" s="184"/>
      <c r="B36" s="174" t="s">
        <v>137</v>
      </c>
      <c r="C36" s="174"/>
      <c r="D36" s="174" t="s">
        <v>138</v>
      </c>
      <c r="E36" s="293" t="s">
        <v>12</v>
      </c>
      <c r="F36" s="95">
        <v>5</v>
      </c>
      <c r="G36" s="255"/>
      <c r="H36" s="309">
        <f t="shared" si="1"/>
        <v>0</v>
      </c>
    </row>
    <row r="37" spans="1:8" s="3" customFormat="1" ht="16.95" customHeight="1" x14ac:dyDescent="0.3">
      <c r="A37" s="184"/>
      <c r="B37" s="174" t="s">
        <v>139</v>
      </c>
      <c r="C37" s="174"/>
      <c r="D37" s="174" t="s">
        <v>140</v>
      </c>
      <c r="E37" s="293" t="s">
        <v>12</v>
      </c>
      <c r="F37" s="95">
        <v>5</v>
      </c>
      <c r="G37" s="221"/>
      <c r="H37" s="309">
        <f t="shared" si="1"/>
        <v>0</v>
      </c>
    </row>
    <row r="38" spans="1:8" s="3" customFormat="1" ht="16.95" customHeight="1" x14ac:dyDescent="0.3">
      <c r="A38" s="184"/>
      <c r="B38" s="174" t="s">
        <v>141</v>
      </c>
      <c r="C38" s="174"/>
      <c r="D38" s="174" t="s">
        <v>142</v>
      </c>
      <c r="E38" s="254"/>
      <c r="F38" s="145"/>
      <c r="G38" s="145"/>
      <c r="H38" s="93"/>
    </row>
    <row r="39" spans="1:8" s="3" customFormat="1" ht="39.6" x14ac:dyDescent="0.3">
      <c r="A39" s="184"/>
      <c r="B39" s="184"/>
      <c r="C39" s="210" t="s">
        <v>19</v>
      </c>
      <c r="D39" s="174" t="s">
        <v>143</v>
      </c>
      <c r="E39" s="254" t="s">
        <v>12</v>
      </c>
      <c r="F39" s="124">
        <v>1</v>
      </c>
      <c r="G39" s="140">
        <v>5000</v>
      </c>
      <c r="H39" s="243" t="s">
        <v>144</v>
      </c>
    </row>
    <row r="40" spans="1:8" s="3" customFormat="1" ht="16.95" customHeight="1" x14ac:dyDescent="0.3">
      <c r="A40" s="184"/>
      <c r="B40" s="184"/>
      <c r="C40" s="210" t="s">
        <v>145</v>
      </c>
      <c r="D40" s="174" t="s">
        <v>146</v>
      </c>
      <c r="E40" s="254" t="s">
        <v>147</v>
      </c>
      <c r="F40" s="124">
        <v>1</v>
      </c>
      <c r="G40" s="140">
        <v>500</v>
      </c>
      <c r="H40" s="243" t="s">
        <v>144</v>
      </c>
    </row>
    <row r="41" spans="1:8" s="3" customFormat="1" ht="29.4" customHeight="1" x14ac:dyDescent="0.3">
      <c r="A41" s="184"/>
      <c r="B41" s="184"/>
      <c r="C41" s="293" t="s">
        <v>294</v>
      </c>
      <c r="D41" s="174" t="s">
        <v>295</v>
      </c>
      <c r="E41" s="254" t="s">
        <v>45</v>
      </c>
      <c r="F41" s="95">
        <v>1</v>
      </c>
      <c r="G41" s="140">
        <v>150000</v>
      </c>
      <c r="H41" s="309">
        <f>F41*G41</f>
        <v>150000</v>
      </c>
    </row>
    <row r="42" spans="1:8" s="3" customFormat="1" ht="29.4" customHeight="1" x14ac:dyDescent="0.3">
      <c r="A42" s="184"/>
      <c r="B42" s="184"/>
      <c r="C42" s="174" t="s">
        <v>296</v>
      </c>
      <c r="D42" s="174" t="s">
        <v>297</v>
      </c>
      <c r="E42" s="254" t="s">
        <v>298</v>
      </c>
      <c r="F42" s="213">
        <f>G41</f>
        <v>150000</v>
      </c>
      <c r="G42" s="266"/>
      <c r="H42" s="309">
        <f>F42*G42</f>
        <v>0</v>
      </c>
    </row>
    <row r="43" spans="1:8" s="3" customFormat="1" ht="41.4" customHeight="1" x14ac:dyDescent="0.3">
      <c r="A43" s="286" t="s">
        <v>148</v>
      </c>
      <c r="B43" s="184"/>
      <c r="C43" s="38"/>
      <c r="D43" s="155" t="s">
        <v>149</v>
      </c>
      <c r="E43" s="254"/>
      <c r="F43" s="124"/>
      <c r="G43" s="145"/>
      <c r="H43" s="243"/>
    </row>
    <row r="44" spans="1:8" s="3" customFormat="1" ht="26.4" x14ac:dyDescent="0.3">
      <c r="A44" s="184"/>
      <c r="B44" s="184"/>
      <c r="C44" s="210" t="s">
        <v>19</v>
      </c>
      <c r="D44" s="174" t="s">
        <v>150</v>
      </c>
      <c r="E44" s="293" t="s">
        <v>12</v>
      </c>
      <c r="F44" s="124">
        <v>5</v>
      </c>
      <c r="G44" s="221"/>
      <c r="H44" s="309">
        <f>F44*G44</f>
        <v>0</v>
      </c>
    </row>
    <row r="45" spans="1:8" s="3" customFormat="1" ht="16.95" customHeight="1" x14ac:dyDescent="0.3">
      <c r="A45" s="184"/>
      <c r="B45" s="184"/>
      <c r="C45" s="210" t="s">
        <v>145</v>
      </c>
      <c r="D45" s="174" t="s">
        <v>151</v>
      </c>
      <c r="E45" s="293" t="s">
        <v>12</v>
      </c>
      <c r="F45" s="124">
        <v>5</v>
      </c>
      <c r="G45" s="221"/>
      <c r="H45" s="309">
        <f t="shared" ref="H45" si="2">F45*G45</f>
        <v>0</v>
      </c>
    </row>
    <row r="46" spans="1:8" s="43" customFormat="1" ht="43.2" customHeight="1" x14ac:dyDescent="0.3">
      <c r="A46" s="193" t="s">
        <v>395</v>
      </c>
      <c r="B46" s="193"/>
      <c r="C46" s="218"/>
      <c r="D46" s="155" t="s">
        <v>400</v>
      </c>
      <c r="E46" s="293"/>
      <c r="F46" s="124"/>
      <c r="G46" s="221"/>
      <c r="H46" s="309"/>
    </row>
    <row r="47" spans="1:8" s="43" customFormat="1" ht="13.2" customHeight="1" x14ac:dyDescent="0.3">
      <c r="A47" s="184"/>
      <c r="B47" s="184"/>
      <c r="C47" s="210"/>
      <c r="D47" s="174"/>
      <c r="E47" s="293"/>
      <c r="F47" s="124"/>
      <c r="G47" s="221"/>
      <c r="H47" s="309"/>
    </row>
    <row r="48" spans="1:8" s="43" customFormat="1" ht="26.4" x14ac:dyDescent="0.3">
      <c r="A48" s="184"/>
      <c r="B48" s="184" t="s">
        <v>396</v>
      </c>
      <c r="C48" s="210" t="s">
        <v>19</v>
      </c>
      <c r="D48" s="174" t="s">
        <v>399</v>
      </c>
      <c r="E48" s="293" t="s">
        <v>12</v>
      </c>
      <c r="F48" s="124">
        <v>250</v>
      </c>
      <c r="G48" s="221"/>
      <c r="H48" s="309">
        <f>F48*G48</f>
        <v>0</v>
      </c>
    </row>
    <row r="49" spans="1:8" s="43" customFormat="1" ht="39.6" x14ac:dyDescent="0.3">
      <c r="A49" s="184"/>
      <c r="B49" s="184"/>
      <c r="C49" s="210" t="s">
        <v>145</v>
      </c>
      <c r="D49" s="174" t="s">
        <v>468</v>
      </c>
      <c r="E49" s="293" t="s">
        <v>12</v>
      </c>
      <c r="F49" s="124">
        <v>500</v>
      </c>
      <c r="G49" s="221"/>
      <c r="H49" s="309">
        <f t="shared" ref="H49:H51" si="3">F49*G49</f>
        <v>0</v>
      </c>
    </row>
    <row r="50" spans="1:8" s="43" customFormat="1" ht="39.6" x14ac:dyDescent="0.3">
      <c r="A50" s="184"/>
      <c r="B50" s="184"/>
      <c r="C50" s="210" t="s">
        <v>182</v>
      </c>
      <c r="D50" s="174" t="s">
        <v>469</v>
      </c>
      <c r="E50" s="293" t="s">
        <v>57</v>
      </c>
      <c r="F50" s="124">
        <v>6</v>
      </c>
      <c r="G50" s="221"/>
      <c r="H50" s="309">
        <f t="shared" si="3"/>
        <v>0</v>
      </c>
    </row>
    <row r="51" spans="1:8" s="43" customFormat="1" ht="39.6" x14ac:dyDescent="0.3">
      <c r="A51" s="184"/>
      <c r="B51" s="184" t="s">
        <v>397</v>
      </c>
      <c r="C51" s="210"/>
      <c r="D51" s="174" t="s">
        <v>401</v>
      </c>
      <c r="E51" s="293" t="s">
        <v>398</v>
      </c>
      <c r="F51" s="124">
        <v>250000</v>
      </c>
      <c r="G51" s="221"/>
      <c r="H51" s="309">
        <f t="shared" si="3"/>
        <v>0</v>
      </c>
    </row>
    <row r="52" spans="1:8" s="43" customFormat="1" ht="13.2" customHeight="1" x14ac:dyDescent="0.3">
      <c r="A52" s="44"/>
      <c r="B52" s="45"/>
      <c r="C52" s="45"/>
      <c r="D52" s="46"/>
      <c r="E52" s="47"/>
      <c r="F52" s="47"/>
      <c r="G52" s="48"/>
      <c r="H52" s="49"/>
    </row>
    <row r="53" spans="1:8" s="2" customFormat="1" ht="21" customHeight="1" x14ac:dyDescent="0.2">
      <c r="A53" s="203" t="s">
        <v>18</v>
      </c>
      <c r="B53" s="203"/>
      <c r="C53" s="203"/>
      <c r="D53" s="203"/>
      <c r="E53" s="203"/>
      <c r="F53" s="284"/>
      <c r="G53" s="262"/>
      <c r="H53" s="173">
        <f>ROUND(SUM(H6:H51),2)</f>
        <v>150000</v>
      </c>
    </row>
    <row r="54" spans="1:8" s="2" customFormat="1" x14ac:dyDescent="0.2">
      <c r="E54" s="9"/>
    </row>
    <row r="55" spans="1:8" x14ac:dyDescent="0.3">
      <c r="A55" s="3"/>
      <c r="B55" s="3"/>
      <c r="C55" s="3"/>
      <c r="D55" s="10"/>
      <c r="E55" s="3"/>
      <c r="F55" s="3"/>
      <c r="G55" s="3"/>
      <c r="H55" s="11"/>
    </row>
    <row r="56" spans="1:8" x14ac:dyDescent="0.3">
      <c r="A56" s="3"/>
      <c r="B56" s="3"/>
      <c r="C56" s="3"/>
      <c r="D56" s="3"/>
      <c r="E56" s="3"/>
      <c r="F56" s="3"/>
      <c r="G56" s="3"/>
      <c r="H56" s="3"/>
    </row>
    <row r="57" spans="1:8" x14ac:dyDescent="0.3">
      <c r="A57" s="3"/>
      <c r="B57" s="3"/>
      <c r="C57" s="3"/>
      <c r="D57" s="10"/>
      <c r="E57" s="3"/>
      <c r="F57" s="3"/>
      <c r="G57" s="3"/>
      <c r="H57" s="11"/>
    </row>
    <row r="58" spans="1:8" x14ac:dyDescent="0.3">
      <c r="A58" s="6"/>
      <c r="B58" s="6"/>
      <c r="C58" s="6"/>
      <c r="D58" s="5"/>
      <c r="E58" s="5"/>
      <c r="F58" s="5"/>
      <c r="G58" s="5"/>
      <c r="H58" s="7"/>
    </row>
  </sheetData>
  <sheetProtection algorithmName="SHA-512" hashValue="mBKjg0lVTxvzGi5fl8oxmg/+vWzUDRv2Qgi0jePkvVgOPDRQvhK3eSd6nAxy4IoYikX/z3L/Xfkop3+fg3zruA==" saltValue="6ikeA+T75Wn6ST88VwAD/Q==" spinCount="100000" sheet="1" objects="1" scenarios="1"/>
  <mergeCells count="2">
    <mergeCell ref="D4:H4"/>
    <mergeCell ref="A2:H2"/>
  </mergeCells>
  <pageMargins left="0.59027779999999996" right="0.27569440000000001" top="0.39374999999999999" bottom="0.39374999999999999" header="0.3" footer="0.3"/>
  <pageSetup paperSize="9" scale="84" orientation="portrait" r:id="rId1"/>
  <rowBreaks count="1" manualBreakCount="1">
    <brk id="4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D8CA4-41B4-4D3A-AF73-B3F6CF83D2C5}">
  <sheetPr codeName="Sheet4"/>
  <dimension ref="A1:H22"/>
  <sheetViews>
    <sheetView view="pageBreakPreview" zoomScale="115" zoomScaleNormal="100" zoomScaleSheetLayoutView="115" workbookViewId="0">
      <selection activeCell="E15" sqref="E15"/>
    </sheetView>
  </sheetViews>
  <sheetFormatPr defaultColWidth="9.33203125" defaultRowHeight="11.4" x14ac:dyDescent="0.3"/>
  <cols>
    <col min="1" max="1" width="7.33203125" style="8" customWidth="1"/>
    <col min="2" max="2" width="8.33203125" style="8" customWidth="1"/>
    <col min="3" max="3" width="2.5546875" style="8" customWidth="1"/>
    <col min="4" max="4" width="33.6640625" style="8" customWidth="1"/>
    <col min="5" max="5" width="11.6640625" style="8" customWidth="1"/>
    <col min="6" max="6" width="9.5546875" style="8" bestFit="1" customWidth="1"/>
    <col min="7" max="7" width="11.44140625" style="8" customWidth="1"/>
    <col min="8" max="8" width="14.5546875" style="8" customWidth="1"/>
    <col min="9" max="16384" width="9.33203125" style="8"/>
  </cols>
  <sheetData>
    <row r="1" spans="1:8" ht="12" x14ac:dyDescent="0.25">
      <c r="A1" s="59" t="s">
        <v>393</v>
      </c>
      <c r="B1" s="60"/>
      <c r="C1" s="60"/>
    </row>
    <row r="2" spans="1:8" ht="25.8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4" spans="1:8" s="3" customFormat="1" ht="14.4" customHeight="1" x14ac:dyDescent="0.25">
      <c r="A4" s="306" t="s">
        <v>154</v>
      </c>
      <c r="B4" s="306"/>
      <c r="C4" s="306"/>
      <c r="D4" s="359" t="s">
        <v>155</v>
      </c>
      <c r="E4" s="360"/>
      <c r="F4" s="360"/>
      <c r="G4" s="360"/>
      <c r="H4" s="361"/>
    </row>
    <row r="5" spans="1:8" s="3" customFormat="1" ht="12" customHeight="1" x14ac:dyDescent="0.3">
      <c r="A5" s="212" t="s">
        <v>2</v>
      </c>
      <c r="B5" s="212"/>
      <c r="C5" s="212"/>
      <c r="D5" s="175" t="s">
        <v>3</v>
      </c>
      <c r="E5" s="175" t="s">
        <v>4</v>
      </c>
      <c r="F5" s="284" t="s">
        <v>5</v>
      </c>
      <c r="G5" s="325" t="s">
        <v>6</v>
      </c>
      <c r="H5" s="235" t="s">
        <v>7</v>
      </c>
    </row>
    <row r="6" spans="1:8" s="3" customFormat="1" ht="13.2" x14ac:dyDescent="0.3">
      <c r="A6" s="174" t="s">
        <v>197</v>
      </c>
      <c r="B6" s="174"/>
      <c r="C6" s="174"/>
      <c r="D6" s="155" t="s">
        <v>199</v>
      </c>
      <c r="E6" s="293"/>
      <c r="F6" s="95"/>
      <c r="G6" s="310"/>
      <c r="H6" s="93"/>
    </row>
    <row r="7" spans="1:8" s="3" customFormat="1" ht="26.4" x14ac:dyDescent="0.3">
      <c r="A7" s="174"/>
      <c r="B7" s="174" t="s">
        <v>198</v>
      </c>
      <c r="C7" s="174"/>
      <c r="D7" s="174" t="s">
        <v>200</v>
      </c>
      <c r="E7" s="293" t="s">
        <v>202</v>
      </c>
      <c r="F7" s="124">
        <v>0.4</v>
      </c>
      <c r="G7" s="86"/>
      <c r="H7" s="309">
        <f>F7*G7</f>
        <v>0</v>
      </c>
    </row>
    <row r="8" spans="1:8" s="3" customFormat="1" ht="26.4" x14ac:dyDescent="0.3">
      <c r="A8" s="174"/>
      <c r="B8" s="174" t="s">
        <v>203</v>
      </c>
      <c r="C8" s="174"/>
      <c r="D8" s="174" t="s">
        <v>201</v>
      </c>
      <c r="E8" s="252" t="s">
        <v>202</v>
      </c>
      <c r="F8" s="124">
        <v>0.4</v>
      </c>
      <c r="G8" s="86"/>
      <c r="H8" s="309">
        <f>F8*G8</f>
        <v>0</v>
      </c>
    </row>
    <row r="9" spans="1:8" s="3" customFormat="1" ht="12" customHeight="1" x14ac:dyDescent="0.3">
      <c r="A9" s="174" t="s">
        <v>204</v>
      </c>
      <c r="B9" s="174"/>
      <c r="C9" s="174"/>
      <c r="D9" s="155" t="s">
        <v>205</v>
      </c>
      <c r="E9" s="184"/>
      <c r="F9" s="137"/>
      <c r="G9" s="310"/>
      <c r="H9" s="93"/>
    </row>
    <row r="10" spans="1:8" s="3" customFormat="1" ht="29.4" customHeight="1" x14ac:dyDescent="0.3">
      <c r="A10" s="184"/>
      <c r="B10" s="184" t="s">
        <v>209</v>
      </c>
      <c r="C10" s="156"/>
      <c r="D10" s="174" t="s">
        <v>206</v>
      </c>
      <c r="E10" s="293" t="s">
        <v>202</v>
      </c>
      <c r="F10" s="124">
        <v>0.4</v>
      </c>
      <c r="G10" s="86"/>
      <c r="H10" s="309">
        <f>F10*G10</f>
        <v>0</v>
      </c>
    </row>
    <row r="11" spans="1:8" s="3" customFormat="1" ht="44.4" customHeight="1" x14ac:dyDescent="0.3">
      <c r="A11" s="184"/>
      <c r="B11" s="184" t="s">
        <v>210</v>
      </c>
      <c r="C11" s="156"/>
      <c r="D11" s="174" t="s">
        <v>207</v>
      </c>
      <c r="E11" s="293" t="s">
        <v>202</v>
      </c>
      <c r="F11" s="124">
        <v>0.4</v>
      </c>
      <c r="G11" s="86"/>
      <c r="H11" s="309">
        <f>F11*G11</f>
        <v>0</v>
      </c>
    </row>
    <row r="12" spans="1:8" s="3" customFormat="1" ht="12" customHeight="1" x14ac:dyDescent="0.3">
      <c r="A12" s="184" t="s">
        <v>208</v>
      </c>
      <c r="B12" s="174"/>
      <c r="C12" s="174"/>
      <c r="D12" s="155" t="s">
        <v>212</v>
      </c>
      <c r="E12" s="293"/>
      <c r="F12" s="95"/>
      <c r="G12" s="310"/>
      <c r="H12" s="93"/>
    </row>
    <row r="13" spans="1:8" s="3" customFormat="1" ht="25.95" customHeight="1" x14ac:dyDescent="0.3">
      <c r="A13" s="184"/>
      <c r="B13" s="174" t="s">
        <v>211</v>
      </c>
      <c r="C13" s="174"/>
      <c r="D13" s="174" t="s">
        <v>213</v>
      </c>
      <c r="E13" s="293" t="s">
        <v>12</v>
      </c>
      <c r="F13" s="95">
        <v>10</v>
      </c>
      <c r="G13" s="86"/>
      <c r="H13" s="309">
        <f>F13*G13</f>
        <v>0</v>
      </c>
    </row>
    <row r="14" spans="1:8" s="3" customFormat="1" ht="25.8" customHeight="1" x14ac:dyDescent="0.3">
      <c r="A14" s="184"/>
      <c r="B14" s="174" t="s">
        <v>215</v>
      </c>
      <c r="C14" s="184"/>
      <c r="D14" s="174" t="s">
        <v>214</v>
      </c>
      <c r="E14" s="293" t="s">
        <v>12</v>
      </c>
      <c r="F14" s="95">
        <v>2</v>
      </c>
      <c r="G14" s="86"/>
      <c r="H14" s="309">
        <f t="shared" ref="H14" si="0">F14*G14</f>
        <v>0</v>
      </c>
    </row>
    <row r="15" spans="1:8" s="3" customFormat="1" ht="13.2" x14ac:dyDescent="0.3">
      <c r="A15" s="184" t="s">
        <v>216</v>
      </c>
      <c r="B15" s="184"/>
      <c r="C15" s="184"/>
      <c r="D15" s="155" t="s">
        <v>219</v>
      </c>
      <c r="E15" s="293"/>
      <c r="F15" s="95"/>
      <c r="G15" s="310"/>
      <c r="H15" s="93"/>
    </row>
    <row r="16" spans="1:8" s="3" customFormat="1" ht="31.2" customHeight="1" x14ac:dyDescent="0.3">
      <c r="A16" s="184"/>
      <c r="B16" s="184" t="s">
        <v>217</v>
      </c>
      <c r="C16" s="184"/>
      <c r="D16" s="174" t="s">
        <v>218</v>
      </c>
      <c r="E16" s="122" t="s">
        <v>539</v>
      </c>
      <c r="F16" s="95">
        <v>500</v>
      </c>
      <c r="G16" s="86"/>
      <c r="H16" s="309">
        <f>F16*G16</f>
        <v>0</v>
      </c>
    </row>
    <row r="17" spans="1:8" s="2" customFormat="1" ht="20.399999999999999" customHeight="1" x14ac:dyDescent="0.2">
      <c r="A17" s="203" t="s">
        <v>18</v>
      </c>
      <c r="B17" s="203"/>
      <c r="C17" s="203"/>
      <c r="D17" s="203"/>
      <c r="E17" s="203"/>
      <c r="F17" s="284"/>
      <c r="G17" s="262"/>
      <c r="H17" s="173">
        <f>ROUND(SUM(H6:H16),2)</f>
        <v>0</v>
      </c>
    </row>
    <row r="18" spans="1:8" s="2" customFormat="1" x14ac:dyDescent="0.2">
      <c r="E18" s="9"/>
    </row>
    <row r="19" spans="1:8" x14ac:dyDescent="0.3">
      <c r="A19" s="3"/>
      <c r="B19" s="3"/>
      <c r="C19" s="3"/>
      <c r="D19" s="10"/>
      <c r="E19" s="3"/>
      <c r="F19" s="3"/>
      <c r="G19" s="3"/>
      <c r="H19" s="11"/>
    </row>
    <row r="20" spans="1:8" x14ac:dyDescent="0.3">
      <c r="A20" s="3"/>
      <c r="B20" s="3"/>
      <c r="C20" s="3"/>
      <c r="D20" s="3"/>
      <c r="E20" s="3"/>
      <c r="F20" s="3"/>
      <c r="G20" s="3"/>
      <c r="H20" s="3"/>
    </row>
    <row r="21" spans="1:8" x14ac:dyDescent="0.3">
      <c r="A21" s="3"/>
      <c r="B21" s="3"/>
      <c r="C21" s="3"/>
      <c r="D21" s="10"/>
      <c r="E21" s="3"/>
      <c r="F21" s="3"/>
      <c r="G21" s="3"/>
      <c r="H21" s="11"/>
    </row>
    <row r="22" spans="1:8" x14ac:dyDescent="0.3">
      <c r="A22" s="6"/>
      <c r="B22" s="6"/>
      <c r="C22" s="6"/>
      <c r="D22" s="5"/>
      <c r="E22" s="5"/>
      <c r="F22" s="5"/>
      <c r="G22" s="5"/>
      <c r="H22" s="7"/>
    </row>
  </sheetData>
  <sheetProtection algorithmName="SHA-512" hashValue="qkRrci7F98sLzRWFgftxwLK6I3490miNU9WopPfGLnF6i0+XUXNLj/tKzJTlhbOEbsq2AIVTC+UMcPwBWUpW9g==" saltValue="E94d2wsgXN/8s7X+o97cQg==" spinCount="100000" sheet="1" objects="1" scenarios="1"/>
  <mergeCells count="2">
    <mergeCell ref="D4:H4"/>
    <mergeCell ref="A2:H2"/>
  </mergeCells>
  <phoneticPr fontId="7" type="noConversion"/>
  <pageMargins left="0.59027779999999996" right="0.27569440000000001" top="0.39374999999999999" bottom="0.39374999999999999" header="0.3" footer="0.3"/>
  <pageSetup paperSize="9" scale="8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C3A78-1AA7-40E6-887B-40651D835A85}">
  <sheetPr codeName="Sheet5"/>
  <dimension ref="A1:H17"/>
  <sheetViews>
    <sheetView view="pageBreakPreview" zoomScaleNormal="100" zoomScaleSheetLayoutView="100" workbookViewId="0">
      <selection activeCell="F11" sqref="F11"/>
    </sheetView>
  </sheetViews>
  <sheetFormatPr defaultColWidth="9.33203125" defaultRowHeight="11.4" x14ac:dyDescent="0.3"/>
  <cols>
    <col min="1" max="1" width="6" style="8" bestFit="1" customWidth="1"/>
    <col min="2" max="2" width="8.88671875" style="8" customWidth="1"/>
    <col min="3" max="3" width="3" style="8" bestFit="1" customWidth="1"/>
    <col min="4" max="4" width="32.44140625" style="8" customWidth="1"/>
    <col min="5" max="5" width="13.44140625" style="8" customWidth="1"/>
    <col min="6" max="6" width="10" style="8" customWidth="1"/>
    <col min="7" max="7" width="10.33203125" style="8" customWidth="1"/>
    <col min="8" max="8" width="13.6640625" style="8" customWidth="1"/>
    <col min="9" max="16384" width="9.33203125" style="8"/>
  </cols>
  <sheetData>
    <row r="1" spans="1:8" ht="12" x14ac:dyDescent="0.25">
      <c r="A1" s="59" t="s">
        <v>393</v>
      </c>
      <c r="B1" s="60"/>
      <c r="C1" s="60"/>
    </row>
    <row r="2" spans="1:8" ht="28.8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4" spans="1:8" s="3" customFormat="1" ht="14.4" customHeight="1" x14ac:dyDescent="0.25">
      <c r="A4" s="306" t="s">
        <v>156</v>
      </c>
      <c r="B4" s="306"/>
      <c r="C4" s="306"/>
      <c r="D4" s="359" t="s">
        <v>157</v>
      </c>
      <c r="E4" s="360"/>
      <c r="F4" s="360"/>
      <c r="G4" s="360"/>
      <c r="H4" s="361"/>
    </row>
    <row r="5" spans="1:8" s="3" customFormat="1" ht="12" customHeight="1" x14ac:dyDescent="0.3">
      <c r="A5" s="212" t="s">
        <v>2</v>
      </c>
      <c r="B5" s="212"/>
      <c r="C5" s="212"/>
      <c r="D5" s="175" t="s">
        <v>3</v>
      </c>
      <c r="E5" s="175" t="s">
        <v>4</v>
      </c>
      <c r="F5" s="284" t="s">
        <v>5</v>
      </c>
      <c r="G5" s="325" t="s">
        <v>6</v>
      </c>
      <c r="H5" s="235" t="s">
        <v>7</v>
      </c>
    </row>
    <row r="6" spans="1:8" s="3" customFormat="1" ht="26.4" x14ac:dyDescent="0.3">
      <c r="A6" s="174" t="s">
        <v>221</v>
      </c>
      <c r="B6" s="174"/>
      <c r="C6" s="174"/>
      <c r="D6" s="155" t="s">
        <v>220</v>
      </c>
      <c r="E6" s="293"/>
      <c r="F6" s="95"/>
      <c r="G6" s="310"/>
      <c r="H6" s="93"/>
    </row>
    <row r="7" spans="1:8" s="3" customFormat="1" ht="30" customHeight="1" x14ac:dyDescent="0.3">
      <c r="A7" s="174"/>
      <c r="B7" s="70" t="s">
        <v>222</v>
      </c>
      <c r="C7" s="174"/>
      <c r="D7" s="174" t="s">
        <v>223</v>
      </c>
      <c r="E7" s="122" t="s">
        <v>539</v>
      </c>
      <c r="F7" s="258">
        <v>500</v>
      </c>
      <c r="G7" s="221"/>
      <c r="H7" s="309">
        <f>F7*G7</f>
        <v>0</v>
      </c>
    </row>
    <row r="8" spans="1:8" s="3" customFormat="1" ht="26.4" x14ac:dyDescent="0.3">
      <c r="A8" s="174" t="s">
        <v>224</v>
      </c>
      <c r="B8" s="70"/>
      <c r="C8" s="174"/>
      <c r="D8" s="155" t="s">
        <v>226</v>
      </c>
      <c r="E8" s="252"/>
      <c r="F8" s="102"/>
      <c r="G8" s="140"/>
      <c r="H8" s="309"/>
    </row>
    <row r="9" spans="1:8" s="3" customFormat="1" ht="30.6" customHeight="1" x14ac:dyDescent="0.3">
      <c r="A9" s="184"/>
      <c r="B9" s="102" t="s">
        <v>225</v>
      </c>
      <c r="C9" s="156"/>
      <c r="D9" s="174" t="s">
        <v>227</v>
      </c>
      <c r="E9" s="293"/>
      <c r="F9" s="258"/>
      <c r="G9" s="140"/>
      <c r="H9" s="309"/>
    </row>
    <row r="10" spans="1:8" s="3" customFormat="1" ht="39.6" customHeight="1" x14ac:dyDescent="0.3">
      <c r="A10" s="184"/>
      <c r="B10" s="174"/>
      <c r="C10" s="174" t="s">
        <v>19</v>
      </c>
      <c r="D10" s="174" t="s">
        <v>562</v>
      </c>
      <c r="E10" s="122" t="s">
        <v>540</v>
      </c>
      <c r="F10" s="258">
        <v>4000</v>
      </c>
      <c r="G10" s="221"/>
      <c r="H10" s="309">
        <f>F10*G10</f>
        <v>0</v>
      </c>
    </row>
    <row r="11" spans="1:8" s="3" customFormat="1" ht="46.2" customHeight="1" x14ac:dyDescent="0.3">
      <c r="A11" s="184"/>
      <c r="B11" s="174"/>
      <c r="C11" s="70" t="s">
        <v>145</v>
      </c>
      <c r="D11" s="70" t="s">
        <v>228</v>
      </c>
      <c r="E11" s="122" t="s">
        <v>540</v>
      </c>
      <c r="F11" s="258">
        <v>1000</v>
      </c>
      <c r="G11" s="221"/>
      <c r="H11" s="309">
        <f>F11*G11</f>
        <v>0</v>
      </c>
    </row>
    <row r="12" spans="1:8" s="2" customFormat="1" ht="21.6" customHeight="1" x14ac:dyDescent="0.2">
      <c r="A12" s="356" t="s">
        <v>18</v>
      </c>
      <c r="B12" s="357"/>
      <c r="C12" s="357"/>
      <c r="D12" s="358"/>
      <c r="E12" s="203"/>
      <c r="F12" s="284"/>
      <c r="G12" s="262"/>
      <c r="H12" s="173">
        <f>ROUND(SUM(H6:H11),2)</f>
        <v>0</v>
      </c>
    </row>
    <row r="13" spans="1:8" s="2" customFormat="1" x14ac:dyDescent="0.2">
      <c r="E13" s="9"/>
    </row>
    <row r="14" spans="1:8" x14ac:dyDescent="0.3">
      <c r="A14" s="3"/>
      <c r="B14" s="3"/>
      <c r="C14" s="3"/>
      <c r="D14" s="10"/>
      <c r="E14" s="3"/>
      <c r="F14" s="3"/>
      <c r="G14" s="3"/>
      <c r="H14" s="11"/>
    </row>
    <row r="15" spans="1:8" x14ac:dyDescent="0.3">
      <c r="A15" s="3"/>
      <c r="B15" s="3"/>
      <c r="C15" s="3"/>
      <c r="D15" s="3"/>
      <c r="E15" s="3"/>
      <c r="F15" s="3"/>
      <c r="G15" s="3"/>
      <c r="H15" s="3"/>
    </row>
    <row r="16" spans="1:8" x14ac:dyDescent="0.3">
      <c r="A16" s="3"/>
      <c r="B16" s="3"/>
      <c r="C16" s="3"/>
      <c r="D16" s="10"/>
      <c r="E16" s="3"/>
      <c r="F16" s="3"/>
      <c r="G16" s="3"/>
      <c r="H16" s="11"/>
    </row>
    <row r="17" spans="1:8" x14ac:dyDescent="0.3">
      <c r="A17" s="6"/>
      <c r="B17" s="6"/>
      <c r="C17" s="6"/>
      <c r="D17" s="5"/>
      <c r="E17" s="5"/>
      <c r="F17" s="5"/>
      <c r="G17" s="5"/>
      <c r="H17" s="7"/>
    </row>
  </sheetData>
  <sheetProtection algorithmName="SHA-512" hashValue="w/lC51MyDcRrsw0LJ3h/c/53hlFrcb454I8MyhZJXR5PMA38OVmHnbxiXvcSBgqP1RiybgNWJAKx4lx2Q3Ea5w==" saltValue="foKQlXaXmjLi3LsglWNYdA==" spinCount="100000" sheet="1" objects="1" scenarios="1"/>
  <mergeCells count="3">
    <mergeCell ref="A12:D12"/>
    <mergeCell ref="D4:H4"/>
    <mergeCell ref="A2:H2"/>
  </mergeCells>
  <pageMargins left="0.59027779999999996" right="0.27569440000000001" top="0.39374999999999999" bottom="0.39374999999999999" header="0.3" footer="0.3"/>
  <pageSetup paperSize="9" scale="9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6A9C0-1679-4085-82D9-2E82544ACE07}">
  <sheetPr codeName="Sheet6"/>
  <dimension ref="A1:H25"/>
  <sheetViews>
    <sheetView view="pageBreakPreview" zoomScale="115" zoomScaleNormal="100" zoomScaleSheetLayoutView="115" workbookViewId="0">
      <selection activeCell="D11" sqref="D11"/>
    </sheetView>
  </sheetViews>
  <sheetFormatPr defaultColWidth="9.33203125" defaultRowHeight="11.4" x14ac:dyDescent="0.3"/>
  <cols>
    <col min="1" max="1" width="6.88671875" style="8" bestFit="1" customWidth="1"/>
    <col min="2" max="2" width="8.33203125" style="8" bestFit="1" customWidth="1"/>
    <col min="3" max="3" width="3" style="8" bestFit="1" customWidth="1"/>
    <col min="4" max="4" width="30.88671875" style="8" customWidth="1"/>
    <col min="5" max="5" width="10.88671875" style="8" customWidth="1"/>
    <col min="6" max="6" width="12.44140625" style="8" bestFit="1" customWidth="1"/>
    <col min="7" max="7" width="13" style="8" bestFit="1" customWidth="1"/>
    <col min="8" max="8" width="13.44140625" style="8" bestFit="1" customWidth="1"/>
    <col min="9" max="16384" width="9.33203125" style="8"/>
  </cols>
  <sheetData>
    <row r="1" spans="1:8" ht="12" x14ac:dyDescent="0.25">
      <c r="A1" s="59" t="s">
        <v>393</v>
      </c>
      <c r="B1" s="60"/>
      <c r="C1" s="60"/>
    </row>
    <row r="2" spans="1:8" ht="30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4" spans="1:8" s="3" customFormat="1" ht="14.4" customHeight="1" x14ac:dyDescent="0.25">
      <c r="A4" s="306" t="s">
        <v>159</v>
      </c>
      <c r="B4" s="306"/>
      <c r="C4" s="306"/>
      <c r="D4" s="379" t="s">
        <v>160</v>
      </c>
      <c r="E4" s="380"/>
      <c r="F4" s="380"/>
      <c r="G4" s="380"/>
      <c r="H4" s="380"/>
    </row>
    <row r="5" spans="1:8" s="3" customFormat="1" ht="12" customHeight="1" x14ac:dyDescent="0.3">
      <c r="A5" s="212" t="s">
        <v>2</v>
      </c>
      <c r="B5" s="212"/>
      <c r="C5" s="212"/>
      <c r="D5" s="175" t="s">
        <v>3</v>
      </c>
      <c r="E5" s="175" t="s">
        <v>4</v>
      </c>
      <c r="F5" s="284" t="s">
        <v>5</v>
      </c>
      <c r="G5" s="325" t="s">
        <v>6</v>
      </c>
      <c r="H5" s="235" t="s">
        <v>7</v>
      </c>
    </row>
    <row r="6" spans="1:8" s="3" customFormat="1" ht="39.6" x14ac:dyDescent="0.25">
      <c r="A6" s="289" t="s">
        <v>236</v>
      </c>
      <c r="B6" s="58"/>
      <c r="C6" s="58"/>
      <c r="D6" s="219" t="s">
        <v>237</v>
      </c>
      <c r="E6" s="131"/>
      <c r="F6" s="95"/>
      <c r="G6" s="310"/>
      <c r="H6" s="93"/>
    </row>
    <row r="7" spans="1:8" s="3" customFormat="1" ht="16.95" customHeight="1" x14ac:dyDescent="0.3">
      <c r="A7" s="58"/>
      <c r="B7" s="289" t="s">
        <v>238</v>
      </c>
      <c r="C7" s="58"/>
      <c r="D7" s="138" t="s">
        <v>239</v>
      </c>
      <c r="E7" s="202" t="s">
        <v>10</v>
      </c>
      <c r="F7" s="95">
        <v>1</v>
      </c>
      <c r="G7" s="221"/>
      <c r="H7" s="309">
        <f>F7*G7</f>
        <v>0</v>
      </c>
    </row>
    <row r="8" spans="1:8" s="3" customFormat="1" ht="28.95" customHeight="1" x14ac:dyDescent="0.3">
      <c r="A8" s="58"/>
      <c r="B8" s="289" t="s">
        <v>240</v>
      </c>
      <c r="C8" s="58"/>
      <c r="D8" s="138" t="s">
        <v>241</v>
      </c>
      <c r="E8" s="210" t="s">
        <v>20</v>
      </c>
      <c r="F8" s="258">
        <v>1</v>
      </c>
      <c r="G8" s="140">
        <v>100000</v>
      </c>
      <c r="H8" s="309">
        <f t="shared" ref="H8:H10" si="0">F8*G8</f>
        <v>100000</v>
      </c>
    </row>
    <row r="9" spans="1:8" s="3" customFormat="1" ht="28.2" customHeight="1" x14ac:dyDescent="0.3">
      <c r="A9" s="58"/>
      <c r="B9" s="289" t="s">
        <v>242</v>
      </c>
      <c r="C9" s="289"/>
      <c r="D9" s="138" t="s">
        <v>243</v>
      </c>
      <c r="E9" s="210" t="s">
        <v>22</v>
      </c>
      <c r="F9" s="140">
        <f>H8</f>
        <v>100000</v>
      </c>
      <c r="G9" s="268"/>
      <c r="H9" s="309">
        <f t="shared" si="0"/>
        <v>0</v>
      </c>
    </row>
    <row r="10" spans="1:8" s="3" customFormat="1" ht="27.6" customHeight="1" x14ac:dyDescent="0.3">
      <c r="A10" s="58"/>
      <c r="B10" s="289" t="s">
        <v>244</v>
      </c>
      <c r="C10" s="289"/>
      <c r="D10" s="138" t="s">
        <v>245</v>
      </c>
      <c r="E10" s="254" t="s">
        <v>45</v>
      </c>
      <c r="F10" s="258">
        <v>1</v>
      </c>
      <c r="G10" s="140">
        <v>100000</v>
      </c>
      <c r="H10" s="309">
        <f t="shared" si="0"/>
        <v>100000</v>
      </c>
    </row>
    <row r="11" spans="1:8" s="3" customFormat="1" ht="24.6" customHeight="1" x14ac:dyDescent="0.3">
      <c r="A11" s="58"/>
      <c r="B11" s="289" t="s">
        <v>246</v>
      </c>
      <c r="C11" s="289"/>
      <c r="D11" s="138" t="s">
        <v>247</v>
      </c>
      <c r="E11" s="210" t="s">
        <v>22</v>
      </c>
      <c r="F11" s="140">
        <f>H10</f>
        <v>100000</v>
      </c>
      <c r="G11" s="268"/>
      <c r="H11" s="309">
        <f>F11*G11</f>
        <v>0</v>
      </c>
    </row>
    <row r="12" spans="1:8" s="3" customFormat="1" ht="24.6" customHeight="1" x14ac:dyDescent="0.3">
      <c r="A12" s="314" t="s">
        <v>491</v>
      </c>
      <c r="B12" s="53"/>
      <c r="C12" s="53"/>
      <c r="D12" s="192" t="s">
        <v>492</v>
      </c>
      <c r="E12" s="210"/>
      <c r="F12" s="140"/>
      <c r="G12" s="268"/>
      <c r="H12" s="309"/>
    </row>
    <row r="13" spans="1:8" s="3" customFormat="1" ht="24.6" customHeight="1" x14ac:dyDescent="0.3">
      <c r="A13" s="314"/>
      <c r="B13" s="289" t="s">
        <v>493</v>
      </c>
      <c r="C13" s="53"/>
      <c r="D13" s="138" t="s">
        <v>495</v>
      </c>
      <c r="E13" s="210" t="s">
        <v>20</v>
      </c>
      <c r="F13" s="258">
        <v>1</v>
      </c>
      <c r="G13" s="140">
        <v>100000</v>
      </c>
      <c r="H13" s="309">
        <f>F13*G13</f>
        <v>100000</v>
      </c>
    </row>
    <row r="14" spans="1:8" s="3" customFormat="1" ht="24.6" customHeight="1" x14ac:dyDescent="0.3">
      <c r="A14" s="58"/>
      <c r="B14" s="289" t="s">
        <v>494</v>
      </c>
      <c r="C14" s="289"/>
      <c r="D14" s="138" t="s">
        <v>496</v>
      </c>
      <c r="E14" s="210" t="s">
        <v>22</v>
      </c>
      <c r="F14" s="140">
        <f>H13</f>
        <v>100000</v>
      </c>
      <c r="G14" s="268"/>
      <c r="H14" s="309">
        <f>F14*G14</f>
        <v>0</v>
      </c>
    </row>
    <row r="15" spans="1:8" s="3" customFormat="1" ht="24.6" customHeight="1" x14ac:dyDescent="0.3">
      <c r="A15" s="58"/>
      <c r="B15" s="289" t="s">
        <v>497</v>
      </c>
      <c r="C15" s="289"/>
      <c r="D15" s="230" t="s">
        <v>498</v>
      </c>
      <c r="E15" s="210" t="s">
        <v>499</v>
      </c>
      <c r="F15" s="310">
        <v>50</v>
      </c>
      <c r="G15" s="268"/>
      <c r="H15" s="309">
        <f>F15*G15</f>
        <v>0</v>
      </c>
    </row>
    <row r="16" spans="1:8" s="3" customFormat="1" ht="26.4" x14ac:dyDescent="0.3">
      <c r="A16" s="289" t="s">
        <v>248</v>
      </c>
      <c r="B16" s="289"/>
      <c r="C16" s="289"/>
      <c r="D16" s="192" t="s">
        <v>251</v>
      </c>
      <c r="E16" s="254"/>
      <c r="F16" s="95"/>
      <c r="G16" s="140"/>
      <c r="H16" s="309"/>
    </row>
    <row r="17" spans="1:8" s="3" customFormat="1" ht="30" customHeight="1" x14ac:dyDescent="0.3">
      <c r="A17" s="71"/>
      <c r="B17" s="289" t="s">
        <v>249</v>
      </c>
      <c r="C17" s="289"/>
      <c r="D17" s="39" t="s">
        <v>250</v>
      </c>
      <c r="E17" s="210" t="s">
        <v>539</v>
      </c>
      <c r="F17" s="124">
        <v>30</v>
      </c>
      <c r="G17" s="221"/>
      <c r="H17" s="309">
        <f>F17*G17</f>
        <v>0</v>
      </c>
    </row>
    <row r="18" spans="1:8" s="3" customFormat="1" ht="30" customHeight="1" x14ac:dyDescent="0.3">
      <c r="A18" s="71"/>
      <c r="B18" s="289"/>
      <c r="C18" s="289"/>
      <c r="D18" s="39"/>
      <c r="E18" s="210"/>
      <c r="F18" s="124"/>
      <c r="G18" s="86"/>
      <c r="H18" s="309"/>
    </row>
    <row r="19" spans="1:8" s="3" customFormat="1" ht="30" customHeight="1" x14ac:dyDescent="0.3">
      <c r="A19" s="71"/>
      <c r="B19" s="289"/>
      <c r="C19" s="289"/>
      <c r="D19" s="39"/>
      <c r="E19" s="210"/>
      <c r="F19" s="124"/>
      <c r="G19" s="86"/>
      <c r="H19" s="309"/>
    </row>
    <row r="20" spans="1:8" s="2" customFormat="1" ht="21.6" customHeight="1" x14ac:dyDescent="0.2">
      <c r="A20" s="378" t="s">
        <v>18</v>
      </c>
      <c r="B20" s="378"/>
      <c r="C20" s="378"/>
      <c r="D20" s="378"/>
      <c r="E20" s="203"/>
      <c r="F20" s="284"/>
      <c r="G20" s="262"/>
      <c r="H20" s="173">
        <f>ROUND(SUM(H6:H17),2)</f>
        <v>300000</v>
      </c>
    </row>
    <row r="21" spans="1:8" s="2" customFormat="1" x14ac:dyDescent="0.2">
      <c r="E21" s="9"/>
    </row>
    <row r="22" spans="1:8" x14ac:dyDescent="0.3">
      <c r="A22" s="3"/>
      <c r="B22" s="3"/>
      <c r="C22" s="3"/>
      <c r="D22" s="10"/>
      <c r="E22" s="3"/>
      <c r="F22" s="3"/>
      <c r="G22" s="3"/>
      <c r="H22" s="11"/>
    </row>
    <row r="23" spans="1:8" x14ac:dyDescent="0.3">
      <c r="A23" s="3"/>
      <c r="B23" s="3"/>
      <c r="C23" s="3"/>
      <c r="D23" s="3"/>
      <c r="E23" s="3"/>
      <c r="F23" s="3"/>
      <c r="G23" s="3"/>
      <c r="H23" s="3"/>
    </row>
    <row r="24" spans="1:8" x14ac:dyDescent="0.3">
      <c r="A24" s="3"/>
      <c r="B24" s="3"/>
      <c r="C24" s="3"/>
      <c r="D24" s="10"/>
      <c r="E24" s="3"/>
      <c r="F24" s="3"/>
      <c r="G24" s="3"/>
      <c r="H24" s="11"/>
    </row>
    <row r="25" spans="1:8" x14ac:dyDescent="0.3">
      <c r="A25" s="6"/>
      <c r="B25" s="6"/>
      <c r="C25" s="6"/>
      <c r="D25" s="5"/>
      <c r="E25" s="5"/>
      <c r="F25" s="5"/>
      <c r="G25" s="5"/>
      <c r="H25" s="7"/>
    </row>
  </sheetData>
  <sheetProtection algorithmName="SHA-512" hashValue="73Hy8ZjdjBH1lnPHlq709ui4C24RCvnVY8oxvdaJ8DFZg5LaqwW2louIFRApd5r7U4JHJw60il/MzPyiP/U2Vw==" saltValue="Wus4yqqFwZn58Blua1PeEw==" spinCount="100000" sheet="1" objects="1" scenarios="1"/>
  <mergeCells count="3">
    <mergeCell ref="A20:D20"/>
    <mergeCell ref="D4:H4"/>
    <mergeCell ref="A2:H2"/>
  </mergeCells>
  <pageMargins left="0.59027779999999996" right="0.27569440000000001" top="0.39374999999999999" bottom="0.39374999999999999" header="0.3" footer="0.3"/>
  <pageSetup paperSize="9" scale="9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E1F9C-56A3-4921-91E9-3602953E21BF}">
  <dimension ref="A1:H1048282"/>
  <sheetViews>
    <sheetView view="pageBreakPreview" zoomScaleNormal="100" zoomScaleSheetLayoutView="100" workbookViewId="0">
      <selection activeCell="D6" sqref="D6"/>
    </sheetView>
  </sheetViews>
  <sheetFormatPr defaultRowHeight="13.2" x14ac:dyDescent="0.25"/>
  <cols>
    <col min="1" max="1" width="9.33203125" style="29" customWidth="1"/>
    <col min="2" max="2" width="9" style="29" bestFit="1" customWidth="1"/>
    <col min="3" max="3" width="3.109375" style="29" bestFit="1" customWidth="1"/>
    <col min="4" max="4" width="40.6640625" style="29" customWidth="1"/>
    <col min="5" max="5" width="10.44140625" style="29" customWidth="1"/>
    <col min="6" max="6" width="10.88671875" style="29" customWidth="1"/>
    <col min="7" max="7" width="9.5546875" style="29" customWidth="1"/>
    <col min="8" max="8" width="16.33203125" style="29" customWidth="1"/>
    <col min="9" max="257" width="8.88671875" style="29"/>
    <col min="258" max="258" width="9.33203125" style="29" customWidth="1"/>
    <col min="259" max="259" width="6.6640625" style="29" customWidth="1"/>
    <col min="260" max="260" width="40.6640625" style="29" customWidth="1"/>
    <col min="261" max="264" width="9.33203125" style="29" customWidth="1"/>
    <col min="265" max="513" width="8.88671875" style="29"/>
    <col min="514" max="514" width="9.33203125" style="29" customWidth="1"/>
    <col min="515" max="515" width="6.6640625" style="29" customWidth="1"/>
    <col min="516" max="516" width="40.6640625" style="29" customWidth="1"/>
    <col min="517" max="520" width="9.33203125" style="29" customWidth="1"/>
    <col min="521" max="769" width="8.88671875" style="29"/>
    <col min="770" max="770" width="9.33203125" style="29" customWidth="1"/>
    <col min="771" max="771" width="6.6640625" style="29" customWidth="1"/>
    <col min="772" max="772" width="40.6640625" style="29" customWidth="1"/>
    <col min="773" max="776" width="9.33203125" style="29" customWidth="1"/>
    <col min="777" max="1025" width="8.88671875" style="29"/>
    <col min="1026" max="1026" width="9.33203125" style="29" customWidth="1"/>
    <col min="1027" max="1027" width="6.6640625" style="29" customWidth="1"/>
    <col min="1028" max="1028" width="40.6640625" style="29" customWidth="1"/>
    <col min="1029" max="1032" width="9.33203125" style="29" customWidth="1"/>
    <col min="1033" max="1281" width="8.88671875" style="29"/>
    <col min="1282" max="1282" width="9.33203125" style="29" customWidth="1"/>
    <col min="1283" max="1283" width="6.6640625" style="29" customWidth="1"/>
    <col min="1284" max="1284" width="40.6640625" style="29" customWidth="1"/>
    <col min="1285" max="1288" width="9.33203125" style="29" customWidth="1"/>
    <col min="1289" max="1537" width="8.88671875" style="29"/>
    <col min="1538" max="1538" width="9.33203125" style="29" customWidth="1"/>
    <col min="1539" max="1539" width="6.6640625" style="29" customWidth="1"/>
    <col min="1540" max="1540" width="40.6640625" style="29" customWidth="1"/>
    <col min="1541" max="1544" width="9.33203125" style="29" customWidth="1"/>
    <col min="1545" max="1793" width="8.88671875" style="29"/>
    <col min="1794" max="1794" width="9.33203125" style="29" customWidth="1"/>
    <col min="1795" max="1795" width="6.6640625" style="29" customWidth="1"/>
    <col min="1796" max="1796" width="40.6640625" style="29" customWidth="1"/>
    <col min="1797" max="1800" width="9.33203125" style="29" customWidth="1"/>
    <col min="1801" max="2049" width="8.88671875" style="29"/>
    <col min="2050" max="2050" width="9.33203125" style="29" customWidth="1"/>
    <col min="2051" max="2051" width="6.6640625" style="29" customWidth="1"/>
    <col min="2052" max="2052" width="40.6640625" style="29" customWidth="1"/>
    <col min="2053" max="2056" width="9.33203125" style="29" customWidth="1"/>
    <col min="2057" max="2305" width="8.88671875" style="29"/>
    <col min="2306" max="2306" width="9.33203125" style="29" customWidth="1"/>
    <col min="2307" max="2307" width="6.6640625" style="29" customWidth="1"/>
    <col min="2308" max="2308" width="40.6640625" style="29" customWidth="1"/>
    <col min="2309" max="2312" width="9.33203125" style="29" customWidth="1"/>
    <col min="2313" max="2561" width="8.88671875" style="29"/>
    <col min="2562" max="2562" width="9.33203125" style="29" customWidth="1"/>
    <col min="2563" max="2563" width="6.6640625" style="29" customWidth="1"/>
    <col min="2564" max="2564" width="40.6640625" style="29" customWidth="1"/>
    <col min="2565" max="2568" width="9.33203125" style="29" customWidth="1"/>
    <col min="2569" max="2817" width="8.88671875" style="29"/>
    <col min="2818" max="2818" width="9.33203125" style="29" customWidth="1"/>
    <col min="2819" max="2819" width="6.6640625" style="29" customWidth="1"/>
    <col min="2820" max="2820" width="40.6640625" style="29" customWidth="1"/>
    <col min="2821" max="2824" width="9.33203125" style="29" customWidth="1"/>
    <col min="2825" max="3073" width="8.88671875" style="29"/>
    <col min="3074" max="3074" width="9.33203125" style="29" customWidth="1"/>
    <col min="3075" max="3075" width="6.6640625" style="29" customWidth="1"/>
    <col min="3076" max="3076" width="40.6640625" style="29" customWidth="1"/>
    <col min="3077" max="3080" width="9.33203125" style="29" customWidth="1"/>
    <col min="3081" max="3329" width="8.88671875" style="29"/>
    <col min="3330" max="3330" width="9.33203125" style="29" customWidth="1"/>
    <col min="3331" max="3331" width="6.6640625" style="29" customWidth="1"/>
    <col min="3332" max="3332" width="40.6640625" style="29" customWidth="1"/>
    <col min="3333" max="3336" width="9.33203125" style="29" customWidth="1"/>
    <col min="3337" max="3585" width="8.88671875" style="29"/>
    <col min="3586" max="3586" width="9.33203125" style="29" customWidth="1"/>
    <col min="3587" max="3587" width="6.6640625" style="29" customWidth="1"/>
    <col min="3588" max="3588" width="40.6640625" style="29" customWidth="1"/>
    <col min="3589" max="3592" width="9.33203125" style="29" customWidth="1"/>
    <col min="3593" max="3841" width="8.88671875" style="29"/>
    <col min="3842" max="3842" width="9.33203125" style="29" customWidth="1"/>
    <col min="3843" max="3843" width="6.6640625" style="29" customWidth="1"/>
    <col min="3844" max="3844" width="40.6640625" style="29" customWidth="1"/>
    <col min="3845" max="3848" width="9.33203125" style="29" customWidth="1"/>
    <col min="3849" max="4097" width="8.88671875" style="29"/>
    <col min="4098" max="4098" width="9.33203125" style="29" customWidth="1"/>
    <col min="4099" max="4099" width="6.6640625" style="29" customWidth="1"/>
    <col min="4100" max="4100" width="40.6640625" style="29" customWidth="1"/>
    <col min="4101" max="4104" width="9.33203125" style="29" customWidth="1"/>
    <col min="4105" max="4353" width="8.88671875" style="29"/>
    <col min="4354" max="4354" width="9.33203125" style="29" customWidth="1"/>
    <col min="4355" max="4355" width="6.6640625" style="29" customWidth="1"/>
    <col min="4356" max="4356" width="40.6640625" style="29" customWidth="1"/>
    <col min="4357" max="4360" width="9.33203125" style="29" customWidth="1"/>
    <col min="4361" max="4609" width="8.88671875" style="29"/>
    <col min="4610" max="4610" width="9.33203125" style="29" customWidth="1"/>
    <col min="4611" max="4611" width="6.6640625" style="29" customWidth="1"/>
    <col min="4612" max="4612" width="40.6640625" style="29" customWidth="1"/>
    <col min="4613" max="4616" width="9.33203125" style="29" customWidth="1"/>
    <col min="4617" max="4865" width="8.88671875" style="29"/>
    <col min="4866" max="4866" width="9.33203125" style="29" customWidth="1"/>
    <col min="4867" max="4867" width="6.6640625" style="29" customWidth="1"/>
    <col min="4868" max="4868" width="40.6640625" style="29" customWidth="1"/>
    <col min="4869" max="4872" width="9.33203125" style="29" customWidth="1"/>
    <col min="4873" max="5121" width="8.88671875" style="29"/>
    <col min="5122" max="5122" width="9.33203125" style="29" customWidth="1"/>
    <col min="5123" max="5123" width="6.6640625" style="29" customWidth="1"/>
    <col min="5124" max="5124" width="40.6640625" style="29" customWidth="1"/>
    <col min="5125" max="5128" width="9.33203125" style="29" customWidth="1"/>
    <col min="5129" max="5377" width="8.88671875" style="29"/>
    <col min="5378" max="5378" width="9.33203125" style="29" customWidth="1"/>
    <col min="5379" max="5379" width="6.6640625" style="29" customWidth="1"/>
    <col min="5380" max="5380" width="40.6640625" style="29" customWidth="1"/>
    <col min="5381" max="5384" width="9.33203125" style="29" customWidth="1"/>
    <col min="5385" max="5633" width="8.88671875" style="29"/>
    <col min="5634" max="5634" width="9.33203125" style="29" customWidth="1"/>
    <col min="5635" max="5635" width="6.6640625" style="29" customWidth="1"/>
    <col min="5636" max="5636" width="40.6640625" style="29" customWidth="1"/>
    <col min="5637" max="5640" width="9.33203125" style="29" customWidth="1"/>
    <col min="5641" max="5889" width="8.88671875" style="29"/>
    <col min="5890" max="5890" width="9.33203125" style="29" customWidth="1"/>
    <col min="5891" max="5891" width="6.6640625" style="29" customWidth="1"/>
    <col min="5892" max="5892" width="40.6640625" style="29" customWidth="1"/>
    <col min="5893" max="5896" width="9.33203125" style="29" customWidth="1"/>
    <col min="5897" max="6145" width="8.88671875" style="29"/>
    <col min="6146" max="6146" width="9.33203125" style="29" customWidth="1"/>
    <col min="6147" max="6147" width="6.6640625" style="29" customWidth="1"/>
    <col min="6148" max="6148" width="40.6640625" style="29" customWidth="1"/>
    <col min="6149" max="6152" width="9.33203125" style="29" customWidth="1"/>
    <col min="6153" max="6401" width="8.88671875" style="29"/>
    <col min="6402" max="6402" width="9.33203125" style="29" customWidth="1"/>
    <col min="6403" max="6403" width="6.6640625" style="29" customWidth="1"/>
    <col min="6404" max="6404" width="40.6640625" style="29" customWidth="1"/>
    <col min="6405" max="6408" width="9.33203125" style="29" customWidth="1"/>
    <col min="6409" max="6657" width="8.88671875" style="29"/>
    <col min="6658" max="6658" width="9.33203125" style="29" customWidth="1"/>
    <col min="6659" max="6659" width="6.6640625" style="29" customWidth="1"/>
    <col min="6660" max="6660" width="40.6640625" style="29" customWidth="1"/>
    <col min="6661" max="6664" width="9.33203125" style="29" customWidth="1"/>
    <col min="6665" max="6913" width="8.88671875" style="29"/>
    <col min="6914" max="6914" width="9.33203125" style="29" customWidth="1"/>
    <col min="6915" max="6915" width="6.6640625" style="29" customWidth="1"/>
    <col min="6916" max="6916" width="40.6640625" style="29" customWidth="1"/>
    <col min="6917" max="6920" width="9.33203125" style="29" customWidth="1"/>
    <col min="6921" max="7169" width="8.88671875" style="29"/>
    <col min="7170" max="7170" width="9.33203125" style="29" customWidth="1"/>
    <col min="7171" max="7171" width="6.6640625" style="29" customWidth="1"/>
    <col min="7172" max="7172" width="40.6640625" style="29" customWidth="1"/>
    <col min="7173" max="7176" width="9.33203125" style="29" customWidth="1"/>
    <col min="7177" max="7425" width="8.88671875" style="29"/>
    <col min="7426" max="7426" width="9.33203125" style="29" customWidth="1"/>
    <col min="7427" max="7427" width="6.6640625" style="29" customWidth="1"/>
    <col min="7428" max="7428" width="40.6640625" style="29" customWidth="1"/>
    <col min="7429" max="7432" width="9.33203125" style="29" customWidth="1"/>
    <col min="7433" max="7681" width="8.88671875" style="29"/>
    <col min="7682" max="7682" width="9.33203125" style="29" customWidth="1"/>
    <col min="7683" max="7683" width="6.6640625" style="29" customWidth="1"/>
    <col min="7684" max="7684" width="40.6640625" style="29" customWidth="1"/>
    <col min="7685" max="7688" width="9.33203125" style="29" customWidth="1"/>
    <col min="7689" max="7937" width="8.88671875" style="29"/>
    <col min="7938" max="7938" width="9.33203125" style="29" customWidth="1"/>
    <col min="7939" max="7939" width="6.6640625" style="29" customWidth="1"/>
    <col min="7940" max="7940" width="40.6640625" style="29" customWidth="1"/>
    <col min="7941" max="7944" width="9.33203125" style="29" customWidth="1"/>
    <col min="7945" max="8193" width="8.88671875" style="29"/>
    <col min="8194" max="8194" width="9.33203125" style="29" customWidth="1"/>
    <col min="8195" max="8195" width="6.6640625" style="29" customWidth="1"/>
    <col min="8196" max="8196" width="40.6640625" style="29" customWidth="1"/>
    <col min="8197" max="8200" width="9.33203125" style="29" customWidth="1"/>
    <col min="8201" max="8449" width="8.88671875" style="29"/>
    <col min="8450" max="8450" width="9.33203125" style="29" customWidth="1"/>
    <col min="8451" max="8451" width="6.6640625" style="29" customWidth="1"/>
    <col min="8452" max="8452" width="40.6640625" style="29" customWidth="1"/>
    <col min="8453" max="8456" width="9.33203125" style="29" customWidth="1"/>
    <col min="8457" max="8705" width="8.88671875" style="29"/>
    <col min="8706" max="8706" width="9.33203125" style="29" customWidth="1"/>
    <col min="8707" max="8707" width="6.6640625" style="29" customWidth="1"/>
    <col min="8708" max="8708" width="40.6640625" style="29" customWidth="1"/>
    <col min="8709" max="8712" width="9.33203125" style="29" customWidth="1"/>
    <col min="8713" max="8961" width="8.88671875" style="29"/>
    <col min="8962" max="8962" width="9.33203125" style="29" customWidth="1"/>
    <col min="8963" max="8963" width="6.6640625" style="29" customWidth="1"/>
    <col min="8964" max="8964" width="40.6640625" style="29" customWidth="1"/>
    <col min="8965" max="8968" width="9.33203125" style="29" customWidth="1"/>
    <col min="8969" max="9217" width="8.88671875" style="29"/>
    <col min="9218" max="9218" width="9.33203125" style="29" customWidth="1"/>
    <col min="9219" max="9219" width="6.6640625" style="29" customWidth="1"/>
    <col min="9220" max="9220" width="40.6640625" style="29" customWidth="1"/>
    <col min="9221" max="9224" width="9.33203125" style="29" customWidth="1"/>
    <col min="9225" max="9473" width="8.88671875" style="29"/>
    <col min="9474" max="9474" width="9.33203125" style="29" customWidth="1"/>
    <col min="9475" max="9475" width="6.6640625" style="29" customWidth="1"/>
    <col min="9476" max="9476" width="40.6640625" style="29" customWidth="1"/>
    <col min="9477" max="9480" width="9.33203125" style="29" customWidth="1"/>
    <col min="9481" max="9729" width="8.88671875" style="29"/>
    <col min="9730" max="9730" width="9.33203125" style="29" customWidth="1"/>
    <col min="9731" max="9731" width="6.6640625" style="29" customWidth="1"/>
    <col min="9732" max="9732" width="40.6640625" style="29" customWidth="1"/>
    <col min="9733" max="9736" width="9.33203125" style="29" customWidth="1"/>
    <col min="9737" max="9985" width="8.88671875" style="29"/>
    <col min="9986" max="9986" width="9.33203125" style="29" customWidth="1"/>
    <col min="9987" max="9987" width="6.6640625" style="29" customWidth="1"/>
    <col min="9988" max="9988" width="40.6640625" style="29" customWidth="1"/>
    <col min="9989" max="9992" width="9.33203125" style="29" customWidth="1"/>
    <col min="9993" max="10241" width="8.88671875" style="29"/>
    <col min="10242" max="10242" width="9.33203125" style="29" customWidth="1"/>
    <col min="10243" max="10243" width="6.6640625" style="29" customWidth="1"/>
    <col min="10244" max="10244" width="40.6640625" style="29" customWidth="1"/>
    <col min="10245" max="10248" width="9.33203125" style="29" customWidth="1"/>
    <col min="10249" max="10497" width="8.88671875" style="29"/>
    <col min="10498" max="10498" width="9.33203125" style="29" customWidth="1"/>
    <col min="10499" max="10499" width="6.6640625" style="29" customWidth="1"/>
    <col min="10500" max="10500" width="40.6640625" style="29" customWidth="1"/>
    <col min="10501" max="10504" width="9.33203125" style="29" customWidth="1"/>
    <col min="10505" max="10753" width="8.88671875" style="29"/>
    <col min="10754" max="10754" width="9.33203125" style="29" customWidth="1"/>
    <col min="10755" max="10755" width="6.6640625" style="29" customWidth="1"/>
    <col min="10756" max="10756" width="40.6640625" style="29" customWidth="1"/>
    <col min="10757" max="10760" width="9.33203125" style="29" customWidth="1"/>
    <col min="10761" max="11009" width="8.88671875" style="29"/>
    <col min="11010" max="11010" width="9.33203125" style="29" customWidth="1"/>
    <col min="11011" max="11011" width="6.6640625" style="29" customWidth="1"/>
    <col min="11012" max="11012" width="40.6640625" style="29" customWidth="1"/>
    <col min="11013" max="11016" width="9.33203125" style="29" customWidth="1"/>
    <col min="11017" max="11265" width="8.88671875" style="29"/>
    <col min="11266" max="11266" width="9.33203125" style="29" customWidth="1"/>
    <col min="11267" max="11267" width="6.6640625" style="29" customWidth="1"/>
    <col min="11268" max="11268" width="40.6640625" style="29" customWidth="1"/>
    <col min="11269" max="11272" width="9.33203125" style="29" customWidth="1"/>
    <col min="11273" max="11521" width="8.88671875" style="29"/>
    <col min="11522" max="11522" width="9.33203125" style="29" customWidth="1"/>
    <col min="11523" max="11523" width="6.6640625" style="29" customWidth="1"/>
    <col min="11524" max="11524" width="40.6640625" style="29" customWidth="1"/>
    <col min="11525" max="11528" width="9.33203125" style="29" customWidth="1"/>
    <col min="11529" max="11777" width="8.88671875" style="29"/>
    <col min="11778" max="11778" width="9.33203125" style="29" customWidth="1"/>
    <col min="11779" max="11779" width="6.6640625" style="29" customWidth="1"/>
    <col min="11780" max="11780" width="40.6640625" style="29" customWidth="1"/>
    <col min="11781" max="11784" width="9.33203125" style="29" customWidth="1"/>
    <col min="11785" max="12033" width="8.88671875" style="29"/>
    <col min="12034" max="12034" width="9.33203125" style="29" customWidth="1"/>
    <col min="12035" max="12035" width="6.6640625" style="29" customWidth="1"/>
    <col min="12036" max="12036" width="40.6640625" style="29" customWidth="1"/>
    <col min="12037" max="12040" width="9.33203125" style="29" customWidth="1"/>
    <col min="12041" max="12289" width="8.88671875" style="29"/>
    <col min="12290" max="12290" width="9.33203125" style="29" customWidth="1"/>
    <col min="12291" max="12291" width="6.6640625" style="29" customWidth="1"/>
    <col min="12292" max="12292" width="40.6640625" style="29" customWidth="1"/>
    <col min="12293" max="12296" width="9.33203125" style="29" customWidth="1"/>
    <col min="12297" max="12545" width="8.88671875" style="29"/>
    <col min="12546" max="12546" width="9.33203125" style="29" customWidth="1"/>
    <col min="12547" max="12547" width="6.6640625" style="29" customWidth="1"/>
    <col min="12548" max="12548" width="40.6640625" style="29" customWidth="1"/>
    <col min="12549" max="12552" width="9.33203125" style="29" customWidth="1"/>
    <col min="12553" max="12801" width="8.88671875" style="29"/>
    <col min="12802" max="12802" width="9.33203125" style="29" customWidth="1"/>
    <col min="12803" max="12803" width="6.6640625" style="29" customWidth="1"/>
    <col min="12804" max="12804" width="40.6640625" style="29" customWidth="1"/>
    <col min="12805" max="12808" width="9.33203125" style="29" customWidth="1"/>
    <col min="12809" max="13057" width="8.88671875" style="29"/>
    <col min="13058" max="13058" width="9.33203125" style="29" customWidth="1"/>
    <col min="13059" max="13059" width="6.6640625" style="29" customWidth="1"/>
    <col min="13060" max="13060" width="40.6640625" style="29" customWidth="1"/>
    <col min="13061" max="13064" width="9.33203125" style="29" customWidth="1"/>
    <col min="13065" max="13313" width="8.88671875" style="29"/>
    <col min="13314" max="13314" width="9.33203125" style="29" customWidth="1"/>
    <col min="13315" max="13315" width="6.6640625" style="29" customWidth="1"/>
    <col min="13316" max="13316" width="40.6640625" style="29" customWidth="1"/>
    <col min="13317" max="13320" width="9.33203125" style="29" customWidth="1"/>
    <col min="13321" max="13569" width="8.88671875" style="29"/>
    <col min="13570" max="13570" width="9.33203125" style="29" customWidth="1"/>
    <col min="13571" max="13571" width="6.6640625" style="29" customWidth="1"/>
    <col min="13572" max="13572" width="40.6640625" style="29" customWidth="1"/>
    <col min="13573" max="13576" width="9.33203125" style="29" customWidth="1"/>
    <col min="13577" max="13825" width="8.88671875" style="29"/>
    <col min="13826" max="13826" width="9.33203125" style="29" customWidth="1"/>
    <col min="13827" max="13827" width="6.6640625" style="29" customWidth="1"/>
    <col min="13828" max="13828" width="40.6640625" style="29" customWidth="1"/>
    <col min="13829" max="13832" width="9.33203125" style="29" customWidth="1"/>
    <col min="13833" max="14081" width="8.88671875" style="29"/>
    <col min="14082" max="14082" width="9.33203125" style="29" customWidth="1"/>
    <col min="14083" max="14083" width="6.6640625" style="29" customWidth="1"/>
    <col min="14084" max="14084" width="40.6640625" style="29" customWidth="1"/>
    <col min="14085" max="14088" width="9.33203125" style="29" customWidth="1"/>
    <col min="14089" max="14337" width="8.88671875" style="29"/>
    <col min="14338" max="14338" width="9.33203125" style="29" customWidth="1"/>
    <col min="14339" max="14339" width="6.6640625" style="29" customWidth="1"/>
    <col min="14340" max="14340" width="40.6640625" style="29" customWidth="1"/>
    <col min="14341" max="14344" width="9.33203125" style="29" customWidth="1"/>
    <col min="14345" max="14593" width="8.88671875" style="29"/>
    <col min="14594" max="14594" width="9.33203125" style="29" customWidth="1"/>
    <col min="14595" max="14595" width="6.6640625" style="29" customWidth="1"/>
    <col min="14596" max="14596" width="40.6640625" style="29" customWidth="1"/>
    <col min="14597" max="14600" width="9.33203125" style="29" customWidth="1"/>
    <col min="14601" max="14849" width="8.88671875" style="29"/>
    <col min="14850" max="14850" width="9.33203125" style="29" customWidth="1"/>
    <col min="14851" max="14851" width="6.6640625" style="29" customWidth="1"/>
    <col min="14852" max="14852" width="40.6640625" style="29" customWidth="1"/>
    <col min="14853" max="14856" width="9.33203125" style="29" customWidth="1"/>
    <col min="14857" max="15105" width="8.88671875" style="29"/>
    <col min="15106" max="15106" width="9.33203125" style="29" customWidth="1"/>
    <col min="15107" max="15107" width="6.6640625" style="29" customWidth="1"/>
    <col min="15108" max="15108" width="40.6640625" style="29" customWidth="1"/>
    <col min="15109" max="15112" width="9.33203125" style="29" customWidth="1"/>
    <col min="15113" max="15361" width="8.88671875" style="29"/>
    <col min="15362" max="15362" width="9.33203125" style="29" customWidth="1"/>
    <col min="15363" max="15363" width="6.6640625" style="29" customWidth="1"/>
    <col min="15364" max="15364" width="40.6640625" style="29" customWidth="1"/>
    <col min="15365" max="15368" width="9.33203125" style="29" customWidth="1"/>
    <col min="15369" max="15617" width="8.88671875" style="29"/>
    <col min="15618" max="15618" width="9.33203125" style="29" customWidth="1"/>
    <col min="15619" max="15619" width="6.6640625" style="29" customWidth="1"/>
    <col min="15620" max="15620" width="40.6640625" style="29" customWidth="1"/>
    <col min="15621" max="15624" width="9.33203125" style="29" customWidth="1"/>
    <col min="15625" max="15873" width="8.88671875" style="29"/>
    <col min="15874" max="15874" width="9.33203125" style="29" customWidth="1"/>
    <col min="15875" max="15875" width="6.6640625" style="29" customWidth="1"/>
    <col min="15876" max="15876" width="40.6640625" style="29" customWidth="1"/>
    <col min="15877" max="15880" width="9.33203125" style="29" customWidth="1"/>
    <col min="15881" max="16129" width="8.88671875" style="29"/>
    <col min="16130" max="16130" width="9.33203125" style="29" customWidth="1"/>
    <col min="16131" max="16131" width="6.6640625" style="29" customWidth="1"/>
    <col min="16132" max="16132" width="40.6640625" style="29" customWidth="1"/>
    <col min="16133" max="16136" width="9.33203125" style="29" customWidth="1"/>
    <col min="16137" max="16384" width="8.88671875" style="29"/>
  </cols>
  <sheetData>
    <row r="1" spans="1:8" s="8" customFormat="1" x14ac:dyDescent="0.25">
      <c r="A1" s="62" t="s">
        <v>393</v>
      </c>
      <c r="B1" s="61"/>
      <c r="C1" s="61"/>
      <c r="D1" s="228"/>
      <c r="E1" s="228"/>
      <c r="F1" s="228"/>
      <c r="G1" s="228"/>
      <c r="H1" s="228"/>
    </row>
    <row r="2" spans="1:8" s="8" customFormat="1" ht="25.8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3" spans="1:8" s="8" customFormat="1" x14ac:dyDescent="0.3">
      <c r="A3" s="228"/>
      <c r="B3" s="228"/>
      <c r="C3" s="228"/>
      <c r="D3" s="228"/>
      <c r="E3" s="228"/>
      <c r="F3" s="228"/>
      <c r="G3" s="228"/>
      <c r="H3" s="228"/>
    </row>
    <row r="4" spans="1:8" ht="15" customHeight="1" x14ac:dyDescent="0.25">
      <c r="A4" s="111" t="s">
        <v>162</v>
      </c>
      <c r="B4" s="274"/>
      <c r="C4" s="274"/>
      <c r="D4" s="388" t="s">
        <v>346</v>
      </c>
      <c r="E4" s="389"/>
      <c r="F4" s="389"/>
      <c r="G4" s="389"/>
      <c r="H4" s="389"/>
    </row>
    <row r="5" spans="1:8" x14ac:dyDescent="0.25">
      <c r="A5" s="233" t="s">
        <v>2</v>
      </c>
      <c r="B5" s="233"/>
      <c r="C5" s="256"/>
      <c r="D5" s="92" t="s">
        <v>3</v>
      </c>
      <c r="E5" s="92" t="s">
        <v>4</v>
      </c>
      <c r="F5" s="92" t="s">
        <v>5</v>
      </c>
      <c r="G5" s="92" t="s">
        <v>6</v>
      </c>
      <c r="H5" s="92" t="s">
        <v>7</v>
      </c>
    </row>
    <row r="6" spans="1:8" ht="44.4" customHeight="1" x14ac:dyDescent="0.25">
      <c r="A6" s="174" t="s">
        <v>320</v>
      </c>
      <c r="B6" s="174"/>
      <c r="C6" s="174"/>
      <c r="D6" s="174" t="s">
        <v>563</v>
      </c>
      <c r="E6" s="184"/>
      <c r="F6" s="184"/>
      <c r="G6" s="184"/>
      <c r="H6" s="184"/>
    </row>
    <row r="7" spans="1:8" ht="21" customHeight="1" x14ac:dyDescent="0.25">
      <c r="A7" s="184"/>
      <c r="B7" s="174" t="s">
        <v>321</v>
      </c>
      <c r="C7" s="174"/>
      <c r="D7" s="174" t="s">
        <v>253</v>
      </c>
      <c r="E7" s="293" t="s">
        <v>554</v>
      </c>
      <c r="F7" s="95">
        <v>100</v>
      </c>
      <c r="G7" s="105"/>
      <c r="H7" s="249">
        <f>F7*G7</f>
        <v>0</v>
      </c>
    </row>
    <row r="8" spans="1:8" ht="19.8" customHeight="1" x14ac:dyDescent="0.25">
      <c r="A8" s="356" t="s">
        <v>18</v>
      </c>
      <c r="B8" s="357"/>
      <c r="C8" s="357"/>
      <c r="D8" s="358"/>
      <c r="E8" s="203"/>
      <c r="F8" s="284"/>
      <c r="G8" s="262"/>
      <c r="H8" s="173">
        <f>SUM(H6:H7)</f>
        <v>0</v>
      </c>
    </row>
    <row r="1048282" spans="5:5" x14ac:dyDescent="0.25">
      <c r="E1048282" s="28"/>
    </row>
  </sheetData>
  <sheetProtection algorithmName="SHA-512" hashValue="vFqkZQgAvlHrX8j07HLKjN83fEecRxL4XOHtFckrJrY/tPZowKBdMLIxqOWcqF/9wzLuJpXxKD7+PRXEGv48VA==" saltValue="2W18p1CU7mkngGlQQvB1vg==" spinCount="100000" sheet="1" objects="1" scenarios="1"/>
  <mergeCells count="3">
    <mergeCell ref="A2:H2"/>
    <mergeCell ref="D4:H4"/>
    <mergeCell ref="A8:D8"/>
  </mergeCells>
  <pageMargins left="0.75" right="0.75" top="1" bottom="1" header="0.5" footer="0.5"/>
  <pageSetup paperSize="9" scale="5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90593-5F3E-4B8E-9BB5-D81B74A57D7F}">
  <dimension ref="A1:K1048297"/>
  <sheetViews>
    <sheetView view="pageBreakPreview" topLeftCell="A3" zoomScale="115" zoomScaleNormal="100" zoomScaleSheetLayoutView="115" workbookViewId="0">
      <selection activeCell="D14" sqref="D14"/>
    </sheetView>
  </sheetViews>
  <sheetFormatPr defaultRowHeight="13.2" x14ac:dyDescent="0.25"/>
  <cols>
    <col min="1" max="1" width="9.33203125" style="29" customWidth="1"/>
    <col min="2" max="2" width="9" style="29" bestFit="1" customWidth="1"/>
    <col min="3" max="3" width="3.109375" style="29" bestFit="1" customWidth="1"/>
    <col min="4" max="4" width="40.6640625" style="29" customWidth="1"/>
    <col min="5" max="5" width="17.33203125" style="29" customWidth="1"/>
    <col min="6" max="6" width="12.21875" style="29" customWidth="1"/>
    <col min="7" max="7" width="13.5546875" style="29" customWidth="1"/>
    <col min="8" max="8" width="14.44140625" style="29" customWidth="1"/>
    <col min="9" max="257" width="8.88671875" style="29"/>
    <col min="258" max="258" width="9.33203125" style="29" customWidth="1"/>
    <col min="259" max="259" width="6.6640625" style="29" customWidth="1"/>
    <col min="260" max="260" width="40.6640625" style="29" customWidth="1"/>
    <col min="261" max="264" width="9.33203125" style="29" customWidth="1"/>
    <col min="265" max="513" width="8.88671875" style="29"/>
    <col min="514" max="514" width="9.33203125" style="29" customWidth="1"/>
    <col min="515" max="515" width="6.6640625" style="29" customWidth="1"/>
    <col min="516" max="516" width="40.6640625" style="29" customWidth="1"/>
    <col min="517" max="520" width="9.33203125" style="29" customWidth="1"/>
    <col min="521" max="769" width="8.88671875" style="29"/>
    <col min="770" max="770" width="9.33203125" style="29" customWidth="1"/>
    <col min="771" max="771" width="6.6640625" style="29" customWidth="1"/>
    <col min="772" max="772" width="40.6640625" style="29" customWidth="1"/>
    <col min="773" max="776" width="9.33203125" style="29" customWidth="1"/>
    <col min="777" max="1025" width="8.88671875" style="29"/>
    <col min="1026" max="1026" width="9.33203125" style="29" customWidth="1"/>
    <col min="1027" max="1027" width="6.6640625" style="29" customWidth="1"/>
    <col min="1028" max="1028" width="40.6640625" style="29" customWidth="1"/>
    <col min="1029" max="1032" width="9.33203125" style="29" customWidth="1"/>
    <col min="1033" max="1281" width="8.88671875" style="29"/>
    <col min="1282" max="1282" width="9.33203125" style="29" customWidth="1"/>
    <col min="1283" max="1283" width="6.6640625" style="29" customWidth="1"/>
    <col min="1284" max="1284" width="40.6640625" style="29" customWidth="1"/>
    <col min="1285" max="1288" width="9.33203125" style="29" customWidth="1"/>
    <col min="1289" max="1537" width="8.88671875" style="29"/>
    <col min="1538" max="1538" width="9.33203125" style="29" customWidth="1"/>
    <col min="1539" max="1539" width="6.6640625" style="29" customWidth="1"/>
    <col min="1540" max="1540" width="40.6640625" style="29" customWidth="1"/>
    <col min="1541" max="1544" width="9.33203125" style="29" customWidth="1"/>
    <col min="1545" max="1793" width="8.88671875" style="29"/>
    <col min="1794" max="1794" width="9.33203125" style="29" customWidth="1"/>
    <col min="1795" max="1795" width="6.6640625" style="29" customWidth="1"/>
    <col min="1796" max="1796" width="40.6640625" style="29" customWidth="1"/>
    <col min="1797" max="1800" width="9.33203125" style="29" customWidth="1"/>
    <col min="1801" max="2049" width="8.88671875" style="29"/>
    <col min="2050" max="2050" width="9.33203125" style="29" customWidth="1"/>
    <col min="2051" max="2051" width="6.6640625" style="29" customWidth="1"/>
    <col min="2052" max="2052" width="40.6640625" style="29" customWidth="1"/>
    <col min="2053" max="2056" width="9.33203125" style="29" customWidth="1"/>
    <col min="2057" max="2305" width="8.88671875" style="29"/>
    <col min="2306" max="2306" width="9.33203125" style="29" customWidth="1"/>
    <col min="2307" max="2307" width="6.6640625" style="29" customWidth="1"/>
    <col min="2308" max="2308" width="40.6640625" style="29" customWidth="1"/>
    <col min="2309" max="2312" width="9.33203125" style="29" customWidth="1"/>
    <col min="2313" max="2561" width="8.88671875" style="29"/>
    <col min="2562" max="2562" width="9.33203125" style="29" customWidth="1"/>
    <col min="2563" max="2563" width="6.6640625" style="29" customWidth="1"/>
    <col min="2564" max="2564" width="40.6640625" style="29" customWidth="1"/>
    <col min="2565" max="2568" width="9.33203125" style="29" customWidth="1"/>
    <col min="2569" max="2817" width="8.88671875" style="29"/>
    <col min="2818" max="2818" width="9.33203125" style="29" customWidth="1"/>
    <col min="2819" max="2819" width="6.6640625" style="29" customWidth="1"/>
    <col min="2820" max="2820" width="40.6640625" style="29" customWidth="1"/>
    <col min="2821" max="2824" width="9.33203125" style="29" customWidth="1"/>
    <col min="2825" max="3073" width="8.88671875" style="29"/>
    <col min="3074" max="3074" width="9.33203125" style="29" customWidth="1"/>
    <col min="3075" max="3075" width="6.6640625" style="29" customWidth="1"/>
    <col min="3076" max="3076" width="40.6640625" style="29" customWidth="1"/>
    <col min="3077" max="3080" width="9.33203125" style="29" customWidth="1"/>
    <col min="3081" max="3329" width="8.88671875" style="29"/>
    <col min="3330" max="3330" width="9.33203125" style="29" customWidth="1"/>
    <col min="3331" max="3331" width="6.6640625" style="29" customWidth="1"/>
    <col min="3332" max="3332" width="40.6640625" style="29" customWidth="1"/>
    <col min="3333" max="3336" width="9.33203125" style="29" customWidth="1"/>
    <col min="3337" max="3585" width="8.88671875" style="29"/>
    <col min="3586" max="3586" width="9.33203125" style="29" customWidth="1"/>
    <col min="3587" max="3587" width="6.6640625" style="29" customWidth="1"/>
    <col min="3588" max="3588" width="40.6640625" style="29" customWidth="1"/>
    <col min="3589" max="3592" width="9.33203125" style="29" customWidth="1"/>
    <col min="3593" max="3841" width="8.88671875" style="29"/>
    <col min="3842" max="3842" width="9.33203125" style="29" customWidth="1"/>
    <col min="3843" max="3843" width="6.6640625" style="29" customWidth="1"/>
    <col min="3844" max="3844" width="40.6640625" style="29" customWidth="1"/>
    <col min="3845" max="3848" width="9.33203125" style="29" customWidth="1"/>
    <col min="3849" max="4097" width="8.88671875" style="29"/>
    <col min="4098" max="4098" width="9.33203125" style="29" customWidth="1"/>
    <col min="4099" max="4099" width="6.6640625" style="29" customWidth="1"/>
    <col min="4100" max="4100" width="40.6640625" style="29" customWidth="1"/>
    <col min="4101" max="4104" width="9.33203125" style="29" customWidth="1"/>
    <col min="4105" max="4353" width="8.88671875" style="29"/>
    <col min="4354" max="4354" width="9.33203125" style="29" customWidth="1"/>
    <col min="4355" max="4355" width="6.6640625" style="29" customWidth="1"/>
    <col min="4356" max="4356" width="40.6640625" style="29" customWidth="1"/>
    <col min="4357" max="4360" width="9.33203125" style="29" customWidth="1"/>
    <col min="4361" max="4609" width="8.88671875" style="29"/>
    <col min="4610" max="4610" width="9.33203125" style="29" customWidth="1"/>
    <col min="4611" max="4611" width="6.6640625" style="29" customWidth="1"/>
    <col min="4612" max="4612" width="40.6640625" style="29" customWidth="1"/>
    <col min="4613" max="4616" width="9.33203125" style="29" customWidth="1"/>
    <col min="4617" max="4865" width="8.88671875" style="29"/>
    <col min="4866" max="4866" width="9.33203125" style="29" customWidth="1"/>
    <col min="4867" max="4867" width="6.6640625" style="29" customWidth="1"/>
    <col min="4868" max="4868" width="40.6640625" style="29" customWidth="1"/>
    <col min="4869" max="4872" width="9.33203125" style="29" customWidth="1"/>
    <col min="4873" max="5121" width="8.88671875" style="29"/>
    <col min="5122" max="5122" width="9.33203125" style="29" customWidth="1"/>
    <col min="5123" max="5123" width="6.6640625" style="29" customWidth="1"/>
    <col min="5124" max="5124" width="40.6640625" style="29" customWidth="1"/>
    <col min="5125" max="5128" width="9.33203125" style="29" customWidth="1"/>
    <col min="5129" max="5377" width="8.88671875" style="29"/>
    <col min="5378" max="5378" width="9.33203125" style="29" customWidth="1"/>
    <col min="5379" max="5379" width="6.6640625" style="29" customWidth="1"/>
    <col min="5380" max="5380" width="40.6640625" style="29" customWidth="1"/>
    <col min="5381" max="5384" width="9.33203125" style="29" customWidth="1"/>
    <col min="5385" max="5633" width="8.88671875" style="29"/>
    <col min="5634" max="5634" width="9.33203125" style="29" customWidth="1"/>
    <col min="5635" max="5635" width="6.6640625" style="29" customWidth="1"/>
    <col min="5636" max="5636" width="40.6640625" style="29" customWidth="1"/>
    <col min="5637" max="5640" width="9.33203125" style="29" customWidth="1"/>
    <col min="5641" max="5889" width="8.88671875" style="29"/>
    <col min="5890" max="5890" width="9.33203125" style="29" customWidth="1"/>
    <col min="5891" max="5891" width="6.6640625" style="29" customWidth="1"/>
    <col min="5892" max="5892" width="40.6640625" style="29" customWidth="1"/>
    <col min="5893" max="5896" width="9.33203125" style="29" customWidth="1"/>
    <col min="5897" max="6145" width="8.88671875" style="29"/>
    <col min="6146" max="6146" width="9.33203125" style="29" customWidth="1"/>
    <col min="6147" max="6147" width="6.6640625" style="29" customWidth="1"/>
    <col min="6148" max="6148" width="40.6640625" style="29" customWidth="1"/>
    <col min="6149" max="6152" width="9.33203125" style="29" customWidth="1"/>
    <col min="6153" max="6401" width="8.88671875" style="29"/>
    <col min="6402" max="6402" width="9.33203125" style="29" customWidth="1"/>
    <col min="6403" max="6403" width="6.6640625" style="29" customWidth="1"/>
    <col min="6404" max="6404" width="40.6640625" style="29" customWidth="1"/>
    <col min="6405" max="6408" width="9.33203125" style="29" customWidth="1"/>
    <col min="6409" max="6657" width="8.88671875" style="29"/>
    <col min="6658" max="6658" width="9.33203125" style="29" customWidth="1"/>
    <col min="6659" max="6659" width="6.6640625" style="29" customWidth="1"/>
    <col min="6660" max="6660" width="40.6640625" style="29" customWidth="1"/>
    <col min="6661" max="6664" width="9.33203125" style="29" customWidth="1"/>
    <col min="6665" max="6913" width="8.88671875" style="29"/>
    <col min="6914" max="6914" width="9.33203125" style="29" customWidth="1"/>
    <col min="6915" max="6915" width="6.6640625" style="29" customWidth="1"/>
    <col min="6916" max="6916" width="40.6640625" style="29" customWidth="1"/>
    <col min="6917" max="6920" width="9.33203125" style="29" customWidth="1"/>
    <col min="6921" max="7169" width="8.88671875" style="29"/>
    <col min="7170" max="7170" width="9.33203125" style="29" customWidth="1"/>
    <col min="7171" max="7171" width="6.6640625" style="29" customWidth="1"/>
    <col min="7172" max="7172" width="40.6640625" style="29" customWidth="1"/>
    <col min="7173" max="7176" width="9.33203125" style="29" customWidth="1"/>
    <col min="7177" max="7425" width="8.88671875" style="29"/>
    <col min="7426" max="7426" width="9.33203125" style="29" customWidth="1"/>
    <col min="7427" max="7427" width="6.6640625" style="29" customWidth="1"/>
    <col min="7428" max="7428" width="40.6640625" style="29" customWidth="1"/>
    <col min="7429" max="7432" width="9.33203125" style="29" customWidth="1"/>
    <col min="7433" max="7681" width="8.88671875" style="29"/>
    <col min="7682" max="7682" width="9.33203125" style="29" customWidth="1"/>
    <col min="7683" max="7683" width="6.6640625" style="29" customWidth="1"/>
    <col min="7684" max="7684" width="40.6640625" style="29" customWidth="1"/>
    <col min="7685" max="7688" width="9.33203125" style="29" customWidth="1"/>
    <col min="7689" max="7937" width="8.88671875" style="29"/>
    <col min="7938" max="7938" width="9.33203125" style="29" customWidth="1"/>
    <col min="7939" max="7939" width="6.6640625" style="29" customWidth="1"/>
    <col min="7940" max="7940" width="40.6640625" style="29" customWidth="1"/>
    <col min="7941" max="7944" width="9.33203125" style="29" customWidth="1"/>
    <col min="7945" max="8193" width="8.88671875" style="29"/>
    <col min="8194" max="8194" width="9.33203125" style="29" customWidth="1"/>
    <col min="8195" max="8195" width="6.6640625" style="29" customWidth="1"/>
    <col min="8196" max="8196" width="40.6640625" style="29" customWidth="1"/>
    <col min="8197" max="8200" width="9.33203125" style="29" customWidth="1"/>
    <col min="8201" max="8449" width="8.88671875" style="29"/>
    <col min="8450" max="8450" width="9.33203125" style="29" customWidth="1"/>
    <col min="8451" max="8451" width="6.6640625" style="29" customWidth="1"/>
    <col min="8452" max="8452" width="40.6640625" style="29" customWidth="1"/>
    <col min="8453" max="8456" width="9.33203125" style="29" customWidth="1"/>
    <col min="8457" max="8705" width="8.88671875" style="29"/>
    <col min="8706" max="8706" width="9.33203125" style="29" customWidth="1"/>
    <col min="8707" max="8707" width="6.6640625" style="29" customWidth="1"/>
    <col min="8708" max="8708" width="40.6640625" style="29" customWidth="1"/>
    <col min="8709" max="8712" width="9.33203125" style="29" customWidth="1"/>
    <col min="8713" max="8961" width="8.88671875" style="29"/>
    <col min="8962" max="8962" width="9.33203125" style="29" customWidth="1"/>
    <col min="8963" max="8963" width="6.6640625" style="29" customWidth="1"/>
    <col min="8964" max="8964" width="40.6640625" style="29" customWidth="1"/>
    <col min="8965" max="8968" width="9.33203125" style="29" customWidth="1"/>
    <col min="8969" max="9217" width="8.88671875" style="29"/>
    <col min="9218" max="9218" width="9.33203125" style="29" customWidth="1"/>
    <col min="9219" max="9219" width="6.6640625" style="29" customWidth="1"/>
    <col min="9220" max="9220" width="40.6640625" style="29" customWidth="1"/>
    <col min="9221" max="9224" width="9.33203125" style="29" customWidth="1"/>
    <col min="9225" max="9473" width="8.88671875" style="29"/>
    <col min="9474" max="9474" width="9.33203125" style="29" customWidth="1"/>
    <col min="9475" max="9475" width="6.6640625" style="29" customWidth="1"/>
    <col min="9476" max="9476" width="40.6640625" style="29" customWidth="1"/>
    <col min="9477" max="9480" width="9.33203125" style="29" customWidth="1"/>
    <col min="9481" max="9729" width="8.88671875" style="29"/>
    <col min="9730" max="9730" width="9.33203125" style="29" customWidth="1"/>
    <col min="9731" max="9731" width="6.6640625" style="29" customWidth="1"/>
    <col min="9732" max="9732" width="40.6640625" style="29" customWidth="1"/>
    <col min="9733" max="9736" width="9.33203125" style="29" customWidth="1"/>
    <col min="9737" max="9985" width="8.88671875" style="29"/>
    <col min="9986" max="9986" width="9.33203125" style="29" customWidth="1"/>
    <col min="9987" max="9987" width="6.6640625" style="29" customWidth="1"/>
    <col min="9988" max="9988" width="40.6640625" style="29" customWidth="1"/>
    <col min="9989" max="9992" width="9.33203125" style="29" customWidth="1"/>
    <col min="9993" max="10241" width="8.88671875" style="29"/>
    <col min="10242" max="10242" width="9.33203125" style="29" customWidth="1"/>
    <col min="10243" max="10243" width="6.6640625" style="29" customWidth="1"/>
    <col min="10244" max="10244" width="40.6640625" style="29" customWidth="1"/>
    <col min="10245" max="10248" width="9.33203125" style="29" customWidth="1"/>
    <col min="10249" max="10497" width="8.88671875" style="29"/>
    <col min="10498" max="10498" width="9.33203125" style="29" customWidth="1"/>
    <col min="10499" max="10499" width="6.6640625" style="29" customWidth="1"/>
    <col min="10500" max="10500" width="40.6640625" style="29" customWidth="1"/>
    <col min="10501" max="10504" width="9.33203125" style="29" customWidth="1"/>
    <col min="10505" max="10753" width="8.88671875" style="29"/>
    <col min="10754" max="10754" width="9.33203125" style="29" customWidth="1"/>
    <col min="10755" max="10755" width="6.6640625" style="29" customWidth="1"/>
    <col min="10756" max="10756" width="40.6640625" style="29" customWidth="1"/>
    <col min="10757" max="10760" width="9.33203125" style="29" customWidth="1"/>
    <col min="10761" max="11009" width="8.88671875" style="29"/>
    <col min="11010" max="11010" width="9.33203125" style="29" customWidth="1"/>
    <col min="11011" max="11011" width="6.6640625" style="29" customWidth="1"/>
    <col min="11012" max="11012" width="40.6640625" style="29" customWidth="1"/>
    <col min="11013" max="11016" width="9.33203125" style="29" customWidth="1"/>
    <col min="11017" max="11265" width="8.88671875" style="29"/>
    <col min="11266" max="11266" width="9.33203125" style="29" customWidth="1"/>
    <col min="11267" max="11267" width="6.6640625" style="29" customWidth="1"/>
    <col min="11268" max="11268" width="40.6640625" style="29" customWidth="1"/>
    <col min="11269" max="11272" width="9.33203125" style="29" customWidth="1"/>
    <col min="11273" max="11521" width="8.88671875" style="29"/>
    <col min="11522" max="11522" width="9.33203125" style="29" customWidth="1"/>
    <col min="11523" max="11523" width="6.6640625" style="29" customWidth="1"/>
    <col min="11524" max="11524" width="40.6640625" style="29" customWidth="1"/>
    <col min="11525" max="11528" width="9.33203125" style="29" customWidth="1"/>
    <col min="11529" max="11777" width="8.88671875" style="29"/>
    <col min="11778" max="11778" width="9.33203125" style="29" customWidth="1"/>
    <col min="11779" max="11779" width="6.6640625" style="29" customWidth="1"/>
    <col min="11780" max="11780" width="40.6640625" style="29" customWidth="1"/>
    <col min="11781" max="11784" width="9.33203125" style="29" customWidth="1"/>
    <col min="11785" max="12033" width="8.88671875" style="29"/>
    <col min="12034" max="12034" width="9.33203125" style="29" customWidth="1"/>
    <col min="12035" max="12035" width="6.6640625" style="29" customWidth="1"/>
    <col min="12036" max="12036" width="40.6640625" style="29" customWidth="1"/>
    <col min="12037" max="12040" width="9.33203125" style="29" customWidth="1"/>
    <col min="12041" max="12289" width="8.88671875" style="29"/>
    <col min="12290" max="12290" width="9.33203125" style="29" customWidth="1"/>
    <col min="12291" max="12291" width="6.6640625" style="29" customWidth="1"/>
    <col min="12292" max="12292" width="40.6640625" style="29" customWidth="1"/>
    <col min="12293" max="12296" width="9.33203125" style="29" customWidth="1"/>
    <col min="12297" max="12545" width="8.88671875" style="29"/>
    <col min="12546" max="12546" width="9.33203125" style="29" customWidth="1"/>
    <col min="12547" max="12547" width="6.6640625" style="29" customWidth="1"/>
    <col min="12548" max="12548" width="40.6640625" style="29" customWidth="1"/>
    <col min="12549" max="12552" width="9.33203125" style="29" customWidth="1"/>
    <col min="12553" max="12801" width="8.88671875" style="29"/>
    <col min="12802" max="12802" width="9.33203125" style="29" customWidth="1"/>
    <col min="12803" max="12803" width="6.6640625" style="29" customWidth="1"/>
    <col min="12804" max="12804" width="40.6640625" style="29" customWidth="1"/>
    <col min="12805" max="12808" width="9.33203125" style="29" customWidth="1"/>
    <col min="12809" max="13057" width="8.88671875" style="29"/>
    <col min="13058" max="13058" width="9.33203125" style="29" customWidth="1"/>
    <col min="13059" max="13059" width="6.6640625" style="29" customWidth="1"/>
    <col min="13060" max="13060" width="40.6640625" style="29" customWidth="1"/>
    <col min="13061" max="13064" width="9.33203125" style="29" customWidth="1"/>
    <col min="13065" max="13313" width="8.88671875" style="29"/>
    <col min="13314" max="13314" width="9.33203125" style="29" customWidth="1"/>
    <col min="13315" max="13315" width="6.6640625" style="29" customWidth="1"/>
    <col min="13316" max="13316" width="40.6640625" style="29" customWidth="1"/>
    <col min="13317" max="13320" width="9.33203125" style="29" customWidth="1"/>
    <col min="13321" max="13569" width="8.88671875" style="29"/>
    <col min="13570" max="13570" width="9.33203125" style="29" customWidth="1"/>
    <col min="13571" max="13571" width="6.6640625" style="29" customWidth="1"/>
    <col min="13572" max="13572" width="40.6640625" style="29" customWidth="1"/>
    <col min="13573" max="13576" width="9.33203125" style="29" customWidth="1"/>
    <col min="13577" max="13825" width="8.88671875" style="29"/>
    <col min="13826" max="13826" width="9.33203125" style="29" customWidth="1"/>
    <col min="13827" max="13827" width="6.6640625" style="29" customWidth="1"/>
    <col min="13828" max="13828" width="40.6640625" style="29" customWidth="1"/>
    <col min="13829" max="13832" width="9.33203125" style="29" customWidth="1"/>
    <col min="13833" max="14081" width="8.88671875" style="29"/>
    <col min="14082" max="14082" width="9.33203125" style="29" customWidth="1"/>
    <col min="14083" max="14083" width="6.6640625" style="29" customWidth="1"/>
    <col min="14084" max="14084" width="40.6640625" style="29" customWidth="1"/>
    <col min="14085" max="14088" width="9.33203125" style="29" customWidth="1"/>
    <col min="14089" max="14337" width="8.88671875" style="29"/>
    <col min="14338" max="14338" width="9.33203125" style="29" customWidth="1"/>
    <col min="14339" max="14339" width="6.6640625" style="29" customWidth="1"/>
    <col min="14340" max="14340" width="40.6640625" style="29" customWidth="1"/>
    <col min="14341" max="14344" width="9.33203125" style="29" customWidth="1"/>
    <col min="14345" max="14593" width="8.88671875" style="29"/>
    <col min="14594" max="14594" width="9.33203125" style="29" customWidth="1"/>
    <col min="14595" max="14595" width="6.6640625" style="29" customWidth="1"/>
    <col min="14596" max="14596" width="40.6640625" style="29" customWidth="1"/>
    <col min="14597" max="14600" width="9.33203125" style="29" customWidth="1"/>
    <col min="14601" max="14849" width="8.88671875" style="29"/>
    <col min="14850" max="14850" width="9.33203125" style="29" customWidth="1"/>
    <col min="14851" max="14851" width="6.6640625" style="29" customWidth="1"/>
    <col min="14852" max="14852" width="40.6640625" style="29" customWidth="1"/>
    <col min="14853" max="14856" width="9.33203125" style="29" customWidth="1"/>
    <col min="14857" max="15105" width="8.88671875" style="29"/>
    <col min="15106" max="15106" width="9.33203125" style="29" customWidth="1"/>
    <col min="15107" max="15107" width="6.6640625" style="29" customWidth="1"/>
    <col min="15108" max="15108" width="40.6640625" style="29" customWidth="1"/>
    <col min="15109" max="15112" width="9.33203125" style="29" customWidth="1"/>
    <col min="15113" max="15361" width="8.88671875" style="29"/>
    <col min="15362" max="15362" width="9.33203125" style="29" customWidth="1"/>
    <col min="15363" max="15363" width="6.6640625" style="29" customWidth="1"/>
    <col min="15364" max="15364" width="40.6640625" style="29" customWidth="1"/>
    <col min="15365" max="15368" width="9.33203125" style="29" customWidth="1"/>
    <col min="15369" max="15617" width="8.88671875" style="29"/>
    <col min="15618" max="15618" width="9.33203125" style="29" customWidth="1"/>
    <col min="15619" max="15619" width="6.6640625" style="29" customWidth="1"/>
    <col min="15620" max="15620" width="40.6640625" style="29" customWidth="1"/>
    <col min="15621" max="15624" width="9.33203125" style="29" customWidth="1"/>
    <col min="15625" max="15873" width="8.88671875" style="29"/>
    <col min="15874" max="15874" width="9.33203125" style="29" customWidth="1"/>
    <col min="15875" max="15875" width="6.6640625" style="29" customWidth="1"/>
    <col min="15876" max="15876" width="40.6640625" style="29" customWidth="1"/>
    <col min="15877" max="15880" width="9.33203125" style="29" customWidth="1"/>
    <col min="15881" max="16129" width="8.88671875" style="29"/>
    <col min="16130" max="16130" width="9.33203125" style="29" customWidth="1"/>
    <col min="16131" max="16131" width="6.6640625" style="29" customWidth="1"/>
    <col min="16132" max="16132" width="40.6640625" style="29" customWidth="1"/>
    <col min="16133" max="16136" width="9.33203125" style="29" customWidth="1"/>
    <col min="16137" max="16384" width="8.88671875" style="29"/>
  </cols>
  <sheetData>
    <row r="1" spans="1:11" x14ac:dyDescent="0.25">
      <c r="A1" s="59" t="s">
        <v>393</v>
      </c>
      <c r="B1" s="60"/>
      <c r="C1" s="60"/>
      <c r="D1" s="8"/>
      <c r="E1" s="8"/>
      <c r="F1" s="8"/>
      <c r="G1" s="8"/>
      <c r="H1" s="8"/>
    </row>
    <row r="2" spans="1:11" ht="16.2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4" spans="1:11" ht="16.8" customHeight="1" x14ac:dyDescent="0.25">
      <c r="A4" s="111" t="s">
        <v>370</v>
      </c>
      <c r="B4" s="274"/>
      <c r="C4" s="274"/>
      <c r="D4" s="383" t="s">
        <v>371</v>
      </c>
      <c r="E4" s="384"/>
      <c r="F4" s="384"/>
      <c r="G4" s="384"/>
      <c r="H4" s="384"/>
    </row>
    <row r="5" spans="1:11" x14ac:dyDescent="0.25">
      <c r="A5" s="111" t="s">
        <v>2</v>
      </c>
      <c r="B5" s="111"/>
      <c r="C5" s="84"/>
      <c r="D5" s="84" t="s">
        <v>3</v>
      </c>
      <c r="E5" s="84" t="s">
        <v>4</v>
      </c>
      <c r="F5" s="84" t="s">
        <v>5</v>
      </c>
      <c r="G5" s="84" t="s">
        <v>6</v>
      </c>
      <c r="H5" s="84" t="s">
        <v>7</v>
      </c>
      <c r="I5" s="37"/>
    </row>
    <row r="6" spans="1:11" x14ac:dyDescent="0.25">
      <c r="A6" s="259" t="s">
        <v>372</v>
      </c>
      <c r="B6" s="259"/>
      <c r="C6" s="299"/>
      <c r="D6" s="162" t="s">
        <v>373</v>
      </c>
      <c r="E6" s="123"/>
      <c r="F6" s="69"/>
      <c r="G6" s="69"/>
      <c r="H6" s="113"/>
    </row>
    <row r="7" spans="1:11" ht="22.8" x14ac:dyDescent="0.25">
      <c r="A7" s="259"/>
      <c r="B7" s="259" t="s">
        <v>374</v>
      </c>
      <c r="C7" s="299"/>
      <c r="D7" s="153" t="s">
        <v>387</v>
      </c>
      <c r="E7" s="123" t="s">
        <v>42</v>
      </c>
      <c r="F7" s="299">
        <v>60</v>
      </c>
      <c r="G7" s="242"/>
      <c r="H7" s="316">
        <f>F7*G7</f>
        <v>0</v>
      </c>
      <c r="I7" s="31"/>
    </row>
    <row r="8" spans="1:11" ht="26.4" x14ac:dyDescent="0.25">
      <c r="A8" s="259"/>
      <c r="B8" s="259" t="s">
        <v>375</v>
      </c>
      <c r="C8" s="299"/>
      <c r="D8" s="271" t="s">
        <v>542</v>
      </c>
      <c r="E8" s="123" t="s">
        <v>12</v>
      </c>
      <c r="F8" s="299">
        <v>12</v>
      </c>
      <c r="G8" s="242"/>
      <c r="H8" s="316">
        <f>F8*G8</f>
        <v>0</v>
      </c>
      <c r="I8" s="31"/>
      <c r="K8" s="36"/>
    </row>
    <row r="9" spans="1:11" x14ac:dyDescent="0.25">
      <c r="A9" s="259" t="s">
        <v>376</v>
      </c>
      <c r="B9" s="259"/>
      <c r="C9" s="299"/>
      <c r="D9" s="237" t="s">
        <v>377</v>
      </c>
      <c r="E9" s="123"/>
      <c r="F9" s="69"/>
      <c r="G9" s="69"/>
      <c r="H9" s="113"/>
      <c r="J9" s="382"/>
    </row>
    <row r="10" spans="1:11" ht="39.6" x14ac:dyDescent="0.25">
      <c r="A10" s="259"/>
      <c r="B10" s="259" t="s">
        <v>378</v>
      </c>
      <c r="C10" s="299"/>
      <c r="D10" s="271" t="s">
        <v>543</v>
      </c>
      <c r="E10" s="123" t="s">
        <v>541</v>
      </c>
      <c r="F10" s="299">
        <v>5</v>
      </c>
      <c r="G10" s="242"/>
      <c r="H10" s="316">
        <f t="shared" ref="H10:H12" si="0">F10*G10</f>
        <v>0</v>
      </c>
      <c r="I10" s="31"/>
      <c r="J10" s="382"/>
    </row>
    <row r="11" spans="1:11" ht="66" x14ac:dyDescent="0.25">
      <c r="A11" s="259"/>
      <c r="B11" s="259" t="s">
        <v>379</v>
      </c>
      <c r="C11" s="299"/>
      <c r="D11" s="130" t="s">
        <v>544</v>
      </c>
      <c r="E11" s="123" t="s">
        <v>541</v>
      </c>
      <c r="F11" s="299">
        <v>30</v>
      </c>
      <c r="G11" s="242"/>
      <c r="H11" s="316">
        <f t="shared" si="0"/>
        <v>0</v>
      </c>
      <c r="I11" s="31"/>
      <c r="J11" s="35"/>
    </row>
    <row r="12" spans="1:11" ht="26.4" x14ac:dyDescent="0.25">
      <c r="A12" s="259"/>
      <c r="B12" s="259" t="s">
        <v>380</v>
      </c>
      <c r="C12" s="299"/>
      <c r="D12" s="130" t="s">
        <v>545</v>
      </c>
      <c r="E12" s="123" t="s">
        <v>537</v>
      </c>
      <c r="F12" s="299">
        <v>55</v>
      </c>
      <c r="G12" s="242"/>
      <c r="H12" s="316">
        <f t="shared" si="0"/>
        <v>0</v>
      </c>
      <c r="I12" s="31"/>
      <c r="J12" s="35"/>
    </row>
    <row r="13" spans="1:11" ht="13.8" x14ac:dyDescent="0.25">
      <c r="A13" s="259"/>
      <c r="B13" s="259"/>
      <c r="C13" s="299"/>
      <c r="D13" s="130"/>
      <c r="E13" s="123"/>
      <c r="F13" s="299"/>
      <c r="G13" s="91"/>
      <c r="H13" s="316"/>
      <c r="I13" s="31"/>
      <c r="J13" s="35"/>
    </row>
    <row r="14" spans="1:11" ht="15.6" x14ac:dyDescent="0.25">
      <c r="A14" s="259"/>
      <c r="B14" s="259"/>
      <c r="C14" s="189" t="s">
        <v>19</v>
      </c>
      <c r="D14" s="153" t="s">
        <v>385</v>
      </c>
      <c r="E14" s="123" t="s">
        <v>537</v>
      </c>
      <c r="F14" s="144">
        <v>55</v>
      </c>
      <c r="G14" s="242"/>
      <c r="H14" s="191">
        <f>F14*G14</f>
        <v>0</v>
      </c>
      <c r="I14" s="31"/>
      <c r="J14" s="35"/>
    </row>
    <row r="15" spans="1:11" ht="15.6" x14ac:dyDescent="0.25">
      <c r="A15" s="259"/>
      <c r="B15" s="259"/>
      <c r="C15" s="189" t="s">
        <v>145</v>
      </c>
      <c r="D15" s="153" t="s">
        <v>386</v>
      </c>
      <c r="E15" s="123" t="s">
        <v>537</v>
      </c>
      <c r="F15" s="144">
        <v>55</v>
      </c>
      <c r="G15" s="242"/>
      <c r="H15" s="191">
        <f>F15*G15</f>
        <v>0</v>
      </c>
      <c r="I15" s="31"/>
      <c r="J15" s="35"/>
    </row>
    <row r="16" spans="1:11" ht="26.4" x14ac:dyDescent="0.25">
      <c r="A16" s="315" t="s">
        <v>388</v>
      </c>
      <c r="B16" s="315"/>
      <c r="C16" s="163"/>
      <c r="D16" s="260" t="s">
        <v>389</v>
      </c>
      <c r="E16" s="254"/>
      <c r="F16" s="202"/>
      <c r="G16" s="202"/>
      <c r="H16" s="172"/>
      <c r="I16" s="31"/>
      <c r="J16" s="35"/>
    </row>
    <row r="17" spans="1:10" ht="26.4" x14ac:dyDescent="0.25">
      <c r="A17" s="315"/>
      <c r="B17" s="259" t="s">
        <v>390</v>
      </c>
      <c r="C17" s="299"/>
      <c r="D17" s="271" t="s">
        <v>546</v>
      </c>
      <c r="E17" s="123" t="s">
        <v>541</v>
      </c>
      <c r="F17" s="299">
        <v>2</v>
      </c>
      <c r="G17" s="242"/>
      <c r="H17" s="191">
        <f>F17*G17</f>
        <v>0</v>
      </c>
      <c r="I17" s="31"/>
      <c r="J17" s="35"/>
    </row>
    <row r="18" spans="1:10" ht="26.4" x14ac:dyDescent="0.25">
      <c r="A18" s="274" t="s">
        <v>381</v>
      </c>
      <c r="B18" s="274"/>
      <c r="C18" s="299"/>
      <c r="D18" s="282" t="s">
        <v>382</v>
      </c>
      <c r="E18" s="69"/>
      <c r="F18" s="69"/>
      <c r="G18" s="69"/>
      <c r="H18" s="113"/>
    </row>
    <row r="19" spans="1:10" ht="26.4" x14ac:dyDescent="0.25">
      <c r="A19" s="274"/>
      <c r="B19" s="274" t="s">
        <v>383</v>
      </c>
      <c r="C19" s="299"/>
      <c r="D19" s="181" t="s">
        <v>547</v>
      </c>
      <c r="E19" s="123" t="s">
        <v>541</v>
      </c>
      <c r="F19" s="299">
        <v>10</v>
      </c>
      <c r="G19" s="242"/>
      <c r="H19" s="316">
        <f>F19*G19</f>
        <v>0</v>
      </c>
      <c r="I19" s="31"/>
    </row>
    <row r="20" spans="1:10" ht="26.4" x14ac:dyDescent="0.25">
      <c r="A20" s="274"/>
      <c r="B20" s="274" t="s">
        <v>384</v>
      </c>
      <c r="C20" s="299"/>
      <c r="D20" s="271" t="s">
        <v>548</v>
      </c>
      <c r="E20" s="123" t="s">
        <v>541</v>
      </c>
      <c r="F20" s="299">
        <v>5</v>
      </c>
      <c r="G20" s="242"/>
      <c r="H20" s="316">
        <f>F20*G20</f>
        <v>0</v>
      </c>
      <c r="I20" s="31"/>
    </row>
    <row r="21" spans="1:10" ht="21" customHeight="1" x14ac:dyDescent="0.25">
      <c r="A21" s="381" t="s">
        <v>18</v>
      </c>
      <c r="B21" s="381"/>
      <c r="C21" s="381"/>
      <c r="D21" s="381"/>
      <c r="E21" s="112"/>
      <c r="F21" s="308"/>
      <c r="G21" s="85"/>
      <c r="H21" s="154">
        <f>SUM(H6:H20)</f>
        <v>0</v>
      </c>
    </row>
    <row r="1048297" spans="5:5" x14ac:dyDescent="0.25">
      <c r="E1048297" s="28"/>
    </row>
  </sheetData>
  <sheetProtection algorithmName="SHA-512" hashValue="eoiuETc32O2hT3ecx8Tqv0Te3wYato+19f39+SoIHBur21IMAlzTqtZoDlumGO4/RpcaVYepmTVxg+p0S6+GOQ==" saltValue="dnwbBCNFRPIn+eqKOEUkjQ==" spinCount="100000" sheet="1" objects="1" scenarios="1"/>
  <mergeCells count="4">
    <mergeCell ref="J9:J10"/>
    <mergeCell ref="A21:D21"/>
    <mergeCell ref="A2:H2"/>
    <mergeCell ref="D4:H4"/>
  </mergeCells>
  <pageMargins left="0.75" right="0.75" top="1" bottom="1" header="0.5" footer="0.5"/>
  <pageSetup paperSize="9" scale="60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DA43B-FA8A-43FB-A7A5-6CD998C177D5}">
  <sheetPr codeName="Sheet9"/>
  <dimension ref="A1:H29"/>
  <sheetViews>
    <sheetView view="pageBreakPreview" zoomScale="106" zoomScaleNormal="100" zoomScaleSheetLayoutView="106" workbookViewId="0">
      <selection activeCell="E10" sqref="E10"/>
    </sheetView>
  </sheetViews>
  <sheetFormatPr defaultColWidth="9.33203125" defaultRowHeight="11.4" x14ac:dyDescent="0.3"/>
  <cols>
    <col min="1" max="1" width="9.109375" style="8" customWidth="1"/>
    <col min="2" max="2" width="8.6640625" style="8" customWidth="1"/>
    <col min="3" max="3" width="3" style="8" bestFit="1" customWidth="1"/>
    <col min="4" max="4" width="29.33203125" style="8" customWidth="1"/>
    <col min="5" max="5" width="11.33203125" style="8" customWidth="1"/>
    <col min="6" max="6" width="10.33203125" style="8" customWidth="1"/>
    <col min="7" max="7" width="10" style="8" customWidth="1"/>
    <col min="8" max="8" width="12.33203125" style="8" bestFit="1" customWidth="1"/>
    <col min="9" max="16384" width="9.33203125" style="8"/>
  </cols>
  <sheetData>
    <row r="1" spans="1:8" ht="12" x14ac:dyDescent="0.25">
      <c r="A1" s="59" t="s">
        <v>393</v>
      </c>
      <c r="B1" s="60"/>
      <c r="C1" s="60"/>
    </row>
    <row r="2" spans="1:8" ht="29.4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4" spans="1:8" s="3" customFormat="1" ht="37.950000000000003" customHeight="1" x14ac:dyDescent="0.25">
      <c r="A4" s="306" t="s">
        <v>164</v>
      </c>
      <c r="B4" s="306"/>
      <c r="C4" s="306"/>
      <c r="D4" s="375" t="s">
        <v>165</v>
      </c>
      <c r="E4" s="376"/>
      <c r="F4" s="376"/>
      <c r="G4" s="376"/>
      <c r="H4" s="377"/>
    </row>
    <row r="5" spans="1:8" s="3" customFormat="1" ht="12" customHeight="1" x14ac:dyDescent="0.3">
      <c r="A5" s="212" t="s">
        <v>2</v>
      </c>
      <c r="B5" s="212"/>
      <c r="C5" s="212"/>
      <c r="D5" s="175" t="s">
        <v>3</v>
      </c>
      <c r="E5" s="175" t="s">
        <v>4</v>
      </c>
      <c r="F5" s="284" t="s">
        <v>5</v>
      </c>
      <c r="G5" s="325" t="s">
        <v>6</v>
      </c>
      <c r="H5" s="235" t="s">
        <v>7</v>
      </c>
    </row>
    <row r="6" spans="1:8" s="3" customFormat="1" ht="12" customHeight="1" x14ac:dyDescent="0.3">
      <c r="A6" s="121" t="s">
        <v>233</v>
      </c>
      <c r="B6" s="212"/>
      <c r="C6" s="212"/>
      <c r="D6" s="212" t="s">
        <v>234</v>
      </c>
      <c r="E6" s="175"/>
      <c r="F6" s="284"/>
      <c r="G6" s="325"/>
      <c r="H6" s="235"/>
    </row>
    <row r="7" spans="1:8" s="3" customFormat="1" ht="57" customHeight="1" x14ac:dyDescent="0.3">
      <c r="A7" s="212"/>
      <c r="B7" s="121" t="s">
        <v>235</v>
      </c>
      <c r="C7" s="121"/>
      <c r="D7" s="204" t="s">
        <v>549</v>
      </c>
      <c r="E7" s="290"/>
      <c r="F7" s="284"/>
      <c r="G7" s="325"/>
      <c r="H7" s="235"/>
    </row>
    <row r="8" spans="1:8" s="3" customFormat="1" ht="57.6" customHeight="1" x14ac:dyDescent="0.3">
      <c r="A8" s="212"/>
      <c r="B8" s="121"/>
      <c r="C8" s="121" t="s">
        <v>19</v>
      </c>
      <c r="D8" s="204" t="s">
        <v>252</v>
      </c>
      <c r="E8" s="290" t="s">
        <v>42</v>
      </c>
      <c r="F8" s="110">
        <v>350</v>
      </c>
      <c r="G8" s="86"/>
      <c r="H8" s="309">
        <f>F8*G8</f>
        <v>0</v>
      </c>
    </row>
    <row r="9" spans="1:8" s="3" customFormat="1" ht="19.2" customHeight="1" x14ac:dyDescent="0.3">
      <c r="A9" s="148" t="s">
        <v>323</v>
      </c>
      <c r="B9" s="212"/>
      <c r="C9" s="212"/>
      <c r="D9" s="208" t="s">
        <v>536</v>
      </c>
      <c r="E9" s="212"/>
      <c r="F9" s="175"/>
      <c r="G9" s="212"/>
      <c r="H9" s="309"/>
    </row>
    <row r="10" spans="1:8" s="3" customFormat="1" ht="53.4" customHeight="1" x14ac:dyDescent="0.3">
      <c r="A10" s="212" t="s">
        <v>534</v>
      </c>
      <c r="B10" s="121"/>
      <c r="C10" s="121"/>
      <c r="D10" s="251" t="s">
        <v>535</v>
      </c>
      <c r="E10" s="290" t="s">
        <v>42</v>
      </c>
      <c r="F10" s="110">
        <v>64</v>
      </c>
      <c r="G10" s="86"/>
      <c r="H10" s="309">
        <f t="shared" ref="H10" si="0">F10*G10</f>
        <v>0</v>
      </c>
    </row>
    <row r="11" spans="1:8" s="3" customFormat="1" ht="26.4" x14ac:dyDescent="0.3">
      <c r="A11" s="148" t="s">
        <v>299</v>
      </c>
      <c r="B11" s="212"/>
      <c r="C11" s="212"/>
      <c r="D11" s="208" t="s">
        <v>300</v>
      </c>
      <c r="E11" s="212"/>
      <c r="F11" s="175"/>
      <c r="G11" s="212"/>
      <c r="H11" s="309"/>
    </row>
    <row r="12" spans="1:8" s="3" customFormat="1" ht="15.6" x14ac:dyDescent="0.3">
      <c r="A12" s="212"/>
      <c r="B12" s="121" t="s">
        <v>301</v>
      </c>
      <c r="C12" s="121"/>
      <c r="D12" s="251" t="s">
        <v>302</v>
      </c>
      <c r="E12" s="290" t="s">
        <v>550</v>
      </c>
      <c r="F12" s="290">
        <v>60</v>
      </c>
      <c r="G12" s="86"/>
      <c r="H12" s="309">
        <f>F12*G12</f>
        <v>0</v>
      </c>
    </row>
    <row r="13" spans="1:8" s="3" customFormat="1" ht="26.4" x14ac:dyDescent="0.3">
      <c r="A13" s="212"/>
      <c r="B13" s="121" t="s">
        <v>303</v>
      </c>
      <c r="C13" s="121"/>
      <c r="D13" s="204" t="s">
        <v>304</v>
      </c>
      <c r="E13" s="290" t="s">
        <v>551</v>
      </c>
      <c r="F13" s="290">
        <v>15</v>
      </c>
      <c r="G13" s="86"/>
      <c r="H13" s="309">
        <f>F13*G13</f>
        <v>0</v>
      </c>
    </row>
    <row r="14" spans="1:8" s="3" customFormat="1" ht="13.2" x14ac:dyDescent="0.3">
      <c r="A14" s="259" t="s">
        <v>324</v>
      </c>
      <c r="B14" s="259"/>
      <c r="C14" s="299"/>
      <c r="D14" s="282" t="s">
        <v>325</v>
      </c>
      <c r="E14" s="290"/>
      <c r="F14" s="290"/>
      <c r="G14" s="261"/>
      <c r="H14" s="309"/>
    </row>
    <row r="15" spans="1:8" s="3" customFormat="1" ht="26.4" x14ac:dyDescent="0.3">
      <c r="A15" s="259"/>
      <c r="B15" s="259" t="s">
        <v>326</v>
      </c>
      <c r="C15" s="299"/>
      <c r="D15" s="271" t="s">
        <v>327</v>
      </c>
      <c r="E15" s="69"/>
      <c r="F15" s="290"/>
      <c r="G15" s="261"/>
      <c r="H15" s="309"/>
    </row>
    <row r="16" spans="1:8" s="3" customFormat="1" ht="28.8" x14ac:dyDescent="0.3">
      <c r="A16" s="259"/>
      <c r="B16" s="259"/>
      <c r="C16" s="299" t="s">
        <v>19</v>
      </c>
      <c r="D16" s="130" t="s">
        <v>552</v>
      </c>
      <c r="E16" s="166" t="s">
        <v>537</v>
      </c>
      <c r="F16" s="290">
        <v>350</v>
      </c>
      <c r="G16" s="86"/>
      <c r="H16" s="309">
        <f>F16*G16</f>
        <v>0</v>
      </c>
    </row>
    <row r="17" spans="1:8" s="3" customFormat="1" ht="39.6" x14ac:dyDescent="0.3">
      <c r="A17" s="259" t="s">
        <v>328</v>
      </c>
      <c r="B17" s="259"/>
      <c r="C17" s="299"/>
      <c r="D17" s="161" t="s">
        <v>553</v>
      </c>
      <c r="E17" s="69" t="s">
        <v>42</v>
      </c>
      <c r="F17" s="290">
        <v>150</v>
      </c>
      <c r="G17" s="86"/>
      <c r="H17" s="309">
        <f>F17*G17</f>
        <v>0</v>
      </c>
    </row>
    <row r="18" spans="1:8" s="3" customFormat="1" ht="13.2" x14ac:dyDescent="0.3">
      <c r="A18" s="301" t="s">
        <v>528</v>
      </c>
      <c r="B18" s="259"/>
      <c r="C18" s="299"/>
      <c r="D18" s="319" t="s">
        <v>525</v>
      </c>
      <c r="E18" s="328"/>
      <c r="F18" s="328"/>
      <c r="G18" s="194"/>
      <c r="H18" s="176"/>
    </row>
    <row r="19" spans="1:8" s="3" customFormat="1" ht="13.2" x14ac:dyDescent="0.3">
      <c r="A19" s="259"/>
      <c r="B19" s="301" t="s">
        <v>530</v>
      </c>
      <c r="C19" s="299"/>
      <c r="D19" s="106" t="s">
        <v>526</v>
      </c>
      <c r="E19" s="166" t="s">
        <v>333</v>
      </c>
      <c r="F19" s="327">
        <v>0.5</v>
      </c>
      <c r="G19" s="86"/>
      <c r="H19" s="176">
        <f>F19*G19</f>
        <v>0</v>
      </c>
    </row>
    <row r="20" spans="1:8" s="3" customFormat="1" ht="26.4" x14ac:dyDescent="0.3">
      <c r="A20" s="259"/>
      <c r="B20" s="301" t="s">
        <v>529</v>
      </c>
      <c r="C20" s="299"/>
      <c r="D20" s="205" t="s">
        <v>527</v>
      </c>
      <c r="E20" s="166" t="s">
        <v>392</v>
      </c>
      <c r="F20" s="327">
        <v>400</v>
      </c>
      <c r="G20" s="86"/>
      <c r="H20" s="176">
        <f>F20*G20</f>
        <v>0</v>
      </c>
    </row>
    <row r="21" spans="1:8" s="3" customFormat="1" ht="27.6" customHeight="1" x14ac:dyDescent="0.3">
      <c r="A21" s="289" t="s">
        <v>231</v>
      </c>
      <c r="B21" s="289"/>
      <c r="C21" s="202"/>
      <c r="D21" s="192" t="s">
        <v>230</v>
      </c>
      <c r="E21" s="122"/>
      <c r="F21" s="110"/>
      <c r="G21" s="310"/>
      <c r="H21" s="309"/>
    </row>
    <row r="22" spans="1:8" s="3" customFormat="1" ht="52.8" x14ac:dyDescent="0.3">
      <c r="A22" s="289"/>
      <c r="B22" s="289" t="s">
        <v>232</v>
      </c>
      <c r="C22" s="202"/>
      <c r="D22" s="138" t="s">
        <v>322</v>
      </c>
      <c r="E22" s="166" t="s">
        <v>12</v>
      </c>
      <c r="F22" s="110">
        <v>10</v>
      </c>
      <c r="G22" s="86"/>
      <c r="H22" s="309">
        <f>F22*G22</f>
        <v>0</v>
      </c>
    </row>
    <row r="23" spans="1:8" s="3" customFormat="1" ht="35.4" x14ac:dyDescent="0.3">
      <c r="A23" s="301" t="s">
        <v>532</v>
      </c>
      <c r="B23" s="289"/>
      <c r="C23" s="202"/>
      <c r="D23" s="263" t="s">
        <v>533</v>
      </c>
      <c r="E23" s="166" t="s">
        <v>531</v>
      </c>
      <c r="F23" s="110">
        <v>100</v>
      </c>
      <c r="G23" s="86"/>
      <c r="H23" s="309">
        <f>F23*G23</f>
        <v>0</v>
      </c>
    </row>
    <row r="24" spans="1:8" s="2" customFormat="1" ht="19.2" customHeight="1" x14ac:dyDescent="0.2">
      <c r="A24" s="378" t="s">
        <v>18</v>
      </c>
      <c r="B24" s="378"/>
      <c r="C24" s="378"/>
      <c r="D24" s="378"/>
      <c r="E24" s="203"/>
      <c r="F24" s="284"/>
      <c r="G24" s="262"/>
      <c r="H24" s="173">
        <f>ROUND(SUM(H6:H22),2)</f>
        <v>0</v>
      </c>
    </row>
    <row r="25" spans="1:8" s="2" customFormat="1" x14ac:dyDescent="0.2">
      <c r="E25" s="9"/>
    </row>
    <row r="26" spans="1:8" x14ac:dyDescent="0.3">
      <c r="A26" s="3"/>
      <c r="B26" s="3"/>
      <c r="C26" s="3"/>
      <c r="D26" s="10"/>
      <c r="E26" s="3"/>
      <c r="F26" s="3"/>
      <c r="G26" s="3"/>
      <c r="H26" s="11"/>
    </row>
    <row r="27" spans="1:8" x14ac:dyDescent="0.3">
      <c r="A27" s="3"/>
      <c r="B27" s="3"/>
      <c r="C27" s="3"/>
      <c r="D27" s="3"/>
      <c r="E27" s="3"/>
      <c r="F27" s="3"/>
      <c r="G27" s="3"/>
      <c r="H27" s="3"/>
    </row>
    <row r="28" spans="1:8" x14ac:dyDescent="0.3">
      <c r="A28" s="3"/>
      <c r="B28" s="3"/>
      <c r="C28" s="3"/>
      <c r="D28" s="10"/>
      <c r="E28" s="3"/>
      <c r="F28" s="3"/>
      <c r="G28" s="3"/>
      <c r="H28" s="11"/>
    </row>
    <row r="29" spans="1:8" x14ac:dyDescent="0.3">
      <c r="A29" s="6"/>
      <c r="B29" s="6"/>
      <c r="C29" s="6"/>
      <c r="D29" s="5"/>
      <c r="E29" s="5"/>
      <c r="F29" s="5"/>
      <c r="G29" s="5"/>
      <c r="H29" s="7"/>
    </row>
  </sheetData>
  <sheetProtection algorithmName="SHA-512" hashValue="ktblgMRzxRIJ+0cWuMzqD5moqO09Be2DCxhjZHeELIND3YBwCg8n4svsQ/L6nfWWdtzfVcaRNTzs8hXPIUSy3g==" saltValue="W9MH3qP2w9h29cAeRVHDWg==" spinCount="100000" sheet="1" objects="1" scenarios="1"/>
  <mergeCells count="3">
    <mergeCell ref="A24:D24"/>
    <mergeCell ref="D4:H4"/>
    <mergeCell ref="A2:H2"/>
  </mergeCells>
  <phoneticPr fontId="7" type="noConversion"/>
  <pageMargins left="0.59027779999999996" right="0.27569440000000001" top="0.39374999999999999" bottom="0.39374999999999999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CC1B0-F7AF-4F9A-AC4A-76DE4C1BA2BA}">
  <dimension ref="A1:H1048286"/>
  <sheetViews>
    <sheetView view="pageBreakPreview" zoomScale="98" zoomScaleNormal="100" zoomScaleSheetLayoutView="98" workbookViewId="0">
      <selection activeCell="F9" sqref="F9"/>
    </sheetView>
  </sheetViews>
  <sheetFormatPr defaultRowHeight="13.2" x14ac:dyDescent="0.25"/>
  <cols>
    <col min="1" max="1" width="9.33203125" style="29" customWidth="1"/>
    <col min="2" max="2" width="9" style="29" bestFit="1" customWidth="1"/>
    <col min="3" max="3" width="3.109375" style="29" bestFit="1" customWidth="1"/>
    <col min="4" max="4" width="40.6640625" style="29" customWidth="1"/>
    <col min="5" max="5" width="14.88671875" style="29" customWidth="1"/>
    <col min="6" max="6" width="13.44140625" style="29" customWidth="1"/>
    <col min="7" max="7" width="12.109375" style="29" customWidth="1"/>
    <col min="8" max="8" width="12.88671875" style="29" customWidth="1"/>
    <col min="9" max="257" width="8.88671875" style="29"/>
    <col min="258" max="258" width="9.33203125" style="29" customWidth="1"/>
    <col min="259" max="259" width="6.6640625" style="29" customWidth="1"/>
    <col min="260" max="260" width="40.6640625" style="29" customWidth="1"/>
    <col min="261" max="264" width="9.33203125" style="29" customWidth="1"/>
    <col min="265" max="513" width="8.88671875" style="29"/>
    <col min="514" max="514" width="9.33203125" style="29" customWidth="1"/>
    <col min="515" max="515" width="6.6640625" style="29" customWidth="1"/>
    <col min="516" max="516" width="40.6640625" style="29" customWidth="1"/>
    <col min="517" max="520" width="9.33203125" style="29" customWidth="1"/>
    <col min="521" max="769" width="8.88671875" style="29"/>
    <col min="770" max="770" width="9.33203125" style="29" customWidth="1"/>
    <col min="771" max="771" width="6.6640625" style="29" customWidth="1"/>
    <col min="772" max="772" width="40.6640625" style="29" customWidth="1"/>
    <col min="773" max="776" width="9.33203125" style="29" customWidth="1"/>
    <col min="777" max="1025" width="8.88671875" style="29"/>
    <col min="1026" max="1026" width="9.33203125" style="29" customWidth="1"/>
    <col min="1027" max="1027" width="6.6640625" style="29" customWidth="1"/>
    <col min="1028" max="1028" width="40.6640625" style="29" customWidth="1"/>
    <col min="1029" max="1032" width="9.33203125" style="29" customWidth="1"/>
    <col min="1033" max="1281" width="8.88671875" style="29"/>
    <col min="1282" max="1282" width="9.33203125" style="29" customWidth="1"/>
    <col min="1283" max="1283" width="6.6640625" style="29" customWidth="1"/>
    <col min="1284" max="1284" width="40.6640625" style="29" customWidth="1"/>
    <col min="1285" max="1288" width="9.33203125" style="29" customWidth="1"/>
    <col min="1289" max="1537" width="8.88671875" style="29"/>
    <col min="1538" max="1538" width="9.33203125" style="29" customWidth="1"/>
    <col min="1539" max="1539" width="6.6640625" style="29" customWidth="1"/>
    <col min="1540" max="1540" width="40.6640625" style="29" customWidth="1"/>
    <col min="1541" max="1544" width="9.33203125" style="29" customWidth="1"/>
    <col min="1545" max="1793" width="8.88671875" style="29"/>
    <col min="1794" max="1794" width="9.33203125" style="29" customWidth="1"/>
    <col min="1795" max="1795" width="6.6640625" style="29" customWidth="1"/>
    <col min="1796" max="1796" width="40.6640625" style="29" customWidth="1"/>
    <col min="1797" max="1800" width="9.33203125" style="29" customWidth="1"/>
    <col min="1801" max="2049" width="8.88671875" style="29"/>
    <col min="2050" max="2050" width="9.33203125" style="29" customWidth="1"/>
    <col min="2051" max="2051" width="6.6640625" style="29" customWidth="1"/>
    <col min="2052" max="2052" width="40.6640625" style="29" customWidth="1"/>
    <col min="2053" max="2056" width="9.33203125" style="29" customWidth="1"/>
    <col min="2057" max="2305" width="8.88671875" style="29"/>
    <col min="2306" max="2306" width="9.33203125" style="29" customWidth="1"/>
    <col min="2307" max="2307" width="6.6640625" style="29" customWidth="1"/>
    <col min="2308" max="2308" width="40.6640625" style="29" customWidth="1"/>
    <col min="2309" max="2312" width="9.33203125" style="29" customWidth="1"/>
    <col min="2313" max="2561" width="8.88671875" style="29"/>
    <col min="2562" max="2562" width="9.33203125" style="29" customWidth="1"/>
    <col min="2563" max="2563" width="6.6640625" style="29" customWidth="1"/>
    <col min="2564" max="2564" width="40.6640625" style="29" customWidth="1"/>
    <col min="2565" max="2568" width="9.33203125" style="29" customWidth="1"/>
    <col min="2569" max="2817" width="8.88671875" style="29"/>
    <col min="2818" max="2818" width="9.33203125" style="29" customWidth="1"/>
    <col min="2819" max="2819" width="6.6640625" style="29" customWidth="1"/>
    <col min="2820" max="2820" width="40.6640625" style="29" customWidth="1"/>
    <col min="2821" max="2824" width="9.33203125" style="29" customWidth="1"/>
    <col min="2825" max="3073" width="8.88671875" style="29"/>
    <col min="3074" max="3074" width="9.33203125" style="29" customWidth="1"/>
    <col min="3075" max="3075" width="6.6640625" style="29" customWidth="1"/>
    <col min="3076" max="3076" width="40.6640625" style="29" customWidth="1"/>
    <col min="3077" max="3080" width="9.33203125" style="29" customWidth="1"/>
    <col min="3081" max="3329" width="8.88671875" style="29"/>
    <col min="3330" max="3330" width="9.33203125" style="29" customWidth="1"/>
    <col min="3331" max="3331" width="6.6640625" style="29" customWidth="1"/>
    <col min="3332" max="3332" width="40.6640625" style="29" customWidth="1"/>
    <col min="3333" max="3336" width="9.33203125" style="29" customWidth="1"/>
    <col min="3337" max="3585" width="8.88671875" style="29"/>
    <col min="3586" max="3586" width="9.33203125" style="29" customWidth="1"/>
    <col min="3587" max="3587" width="6.6640625" style="29" customWidth="1"/>
    <col min="3588" max="3588" width="40.6640625" style="29" customWidth="1"/>
    <col min="3589" max="3592" width="9.33203125" style="29" customWidth="1"/>
    <col min="3593" max="3841" width="8.88671875" style="29"/>
    <col min="3842" max="3842" width="9.33203125" style="29" customWidth="1"/>
    <col min="3843" max="3843" width="6.6640625" style="29" customWidth="1"/>
    <col min="3844" max="3844" width="40.6640625" style="29" customWidth="1"/>
    <col min="3845" max="3848" width="9.33203125" style="29" customWidth="1"/>
    <col min="3849" max="4097" width="8.88671875" style="29"/>
    <col min="4098" max="4098" width="9.33203125" style="29" customWidth="1"/>
    <col min="4099" max="4099" width="6.6640625" style="29" customWidth="1"/>
    <col min="4100" max="4100" width="40.6640625" style="29" customWidth="1"/>
    <col min="4101" max="4104" width="9.33203125" style="29" customWidth="1"/>
    <col min="4105" max="4353" width="8.88671875" style="29"/>
    <col min="4354" max="4354" width="9.33203125" style="29" customWidth="1"/>
    <col min="4355" max="4355" width="6.6640625" style="29" customWidth="1"/>
    <col min="4356" max="4356" width="40.6640625" style="29" customWidth="1"/>
    <col min="4357" max="4360" width="9.33203125" style="29" customWidth="1"/>
    <col min="4361" max="4609" width="8.88671875" style="29"/>
    <col min="4610" max="4610" width="9.33203125" style="29" customWidth="1"/>
    <col min="4611" max="4611" width="6.6640625" style="29" customWidth="1"/>
    <col min="4612" max="4612" width="40.6640625" style="29" customWidth="1"/>
    <col min="4613" max="4616" width="9.33203125" style="29" customWidth="1"/>
    <col min="4617" max="4865" width="8.88671875" style="29"/>
    <col min="4866" max="4866" width="9.33203125" style="29" customWidth="1"/>
    <col min="4867" max="4867" width="6.6640625" style="29" customWidth="1"/>
    <col min="4868" max="4868" width="40.6640625" style="29" customWidth="1"/>
    <col min="4869" max="4872" width="9.33203125" style="29" customWidth="1"/>
    <col min="4873" max="5121" width="8.88671875" style="29"/>
    <col min="5122" max="5122" width="9.33203125" style="29" customWidth="1"/>
    <col min="5123" max="5123" width="6.6640625" style="29" customWidth="1"/>
    <col min="5124" max="5124" width="40.6640625" style="29" customWidth="1"/>
    <col min="5125" max="5128" width="9.33203125" style="29" customWidth="1"/>
    <col min="5129" max="5377" width="8.88671875" style="29"/>
    <col min="5378" max="5378" width="9.33203125" style="29" customWidth="1"/>
    <col min="5379" max="5379" width="6.6640625" style="29" customWidth="1"/>
    <col min="5380" max="5380" width="40.6640625" style="29" customWidth="1"/>
    <col min="5381" max="5384" width="9.33203125" style="29" customWidth="1"/>
    <col min="5385" max="5633" width="8.88671875" style="29"/>
    <col min="5634" max="5634" width="9.33203125" style="29" customWidth="1"/>
    <col min="5635" max="5635" width="6.6640625" style="29" customWidth="1"/>
    <col min="5636" max="5636" width="40.6640625" style="29" customWidth="1"/>
    <col min="5637" max="5640" width="9.33203125" style="29" customWidth="1"/>
    <col min="5641" max="5889" width="8.88671875" style="29"/>
    <col min="5890" max="5890" width="9.33203125" style="29" customWidth="1"/>
    <col min="5891" max="5891" width="6.6640625" style="29" customWidth="1"/>
    <col min="5892" max="5892" width="40.6640625" style="29" customWidth="1"/>
    <col min="5893" max="5896" width="9.33203125" style="29" customWidth="1"/>
    <col min="5897" max="6145" width="8.88671875" style="29"/>
    <col min="6146" max="6146" width="9.33203125" style="29" customWidth="1"/>
    <col min="6147" max="6147" width="6.6640625" style="29" customWidth="1"/>
    <col min="6148" max="6148" width="40.6640625" style="29" customWidth="1"/>
    <col min="6149" max="6152" width="9.33203125" style="29" customWidth="1"/>
    <col min="6153" max="6401" width="8.88671875" style="29"/>
    <col min="6402" max="6402" width="9.33203125" style="29" customWidth="1"/>
    <col min="6403" max="6403" width="6.6640625" style="29" customWidth="1"/>
    <col min="6404" max="6404" width="40.6640625" style="29" customWidth="1"/>
    <col min="6405" max="6408" width="9.33203125" style="29" customWidth="1"/>
    <col min="6409" max="6657" width="8.88671875" style="29"/>
    <col min="6658" max="6658" width="9.33203125" style="29" customWidth="1"/>
    <col min="6659" max="6659" width="6.6640625" style="29" customWidth="1"/>
    <col min="6660" max="6660" width="40.6640625" style="29" customWidth="1"/>
    <col min="6661" max="6664" width="9.33203125" style="29" customWidth="1"/>
    <col min="6665" max="6913" width="8.88671875" style="29"/>
    <col min="6914" max="6914" width="9.33203125" style="29" customWidth="1"/>
    <col min="6915" max="6915" width="6.6640625" style="29" customWidth="1"/>
    <col min="6916" max="6916" width="40.6640625" style="29" customWidth="1"/>
    <col min="6917" max="6920" width="9.33203125" style="29" customWidth="1"/>
    <col min="6921" max="7169" width="8.88671875" style="29"/>
    <col min="7170" max="7170" width="9.33203125" style="29" customWidth="1"/>
    <col min="7171" max="7171" width="6.6640625" style="29" customWidth="1"/>
    <col min="7172" max="7172" width="40.6640625" style="29" customWidth="1"/>
    <col min="7173" max="7176" width="9.33203125" style="29" customWidth="1"/>
    <col min="7177" max="7425" width="8.88671875" style="29"/>
    <col min="7426" max="7426" width="9.33203125" style="29" customWidth="1"/>
    <col min="7427" max="7427" width="6.6640625" style="29" customWidth="1"/>
    <col min="7428" max="7428" width="40.6640625" style="29" customWidth="1"/>
    <col min="7429" max="7432" width="9.33203125" style="29" customWidth="1"/>
    <col min="7433" max="7681" width="8.88671875" style="29"/>
    <col min="7682" max="7682" width="9.33203125" style="29" customWidth="1"/>
    <col min="7683" max="7683" width="6.6640625" style="29" customWidth="1"/>
    <col min="7684" max="7684" width="40.6640625" style="29" customWidth="1"/>
    <col min="7685" max="7688" width="9.33203125" style="29" customWidth="1"/>
    <col min="7689" max="7937" width="8.88671875" style="29"/>
    <col min="7938" max="7938" width="9.33203125" style="29" customWidth="1"/>
    <col min="7939" max="7939" width="6.6640625" style="29" customWidth="1"/>
    <col min="7940" max="7940" width="40.6640625" style="29" customWidth="1"/>
    <col min="7941" max="7944" width="9.33203125" style="29" customWidth="1"/>
    <col min="7945" max="8193" width="8.88671875" style="29"/>
    <col min="8194" max="8194" width="9.33203125" style="29" customWidth="1"/>
    <col min="8195" max="8195" width="6.6640625" style="29" customWidth="1"/>
    <col min="8196" max="8196" width="40.6640625" style="29" customWidth="1"/>
    <col min="8197" max="8200" width="9.33203125" style="29" customWidth="1"/>
    <col min="8201" max="8449" width="8.88671875" style="29"/>
    <col min="8450" max="8450" width="9.33203125" style="29" customWidth="1"/>
    <col min="8451" max="8451" width="6.6640625" style="29" customWidth="1"/>
    <col min="8452" max="8452" width="40.6640625" style="29" customWidth="1"/>
    <col min="8453" max="8456" width="9.33203125" style="29" customWidth="1"/>
    <col min="8457" max="8705" width="8.88671875" style="29"/>
    <col min="8706" max="8706" width="9.33203125" style="29" customWidth="1"/>
    <col min="8707" max="8707" width="6.6640625" style="29" customWidth="1"/>
    <col min="8708" max="8708" width="40.6640625" style="29" customWidth="1"/>
    <col min="8709" max="8712" width="9.33203125" style="29" customWidth="1"/>
    <col min="8713" max="8961" width="8.88671875" style="29"/>
    <col min="8962" max="8962" width="9.33203125" style="29" customWidth="1"/>
    <col min="8963" max="8963" width="6.6640625" style="29" customWidth="1"/>
    <col min="8964" max="8964" width="40.6640625" style="29" customWidth="1"/>
    <col min="8965" max="8968" width="9.33203125" style="29" customWidth="1"/>
    <col min="8969" max="9217" width="8.88671875" style="29"/>
    <col min="9218" max="9218" width="9.33203125" style="29" customWidth="1"/>
    <col min="9219" max="9219" width="6.6640625" style="29" customWidth="1"/>
    <col min="9220" max="9220" width="40.6640625" style="29" customWidth="1"/>
    <col min="9221" max="9224" width="9.33203125" style="29" customWidth="1"/>
    <col min="9225" max="9473" width="8.88671875" style="29"/>
    <col min="9474" max="9474" width="9.33203125" style="29" customWidth="1"/>
    <col min="9475" max="9475" width="6.6640625" style="29" customWidth="1"/>
    <col min="9476" max="9476" width="40.6640625" style="29" customWidth="1"/>
    <col min="9477" max="9480" width="9.33203125" style="29" customWidth="1"/>
    <col min="9481" max="9729" width="8.88671875" style="29"/>
    <col min="9730" max="9730" width="9.33203125" style="29" customWidth="1"/>
    <col min="9731" max="9731" width="6.6640625" style="29" customWidth="1"/>
    <col min="9732" max="9732" width="40.6640625" style="29" customWidth="1"/>
    <col min="9733" max="9736" width="9.33203125" style="29" customWidth="1"/>
    <col min="9737" max="9985" width="8.88671875" style="29"/>
    <col min="9986" max="9986" width="9.33203125" style="29" customWidth="1"/>
    <col min="9987" max="9987" width="6.6640625" style="29" customWidth="1"/>
    <col min="9988" max="9988" width="40.6640625" style="29" customWidth="1"/>
    <col min="9989" max="9992" width="9.33203125" style="29" customWidth="1"/>
    <col min="9993" max="10241" width="8.88671875" style="29"/>
    <col min="10242" max="10242" width="9.33203125" style="29" customWidth="1"/>
    <col min="10243" max="10243" width="6.6640625" style="29" customWidth="1"/>
    <col min="10244" max="10244" width="40.6640625" style="29" customWidth="1"/>
    <col min="10245" max="10248" width="9.33203125" style="29" customWidth="1"/>
    <col min="10249" max="10497" width="8.88671875" style="29"/>
    <col min="10498" max="10498" width="9.33203125" style="29" customWidth="1"/>
    <col min="10499" max="10499" width="6.6640625" style="29" customWidth="1"/>
    <col min="10500" max="10500" width="40.6640625" style="29" customWidth="1"/>
    <col min="10501" max="10504" width="9.33203125" style="29" customWidth="1"/>
    <col min="10505" max="10753" width="8.88671875" style="29"/>
    <col min="10754" max="10754" width="9.33203125" style="29" customWidth="1"/>
    <col min="10755" max="10755" width="6.6640625" style="29" customWidth="1"/>
    <col min="10756" max="10756" width="40.6640625" style="29" customWidth="1"/>
    <col min="10757" max="10760" width="9.33203125" style="29" customWidth="1"/>
    <col min="10761" max="11009" width="8.88671875" style="29"/>
    <col min="11010" max="11010" width="9.33203125" style="29" customWidth="1"/>
    <col min="11011" max="11011" width="6.6640625" style="29" customWidth="1"/>
    <col min="11012" max="11012" width="40.6640625" style="29" customWidth="1"/>
    <col min="11013" max="11016" width="9.33203125" style="29" customWidth="1"/>
    <col min="11017" max="11265" width="8.88671875" style="29"/>
    <col min="11266" max="11266" width="9.33203125" style="29" customWidth="1"/>
    <col min="11267" max="11267" width="6.6640625" style="29" customWidth="1"/>
    <col min="11268" max="11268" width="40.6640625" style="29" customWidth="1"/>
    <col min="11269" max="11272" width="9.33203125" style="29" customWidth="1"/>
    <col min="11273" max="11521" width="8.88671875" style="29"/>
    <col min="11522" max="11522" width="9.33203125" style="29" customWidth="1"/>
    <col min="11523" max="11523" width="6.6640625" style="29" customWidth="1"/>
    <col min="11524" max="11524" width="40.6640625" style="29" customWidth="1"/>
    <col min="11525" max="11528" width="9.33203125" style="29" customWidth="1"/>
    <col min="11529" max="11777" width="8.88671875" style="29"/>
    <col min="11778" max="11778" width="9.33203125" style="29" customWidth="1"/>
    <col min="11779" max="11779" width="6.6640625" style="29" customWidth="1"/>
    <col min="11780" max="11780" width="40.6640625" style="29" customWidth="1"/>
    <col min="11781" max="11784" width="9.33203125" style="29" customWidth="1"/>
    <col min="11785" max="12033" width="8.88671875" style="29"/>
    <col min="12034" max="12034" width="9.33203125" style="29" customWidth="1"/>
    <col min="12035" max="12035" width="6.6640625" style="29" customWidth="1"/>
    <col min="12036" max="12036" width="40.6640625" style="29" customWidth="1"/>
    <col min="12037" max="12040" width="9.33203125" style="29" customWidth="1"/>
    <col min="12041" max="12289" width="8.88671875" style="29"/>
    <col min="12290" max="12290" width="9.33203125" style="29" customWidth="1"/>
    <col min="12291" max="12291" width="6.6640625" style="29" customWidth="1"/>
    <col min="12292" max="12292" width="40.6640625" style="29" customWidth="1"/>
    <col min="12293" max="12296" width="9.33203125" style="29" customWidth="1"/>
    <col min="12297" max="12545" width="8.88671875" style="29"/>
    <col min="12546" max="12546" width="9.33203125" style="29" customWidth="1"/>
    <col min="12547" max="12547" width="6.6640625" style="29" customWidth="1"/>
    <col min="12548" max="12548" width="40.6640625" style="29" customWidth="1"/>
    <col min="12549" max="12552" width="9.33203125" style="29" customWidth="1"/>
    <col min="12553" max="12801" width="8.88671875" style="29"/>
    <col min="12802" max="12802" width="9.33203125" style="29" customWidth="1"/>
    <col min="12803" max="12803" width="6.6640625" style="29" customWidth="1"/>
    <col min="12804" max="12804" width="40.6640625" style="29" customWidth="1"/>
    <col min="12805" max="12808" width="9.33203125" style="29" customWidth="1"/>
    <col min="12809" max="13057" width="8.88671875" style="29"/>
    <col min="13058" max="13058" width="9.33203125" style="29" customWidth="1"/>
    <col min="13059" max="13059" width="6.6640625" style="29" customWidth="1"/>
    <col min="13060" max="13060" width="40.6640625" style="29" customWidth="1"/>
    <col min="13061" max="13064" width="9.33203125" style="29" customWidth="1"/>
    <col min="13065" max="13313" width="8.88671875" style="29"/>
    <col min="13314" max="13314" width="9.33203125" style="29" customWidth="1"/>
    <col min="13315" max="13315" width="6.6640625" style="29" customWidth="1"/>
    <col min="13316" max="13316" width="40.6640625" style="29" customWidth="1"/>
    <col min="13317" max="13320" width="9.33203125" style="29" customWidth="1"/>
    <col min="13321" max="13569" width="8.88671875" style="29"/>
    <col min="13570" max="13570" width="9.33203125" style="29" customWidth="1"/>
    <col min="13571" max="13571" width="6.6640625" style="29" customWidth="1"/>
    <col min="13572" max="13572" width="40.6640625" style="29" customWidth="1"/>
    <col min="13573" max="13576" width="9.33203125" style="29" customWidth="1"/>
    <col min="13577" max="13825" width="8.88671875" style="29"/>
    <col min="13826" max="13826" width="9.33203125" style="29" customWidth="1"/>
    <col min="13827" max="13827" width="6.6640625" style="29" customWidth="1"/>
    <col min="13828" max="13828" width="40.6640625" style="29" customWidth="1"/>
    <col min="13829" max="13832" width="9.33203125" style="29" customWidth="1"/>
    <col min="13833" max="14081" width="8.88671875" style="29"/>
    <col min="14082" max="14082" width="9.33203125" style="29" customWidth="1"/>
    <col min="14083" max="14083" width="6.6640625" style="29" customWidth="1"/>
    <col min="14084" max="14084" width="40.6640625" style="29" customWidth="1"/>
    <col min="14085" max="14088" width="9.33203125" style="29" customWidth="1"/>
    <col min="14089" max="14337" width="8.88671875" style="29"/>
    <col min="14338" max="14338" width="9.33203125" style="29" customWidth="1"/>
    <col min="14339" max="14339" width="6.6640625" style="29" customWidth="1"/>
    <col min="14340" max="14340" width="40.6640625" style="29" customWidth="1"/>
    <col min="14341" max="14344" width="9.33203125" style="29" customWidth="1"/>
    <col min="14345" max="14593" width="8.88671875" style="29"/>
    <col min="14594" max="14594" width="9.33203125" style="29" customWidth="1"/>
    <col min="14595" max="14595" width="6.6640625" style="29" customWidth="1"/>
    <col min="14596" max="14596" width="40.6640625" style="29" customWidth="1"/>
    <col min="14597" max="14600" width="9.33203125" style="29" customWidth="1"/>
    <col min="14601" max="14849" width="8.88671875" style="29"/>
    <col min="14850" max="14850" width="9.33203125" style="29" customWidth="1"/>
    <col min="14851" max="14851" width="6.6640625" style="29" customWidth="1"/>
    <col min="14852" max="14852" width="40.6640625" style="29" customWidth="1"/>
    <col min="14853" max="14856" width="9.33203125" style="29" customWidth="1"/>
    <col min="14857" max="15105" width="8.88671875" style="29"/>
    <col min="15106" max="15106" width="9.33203125" style="29" customWidth="1"/>
    <col min="15107" max="15107" width="6.6640625" style="29" customWidth="1"/>
    <col min="15108" max="15108" width="40.6640625" style="29" customWidth="1"/>
    <col min="15109" max="15112" width="9.33203125" style="29" customWidth="1"/>
    <col min="15113" max="15361" width="8.88671875" style="29"/>
    <col min="15362" max="15362" width="9.33203125" style="29" customWidth="1"/>
    <col min="15363" max="15363" width="6.6640625" style="29" customWidth="1"/>
    <col min="15364" max="15364" width="40.6640625" style="29" customWidth="1"/>
    <col min="15365" max="15368" width="9.33203125" style="29" customWidth="1"/>
    <col min="15369" max="15617" width="8.88671875" style="29"/>
    <col min="15618" max="15618" width="9.33203125" style="29" customWidth="1"/>
    <col min="15619" max="15619" width="6.6640625" style="29" customWidth="1"/>
    <col min="15620" max="15620" width="40.6640625" style="29" customWidth="1"/>
    <col min="15621" max="15624" width="9.33203125" style="29" customWidth="1"/>
    <col min="15625" max="15873" width="8.88671875" style="29"/>
    <col min="15874" max="15874" width="9.33203125" style="29" customWidth="1"/>
    <col min="15875" max="15875" width="6.6640625" style="29" customWidth="1"/>
    <col min="15876" max="15876" width="40.6640625" style="29" customWidth="1"/>
    <col min="15877" max="15880" width="9.33203125" style="29" customWidth="1"/>
    <col min="15881" max="16129" width="8.88671875" style="29"/>
    <col min="16130" max="16130" width="9.33203125" style="29" customWidth="1"/>
    <col min="16131" max="16131" width="6.6640625" style="29" customWidth="1"/>
    <col min="16132" max="16132" width="40.6640625" style="29" customWidth="1"/>
    <col min="16133" max="16136" width="9.33203125" style="29" customWidth="1"/>
    <col min="16137" max="16384" width="8.88671875" style="29"/>
  </cols>
  <sheetData>
    <row r="1" spans="1:8" x14ac:dyDescent="0.25">
      <c r="A1" s="59" t="s">
        <v>393</v>
      </c>
      <c r="B1" s="60"/>
      <c r="C1" s="60"/>
      <c r="D1" s="8"/>
      <c r="E1" s="8"/>
      <c r="F1" s="8"/>
      <c r="G1" s="8"/>
      <c r="H1" s="8"/>
    </row>
    <row r="2" spans="1:8" ht="27.6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4" spans="1:8" ht="15" customHeight="1" x14ac:dyDescent="0.25">
      <c r="A4" s="111" t="s">
        <v>352</v>
      </c>
      <c r="B4" s="274"/>
      <c r="C4" s="274"/>
      <c r="D4" s="385" t="s">
        <v>353</v>
      </c>
      <c r="E4" s="386"/>
      <c r="F4" s="386"/>
      <c r="G4" s="386"/>
      <c r="H4" s="387"/>
    </row>
    <row r="5" spans="1:8" x14ac:dyDescent="0.25">
      <c r="A5" s="111" t="s">
        <v>2</v>
      </c>
      <c r="B5" s="111"/>
      <c r="C5" s="84"/>
      <c r="D5" s="84" t="s">
        <v>3</v>
      </c>
      <c r="E5" s="84" t="s">
        <v>4</v>
      </c>
      <c r="F5" s="84" t="s">
        <v>5</v>
      </c>
      <c r="G5" s="84" t="s">
        <v>6</v>
      </c>
      <c r="H5" s="84" t="s">
        <v>7</v>
      </c>
    </row>
    <row r="6" spans="1:8" x14ac:dyDescent="0.25">
      <c r="A6" s="259"/>
      <c r="B6" s="259"/>
      <c r="C6" s="299"/>
      <c r="D6" s="274"/>
      <c r="E6" s="69"/>
      <c r="F6" s="69"/>
      <c r="G6" s="77"/>
      <c r="H6" s="77"/>
    </row>
    <row r="7" spans="1:8" x14ac:dyDescent="0.25">
      <c r="A7" s="265"/>
      <c r="B7" s="265"/>
      <c r="C7" s="273"/>
      <c r="D7" s="274"/>
      <c r="E7" s="69"/>
      <c r="F7" s="69"/>
      <c r="G7" s="77"/>
      <c r="H7" s="77"/>
    </row>
    <row r="8" spans="1:8" ht="24" x14ac:dyDescent="0.25">
      <c r="A8" s="147" t="s">
        <v>361</v>
      </c>
      <c r="B8" s="147"/>
      <c r="C8" s="147"/>
      <c r="D8" s="139" t="s">
        <v>362</v>
      </c>
      <c r="E8" s="267"/>
      <c r="F8" s="267"/>
      <c r="G8" s="267"/>
      <c r="H8" s="267"/>
    </row>
    <row r="9" spans="1:8" ht="15.6" x14ac:dyDescent="0.25">
      <c r="A9" s="267"/>
      <c r="B9" s="147" t="s">
        <v>363</v>
      </c>
      <c r="C9" s="147"/>
      <c r="D9" s="147" t="s">
        <v>364</v>
      </c>
      <c r="E9" s="103" t="s">
        <v>539</v>
      </c>
      <c r="F9" s="79">
        <v>610</v>
      </c>
      <c r="G9" s="183"/>
      <c r="H9" s="281">
        <f>F9*G9</f>
        <v>0</v>
      </c>
    </row>
    <row r="10" spans="1:8" ht="21" customHeight="1" x14ac:dyDescent="0.25">
      <c r="A10" s="381" t="s">
        <v>18</v>
      </c>
      <c r="B10" s="381"/>
      <c r="C10" s="381"/>
      <c r="D10" s="381"/>
      <c r="E10" s="112"/>
      <c r="F10" s="308"/>
      <c r="G10" s="85"/>
      <c r="H10" s="154">
        <f>SUM(H8:H9)</f>
        <v>0</v>
      </c>
    </row>
    <row r="1048286" spans="5:5" x14ac:dyDescent="0.25">
      <c r="E1048286" s="28"/>
    </row>
  </sheetData>
  <sheetProtection algorithmName="SHA-512" hashValue="1yO6sc+a0T8b8KT4kSyybQb9Yq0kzdCrh76raca68e4ryl31487EZ8BMW2gpykQiLs7BqWSv9T/eg/1vcDvhaA==" saltValue="HiJz/DUIV7SiMzM8Ij/iSA==" spinCount="100000" sheet="1" objects="1" scenarios="1"/>
  <mergeCells count="3">
    <mergeCell ref="A10:D10"/>
    <mergeCell ref="A2:H2"/>
    <mergeCell ref="D4:H4"/>
  </mergeCells>
  <pageMargins left="0.75" right="0.75" top="1" bottom="1" header="0.5" footer="0.5"/>
  <pageSetup paperSize="9" scale="57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ECF73-FBAB-46B0-A4DD-01BA98765749}">
  <dimension ref="A1:H1048284"/>
  <sheetViews>
    <sheetView view="pageBreakPreview" zoomScaleNormal="100" zoomScaleSheetLayoutView="100" workbookViewId="0">
      <selection activeCell="D6" sqref="D6"/>
    </sheetView>
  </sheetViews>
  <sheetFormatPr defaultRowHeight="13.2" x14ac:dyDescent="0.25"/>
  <cols>
    <col min="1" max="1" width="9.33203125" style="29" customWidth="1"/>
    <col min="2" max="2" width="9" style="29" bestFit="1" customWidth="1"/>
    <col min="3" max="3" width="3.109375" style="29" bestFit="1" customWidth="1"/>
    <col min="4" max="4" width="40.6640625" style="29" customWidth="1"/>
    <col min="5" max="5" width="7" style="29" customWidth="1"/>
    <col min="6" max="6" width="10.88671875" style="29" customWidth="1"/>
    <col min="7" max="7" width="9.5546875" style="29" customWidth="1"/>
    <col min="8" max="8" width="14.6640625" style="29" customWidth="1"/>
    <col min="9" max="257" width="8.88671875" style="29"/>
    <col min="258" max="258" width="9.33203125" style="29" customWidth="1"/>
    <col min="259" max="259" width="6.6640625" style="29" customWidth="1"/>
    <col min="260" max="260" width="40.6640625" style="29" customWidth="1"/>
    <col min="261" max="264" width="9.33203125" style="29" customWidth="1"/>
    <col min="265" max="513" width="8.88671875" style="29"/>
    <col min="514" max="514" width="9.33203125" style="29" customWidth="1"/>
    <col min="515" max="515" width="6.6640625" style="29" customWidth="1"/>
    <col min="516" max="516" width="40.6640625" style="29" customWidth="1"/>
    <col min="517" max="520" width="9.33203125" style="29" customWidth="1"/>
    <col min="521" max="769" width="8.88671875" style="29"/>
    <col min="770" max="770" width="9.33203125" style="29" customWidth="1"/>
    <col min="771" max="771" width="6.6640625" style="29" customWidth="1"/>
    <col min="772" max="772" width="40.6640625" style="29" customWidth="1"/>
    <col min="773" max="776" width="9.33203125" style="29" customWidth="1"/>
    <col min="777" max="1025" width="8.88671875" style="29"/>
    <col min="1026" max="1026" width="9.33203125" style="29" customWidth="1"/>
    <col min="1027" max="1027" width="6.6640625" style="29" customWidth="1"/>
    <col min="1028" max="1028" width="40.6640625" style="29" customWidth="1"/>
    <col min="1029" max="1032" width="9.33203125" style="29" customWidth="1"/>
    <col min="1033" max="1281" width="8.88671875" style="29"/>
    <col min="1282" max="1282" width="9.33203125" style="29" customWidth="1"/>
    <col min="1283" max="1283" width="6.6640625" style="29" customWidth="1"/>
    <col min="1284" max="1284" width="40.6640625" style="29" customWidth="1"/>
    <col min="1285" max="1288" width="9.33203125" style="29" customWidth="1"/>
    <col min="1289" max="1537" width="8.88671875" style="29"/>
    <col min="1538" max="1538" width="9.33203125" style="29" customWidth="1"/>
    <col min="1539" max="1539" width="6.6640625" style="29" customWidth="1"/>
    <col min="1540" max="1540" width="40.6640625" style="29" customWidth="1"/>
    <col min="1541" max="1544" width="9.33203125" style="29" customWidth="1"/>
    <col min="1545" max="1793" width="8.88671875" style="29"/>
    <col min="1794" max="1794" width="9.33203125" style="29" customWidth="1"/>
    <col min="1795" max="1795" width="6.6640625" style="29" customWidth="1"/>
    <col min="1796" max="1796" width="40.6640625" style="29" customWidth="1"/>
    <col min="1797" max="1800" width="9.33203125" style="29" customWidth="1"/>
    <col min="1801" max="2049" width="8.88671875" style="29"/>
    <col min="2050" max="2050" width="9.33203125" style="29" customWidth="1"/>
    <col min="2051" max="2051" width="6.6640625" style="29" customWidth="1"/>
    <col min="2052" max="2052" width="40.6640625" style="29" customWidth="1"/>
    <col min="2053" max="2056" width="9.33203125" style="29" customWidth="1"/>
    <col min="2057" max="2305" width="8.88671875" style="29"/>
    <col min="2306" max="2306" width="9.33203125" style="29" customWidth="1"/>
    <col min="2307" max="2307" width="6.6640625" style="29" customWidth="1"/>
    <col min="2308" max="2308" width="40.6640625" style="29" customWidth="1"/>
    <col min="2309" max="2312" width="9.33203125" style="29" customWidth="1"/>
    <col min="2313" max="2561" width="8.88671875" style="29"/>
    <col min="2562" max="2562" width="9.33203125" style="29" customWidth="1"/>
    <col min="2563" max="2563" width="6.6640625" style="29" customWidth="1"/>
    <col min="2564" max="2564" width="40.6640625" style="29" customWidth="1"/>
    <col min="2565" max="2568" width="9.33203125" style="29" customWidth="1"/>
    <col min="2569" max="2817" width="8.88671875" style="29"/>
    <col min="2818" max="2818" width="9.33203125" style="29" customWidth="1"/>
    <col min="2819" max="2819" width="6.6640625" style="29" customWidth="1"/>
    <col min="2820" max="2820" width="40.6640625" style="29" customWidth="1"/>
    <col min="2821" max="2824" width="9.33203125" style="29" customWidth="1"/>
    <col min="2825" max="3073" width="8.88671875" style="29"/>
    <col min="3074" max="3074" width="9.33203125" style="29" customWidth="1"/>
    <col min="3075" max="3075" width="6.6640625" style="29" customWidth="1"/>
    <col min="3076" max="3076" width="40.6640625" style="29" customWidth="1"/>
    <col min="3077" max="3080" width="9.33203125" style="29" customWidth="1"/>
    <col min="3081" max="3329" width="8.88671875" style="29"/>
    <col min="3330" max="3330" width="9.33203125" style="29" customWidth="1"/>
    <col min="3331" max="3331" width="6.6640625" style="29" customWidth="1"/>
    <col min="3332" max="3332" width="40.6640625" style="29" customWidth="1"/>
    <col min="3333" max="3336" width="9.33203125" style="29" customWidth="1"/>
    <col min="3337" max="3585" width="8.88671875" style="29"/>
    <col min="3586" max="3586" width="9.33203125" style="29" customWidth="1"/>
    <col min="3587" max="3587" width="6.6640625" style="29" customWidth="1"/>
    <col min="3588" max="3588" width="40.6640625" style="29" customWidth="1"/>
    <col min="3589" max="3592" width="9.33203125" style="29" customWidth="1"/>
    <col min="3593" max="3841" width="8.88671875" style="29"/>
    <col min="3842" max="3842" width="9.33203125" style="29" customWidth="1"/>
    <col min="3843" max="3843" width="6.6640625" style="29" customWidth="1"/>
    <col min="3844" max="3844" width="40.6640625" style="29" customWidth="1"/>
    <col min="3845" max="3848" width="9.33203125" style="29" customWidth="1"/>
    <col min="3849" max="4097" width="8.88671875" style="29"/>
    <col min="4098" max="4098" width="9.33203125" style="29" customWidth="1"/>
    <col min="4099" max="4099" width="6.6640625" style="29" customWidth="1"/>
    <col min="4100" max="4100" width="40.6640625" style="29" customWidth="1"/>
    <col min="4101" max="4104" width="9.33203125" style="29" customWidth="1"/>
    <col min="4105" max="4353" width="8.88671875" style="29"/>
    <col min="4354" max="4354" width="9.33203125" style="29" customWidth="1"/>
    <col min="4355" max="4355" width="6.6640625" style="29" customWidth="1"/>
    <col min="4356" max="4356" width="40.6640625" style="29" customWidth="1"/>
    <col min="4357" max="4360" width="9.33203125" style="29" customWidth="1"/>
    <col min="4361" max="4609" width="8.88671875" style="29"/>
    <col min="4610" max="4610" width="9.33203125" style="29" customWidth="1"/>
    <col min="4611" max="4611" width="6.6640625" style="29" customWidth="1"/>
    <col min="4612" max="4612" width="40.6640625" style="29" customWidth="1"/>
    <col min="4613" max="4616" width="9.33203125" style="29" customWidth="1"/>
    <col min="4617" max="4865" width="8.88671875" style="29"/>
    <col min="4866" max="4866" width="9.33203125" style="29" customWidth="1"/>
    <col min="4867" max="4867" width="6.6640625" style="29" customWidth="1"/>
    <col min="4868" max="4868" width="40.6640625" style="29" customWidth="1"/>
    <col min="4869" max="4872" width="9.33203125" style="29" customWidth="1"/>
    <col min="4873" max="5121" width="8.88671875" style="29"/>
    <col min="5122" max="5122" width="9.33203125" style="29" customWidth="1"/>
    <col min="5123" max="5123" width="6.6640625" style="29" customWidth="1"/>
    <col min="5124" max="5124" width="40.6640625" style="29" customWidth="1"/>
    <col min="5125" max="5128" width="9.33203125" style="29" customWidth="1"/>
    <col min="5129" max="5377" width="8.88671875" style="29"/>
    <col min="5378" max="5378" width="9.33203125" style="29" customWidth="1"/>
    <col min="5379" max="5379" width="6.6640625" style="29" customWidth="1"/>
    <col min="5380" max="5380" width="40.6640625" style="29" customWidth="1"/>
    <col min="5381" max="5384" width="9.33203125" style="29" customWidth="1"/>
    <col min="5385" max="5633" width="8.88671875" style="29"/>
    <col min="5634" max="5634" width="9.33203125" style="29" customWidth="1"/>
    <col min="5635" max="5635" width="6.6640625" style="29" customWidth="1"/>
    <col min="5636" max="5636" width="40.6640625" style="29" customWidth="1"/>
    <col min="5637" max="5640" width="9.33203125" style="29" customWidth="1"/>
    <col min="5641" max="5889" width="8.88671875" style="29"/>
    <col min="5890" max="5890" width="9.33203125" style="29" customWidth="1"/>
    <col min="5891" max="5891" width="6.6640625" style="29" customWidth="1"/>
    <col min="5892" max="5892" width="40.6640625" style="29" customWidth="1"/>
    <col min="5893" max="5896" width="9.33203125" style="29" customWidth="1"/>
    <col min="5897" max="6145" width="8.88671875" style="29"/>
    <col min="6146" max="6146" width="9.33203125" style="29" customWidth="1"/>
    <col min="6147" max="6147" width="6.6640625" style="29" customWidth="1"/>
    <col min="6148" max="6148" width="40.6640625" style="29" customWidth="1"/>
    <col min="6149" max="6152" width="9.33203125" style="29" customWidth="1"/>
    <col min="6153" max="6401" width="8.88671875" style="29"/>
    <col min="6402" max="6402" width="9.33203125" style="29" customWidth="1"/>
    <col min="6403" max="6403" width="6.6640625" style="29" customWidth="1"/>
    <col min="6404" max="6404" width="40.6640625" style="29" customWidth="1"/>
    <col min="6405" max="6408" width="9.33203125" style="29" customWidth="1"/>
    <col min="6409" max="6657" width="8.88671875" style="29"/>
    <col min="6658" max="6658" width="9.33203125" style="29" customWidth="1"/>
    <col min="6659" max="6659" width="6.6640625" style="29" customWidth="1"/>
    <col min="6660" max="6660" width="40.6640625" style="29" customWidth="1"/>
    <col min="6661" max="6664" width="9.33203125" style="29" customWidth="1"/>
    <col min="6665" max="6913" width="8.88671875" style="29"/>
    <col min="6914" max="6914" width="9.33203125" style="29" customWidth="1"/>
    <col min="6915" max="6915" width="6.6640625" style="29" customWidth="1"/>
    <col min="6916" max="6916" width="40.6640625" style="29" customWidth="1"/>
    <col min="6917" max="6920" width="9.33203125" style="29" customWidth="1"/>
    <col min="6921" max="7169" width="8.88671875" style="29"/>
    <col min="7170" max="7170" width="9.33203125" style="29" customWidth="1"/>
    <col min="7171" max="7171" width="6.6640625" style="29" customWidth="1"/>
    <col min="7172" max="7172" width="40.6640625" style="29" customWidth="1"/>
    <col min="7173" max="7176" width="9.33203125" style="29" customWidth="1"/>
    <col min="7177" max="7425" width="8.88671875" style="29"/>
    <col min="7426" max="7426" width="9.33203125" style="29" customWidth="1"/>
    <col min="7427" max="7427" width="6.6640625" style="29" customWidth="1"/>
    <col min="7428" max="7428" width="40.6640625" style="29" customWidth="1"/>
    <col min="7429" max="7432" width="9.33203125" style="29" customWidth="1"/>
    <col min="7433" max="7681" width="8.88671875" style="29"/>
    <col min="7682" max="7682" width="9.33203125" style="29" customWidth="1"/>
    <col min="7683" max="7683" width="6.6640625" style="29" customWidth="1"/>
    <col min="7684" max="7684" width="40.6640625" style="29" customWidth="1"/>
    <col min="7685" max="7688" width="9.33203125" style="29" customWidth="1"/>
    <col min="7689" max="7937" width="8.88671875" style="29"/>
    <col min="7938" max="7938" width="9.33203125" style="29" customWidth="1"/>
    <col min="7939" max="7939" width="6.6640625" style="29" customWidth="1"/>
    <col min="7940" max="7940" width="40.6640625" style="29" customWidth="1"/>
    <col min="7941" max="7944" width="9.33203125" style="29" customWidth="1"/>
    <col min="7945" max="8193" width="8.88671875" style="29"/>
    <col min="8194" max="8194" width="9.33203125" style="29" customWidth="1"/>
    <col min="8195" max="8195" width="6.6640625" style="29" customWidth="1"/>
    <col min="8196" max="8196" width="40.6640625" style="29" customWidth="1"/>
    <col min="8197" max="8200" width="9.33203125" style="29" customWidth="1"/>
    <col min="8201" max="8449" width="8.88671875" style="29"/>
    <col min="8450" max="8450" width="9.33203125" style="29" customWidth="1"/>
    <col min="8451" max="8451" width="6.6640625" style="29" customWidth="1"/>
    <col min="8452" max="8452" width="40.6640625" style="29" customWidth="1"/>
    <col min="8453" max="8456" width="9.33203125" style="29" customWidth="1"/>
    <col min="8457" max="8705" width="8.88671875" style="29"/>
    <col min="8706" max="8706" width="9.33203125" style="29" customWidth="1"/>
    <col min="8707" max="8707" width="6.6640625" style="29" customWidth="1"/>
    <col min="8708" max="8708" width="40.6640625" style="29" customWidth="1"/>
    <col min="8709" max="8712" width="9.33203125" style="29" customWidth="1"/>
    <col min="8713" max="8961" width="8.88671875" style="29"/>
    <col min="8962" max="8962" width="9.33203125" style="29" customWidth="1"/>
    <col min="8963" max="8963" width="6.6640625" style="29" customWidth="1"/>
    <col min="8964" max="8964" width="40.6640625" style="29" customWidth="1"/>
    <col min="8965" max="8968" width="9.33203125" style="29" customWidth="1"/>
    <col min="8969" max="9217" width="8.88671875" style="29"/>
    <col min="9218" max="9218" width="9.33203125" style="29" customWidth="1"/>
    <col min="9219" max="9219" width="6.6640625" style="29" customWidth="1"/>
    <col min="9220" max="9220" width="40.6640625" style="29" customWidth="1"/>
    <col min="9221" max="9224" width="9.33203125" style="29" customWidth="1"/>
    <col min="9225" max="9473" width="8.88671875" style="29"/>
    <col min="9474" max="9474" width="9.33203125" style="29" customWidth="1"/>
    <col min="9475" max="9475" width="6.6640625" style="29" customWidth="1"/>
    <col min="9476" max="9476" width="40.6640625" style="29" customWidth="1"/>
    <col min="9477" max="9480" width="9.33203125" style="29" customWidth="1"/>
    <col min="9481" max="9729" width="8.88671875" style="29"/>
    <col min="9730" max="9730" width="9.33203125" style="29" customWidth="1"/>
    <col min="9731" max="9731" width="6.6640625" style="29" customWidth="1"/>
    <col min="9732" max="9732" width="40.6640625" style="29" customWidth="1"/>
    <col min="9733" max="9736" width="9.33203125" style="29" customWidth="1"/>
    <col min="9737" max="9985" width="8.88671875" style="29"/>
    <col min="9986" max="9986" width="9.33203125" style="29" customWidth="1"/>
    <col min="9987" max="9987" width="6.6640625" style="29" customWidth="1"/>
    <col min="9988" max="9988" width="40.6640625" style="29" customWidth="1"/>
    <col min="9989" max="9992" width="9.33203125" style="29" customWidth="1"/>
    <col min="9993" max="10241" width="8.88671875" style="29"/>
    <col min="10242" max="10242" width="9.33203125" style="29" customWidth="1"/>
    <col min="10243" max="10243" width="6.6640625" style="29" customWidth="1"/>
    <col min="10244" max="10244" width="40.6640625" style="29" customWidth="1"/>
    <col min="10245" max="10248" width="9.33203125" style="29" customWidth="1"/>
    <col min="10249" max="10497" width="8.88671875" style="29"/>
    <col min="10498" max="10498" width="9.33203125" style="29" customWidth="1"/>
    <col min="10499" max="10499" width="6.6640625" style="29" customWidth="1"/>
    <col min="10500" max="10500" width="40.6640625" style="29" customWidth="1"/>
    <col min="10501" max="10504" width="9.33203125" style="29" customWidth="1"/>
    <col min="10505" max="10753" width="8.88671875" style="29"/>
    <col min="10754" max="10754" width="9.33203125" style="29" customWidth="1"/>
    <col min="10755" max="10755" width="6.6640625" style="29" customWidth="1"/>
    <col min="10756" max="10756" width="40.6640625" style="29" customWidth="1"/>
    <col min="10757" max="10760" width="9.33203125" style="29" customWidth="1"/>
    <col min="10761" max="11009" width="8.88671875" style="29"/>
    <col min="11010" max="11010" width="9.33203125" style="29" customWidth="1"/>
    <col min="11011" max="11011" width="6.6640625" style="29" customWidth="1"/>
    <col min="11012" max="11012" width="40.6640625" style="29" customWidth="1"/>
    <col min="11013" max="11016" width="9.33203125" style="29" customWidth="1"/>
    <col min="11017" max="11265" width="8.88671875" style="29"/>
    <col min="11266" max="11266" width="9.33203125" style="29" customWidth="1"/>
    <col min="11267" max="11267" width="6.6640625" style="29" customWidth="1"/>
    <col min="11268" max="11268" width="40.6640625" style="29" customWidth="1"/>
    <col min="11269" max="11272" width="9.33203125" style="29" customWidth="1"/>
    <col min="11273" max="11521" width="8.88671875" style="29"/>
    <col min="11522" max="11522" width="9.33203125" style="29" customWidth="1"/>
    <col min="11523" max="11523" width="6.6640625" style="29" customWidth="1"/>
    <col min="11524" max="11524" width="40.6640625" style="29" customWidth="1"/>
    <col min="11525" max="11528" width="9.33203125" style="29" customWidth="1"/>
    <col min="11529" max="11777" width="8.88671875" style="29"/>
    <col min="11778" max="11778" width="9.33203125" style="29" customWidth="1"/>
    <col min="11779" max="11779" width="6.6640625" style="29" customWidth="1"/>
    <col min="11780" max="11780" width="40.6640625" style="29" customWidth="1"/>
    <col min="11781" max="11784" width="9.33203125" style="29" customWidth="1"/>
    <col min="11785" max="12033" width="8.88671875" style="29"/>
    <col min="12034" max="12034" width="9.33203125" style="29" customWidth="1"/>
    <col min="12035" max="12035" width="6.6640625" style="29" customWidth="1"/>
    <col min="12036" max="12036" width="40.6640625" style="29" customWidth="1"/>
    <col min="12037" max="12040" width="9.33203125" style="29" customWidth="1"/>
    <col min="12041" max="12289" width="8.88671875" style="29"/>
    <col min="12290" max="12290" width="9.33203125" style="29" customWidth="1"/>
    <col min="12291" max="12291" width="6.6640625" style="29" customWidth="1"/>
    <col min="12292" max="12292" width="40.6640625" style="29" customWidth="1"/>
    <col min="12293" max="12296" width="9.33203125" style="29" customWidth="1"/>
    <col min="12297" max="12545" width="8.88671875" style="29"/>
    <col min="12546" max="12546" width="9.33203125" style="29" customWidth="1"/>
    <col min="12547" max="12547" width="6.6640625" style="29" customWidth="1"/>
    <col min="12548" max="12548" width="40.6640625" style="29" customWidth="1"/>
    <col min="12549" max="12552" width="9.33203125" style="29" customWidth="1"/>
    <col min="12553" max="12801" width="8.88671875" style="29"/>
    <col min="12802" max="12802" width="9.33203125" style="29" customWidth="1"/>
    <col min="12803" max="12803" width="6.6640625" style="29" customWidth="1"/>
    <col min="12804" max="12804" width="40.6640625" style="29" customWidth="1"/>
    <col min="12805" max="12808" width="9.33203125" style="29" customWidth="1"/>
    <col min="12809" max="13057" width="8.88671875" style="29"/>
    <col min="13058" max="13058" width="9.33203125" style="29" customWidth="1"/>
    <col min="13059" max="13059" width="6.6640625" style="29" customWidth="1"/>
    <col min="13060" max="13060" width="40.6640625" style="29" customWidth="1"/>
    <col min="13061" max="13064" width="9.33203125" style="29" customWidth="1"/>
    <col min="13065" max="13313" width="8.88671875" style="29"/>
    <col min="13314" max="13314" width="9.33203125" style="29" customWidth="1"/>
    <col min="13315" max="13315" width="6.6640625" style="29" customWidth="1"/>
    <col min="13316" max="13316" width="40.6640625" style="29" customWidth="1"/>
    <col min="13317" max="13320" width="9.33203125" style="29" customWidth="1"/>
    <col min="13321" max="13569" width="8.88671875" style="29"/>
    <col min="13570" max="13570" width="9.33203125" style="29" customWidth="1"/>
    <col min="13571" max="13571" width="6.6640625" style="29" customWidth="1"/>
    <col min="13572" max="13572" width="40.6640625" style="29" customWidth="1"/>
    <col min="13573" max="13576" width="9.33203125" style="29" customWidth="1"/>
    <col min="13577" max="13825" width="8.88671875" style="29"/>
    <col min="13826" max="13826" width="9.33203125" style="29" customWidth="1"/>
    <col min="13827" max="13827" width="6.6640625" style="29" customWidth="1"/>
    <col min="13828" max="13828" width="40.6640625" style="29" customWidth="1"/>
    <col min="13829" max="13832" width="9.33203125" style="29" customWidth="1"/>
    <col min="13833" max="14081" width="8.88671875" style="29"/>
    <col min="14082" max="14082" width="9.33203125" style="29" customWidth="1"/>
    <col min="14083" max="14083" width="6.6640625" style="29" customWidth="1"/>
    <col min="14084" max="14084" width="40.6640625" style="29" customWidth="1"/>
    <col min="14085" max="14088" width="9.33203125" style="29" customWidth="1"/>
    <col min="14089" max="14337" width="8.88671875" style="29"/>
    <col min="14338" max="14338" width="9.33203125" style="29" customWidth="1"/>
    <col min="14339" max="14339" width="6.6640625" style="29" customWidth="1"/>
    <col min="14340" max="14340" width="40.6640625" style="29" customWidth="1"/>
    <col min="14341" max="14344" width="9.33203125" style="29" customWidth="1"/>
    <col min="14345" max="14593" width="8.88671875" style="29"/>
    <col min="14594" max="14594" width="9.33203125" style="29" customWidth="1"/>
    <col min="14595" max="14595" width="6.6640625" style="29" customWidth="1"/>
    <col min="14596" max="14596" width="40.6640625" style="29" customWidth="1"/>
    <col min="14597" max="14600" width="9.33203125" style="29" customWidth="1"/>
    <col min="14601" max="14849" width="8.88671875" style="29"/>
    <col min="14850" max="14850" width="9.33203125" style="29" customWidth="1"/>
    <col min="14851" max="14851" width="6.6640625" style="29" customWidth="1"/>
    <col min="14852" max="14852" width="40.6640625" style="29" customWidth="1"/>
    <col min="14853" max="14856" width="9.33203125" style="29" customWidth="1"/>
    <col min="14857" max="15105" width="8.88671875" style="29"/>
    <col min="15106" max="15106" width="9.33203125" style="29" customWidth="1"/>
    <col min="15107" max="15107" width="6.6640625" style="29" customWidth="1"/>
    <col min="15108" max="15108" width="40.6640625" style="29" customWidth="1"/>
    <col min="15109" max="15112" width="9.33203125" style="29" customWidth="1"/>
    <col min="15113" max="15361" width="8.88671875" style="29"/>
    <col min="15362" max="15362" width="9.33203125" style="29" customWidth="1"/>
    <col min="15363" max="15363" width="6.6640625" style="29" customWidth="1"/>
    <col min="15364" max="15364" width="40.6640625" style="29" customWidth="1"/>
    <col min="15365" max="15368" width="9.33203125" style="29" customWidth="1"/>
    <col min="15369" max="15617" width="8.88671875" style="29"/>
    <col min="15618" max="15618" width="9.33203125" style="29" customWidth="1"/>
    <col min="15619" max="15619" width="6.6640625" style="29" customWidth="1"/>
    <col min="15620" max="15620" width="40.6640625" style="29" customWidth="1"/>
    <col min="15621" max="15624" width="9.33203125" style="29" customWidth="1"/>
    <col min="15625" max="15873" width="8.88671875" style="29"/>
    <col min="15874" max="15874" width="9.33203125" style="29" customWidth="1"/>
    <col min="15875" max="15875" width="6.6640625" style="29" customWidth="1"/>
    <col min="15876" max="15876" width="40.6640625" style="29" customWidth="1"/>
    <col min="15877" max="15880" width="9.33203125" style="29" customWidth="1"/>
    <col min="15881" max="16129" width="8.88671875" style="29"/>
    <col min="16130" max="16130" width="9.33203125" style="29" customWidth="1"/>
    <col min="16131" max="16131" width="6.6640625" style="29" customWidth="1"/>
    <col min="16132" max="16132" width="40.6640625" style="29" customWidth="1"/>
    <col min="16133" max="16136" width="9.33203125" style="29" customWidth="1"/>
    <col min="16137" max="16384" width="8.88671875" style="29"/>
  </cols>
  <sheetData>
    <row r="1" spans="1:8" s="8" customFormat="1" x14ac:dyDescent="0.25">
      <c r="A1" s="62" t="s">
        <v>393</v>
      </c>
      <c r="B1" s="61"/>
      <c r="C1" s="61"/>
      <c r="D1" s="228"/>
      <c r="E1" s="228"/>
      <c r="F1" s="228"/>
      <c r="G1" s="228"/>
      <c r="H1" s="228"/>
    </row>
    <row r="2" spans="1:8" s="8" customFormat="1" ht="25.8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3" spans="1:8" s="8" customFormat="1" x14ac:dyDescent="0.3">
      <c r="A3" s="228"/>
      <c r="B3" s="228"/>
      <c r="C3" s="228"/>
      <c r="D3" s="228"/>
      <c r="E3" s="228"/>
      <c r="F3" s="228"/>
      <c r="G3" s="228"/>
      <c r="H3" s="228"/>
    </row>
    <row r="4" spans="1:8" ht="15" customHeight="1" x14ac:dyDescent="0.25">
      <c r="A4" s="111" t="s">
        <v>345</v>
      </c>
      <c r="B4" s="274"/>
      <c r="C4" s="274"/>
      <c r="D4" s="388" t="s">
        <v>346</v>
      </c>
      <c r="E4" s="389"/>
      <c r="F4" s="389"/>
      <c r="G4" s="389"/>
      <c r="H4" s="389"/>
    </row>
    <row r="5" spans="1:8" x14ac:dyDescent="0.25">
      <c r="A5" s="233" t="s">
        <v>2</v>
      </c>
      <c r="B5" s="233"/>
      <c r="C5" s="256"/>
      <c r="D5" s="92" t="s">
        <v>3</v>
      </c>
      <c r="E5" s="92" t="s">
        <v>4</v>
      </c>
      <c r="F5" s="92" t="s">
        <v>5</v>
      </c>
      <c r="G5" s="92" t="s">
        <v>6</v>
      </c>
      <c r="H5" s="92" t="s">
        <v>7</v>
      </c>
    </row>
    <row r="6" spans="1:8" ht="44.4" customHeight="1" x14ac:dyDescent="0.25">
      <c r="A6" s="174" t="s">
        <v>347</v>
      </c>
      <c r="B6" s="174"/>
      <c r="C6" s="174"/>
      <c r="D6" s="155" t="s">
        <v>348</v>
      </c>
      <c r="E6" s="184"/>
      <c r="F6" s="184"/>
      <c r="G6" s="184"/>
      <c r="H6" s="184"/>
    </row>
    <row r="7" spans="1:8" ht="15.6" x14ac:dyDescent="0.25">
      <c r="A7" s="184"/>
      <c r="B7" s="174" t="s">
        <v>349</v>
      </c>
      <c r="C7" s="174"/>
      <c r="D7" s="174" t="s">
        <v>350</v>
      </c>
      <c r="E7" s="293" t="s">
        <v>554</v>
      </c>
      <c r="F7" s="95">
        <f>300*3.7*0.05</f>
        <v>55.5</v>
      </c>
      <c r="G7" s="105"/>
      <c r="H7" s="249">
        <f>F7*G7</f>
        <v>0</v>
      </c>
    </row>
    <row r="8" spans="1:8" ht="19.8" customHeight="1" x14ac:dyDescent="0.25">
      <c r="A8" s="356" t="s">
        <v>18</v>
      </c>
      <c r="B8" s="357"/>
      <c r="C8" s="357"/>
      <c r="D8" s="358"/>
      <c r="E8" s="203"/>
      <c r="F8" s="284"/>
      <c r="G8" s="262"/>
      <c r="H8" s="173">
        <f>SUM(H6:H7)</f>
        <v>0</v>
      </c>
    </row>
    <row r="1048284" spans="5:5" x14ac:dyDescent="0.25">
      <c r="E1048284" s="28"/>
    </row>
  </sheetData>
  <sheetProtection algorithmName="SHA-512" hashValue="dYxMoy4DmZVMEWBWtONz/FqI9zntzwIgNRORxFu6RxVypokTshdn9juOFru2rV0pbA92aiNxKxH8HjyqeCBuVw==" saltValue="RdT+e+BPHJEd9nequDWlYw==" spinCount="100000" sheet="1" objects="1" scenarios="1"/>
  <mergeCells count="3">
    <mergeCell ref="A8:D8"/>
    <mergeCell ref="A2:H2"/>
    <mergeCell ref="D4:H4"/>
  </mergeCells>
  <pageMargins left="0.75" right="0.75" top="1" bottom="1" header="0.5" footer="0.5"/>
  <pageSetup paperSize="9" scale="57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EBAE3-33C3-4238-AF4F-9479C06630E9}">
  <dimension ref="A1:H1048285"/>
  <sheetViews>
    <sheetView view="pageBreakPreview" zoomScale="107" zoomScaleNormal="100" zoomScaleSheetLayoutView="107" workbookViewId="0">
      <selection activeCell="H8" sqref="H8"/>
    </sheetView>
  </sheetViews>
  <sheetFormatPr defaultRowHeight="13.2" x14ac:dyDescent="0.25"/>
  <cols>
    <col min="1" max="1" width="9.33203125" style="29" customWidth="1"/>
    <col min="2" max="2" width="9" style="29" bestFit="1" customWidth="1"/>
    <col min="3" max="3" width="3.6640625" style="29" customWidth="1"/>
    <col min="4" max="4" width="40.6640625" style="29" customWidth="1"/>
    <col min="5" max="5" width="14.88671875" style="29" customWidth="1"/>
    <col min="6" max="6" width="13.6640625" style="29" customWidth="1"/>
    <col min="7" max="7" width="13.5546875" style="29" customWidth="1"/>
    <col min="8" max="8" width="13.88671875" style="29" customWidth="1"/>
    <col min="9" max="257" width="8.88671875" style="29"/>
    <col min="258" max="258" width="9.33203125" style="29" customWidth="1"/>
    <col min="259" max="259" width="6.6640625" style="29" customWidth="1"/>
    <col min="260" max="260" width="40.6640625" style="29" customWidth="1"/>
    <col min="261" max="264" width="9.33203125" style="29" customWidth="1"/>
    <col min="265" max="513" width="8.88671875" style="29"/>
    <col min="514" max="514" width="9.33203125" style="29" customWidth="1"/>
    <col min="515" max="515" width="6.6640625" style="29" customWidth="1"/>
    <col min="516" max="516" width="40.6640625" style="29" customWidth="1"/>
    <col min="517" max="520" width="9.33203125" style="29" customWidth="1"/>
    <col min="521" max="769" width="8.88671875" style="29"/>
    <col min="770" max="770" width="9.33203125" style="29" customWidth="1"/>
    <col min="771" max="771" width="6.6640625" style="29" customWidth="1"/>
    <col min="772" max="772" width="40.6640625" style="29" customWidth="1"/>
    <col min="773" max="776" width="9.33203125" style="29" customWidth="1"/>
    <col min="777" max="1025" width="8.88671875" style="29"/>
    <col min="1026" max="1026" width="9.33203125" style="29" customWidth="1"/>
    <col min="1027" max="1027" width="6.6640625" style="29" customWidth="1"/>
    <col min="1028" max="1028" width="40.6640625" style="29" customWidth="1"/>
    <col min="1029" max="1032" width="9.33203125" style="29" customWidth="1"/>
    <col min="1033" max="1281" width="8.88671875" style="29"/>
    <col min="1282" max="1282" width="9.33203125" style="29" customWidth="1"/>
    <col min="1283" max="1283" width="6.6640625" style="29" customWidth="1"/>
    <col min="1284" max="1284" width="40.6640625" style="29" customWidth="1"/>
    <col min="1285" max="1288" width="9.33203125" style="29" customWidth="1"/>
    <col min="1289" max="1537" width="8.88671875" style="29"/>
    <col min="1538" max="1538" width="9.33203125" style="29" customWidth="1"/>
    <col min="1539" max="1539" width="6.6640625" style="29" customWidth="1"/>
    <col min="1540" max="1540" width="40.6640625" style="29" customWidth="1"/>
    <col min="1541" max="1544" width="9.33203125" style="29" customWidth="1"/>
    <col min="1545" max="1793" width="8.88671875" style="29"/>
    <col min="1794" max="1794" width="9.33203125" style="29" customWidth="1"/>
    <col min="1795" max="1795" width="6.6640625" style="29" customWidth="1"/>
    <col min="1796" max="1796" width="40.6640625" style="29" customWidth="1"/>
    <col min="1797" max="1800" width="9.33203125" style="29" customWidth="1"/>
    <col min="1801" max="2049" width="8.88671875" style="29"/>
    <col min="2050" max="2050" width="9.33203125" style="29" customWidth="1"/>
    <col min="2051" max="2051" width="6.6640625" style="29" customWidth="1"/>
    <col min="2052" max="2052" width="40.6640625" style="29" customWidth="1"/>
    <col min="2053" max="2056" width="9.33203125" style="29" customWidth="1"/>
    <col min="2057" max="2305" width="8.88671875" style="29"/>
    <col min="2306" max="2306" width="9.33203125" style="29" customWidth="1"/>
    <col min="2307" max="2307" width="6.6640625" style="29" customWidth="1"/>
    <col min="2308" max="2308" width="40.6640625" style="29" customWidth="1"/>
    <col min="2309" max="2312" width="9.33203125" style="29" customWidth="1"/>
    <col min="2313" max="2561" width="8.88671875" style="29"/>
    <col min="2562" max="2562" width="9.33203125" style="29" customWidth="1"/>
    <col min="2563" max="2563" width="6.6640625" style="29" customWidth="1"/>
    <col min="2564" max="2564" width="40.6640625" style="29" customWidth="1"/>
    <col min="2565" max="2568" width="9.33203125" style="29" customWidth="1"/>
    <col min="2569" max="2817" width="8.88671875" style="29"/>
    <col min="2818" max="2818" width="9.33203125" style="29" customWidth="1"/>
    <col min="2819" max="2819" width="6.6640625" style="29" customWidth="1"/>
    <col min="2820" max="2820" width="40.6640625" style="29" customWidth="1"/>
    <col min="2821" max="2824" width="9.33203125" style="29" customWidth="1"/>
    <col min="2825" max="3073" width="8.88671875" style="29"/>
    <col min="3074" max="3074" width="9.33203125" style="29" customWidth="1"/>
    <col min="3075" max="3075" width="6.6640625" style="29" customWidth="1"/>
    <col min="3076" max="3076" width="40.6640625" style="29" customWidth="1"/>
    <col min="3077" max="3080" width="9.33203125" style="29" customWidth="1"/>
    <col min="3081" max="3329" width="8.88671875" style="29"/>
    <col min="3330" max="3330" width="9.33203125" style="29" customWidth="1"/>
    <col min="3331" max="3331" width="6.6640625" style="29" customWidth="1"/>
    <col min="3332" max="3332" width="40.6640625" style="29" customWidth="1"/>
    <col min="3333" max="3336" width="9.33203125" style="29" customWidth="1"/>
    <col min="3337" max="3585" width="8.88671875" style="29"/>
    <col min="3586" max="3586" width="9.33203125" style="29" customWidth="1"/>
    <col min="3587" max="3587" width="6.6640625" style="29" customWidth="1"/>
    <col min="3588" max="3588" width="40.6640625" style="29" customWidth="1"/>
    <col min="3589" max="3592" width="9.33203125" style="29" customWidth="1"/>
    <col min="3593" max="3841" width="8.88671875" style="29"/>
    <col min="3842" max="3842" width="9.33203125" style="29" customWidth="1"/>
    <col min="3843" max="3843" width="6.6640625" style="29" customWidth="1"/>
    <col min="3844" max="3844" width="40.6640625" style="29" customWidth="1"/>
    <col min="3845" max="3848" width="9.33203125" style="29" customWidth="1"/>
    <col min="3849" max="4097" width="8.88671875" style="29"/>
    <col min="4098" max="4098" width="9.33203125" style="29" customWidth="1"/>
    <col min="4099" max="4099" width="6.6640625" style="29" customWidth="1"/>
    <col min="4100" max="4100" width="40.6640625" style="29" customWidth="1"/>
    <col min="4101" max="4104" width="9.33203125" style="29" customWidth="1"/>
    <col min="4105" max="4353" width="8.88671875" style="29"/>
    <col min="4354" max="4354" width="9.33203125" style="29" customWidth="1"/>
    <col min="4355" max="4355" width="6.6640625" style="29" customWidth="1"/>
    <col min="4356" max="4356" width="40.6640625" style="29" customWidth="1"/>
    <col min="4357" max="4360" width="9.33203125" style="29" customWidth="1"/>
    <col min="4361" max="4609" width="8.88671875" style="29"/>
    <col min="4610" max="4610" width="9.33203125" style="29" customWidth="1"/>
    <col min="4611" max="4611" width="6.6640625" style="29" customWidth="1"/>
    <col min="4612" max="4612" width="40.6640625" style="29" customWidth="1"/>
    <col min="4613" max="4616" width="9.33203125" style="29" customWidth="1"/>
    <col min="4617" max="4865" width="8.88671875" style="29"/>
    <col min="4866" max="4866" width="9.33203125" style="29" customWidth="1"/>
    <col min="4867" max="4867" width="6.6640625" style="29" customWidth="1"/>
    <col min="4868" max="4868" width="40.6640625" style="29" customWidth="1"/>
    <col min="4869" max="4872" width="9.33203125" style="29" customWidth="1"/>
    <col min="4873" max="5121" width="8.88671875" style="29"/>
    <col min="5122" max="5122" width="9.33203125" style="29" customWidth="1"/>
    <col min="5123" max="5123" width="6.6640625" style="29" customWidth="1"/>
    <col min="5124" max="5124" width="40.6640625" style="29" customWidth="1"/>
    <col min="5125" max="5128" width="9.33203125" style="29" customWidth="1"/>
    <col min="5129" max="5377" width="8.88671875" style="29"/>
    <col min="5378" max="5378" width="9.33203125" style="29" customWidth="1"/>
    <col min="5379" max="5379" width="6.6640625" style="29" customWidth="1"/>
    <col min="5380" max="5380" width="40.6640625" style="29" customWidth="1"/>
    <col min="5381" max="5384" width="9.33203125" style="29" customWidth="1"/>
    <col min="5385" max="5633" width="8.88671875" style="29"/>
    <col min="5634" max="5634" width="9.33203125" style="29" customWidth="1"/>
    <col min="5635" max="5635" width="6.6640625" style="29" customWidth="1"/>
    <col min="5636" max="5636" width="40.6640625" style="29" customWidth="1"/>
    <col min="5637" max="5640" width="9.33203125" style="29" customWidth="1"/>
    <col min="5641" max="5889" width="8.88671875" style="29"/>
    <col min="5890" max="5890" width="9.33203125" style="29" customWidth="1"/>
    <col min="5891" max="5891" width="6.6640625" style="29" customWidth="1"/>
    <col min="5892" max="5892" width="40.6640625" style="29" customWidth="1"/>
    <col min="5893" max="5896" width="9.33203125" style="29" customWidth="1"/>
    <col min="5897" max="6145" width="8.88671875" style="29"/>
    <col min="6146" max="6146" width="9.33203125" style="29" customWidth="1"/>
    <col min="6147" max="6147" width="6.6640625" style="29" customWidth="1"/>
    <col min="6148" max="6148" width="40.6640625" style="29" customWidth="1"/>
    <col min="6149" max="6152" width="9.33203125" style="29" customWidth="1"/>
    <col min="6153" max="6401" width="8.88671875" style="29"/>
    <col min="6402" max="6402" width="9.33203125" style="29" customWidth="1"/>
    <col min="6403" max="6403" width="6.6640625" style="29" customWidth="1"/>
    <col min="6404" max="6404" width="40.6640625" style="29" customWidth="1"/>
    <col min="6405" max="6408" width="9.33203125" style="29" customWidth="1"/>
    <col min="6409" max="6657" width="8.88671875" style="29"/>
    <col min="6658" max="6658" width="9.33203125" style="29" customWidth="1"/>
    <col min="6659" max="6659" width="6.6640625" style="29" customWidth="1"/>
    <col min="6660" max="6660" width="40.6640625" style="29" customWidth="1"/>
    <col min="6661" max="6664" width="9.33203125" style="29" customWidth="1"/>
    <col min="6665" max="6913" width="8.88671875" style="29"/>
    <col min="6914" max="6914" width="9.33203125" style="29" customWidth="1"/>
    <col min="6915" max="6915" width="6.6640625" style="29" customWidth="1"/>
    <col min="6916" max="6916" width="40.6640625" style="29" customWidth="1"/>
    <col min="6917" max="6920" width="9.33203125" style="29" customWidth="1"/>
    <col min="6921" max="7169" width="8.88671875" style="29"/>
    <col min="7170" max="7170" width="9.33203125" style="29" customWidth="1"/>
    <col min="7171" max="7171" width="6.6640625" style="29" customWidth="1"/>
    <col min="7172" max="7172" width="40.6640625" style="29" customWidth="1"/>
    <col min="7173" max="7176" width="9.33203125" style="29" customWidth="1"/>
    <col min="7177" max="7425" width="8.88671875" style="29"/>
    <col min="7426" max="7426" width="9.33203125" style="29" customWidth="1"/>
    <col min="7427" max="7427" width="6.6640625" style="29" customWidth="1"/>
    <col min="7428" max="7428" width="40.6640625" style="29" customWidth="1"/>
    <col min="7429" max="7432" width="9.33203125" style="29" customWidth="1"/>
    <col min="7433" max="7681" width="8.88671875" style="29"/>
    <col min="7682" max="7682" width="9.33203125" style="29" customWidth="1"/>
    <col min="7683" max="7683" width="6.6640625" style="29" customWidth="1"/>
    <col min="7684" max="7684" width="40.6640625" style="29" customWidth="1"/>
    <col min="7685" max="7688" width="9.33203125" style="29" customWidth="1"/>
    <col min="7689" max="7937" width="8.88671875" style="29"/>
    <col min="7938" max="7938" width="9.33203125" style="29" customWidth="1"/>
    <col min="7939" max="7939" width="6.6640625" style="29" customWidth="1"/>
    <col min="7940" max="7940" width="40.6640625" style="29" customWidth="1"/>
    <col min="7941" max="7944" width="9.33203125" style="29" customWidth="1"/>
    <col min="7945" max="8193" width="8.88671875" style="29"/>
    <col min="8194" max="8194" width="9.33203125" style="29" customWidth="1"/>
    <col min="8195" max="8195" width="6.6640625" style="29" customWidth="1"/>
    <col min="8196" max="8196" width="40.6640625" style="29" customWidth="1"/>
    <col min="8197" max="8200" width="9.33203125" style="29" customWidth="1"/>
    <col min="8201" max="8449" width="8.88671875" style="29"/>
    <col min="8450" max="8450" width="9.33203125" style="29" customWidth="1"/>
    <col min="8451" max="8451" width="6.6640625" style="29" customWidth="1"/>
    <col min="8452" max="8452" width="40.6640625" style="29" customWidth="1"/>
    <col min="8453" max="8456" width="9.33203125" style="29" customWidth="1"/>
    <col min="8457" max="8705" width="8.88671875" style="29"/>
    <col min="8706" max="8706" width="9.33203125" style="29" customWidth="1"/>
    <col min="8707" max="8707" width="6.6640625" style="29" customWidth="1"/>
    <col min="8708" max="8708" width="40.6640625" style="29" customWidth="1"/>
    <col min="8709" max="8712" width="9.33203125" style="29" customWidth="1"/>
    <col min="8713" max="8961" width="8.88671875" style="29"/>
    <col min="8962" max="8962" width="9.33203125" style="29" customWidth="1"/>
    <col min="8963" max="8963" width="6.6640625" style="29" customWidth="1"/>
    <col min="8964" max="8964" width="40.6640625" style="29" customWidth="1"/>
    <col min="8965" max="8968" width="9.33203125" style="29" customWidth="1"/>
    <col min="8969" max="9217" width="8.88671875" style="29"/>
    <col min="9218" max="9218" width="9.33203125" style="29" customWidth="1"/>
    <col min="9219" max="9219" width="6.6640625" style="29" customWidth="1"/>
    <col min="9220" max="9220" width="40.6640625" style="29" customWidth="1"/>
    <col min="9221" max="9224" width="9.33203125" style="29" customWidth="1"/>
    <col min="9225" max="9473" width="8.88671875" style="29"/>
    <col min="9474" max="9474" width="9.33203125" style="29" customWidth="1"/>
    <col min="9475" max="9475" width="6.6640625" style="29" customWidth="1"/>
    <col min="9476" max="9476" width="40.6640625" style="29" customWidth="1"/>
    <col min="9477" max="9480" width="9.33203125" style="29" customWidth="1"/>
    <col min="9481" max="9729" width="8.88671875" style="29"/>
    <col min="9730" max="9730" width="9.33203125" style="29" customWidth="1"/>
    <col min="9731" max="9731" width="6.6640625" style="29" customWidth="1"/>
    <col min="9732" max="9732" width="40.6640625" style="29" customWidth="1"/>
    <col min="9733" max="9736" width="9.33203125" style="29" customWidth="1"/>
    <col min="9737" max="9985" width="8.88671875" style="29"/>
    <col min="9986" max="9986" width="9.33203125" style="29" customWidth="1"/>
    <col min="9987" max="9987" width="6.6640625" style="29" customWidth="1"/>
    <col min="9988" max="9988" width="40.6640625" style="29" customWidth="1"/>
    <col min="9989" max="9992" width="9.33203125" style="29" customWidth="1"/>
    <col min="9993" max="10241" width="8.88671875" style="29"/>
    <col min="10242" max="10242" width="9.33203125" style="29" customWidth="1"/>
    <col min="10243" max="10243" width="6.6640625" style="29" customWidth="1"/>
    <col min="10244" max="10244" width="40.6640625" style="29" customWidth="1"/>
    <col min="10245" max="10248" width="9.33203125" style="29" customWidth="1"/>
    <col min="10249" max="10497" width="8.88671875" style="29"/>
    <col min="10498" max="10498" width="9.33203125" style="29" customWidth="1"/>
    <col min="10499" max="10499" width="6.6640625" style="29" customWidth="1"/>
    <col min="10500" max="10500" width="40.6640625" style="29" customWidth="1"/>
    <col min="10501" max="10504" width="9.33203125" style="29" customWidth="1"/>
    <col min="10505" max="10753" width="8.88671875" style="29"/>
    <col min="10754" max="10754" width="9.33203125" style="29" customWidth="1"/>
    <col min="10755" max="10755" width="6.6640625" style="29" customWidth="1"/>
    <col min="10756" max="10756" width="40.6640625" style="29" customWidth="1"/>
    <col min="10757" max="10760" width="9.33203125" style="29" customWidth="1"/>
    <col min="10761" max="11009" width="8.88671875" style="29"/>
    <col min="11010" max="11010" width="9.33203125" style="29" customWidth="1"/>
    <col min="11011" max="11011" width="6.6640625" style="29" customWidth="1"/>
    <col min="11012" max="11012" width="40.6640625" style="29" customWidth="1"/>
    <col min="11013" max="11016" width="9.33203125" style="29" customWidth="1"/>
    <col min="11017" max="11265" width="8.88671875" style="29"/>
    <col min="11266" max="11266" width="9.33203125" style="29" customWidth="1"/>
    <col min="11267" max="11267" width="6.6640625" style="29" customWidth="1"/>
    <col min="11268" max="11268" width="40.6640625" style="29" customWidth="1"/>
    <col min="11269" max="11272" width="9.33203125" style="29" customWidth="1"/>
    <col min="11273" max="11521" width="8.88671875" style="29"/>
    <col min="11522" max="11522" width="9.33203125" style="29" customWidth="1"/>
    <col min="11523" max="11523" width="6.6640625" style="29" customWidth="1"/>
    <col min="11524" max="11524" width="40.6640625" style="29" customWidth="1"/>
    <col min="11525" max="11528" width="9.33203125" style="29" customWidth="1"/>
    <col min="11529" max="11777" width="8.88671875" style="29"/>
    <col min="11778" max="11778" width="9.33203125" style="29" customWidth="1"/>
    <col min="11779" max="11779" width="6.6640625" style="29" customWidth="1"/>
    <col min="11780" max="11780" width="40.6640625" style="29" customWidth="1"/>
    <col min="11781" max="11784" width="9.33203125" style="29" customWidth="1"/>
    <col min="11785" max="12033" width="8.88671875" style="29"/>
    <col min="12034" max="12034" width="9.33203125" style="29" customWidth="1"/>
    <col min="12035" max="12035" width="6.6640625" style="29" customWidth="1"/>
    <col min="12036" max="12036" width="40.6640625" style="29" customWidth="1"/>
    <col min="12037" max="12040" width="9.33203125" style="29" customWidth="1"/>
    <col min="12041" max="12289" width="8.88671875" style="29"/>
    <col min="12290" max="12290" width="9.33203125" style="29" customWidth="1"/>
    <col min="12291" max="12291" width="6.6640625" style="29" customWidth="1"/>
    <col min="12292" max="12292" width="40.6640625" style="29" customWidth="1"/>
    <col min="12293" max="12296" width="9.33203125" style="29" customWidth="1"/>
    <col min="12297" max="12545" width="8.88671875" style="29"/>
    <col min="12546" max="12546" width="9.33203125" style="29" customWidth="1"/>
    <col min="12547" max="12547" width="6.6640625" style="29" customWidth="1"/>
    <col min="12548" max="12548" width="40.6640625" style="29" customWidth="1"/>
    <col min="12549" max="12552" width="9.33203125" style="29" customWidth="1"/>
    <col min="12553" max="12801" width="8.88671875" style="29"/>
    <col min="12802" max="12802" width="9.33203125" style="29" customWidth="1"/>
    <col min="12803" max="12803" width="6.6640625" style="29" customWidth="1"/>
    <col min="12804" max="12804" width="40.6640625" style="29" customWidth="1"/>
    <col min="12805" max="12808" width="9.33203125" style="29" customWidth="1"/>
    <col min="12809" max="13057" width="8.88671875" style="29"/>
    <col min="13058" max="13058" width="9.33203125" style="29" customWidth="1"/>
    <col min="13059" max="13059" width="6.6640625" style="29" customWidth="1"/>
    <col min="13060" max="13060" width="40.6640625" style="29" customWidth="1"/>
    <col min="13061" max="13064" width="9.33203125" style="29" customWidth="1"/>
    <col min="13065" max="13313" width="8.88671875" style="29"/>
    <col min="13314" max="13314" width="9.33203125" style="29" customWidth="1"/>
    <col min="13315" max="13315" width="6.6640625" style="29" customWidth="1"/>
    <col min="13316" max="13316" width="40.6640625" style="29" customWidth="1"/>
    <col min="13317" max="13320" width="9.33203125" style="29" customWidth="1"/>
    <col min="13321" max="13569" width="8.88671875" style="29"/>
    <col min="13570" max="13570" width="9.33203125" style="29" customWidth="1"/>
    <col min="13571" max="13571" width="6.6640625" style="29" customWidth="1"/>
    <col min="13572" max="13572" width="40.6640625" style="29" customWidth="1"/>
    <col min="13573" max="13576" width="9.33203125" style="29" customWidth="1"/>
    <col min="13577" max="13825" width="8.88671875" style="29"/>
    <col min="13826" max="13826" width="9.33203125" style="29" customWidth="1"/>
    <col min="13827" max="13827" width="6.6640625" style="29" customWidth="1"/>
    <col min="13828" max="13828" width="40.6640625" style="29" customWidth="1"/>
    <col min="13829" max="13832" width="9.33203125" style="29" customWidth="1"/>
    <col min="13833" max="14081" width="8.88671875" style="29"/>
    <col min="14082" max="14082" width="9.33203125" style="29" customWidth="1"/>
    <col min="14083" max="14083" width="6.6640625" style="29" customWidth="1"/>
    <col min="14084" max="14084" width="40.6640625" style="29" customWidth="1"/>
    <col min="14085" max="14088" width="9.33203125" style="29" customWidth="1"/>
    <col min="14089" max="14337" width="8.88671875" style="29"/>
    <col min="14338" max="14338" width="9.33203125" style="29" customWidth="1"/>
    <col min="14339" max="14339" width="6.6640625" style="29" customWidth="1"/>
    <col min="14340" max="14340" width="40.6640625" style="29" customWidth="1"/>
    <col min="14341" max="14344" width="9.33203125" style="29" customWidth="1"/>
    <col min="14345" max="14593" width="8.88671875" style="29"/>
    <col min="14594" max="14594" width="9.33203125" style="29" customWidth="1"/>
    <col min="14595" max="14595" width="6.6640625" style="29" customWidth="1"/>
    <col min="14596" max="14596" width="40.6640625" style="29" customWidth="1"/>
    <col min="14597" max="14600" width="9.33203125" style="29" customWidth="1"/>
    <col min="14601" max="14849" width="8.88671875" style="29"/>
    <col min="14850" max="14850" width="9.33203125" style="29" customWidth="1"/>
    <col min="14851" max="14851" width="6.6640625" style="29" customWidth="1"/>
    <col min="14852" max="14852" width="40.6640625" style="29" customWidth="1"/>
    <col min="14853" max="14856" width="9.33203125" style="29" customWidth="1"/>
    <col min="14857" max="15105" width="8.88671875" style="29"/>
    <col min="15106" max="15106" width="9.33203125" style="29" customWidth="1"/>
    <col min="15107" max="15107" width="6.6640625" style="29" customWidth="1"/>
    <col min="15108" max="15108" width="40.6640625" style="29" customWidth="1"/>
    <col min="15109" max="15112" width="9.33203125" style="29" customWidth="1"/>
    <col min="15113" max="15361" width="8.88671875" style="29"/>
    <col min="15362" max="15362" width="9.33203125" style="29" customWidth="1"/>
    <col min="15363" max="15363" width="6.6640625" style="29" customWidth="1"/>
    <col min="15364" max="15364" width="40.6640625" style="29" customWidth="1"/>
    <col min="15365" max="15368" width="9.33203125" style="29" customWidth="1"/>
    <col min="15369" max="15617" width="8.88671875" style="29"/>
    <col min="15618" max="15618" width="9.33203125" style="29" customWidth="1"/>
    <col min="15619" max="15619" width="6.6640625" style="29" customWidth="1"/>
    <col min="15620" max="15620" width="40.6640625" style="29" customWidth="1"/>
    <col min="15621" max="15624" width="9.33203125" style="29" customWidth="1"/>
    <col min="15625" max="15873" width="8.88671875" style="29"/>
    <col min="15874" max="15874" width="9.33203125" style="29" customWidth="1"/>
    <col min="15875" max="15875" width="6.6640625" style="29" customWidth="1"/>
    <col min="15876" max="15876" width="40.6640625" style="29" customWidth="1"/>
    <col min="15877" max="15880" width="9.33203125" style="29" customWidth="1"/>
    <col min="15881" max="16129" width="8.88671875" style="29"/>
    <col min="16130" max="16130" width="9.33203125" style="29" customWidth="1"/>
    <col min="16131" max="16131" width="6.6640625" style="29" customWidth="1"/>
    <col min="16132" max="16132" width="40.6640625" style="29" customWidth="1"/>
    <col min="16133" max="16136" width="9.33203125" style="29" customWidth="1"/>
    <col min="16137" max="16384" width="8.88671875" style="29"/>
  </cols>
  <sheetData>
    <row r="1" spans="1:8" x14ac:dyDescent="0.25">
      <c r="A1" s="59" t="s">
        <v>393</v>
      </c>
      <c r="B1" s="60"/>
      <c r="C1" s="60"/>
      <c r="D1" s="8"/>
      <c r="E1" s="8"/>
      <c r="F1" s="8"/>
      <c r="G1" s="8"/>
      <c r="H1" s="8"/>
    </row>
    <row r="2" spans="1:8" ht="28.8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4" spans="1:8" ht="19.8" customHeight="1" x14ac:dyDescent="0.25">
      <c r="A4" s="111" t="s">
        <v>354</v>
      </c>
      <c r="B4" s="136"/>
      <c r="C4" s="136"/>
      <c r="D4" s="388" t="s">
        <v>355</v>
      </c>
      <c r="E4" s="390"/>
      <c r="F4" s="390"/>
      <c r="G4" s="390"/>
      <c r="H4" s="390"/>
    </row>
    <row r="5" spans="1:8" x14ac:dyDescent="0.25">
      <c r="A5" s="111" t="s">
        <v>2</v>
      </c>
      <c r="B5" s="111"/>
      <c r="C5" s="84"/>
      <c r="D5" s="84" t="s">
        <v>3</v>
      </c>
      <c r="E5" s="84" t="s">
        <v>4</v>
      </c>
      <c r="F5" s="84" t="s">
        <v>5</v>
      </c>
      <c r="G5" s="84" t="s">
        <v>6</v>
      </c>
      <c r="H5" s="84" t="s">
        <v>7</v>
      </c>
    </row>
    <row r="6" spans="1:8" s="32" customFormat="1" x14ac:dyDescent="0.25">
      <c r="A6" s="78" t="s">
        <v>356</v>
      </c>
      <c r="B6" s="78"/>
      <c r="C6" s="143"/>
      <c r="D6" s="152" t="s">
        <v>357</v>
      </c>
      <c r="E6" s="84"/>
      <c r="F6" s="84"/>
      <c r="G6" s="84"/>
      <c r="H6" s="84"/>
    </row>
    <row r="7" spans="1:8" ht="36" x14ac:dyDescent="0.25">
      <c r="A7" s="147"/>
      <c r="B7" s="147" t="s">
        <v>359</v>
      </c>
      <c r="C7" s="147"/>
      <c r="D7" s="139" t="s">
        <v>360</v>
      </c>
      <c r="E7" s="267"/>
      <c r="F7" s="267"/>
      <c r="G7" s="267"/>
      <c r="H7" s="267"/>
    </row>
    <row r="8" spans="1:8" ht="15.6" x14ac:dyDescent="0.25">
      <c r="A8" s="267"/>
      <c r="B8" s="147"/>
      <c r="C8" s="147" t="s">
        <v>145</v>
      </c>
      <c r="D8" s="147" t="s">
        <v>358</v>
      </c>
      <c r="E8" s="103" t="s">
        <v>539</v>
      </c>
      <c r="F8" s="79">
        <v>330</v>
      </c>
      <c r="G8" s="183"/>
      <c r="H8" s="281">
        <f>F8*G8</f>
        <v>0</v>
      </c>
    </row>
    <row r="9" spans="1:8" ht="19.8" customHeight="1" x14ac:dyDescent="0.25">
      <c r="A9" s="149" t="s">
        <v>18</v>
      </c>
      <c r="B9" s="149"/>
      <c r="C9" s="149"/>
      <c r="D9" s="149"/>
      <c r="E9" s="100"/>
      <c r="F9" s="81"/>
      <c r="G9" s="186"/>
      <c r="H9" s="312">
        <f>SUM(H6:H8)</f>
        <v>0</v>
      </c>
    </row>
    <row r="1048285" spans="5:5" x14ac:dyDescent="0.25">
      <c r="E1048285" s="28"/>
    </row>
  </sheetData>
  <sheetProtection algorithmName="SHA-512" hashValue="qVi/qu7g9c2ku1dnobHdaYjVVd8xj496dOo5ikEQB03R3XYz7GcMIyLVmLfLN36fckUbeNg7Hvg/6MLf5AaCyw==" saltValue="VKK8AQaGSNeRvET1dzxtWg==" spinCount="100000" sheet="1" objects="1" scenarios="1"/>
  <mergeCells count="2">
    <mergeCell ref="D4:H4"/>
    <mergeCell ref="A2:H2"/>
  </mergeCells>
  <pageMargins left="0.75" right="0.75" top="1" bottom="1" header="0.5" footer="0.5"/>
  <pageSetup paperSize="9" scale="57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43D79-6CF3-4D8E-A47E-0F4E4EE5A1A3}">
  <sheetPr codeName="Sheet11"/>
  <dimension ref="A1:H23"/>
  <sheetViews>
    <sheetView view="pageBreakPreview" zoomScale="115" zoomScaleNormal="100" zoomScaleSheetLayoutView="115" workbookViewId="0">
      <selection activeCell="H14" sqref="H14"/>
    </sheetView>
  </sheetViews>
  <sheetFormatPr defaultColWidth="9.33203125" defaultRowHeight="11.4" x14ac:dyDescent="0.3"/>
  <cols>
    <col min="1" max="1" width="8.33203125" style="8" customWidth="1"/>
    <col min="2" max="2" width="9.33203125" style="8" bestFit="1" customWidth="1"/>
    <col min="3" max="3" width="2.109375" style="8" customWidth="1"/>
    <col min="4" max="4" width="39.5546875" style="8" customWidth="1"/>
    <col min="5" max="5" width="10.6640625" style="8" customWidth="1"/>
    <col min="6" max="6" width="10" style="8" customWidth="1"/>
    <col min="7" max="7" width="10.109375" style="8" customWidth="1"/>
    <col min="8" max="8" width="12.109375" style="8" customWidth="1"/>
    <col min="9" max="16384" width="9.33203125" style="8"/>
  </cols>
  <sheetData>
    <row r="1" spans="1:8" ht="12" x14ac:dyDescent="0.25">
      <c r="A1" s="59" t="s">
        <v>393</v>
      </c>
      <c r="B1" s="60"/>
      <c r="C1" s="60"/>
    </row>
    <row r="2" spans="1:8" ht="28.2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4" spans="1:8" s="3" customFormat="1" ht="14.4" customHeight="1" x14ac:dyDescent="0.25">
      <c r="A4" s="306" t="s">
        <v>167</v>
      </c>
      <c r="B4" s="306"/>
      <c r="C4" s="306"/>
      <c r="D4" s="375" t="s">
        <v>168</v>
      </c>
      <c r="E4" s="376"/>
      <c r="F4" s="376"/>
      <c r="G4" s="376"/>
      <c r="H4" s="377"/>
    </row>
    <row r="5" spans="1:8" s="3" customFormat="1" ht="12" customHeight="1" x14ac:dyDescent="0.3">
      <c r="A5" s="212" t="s">
        <v>2</v>
      </c>
      <c r="B5" s="212"/>
      <c r="C5" s="212"/>
      <c r="D5" s="175" t="s">
        <v>3</v>
      </c>
      <c r="E5" s="175" t="s">
        <v>4</v>
      </c>
      <c r="F5" s="284" t="s">
        <v>5</v>
      </c>
      <c r="G5" s="325" t="s">
        <v>6</v>
      </c>
      <c r="H5" s="235" t="s">
        <v>7</v>
      </c>
    </row>
    <row r="6" spans="1:8" s="3" customFormat="1" ht="13.2" x14ac:dyDescent="0.3">
      <c r="A6" s="224" t="s">
        <v>254</v>
      </c>
      <c r="B6" s="224"/>
      <c r="C6" s="200"/>
      <c r="D6" s="272" t="s">
        <v>255</v>
      </c>
      <c r="E6" s="210"/>
      <c r="F6" s="95"/>
      <c r="G6" s="310"/>
      <c r="H6" s="309"/>
    </row>
    <row r="7" spans="1:8" s="3" customFormat="1" ht="26.4" x14ac:dyDescent="0.3">
      <c r="A7" s="224"/>
      <c r="B7" s="224" t="s">
        <v>256</v>
      </c>
      <c r="C7" s="200"/>
      <c r="D7" s="180" t="s">
        <v>257</v>
      </c>
      <c r="E7" s="210" t="s">
        <v>12</v>
      </c>
      <c r="F7" s="258">
        <v>65</v>
      </c>
      <c r="G7" s="221"/>
      <c r="H7" s="309">
        <f t="shared" ref="H7:H17" si="0">F7*G7</f>
        <v>0</v>
      </c>
    </row>
    <row r="8" spans="1:8" s="3" customFormat="1" ht="12" customHeight="1" x14ac:dyDescent="0.3">
      <c r="A8" s="224" t="s">
        <v>258</v>
      </c>
      <c r="B8" s="224"/>
      <c r="C8" s="200"/>
      <c r="D8" s="272" t="s">
        <v>259</v>
      </c>
      <c r="E8" s="210" t="s">
        <v>42</v>
      </c>
      <c r="F8" s="258">
        <v>350</v>
      </c>
      <c r="G8" s="221"/>
      <c r="H8" s="309">
        <f t="shared" si="0"/>
        <v>0</v>
      </c>
    </row>
    <row r="9" spans="1:8" s="3" customFormat="1" ht="26.4" x14ac:dyDescent="0.3">
      <c r="A9" s="224" t="s">
        <v>260</v>
      </c>
      <c r="B9" s="224"/>
      <c r="C9" s="200"/>
      <c r="D9" s="272" t="s">
        <v>261</v>
      </c>
      <c r="E9" s="210"/>
      <c r="F9" s="258"/>
      <c r="G9" s="140"/>
      <c r="H9" s="309"/>
    </row>
    <row r="10" spans="1:8" s="3" customFormat="1" ht="11.4" customHeight="1" x14ac:dyDescent="0.3">
      <c r="A10" s="224"/>
      <c r="B10" s="224" t="s">
        <v>262</v>
      </c>
      <c r="C10" s="200"/>
      <c r="D10" s="180" t="s">
        <v>263</v>
      </c>
      <c r="E10" s="210" t="s">
        <v>42</v>
      </c>
      <c r="F10" s="258">
        <v>50</v>
      </c>
      <c r="G10" s="221"/>
      <c r="H10" s="309">
        <f t="shared" si="0"/>
        <v>0</v>
      </c>
    </row>
    <row r="11" spans="1:8" s="3" customFormat="1" ht="26.4" x14ac:dyDescent="0.3">
      <c r="A11" s="224" t="s">
        <v>264</v>
      </c>
      <c r="B11" s="224"/>
      <c r="C11" s="200"/>
      <c r="D11" s="192" t="s">
        <v>265</v>
      </c>
      <c r="E11" s="210"/>
      <c r="F11" s="258"/>
      <c r="G11" s="140"/>
      <c r="H11" s="309"/>
    </row>
    <row r="12" spans="1:8" s="3" customFormat="1" ht="11.4" customHeight="1" x14ac:dyDescent="0.3">
      <c r="A12" s="224"/>
      <c r="B12" s="224" t="s">
        <v>266</v>
      </c>
      <c r="C12" s="200"/>
      <c r="D12" s="180" t="s">
        <v>267</v>
      </c>
      <c r="E12" s="210" t="s">
        <v>12</v>
      </c>
      <c r="F12" s="258">
        <v>350</v>
      </c>
      <c r="G12" s="221"/>
      <c r="H12" s="309">
        <f t="shared" si="0"/>
        <v>0</v>
      </c>
    </row>
    <row r="13" spans="1:8" s="3" customFormat="1" ht="11.4" customHeight="1" x14ac:dyDescent="0.3">
      <c r="A13" s="224"/>
      <c r="B13" s="224" t="s">
        <v>268</v>
      </c>
      <c r="C13" s="200"/>
      <c r="D13" s="180" t="s">
        <v>269</v>
      </c>
      <c r="E13" s="210" t="s">
        <v>12</v>
      </c>
      <c r="F13" s="258">
        <v>100</v>
      </c>
      <c r="G13" s="221"/>
      <c r="H13" s="309">
        <f t="shared" si="0"/>
        <v>0</v>
      </c>
    </row>
    <row r="14" spans="1:8" s="3" customFormat="1" ht="11.4" customHeight="1" x14ac:dyDescent="0.3">
      <c r="A14" s="224"/>
      <c r="B14" s="224" t="s">
        <v>270</v>
      </c>
      <c r="C14" s="200"/>
      <c r="D14" s="151" t="s">
        <v>255</v>
      </c>
      <c r="E14" s="210" t="s">
        <v>12</v>
      </c>
      <c r="F14" s="258">
        <v>100</v>
      </c>
      <c r="G14" s="221"/>
      <c r="H14" s="309">
        <f t="shared" si="0"/>
        <v>0</v>
      </c>
    </row>
    <row r="15" spans="1:8" s="3" customFormat="1" ht="11.4" customHeight="1" x14ac:dyDescent="0.3">
      <c r="A15" s="224"/>
      <c r="B15" s="224" t="s">
        <v>271</v>
      </c>
      <c r="C15" s="200"/>
      <c r="D15" s="180" t="s">
        <v>272</v>
      </c>
      <c r="E15" s="210" t="s">
        <v>12</v>
      </c>
      <c r="F15" s="258">
        <v>100</v>
      </c>
      <c r="G15" s="221"/>
      <c r="H15" s="309">
        <f t="shared" si="0"/>
        <v>0</v>
      </c>
    </row>
    <row r="16" spans="1:8" s="3" customFormat="1" ht="26.4" x14ac:dyDescent="0.3">
      <c r="A16" s="224"/>
      <c r="B16" s="224" t="s">
        <v>273</v>
      </c>
      <c r="C16" s="200"/>
      <c r="D16" s="180" t="s">
        <v>274</v>
      </c>
      <c r="E16" s="210" t="s">
        <v>12</v>
      </c>
      <c r="F16" s="258">
        <v>100</v>
      </c>
      <c r="G16" s="221"/>
      <c r="H16" s="309">
        <f t="shared" si="0"/>
        <v>0</v>
      </c>
    </row>
    <row r="17" spans="1:8" s="3" customFormat="1" ht="26.4" x14ac:dyDescent="0.3">
      <c r="A17" s="224"/>
      <c r="B17" s="224" t="s">
        <v>275</v>
      </c>
      <c r="C17" s="200"/>
      <c r="D17" s="180" t="s">
        <v>276</v>
      </c>
      <c r="E17" s="210" t="s">
        <v>12</v>
      </c>
      <c r="F17" s="258">
        <v>100</v>
      </c>
      <c r="G17" s="221"/>
      <c r="H17" s="309">
        <f t="shared" si="0"/>
        <v>0</v>
      </c>
    </row>
    <row r="18" spans="1:8" s="2" customFormat="1" ht="19.8" customHeight="1" x14ac:dyDescent="0.2">
      <c r="A18" s="378" t="s">
        <v>18</v>
      </c>
      <c r="B18" s="378"/>
      <c r="C18" s="378"/>
      <c r="D18" s="378"/>
      <c r="E18" s="203"/>
      <c r="F18" s="284"/>
      <c r="G18" s="262"/>
      <c r="H18" s="173">
        <f>ROUND(SUM(H6:H17),2)</f>
        <v>0</v>
      </c>
    </row>
    <row r="19" spans="1:8" s="2" customFormat="1" x14ac:dyDescent="0.2">
      <c r="E19" s="9"/>
    </row>
    <row r="20" spans="1:8" x14ac:dyDescent="0.3">
      <c r="A20" s="3"/>
      <c r="B20" s="3"/>
      <c r="C20" s="3"/>
      <c r="D20" s="10"/>
      <c r="E20" s="3"/>
      <c r="F20" s="3"/>
      <c r="G20" s="3"/>
      <c r="H20" s="11"/>
    </row>
    <row r="21" spans="1:8" x14ac:dyDescent="0.3">
      <c r="A21" s="3"/>
      <c r="B21" s="3"/>
      <c r="C21" s="3"/>
      <c r="D21" s="3"/>
      <c r="E21" s="3"/>
      <c r="F21" s="3"/>
      <c r="G21" s="3"/>
      <c r="H21" s="3"/>
    </row>
    <row r="22" spans="1:8" x14ac:dyDescent="0.3">
      <c r="A22" s="3"/>
      <c r="B22" s="3"/>
      <c r="C22" s="3"/>
      <c r="D22" s="10"/>
      <c r="E22" s="3"/>
      <c r="F22" s="3"/>
      <c r="G22" s="3"/>
      <c r="H22" s="11"/>
    </row>
    <row r="23" spans="1:8" x14ac:dyDescent="0.3">
      <c r="A23" s="6"/>
      <c r="B23" s="6"/>
      <c r="C23" s="6"/>
      <c r="D23" s="5"/>
      <c r="E23" s="5"/>
      <c r="F23" s="5"/>
      <c r="G23" s="5"/>
      <c r="H23" s="7"/>
    </row>
  </sheetData>
  <sheetProtection algorithmName="SHA-512" hashValue="OfUuQKK4MOdhO4/o1g0DOv7Cvb01ZoUoJw4OxK6zft1hNmLW+POo914dUrwt0GaDrM6hZP4F8lOk38kM4FxtGw==" saltValue="Jkm7Jflb35G5V1K3hoRY7Q==" spinCount="100000" sheet="1" objects="1" scenarios="1"/>
  <mergeCells count="3">
    <mergeCell ref="A18:D18"/>
    <mergeCell ref="D4:H4"/>
    <mergeCell ref="A2:H2"/>
  </mergeCells>
  <pageMargins left="0.59027779999999996" right="0.27569440000000001" top="0.39374999999999999" bottom="0.39374999999999999" header="0.3" footer="0.3"/>
  <pageSetup paperSize="9" scale="92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7C677-2A89-4BF5-B77E-0F093C22A952}">
  <dimension ref="A1:I1048288"/>
  <sheetViews>
    <sheetView view="pageBreakPreview" zoomScaleNormal="100" zoomScaleSheetLayoutView="100" workbookViewId="0">
      <selection activeCell="H9" sqref="H9"/>
    </sheetView>
  </sheetViews>
  <sheetFormatPr defaultRowHeight="13.2" x14ac:dyDescent="0.25"/>
  <cols>
    <col min="1" max="1" width="9.33203125" style="29" customWidth="1"/>
    <col min="2" max="2" width="9" style="29" bestFit="1" customWidth="1"/>
    <col min="3" max="3" width="2.88671875" style="29" customWidth="1"/>
    <col min="4" max="4" width="38.77734375" style="29" customWidth="1"/>
    <col min="5" max="5" width="10.44140625" style="29" customWidth="1"/>
    <col min="6" max="6" width="9.33203125" style="29" bestFit="1" customWidth="1"/>
    <col min="7" max="7" width="11.77734375" style="29" customWidth="1"/>
    <col min="8" max="8" width="14.6640625" style="29" customWidth="1"/>
    <col min="9" max="257" width="8.88671875" style="29"/>
    <col min="258" max="258" width="9.33203125" style="29" customWidth="1"/>
    <col min="259" max="259" width="6.6640625" style="29" customWidth="1"/>
    <col min="260" max="260" width="40.6640625" style="29" customWidth="1"/>
    <col min="261" max="264" width="9.33203125" style="29" customWidth="1"/>
    <col min="265" max="513" width="8.88671875" style="29"/>
    <col min="514" max="514" width="9.33203125" style="29" customWidth="1"/>
    <col min="515" max="515" width="6.6640625" style="29" customWidth="1"/>
    <col min="516" max="516" width="40.6640625" style="29" customWidth="1"/>
    <col min="517" max="520" width="9.33203125" style="29" customWidth="1"/>
    <col min="521" max="769" width="8.88671875" style="29"/>
    <col min="770" max="770" width="9.33203125" style="29" customWidth="1"/>
    <col min="771" max="771" width="6.6640625" style="29" customWidth="1"/>
    <col min="772" max="772" width="40.6640625" style="29" customWidth="1"/>
    <col min="773" max="776" width="9.33203125" style="29" customWidth="1"/>
    <col min="777" max="1025" width="8.88671875" style="29"/>
    <col min="1026" max="1026" width="9.33203125" style="29" customWidth="1"/>
    <col min="1027" max="1027" width="6.6640625" style="29" customWidth="1"/>
    <col min="1028" max="1028" width="40.6640625" style="29" customWidth="1"/>
    <col min="1029" max="1032" width="9.33203125" style="29" customWidth="1"/>
    <col min="1033" max="1281" width="8.88671875" style="29"/>
    <col min="1282" max="1282" width="9.33203125" style="29" customWidth="1"/>
    <col min="1283" max="1283" width="6.6640625" style="29" customWidth="1"/>
    <col min="1284" max="1284" width="40.6640625" style="29" customWidth="1"/>
    <col min="1285" max="1288" width="9.33203125" style="29" customWidth="1"/>
    <col min="1289" max="1537" width="8.88671875" style="29"/>
    <col min="1538" max="1538" width="9.33203125" style="29" customWidth="1"/>
    <col min="1539" max="1539" width="6.6640625" style="29" customWidth="1"/>
    <col min="1540" max="1540" width="40.6640625" style="29" customWidth="1"/>
    <col min="1541" max="1544" width="9.33203125" style="29" customWidth="1"/>
    <col min="1545" max="1793" width="8.88671875" style="29"/>
    <col min="1794" max="1794" width="9.33203125" style="29" customWidth="1"/>
    <col min="1795" max="1795" width="6.6640625" style="29" customWidth="1"/>
    <col min="1796" max="1796" width="40.6640625" style="29" customWidth="1"/>
    <col min="1797" max="1800" width="9.33203125" style="29" customWidth="1"/>
    <col min="1801" max="2049" width="8.88671875" style="29"/>
    <col min="2050" max="2050" width="9.33203125" style="29" customWidth="1"/>
    <col min="2051" max="2051" width="6.6640625" style="29" customWidth="1"/>
    <col min="2052" max="2052" width="40.6640625" style="29" customWidth="1"/>
    <col min="2053" max="2056" width="9.33203125" style="29" customWidth="1"/>
    <col min="2057" max="2305" width="8.88671875" style="29"/>
    <col min="2306" max="2306" width="9.33203125" style="29" customWidth="1"/>
    <col min="2307" max="2307" width="6.6640625" style="29" customWidth="1"/>
    <col min="2308" max="2308" width="40.6640625" style="29" customWidth="1"/>
    <col min="2309" max="2312" width="9.33203125" style="29" customWidth="1"/>
    <col min="2313" max="2561" width="8.88671875" style="29"/>
    <col min="2562" max="2562" width="9.33203125" style="29" customWidth="1"/>
    <col min="2563" max="2563" width="6.6640625" style="29" customWidth="1"/>
    <col min="2564" max="2564" width="40.6640625" style="29" customWidth="1"/>
    <col min="2565" max="2568" width="9.33203125" style="29" customWidth="1"/>
    <col min="2569" max="2817" width="8.88671875" style="29"/>
    <col min="2818" max="2818" width="9.33203125" style="29" customWidth="1"/>
    <col min="2819" max="2819" width="6.6640625" style="29" customWidth="1"/>
    <col min="2820" max="2820" width="40.6640625" style="29" customWidth="1"/>
    <col min="2821" max="2824" width="9.33203125" style="29" customWidth="1"/>
    <col min="2825" max="3073" width="8.88671875" style="29"/>
    <col min="3074" max="3074" width="9.33203125" style="29" customWidth="1"/>
    <col min="3075" max="3075" width="6.6640625" style="29" customWidth="1"/>
    <col min="3076" max="3076" width="40.6640625" style="29" customWidth="1"/>
    <col min="3077" max="3080" width="9.33203125" style="29" customWidth="1"/>
    <col min="3081" max="3329" width="8.88671875" style="29"/>
    <col min="3330" max="3330" width="9.33203125" style="29" customWidth="1"/>
    <col min="3331" max="3331" width="6.6640625" style="29" customWidth="1"/>
    <col min="3332" max="3332" width="40.6640625" style="29" customWidth="1"/>
    <col min="3333" max="3336" width="9.33203125" style="29" customWidth="1"/>
    <col min="3337" max="3585" width="8.88671875" style="29"/>
    <col min="3586" max="3586" width="9.33203125" style="29" customWidth="1"/>
    <col min="3587" max="3587" width="6.6640625" style="29" customWidth="1"/>
    <col min="3588" max="3588" width="40.6640625" style="29" customWidth="1"/>
    <col min="3589" max="3592" width="9.33203125" style="29" customWidth="1"/>
    <col min="3593" max="3841" width="8.88671875" style="29"/>
    <col min="3842" max="3842" width="9.33203125" style="29" customWidth="1"/>
    <col min="3843" max="3843" width="6.6640625" style="29" customWidth="1"/>
    <col min="3844" max="3844" width="40.6640625" style="29" customWidth="1"/>
    <col min="3845" max="3848" width="9.33203125" style="29" customWidth="1"/>
    <col min="3849" max="4097" width="8.88671875" style="29"/>
    <col min="4098" max="4098" width="9.33203125" style="29" customWidth="1"/>
    <col min="4099" max="4099" width="6.6640625" style="29" customWidth="1"/>
    <col min="4100" max="4100" width="40.6640625" style="29" customWidth="1"/>
    <col min="4101" max="4104" width="9.33203125" style="29" customWidth="1"/>
    <col min="4105" max="4353" width="8.88671875" style="29"/>
    <col min="4354" max="4354" width="9.33203125" style="29" customWidth="1"/>
    <col min="4355" max="4355" width="6.6640625" style="29" customWidth="1"/>
    <col min="4356" max="4356" width="40.6640625" style="29" customWidth="1"/>
    <col min="4357" max="4360" width="9.33203125" style="29" customWidth="1"/>
    <col min="4361" max="4609" width="8.88671875" style="29"/>
    <col min="4610" max="4610" width="9.33203125" style="29" customWidth="1"/>
    <col min="4611" max="4611" width="6.6640625" style="29" customWidth="1"/>
    <col min="4612" max="4612" width="40.6640625" style="29" customWidth="1"/>
    <col min="4613" max="4616" width="9.33203125" style="29" customWidth="1"/>
    <col min="4617" max="4865" width="8.88671875" style="29"/>
    <col min="4866" max="4866" width="9.33203125" style="29" customWidth="1"/>
    <col min="4867" max="4867" width="6.6640625" style="29" customWidth="1"/>
    <col min="4868" max="4868" width="40.6640625" style="29" customWidth="1"/>
    <col min="4869" max="4872" width="9.33203125" style="29" customWidth="1"/>
    <col min="4873" max="5121" width="8.88671875" style="29"/>
    <col min="5122" max="5122" width="9.33203125" style="29" customWidth="1"/>
    <col min="5123" max="5123" width="6.6640625" style="29" customWidth="1"/>
    <col min="5124" max="5124" width="40.6640625" style="29" customWidth="1"/>
    <col min="5125" max="5128" width="9.33203125" style="29" customWidth="1"/>
    <col min="5129" max="5377" width="8.88671875" style="29"/>
    <col min="5378" max="5378" width="9.33203125" style="29" customWidth="1"/>
    <col min="5379" max="5379" width="6.6640625" style="29" customWidth="1"/>
    <col min="5380" max="5380" width="40.6640625" style="29" customWidth="1"/>
    <col min="5381" max="5384" width="9.33203125" style="29" customWidth="1"/>
    <col min="5385" max="5633" width="8.88671875" style="29"/>
    <col min="5634" max="5634" width="9.33203125" style="29" customWidth="1"/>
    <col min="5635" max="5635" width="6.6640625" style="29" customWidth="1"/>
    <col min="5636" max="5636" width="40.6640625" style="29" customWidth="1"/>
    <col min="5637" max="5640" width="9.33203125" style="29" customWidth="1"/>
    <col min="5641" max="5889" width="8.88671875" style="29"/>
    <col min="5890" max="5890" width="9.33203125" style="29" customWidth="1"/>
    <col min="5891" max="5891" width="6.6640625" style="29" customWidth="1"/>
    <col min="5892" max="5892" width="40.6640625" style="29" customWidth="1"/>
    <col min="5893" max="5896" width="9.33203125" style="29" customWidth="1"/>
    <col min="5897" max="6145" width="8.88671875" style="29"/>
    <col min="6146" max="6146" width="9.33203125" style="29" customWidth="1"/>
    <col min="6147" max="6147" width="6.6640625" style="29" customWidth="1"/>
    <col min="6148" max="6148" width="40.6640625" style="29" customWidth="1"/>
    <col min="6149" max="6152" width="9.33203125" style="29" customWidth="1"/>
    <col min="6153" max="6401" width="8.88671875" style="29"/>
    <col min="6402" max="6402" width="9.33203125" style="29" customWidth="1"/>
    <col min="6403" max="6403" width="6.6640625" style="29" customWidth="1"/>
    <col min="6404" max="6404" width="40.6640625" style="29" customWidth="1"/>
    <col min="6405" max="6408" width="9.33203125" style="29" customWidth="1"/>
    <col min="6409" max="6657" width="8.88671875" style="29"/>
    <col min="6658" max="6658" width="9.33203125" style="29" customWidth="1"/>
    <col min="6659" max="6659" width="6.6640625" style="29" customWidth="1"/>
    <col min="6660" max="6660" width="40.6640625" style="29" customWidth="1"/>
    <col min="6661" max="6664" width="9.33203125" style="29" customWidth="1"/>
    <col min="6665" max="6913" width="8.88671875" style="29"/>
    <col min="6914" max="6914" width="9.33203125" style="29" customWidth="1"/>
    <col min="6915" max="6915" width="6.6640625" style="29" customWidth="1"/>
    <col min="6916" max="6916" width="40.6640625" style="29" customWidth="1"/>
    <col min="6917" max="6920" width="9.33203125" style="29" customWidth="1"/>
    <col min="6921" max="7169" width="8.88671875" style="29"/>
    <col min="7170" max="7170" width="9.33203125" style="29" customWidth="1"/>
    <col min="7171" max="7171" width="6.6640625" style="29" customWidth="1"/>
    <col min="7172" max="7172" width="40.6640625" style="29" customWidth="1"/>
    <col min="7173" max="7176" width="9.33203125" style="29" customWidth="1"/>
    <col min="7177" max="7425" width="8.88671875" style="29"/>
    <col min="7426" max="7426" width="9.33203125" style="29" customWidth="1"/>
    <col min="7427" max="7427" width="6.6640625" style="29" customWidth="1"/>
    <col min="7428" max="7428" width="40.6640625" style="29" customWidth="1"/>
    <col min="7429" max="7432" width="9.33203125" style="29" customWidth="1"/>
    <col min="7433" max="7681" width="8.88671875" style="29"/>
    <col min="7682" max="7682" width="9.33203125" style="29" customWidth="1"/>
    <col min="7683" max="7683" width="6.6640625" style="29" customWidth="1"/>
    <col min="7684" max="7684" width="40.6640625" style="29" customWidth="1"/>
    <col min="7685" max="7688" width="9.33203125" style="29" customWidth="1"/>
    <col min="7689" max="7937" width="8.88671875" style="29"/>
    <col min="7938" max="7938" width="9.33203125" style="29" customWidth="1"/>
    <col min="7939" max="7939" width="6.6640625" style="29" customWidth="1"/>
    <col min="7940" max="7940" width="40.6640625" style="29" customWidth="1"/>
    <col min="7941" max="7944" width="9.33203125" style="29" customWidth="1"/>
    <col min="7945" max="8193" width="8.88671875" style="29"/>
    <col min="8194" max="8194" width="9.33203125" style="29" customWidth="1"/>
    <col min="8195" max="8195" width="6.6640625" style="29" customWidth="1"/>
    <col min="8196" max="8196" width="40.6640625" style="29" customWidth="1"/>
    <col min="8197" max="8200" width="9.33203125" style="29" customWidth="1"/>
    <col min="8201" max="8449" width="8.88671875" style="29"/>
    <col min="8450" max="8450" width="9.33203125" style="29" customWidth="1"/>
    <col min="8451" max="8451" width="6.6640625" style="29" customWidth="1"/>
    <col min="8452" max="8452" width="40.6640625" style="29" customWidth="1"/>
    <col min="8453" max="8456" width="9.33203125" style="29" customWidth="1"/>
    <col min="8457" max="8705" width="8.88671875" style="29"/>
    <col min="8706" max="8706" width="9.33203125" style="29" customWidth="1"/>
    <col min="8707" max="8707" width="6.6640625" style="29" customWidth="1"/>
    <col min="8708" max="8708" width="40.6640625" style="29" customWidth="1"/>
    <col min="8709" max="8712" width="9.33203125" style="29" customWidth="1"/>
    <col min="8713" max="8961" width="8.88671875" style="29"/>
    <col min="8962" max="8962" width="9.33203125" style="29" customWidth="1"/>
    <col min="8963" max="8963" width="6.6640625" style="29" customWidth="1"/>
    <col min="8964" max="8964" width="40.6640625" style="29" customWidth="1"/>
    <col min="8965" max="8968" width="9.33203125" style="29" customWidth="1"/>
    <col min="8969" max="9217" width="8.88671875" style="29"/>
    <col min="9218" max="9218" width="9.33203125" style="29" customWidth="1"/>
    <col min="9219" max="9219" width="6.6640625" style="29" customWidth="1"/>
    <col min="9220" max="9220" width="40.6640625" style="29" customWidth="1"/>
    <col min="9221" max="9224" width="9.33203125" style="29" customWidth="1"/>
    <col min="9225" max="9473" width="8.88671875" style="29"/>
    <col min="9474" max="9474" width="9.33203125" style="29" customWidth="1"/>
    <col min="9475" max="9475" width="6.6640625" style="29" customWidth="1"/>
    <col min="9476" max="9476" width="40.6640625" style="29" customWidth="1"/>
    <col min="9477" max="9480" width="9.33203125" style="29" customWidth="1"/>
    <col min="9481" max="9729" width="8.88671875" style="29"/>
    <col min="9730" max="9730" width="9.33203125" style="29" customWidth="1"/>
    <col min="9731" max="9731" width="6.6640625" style="29" customWidth="1"/>
    <col min="9732" max="9732" width="40.6640625" style="29" customWidth="1"/>
    <col min="9733" max="9736" width="9.33203125" style="29" customWidth="1"/>
    <col min="9737" max="9985" width="8.88671875" style="29"/>
    <col min="9986" max="9986" width="9.33203125" style="29" customWidth="1"/>
    <col min="9987" max="9987" width="6.6640625" style="29" customWidth="1"/>
    <col min="9988" max="9988" width="40.6640625" style="29" customWidth="1"/>
    <col min="9989" max="9992" width="9.33203125" style="29" customWidth="1"/>
    <col min="9993" max="10241" width="8.88671875" style="29"/>
    <col min="10242" max="10242" width="9.33203125" style="29" customWidth="1"/>
    <col min="10243" max="10243" width="6.6640625" style="29" customWidth="1"/>
    <col min="10244" max="10244" width="40.6640625" style="29" customWidth="1"/>
    <col min="10245" max="10248" width="9.33203125" style="29" customWidth="1"/>
    <col min="10249" max="10497" width="8.88671875" style="29"/>
    <col min="10498" max="10498" width="9.33203125" style="29" customWidth="1"/>
    <col min="10499" max="10499" width="6.6640625" style="29" customWidth="1"/>
    <col min="10500" max="10500" width="40.6640625" style="29" customWidth="1"/>
    <col min="10501" max="10504" width="9.33203125" style="29" customWidth="1"/>
    <col min="10505" max="10753" width="8.88671875" style="29"/>
    <col min="10754" max="10754" width="9.33203125" style="29" customWidth="1"/>
    <col min="10755" max="10755" width="6.6640625" style="29" customWidth="1"/>
    <col min="10756" max="10756" width="40.6640625" style="29" customWidth="1"/>
    <col min="10757" max="10760" width="9.33203125" style="29" customWidth="1"/>
    <col min="10761" max="11009" width="8.88671875" style="29"/>
    <col min="11010" max="11010" width="9.33203125" style="29" customWidth="1"/>
    <col min="11011" max="11011" width="6.6640625" style="29" customWidth="1"/>
    <col min="11012" max="11012" width="40.6640625" style="29" customWidth="1"/>
    <col min="11013" max="11016" width="9.33203125" style="29" customWidth="1"/>
    <col min="11017" max="11265" width="8.88671875" style="29"/>
    <col min="11266" max="11266" width="9.33203125" style="29" customWidth="1"/>
    <col min="11267" max="11267" width="6.6640625" style="29" customWidth="1"/>
    <col min="11268" max="11268" width="40.6640625" style="29" customWidth="1"/>
    <col min="11269" max="11272" width="9.33203125" style="29" customWidth="1"/>
    <col min="11273" max="11521" width="8.88671875" style="29"/>
    <col min="11522" max="11522" width="9.33203125" style="29" customWidth="1"/>
    <col min="11523" max="11523" width="6.6640625" style="29" customWidth="1"/>
    <col min="11524" max="11524" width="40.6640625" style="29" customWidth="1"/>
    <col min="11525" max="11528" width="9.33203125" style="29" customWidth="1"/>
    <col min="11529" max="11777" width="8.88671875" style="29"/>
    <col min="11778" max="11778" width="9.33203125" style="29" customWidth="1"/>
    <col min="11779" max="11779" width="6.6640625" style="29" customWidth="1"/>
    <col min="11780" max="11780" width="40.6640625" style="29" customWidth="1"/>
    <col min="11781" max="11784" width="9.33203125" style="29" customWidth="1"/>
    <col min="11785" max="12033" width="8.88671875" style="29"/>
    <col min="12034" max="12034" width="9.33203125" style="29" customWidth="1"/>
    <col min="12035" max="12035" width="6.6640625" style="29" customWidth="1"/>
    <col min="12036" max="12036" width="40.6640625" style="29" customWidth="1"/>
    <col min="12037" max="12040" width="9.33203125" style="29" customWidth="1"/>
    <col min="12041" max="12289" width="8.88671875" style="29"/>
    <col min="12290" max="12290" width="9.33203125" style="29" customWidth="1"/>
    <col min="12291" max="12291" width="6.6640625" style="29" customWidth="1"/>
    <col min="12292" max="12292" width="40.6640625" style="29" customWidth="1"/>
    <col min="12293" max="12296" width="9.33203125" style="29" customWidth="1"/>
    <col min="12297" max="12545" width="8.88671875" style="29"/>
    <col min="12546" max="12546" width="9.33203125" style="29" customWidth="1"/>
    <col min="12547" max="12547" width="6.6640625" style="29" customWidth="1"/>
    <col min="12548" max="12548" width="40.6640625" style="29" customWidth="1"/>
    <col min="12549" max="12552" width="9.33203125" style="29" customWidth="1"/>
    <col min="12553" max="12801" width="8.88671875" style="29"/>
    <col min="12802" max="12802" width="9.33203125" style="29" customWidth="1"/>
    <col min="12803" max="12803" width="6.6640625" style="29" customWidth="1"/>
    <col min="12804" max="12804" width="40.6640625" style="29" customWidth="1"/>
    <col min="12805" max="12808" width="9.33203125" style="29" customWidth="1"/>
    <col min="12809" max="13057" width="8.88671875" style="29"/>
    <col min="13058" max="13058" width="9.33203125" style="29" customWidth="1"/>
    <col min="13059" max="13059" width="6.6640625" style="29" customWidth="1"/>
    <col min="13060" max="13060" width="40.6640625" style="29" customWidth="1"/>
    <col min="13061" max="13064" width="9.33203125" style="29" customWidth="1"/>
    <col min="13065" max="13313" width="8.88671875" style="29"/>
    <col min="13314" max="13314" width="9.33203125" style="29" customWidth="1"/>
    <col min="13315" max="13315" width="6.6640625" style="29" customWidth="1"/>
    <col min="13316" max="13316" width="40.6640625" style="29" customWidth="1"/>
    <col min="13317" max="13320" width="9.33203125" style="29" customWidth="1"/>
    <col min="13321" max="13569" width="8.88671875" style="29"/>
    <col min="13570" max="13570" width="9.33203125" style="29" customWidth="1"/>
    <col min="13571" max="13571" width="6.6640625" style="29" customWidth="1"/>
    <col min="13572" max="13572" width="40.6640625" style="29" customWidth="1"/>
    <col min="13573" max="13576" width="9.33203125" style="29" customWidth="1"/>
    <col min="13577" max="13825" width="8.88671875" style="29"/>
    <col min="13826" max="13826" width="9.33203125" style="29" customWidth="1"/>
    <col min="13827" max="13827" width="6.6640625" style="29" customWidth="1"/>
    <col min="13828" max="13828" width="40.6640625" style="29" customWidth="1"/>
    <col min="13829" max="13832" width="9.33203125" style="29" customWidth="1"/>
    <col min="13833" max="14081" width="8.88671875" style="29"/>
    <col min="14082" max="14082" width="9.33203125" style="29" customWidth="1"/>
    <col min="14083" max="14083" width="6.6640625" style="29" customWidth="1"/>
    <col min="14084" max="14084" width="40.6640625" style="29" customWidth="1"/>
    <col min="14085" max="14088" width="9.33203125" style="29" customWidth="1"/>
    <col min="14089" max="14337" width="8.88671875" style="29"/>
    <col min="14338" max="14338" width="9.33203125" style="29" customWidth="1"/>
    <col min="14339" max="14339" width="6.6640625" style="29" customWidth="1"/>
    <col min="14340" max="14340" width="40.6640625" style="29" customWidth="1"/>
    <col min="14341" max="14344" width="9.33203125" style="29" customWidth="1"/>
    <col min="14345" max="14593" width="8.88671875" style="29"/>
    <col min="14594" max="14594" width="9.33203125" style="29" customWidth="1"/>
    <col min="14595" max="14595" width="6.6640625" style="29" customWidth="1"/>
    <col min="14596" max="14596" width="40.6640625" style="29" customWidth="1"/>
    <col min="14597" max="14600" width="9.33203125" style="29" customWidth="1"/>
    <col min="14601" max="14849" width="8.88671875" style="29"/>
    <col min="14850" max="14850" width="9.33203125" style="29" customWidth="1"/>
    <col min="14851" max="14851" width="6.6640625" style="29" customWidth="1"/>
    <col min="14852" max="14852" width="40.6640625" style="29" customWidth="1"/>
    <col min="14853" max="14856" width="9.33203125" style="29" customWidth="1"/>
    <col min="14857" max="15105" width="8.88671875" style="29"/>
    <col min="15106" max="15106" width="9.33203125" style="29" customWidth="1"/>
    <col min="15107" max="15107" width="6.6640625" style="29" customWidth="1"/>
    <col min="15108" max="15108" width="40.6640625" style="29" customWidth="1"/>
    <col min="15109" max="15112" width="9.33203125" style="29" customWidth="1"/>
    <col min="15113" max="15361" width="8.88671875" style="29"/>
    <col min="15362" max="15362" width="9.33203125" style="29" customWidth="1"/>
    <col min="15363" max="15363" width="6.6640625" style="29" customWidth="1"/>
    <col min="15364" max="15364" width="40.6640625" style="29" customWidth="1"/>
    <col min="15365" max="15368" width="9.33203125" style="29" customWidth="1"/>
    <col min="15369" max="15617" width="8.88671875" style="29"/>
    <col min="15618" max="15618" width="9.33203125" style="29" customWidth="1"/>
    <col min="15619" max="15619" width="6.6640625" style="29" customWidth="1"/>
    <col min="15620" max="15620" width="40.6640625" style="29" customWidth="1"/>
    <col min="15621" max="15624" width="9.33203125" style="29" customWidth="1"/>
    <col min="15625" max="15873" width="8.88671875" style="29"/>
    <col min="15874" max="15874" width="9.33203125" style="29" customWidth="1"/>
    <col min="15875" max="15875" width="6.6640625" style="29" customWidth="1"/>
    <col min="15876" max="15876" width="40.6640625" style="29" customWidth="1"/>
    <col min="15877" max="15880" width="9.33203125" style="29" customWidth="1"/>
    <col min="15881" max="16129" width="8.88671875" style="29"/>
    <col min="16130" max="16130" width="9.33203125" style="29" customWidth="1"/>
    <col min="16131" max="16131" width="6.6640625" style="29" customWidth="1"/>
    <col min="16132" max="16132" width="40.6640625" style="29" customWidth="1"/>
    <col min="16133" max="16136" width="9.33203125" style="29" customWidth="1"/>
    <col min="16137" max="16384" width="8.88671875" style="29"/>
  </cols>
  <sheetData>
    <row r="1" spans="1:9" x14ac:dyDescent="0.25">
      <c r="A1" s="59" t="s">
        <v>393</v>
      </c>
      <c r="B1" s="60"/>
      <c r="C1" s="60"/>
      <c r="D1" s="8"/>
      <c r="E1" s="8"/>
      <c r="F1" s="8"/>
      <c r="G1" s="8"/>
      <c r="H1" s="8"/>
    </row>
    <row r="2" spans="1:9" ht="27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  <c r="I2" s="8"/>
    </row>
    <row r="4" spans="1:9" ht="15.6" customHeight="1" x14ac:dyDescent="0.25">
      <c r="A4" s="111" t="s">
        <v>329</v>
      </c>
      <c r="B4" s="274"/>
      <c r="C4" s="274"/>
      <c r="D4" s="392" t="s">
        <v>330</v>
      </c>
      <c r="E4" s="393"/>
      <c r="F4" s="393"/>
      <c r="G4" s="393"/>
      <c r="H4" s="394"/>
    </row>
    <row r="5" spans="1:9" x14ac:dyDescent="0.25">
      <c r="A5" s="111" t="s">
        <v>2</v>
      </c>
      <c r="B5" s="111"/>
      <c r="C5" s="84"/>
      <c r="D5" s="84" t="s">
        <v>3</v>
      </c>
      <c r="E5" s="175" t="s">
        <v>4</v>
      </c>
      <c r="F5" s="284" t="s">
        <v>5</v>
      </c>
      <c r="G5" s="325" t="s">
        <v>6</v>
      </c>
      <c r="H5" s="235" t="s">
        <v>7</v>
      </c>
      <c r="I5" s="30"/>
    </row>
    <row r="6" spans="1:9" ht="26.4" x14ac:dyDescent="0.25">
      <c r="A6" s="190" t="s">
        <v>331</v>
      </c>
      <c r="B6" s="190"/>
      <c r="C6" s="231"/>
      <c r="D6" s="282" t="s">
        <v>555</v>
      </c>
      <c r="E6" s="99"/>
      <c r="F6" s="99"/>
      <c r="G6" s="135"/>
      <c r="H6" s="250"/>
    </row>
    <row r="7" spans="1:9" ht="26.4" x14ac:dyDescent="0.25">
      <c r="A7" s="190"/>
      <c r="B7" s="190" t="s">
        <v>332</v>
      </c>
      <c r="C7" s="231"/>
      <c r="D7" s="181" t="s">
        <v>556</v>
      </c>
      <c r="E7" s="120" t="s">
        <v>333</v>
      </c>
      <c r="F7" s="296">
        <v>0.05</v>
      </c>
      <c r="G7" s="221"/>
      <c r="H7" s="250">
        <f>F7*G7</f>
        <v>0</v>
      </c>
      <c r="I7" s="31"/>
    </row>
    <row r="8" spans="1:9" ht="39.6" x14ac:dyDescent="0.25">
      <c r="A8" s="190" t="s">
        <v>334</v>
      </c>
      <c r="B8" s="190"/>
      <c r="C8" s="231"/>
      <c r="D8" s="201" t="s">
        <v>557</v>
      </c>
      <c r="E8" s="99"/>
      <c r="F8" s="96"/>
      <c r="G8" s="135"/>
      <c r="H8" s="250"/>
    </row>
    <row r="9" spans="1:9" ht="28.8" x14ac:dyDescent="0.25">
      <c r="A9" s="190"/>
      <c r="B9" s="190" t="s">
        <v>335</v>
      </c>
      <c r="C9" s="231"/>
      <c r="D9" s="171" t="s">
        <v>336</v>
      </c>
      <c r="E9" s="120" t="s">
        <v>539</v>
      </c>
      <c r="F9" s="296">
        <v>2</v>
      </c>
      <c r="G9" s="221"/>
      <c r="H9" s="250">
        <f>F9*G9</f>
        <v>0</v>
      </c>
    </row>
    <row r="10" spans="1:9" x14ac:dyDescent="0.25">
      <c r="A10" s="190" t="s">
        <v>337</v>
      </c>
      <c r="B10" s="190"/>
      <c r="C10" s="231"/>
      <c r="D10" s="237" t="s">
        <v>338</v>
      </c>
      <c r="E10" s="99"/>
      <c r="F10" s="96"/>
      <c r="G10" s="135"/>
      <c r="H10" s="250"/>
    </row>
    <row r="11" spans="1:9" ht="26.4" x14ac:dyDescent="0.25">
      <c r="A11" s="190"/>
      <c r="B11" s="190" t="s">
        <v>339</v>
      </c>
      <c r="C11" s="231"/>
      <c r="D11" s="109" t="s">
        <v>558</v>
      </c>
      <c r="E11" s="120" t="s">
        <v>12</v>
      </c>
      <c r="F11" s="296">
        <v>10</v>
      </c>
      <c r="G11" s="221"/>
      <c r="H11" s="250">
        <f>F11*G11</f>
        <v>0</v>
      </c>
      <c r="I11" s="31"/>
    </row>
    <row r="12" spans="1:9" ht="25.2" customHeight="1" x14ac:dyDescent="0.25">
      <c r="A12" s="391" t="s">
        <v>18</v>
      </c>
      <c r="B12" s="391"/>
      <c r="C12" s="391"/>
      <c r="D12" s="391"/>
      <c r="E12" s="323"/>
      <c r="F12" s="69"/>
      <c r="G12" s="160"/>
      <c r="H12" s="142">
        <f>SUM(H6:H11)</f>
        <v>0</v>
      </c>
    </row>
    <row r="1048288" spans="5:5" x14ac:dyDescent="0.25">
      <c r="E1048288" s="28"/>
    </row>
  </sheetData>
  <sheetProtection algorithmName="SHA-512" hashValue="I31iGyP7DNnFAKxXvC/6GkNSqmPzrrcw94IfKQnnld2DNvjLjch8fIC3BhMMzk1RReQX4E9R/SMa3oaIQpnbeg==" saltValue="1B0aFA8H5xo/zK82Da9txw==" spinCount="100000" sheet="1" objects="1" scenarios="1"/>
  <mergeCells count="3">
    <mergeCell ref="A12:D12"/>
    <mergeCell ref="D4:H4"/>
    <mergeCell ref="A2:H2"/>
  </mergeCells>
  <pageMargins left="0.75" right="0.75" top="1" bottom="1" header="0.5" footer="0.5"/>
  <pageSetup paperSize="9" scale="58" orientation="portrait" r:id="rId1"/>
  <headerFooter alignWithMargins="0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94955-3A5F-4733-B2FF-7E69823F96C3}">
  <sheetPr codeName="Sheet12"/>
  <dimension ref="A1:H20"/>
  <sheetViews>
    <sheetView view="pageBreakPreview" zoomScaleNormal="100" zoomScaleSheetLayoutView="100" workbookViewId="0">
      <selection activeCell="D11" sqref="D11"/>
    </sheetView>
  </sheetViews>
  <sheetFormatPr defaultColWidth="9.33203125" defaultRowHeight="11.4" x14ac:dyDescent="0.3"/>
  <cols>
    <col min="1" max="1" width="8.33203125" style="8" customWidth="1"/>
    <col min="2" max="2" width="8.5546875" style="8" customWidth="1"/>
    <col min="3" max="3" width="3" style="8" bestFit="1" customWidth="1"/>
    <col min="4" max="4" width="32.88671875" style="8" customWidth="1"/>
    <col min="5" max="5" width="11" style="8" customWidth="1"/>
    <col min="6" max="6" width="10.109375" style="8" customWidth="1"/>
    <col min="7" max="7" width="10.88671875" style="8" customWidth="1"/>
    <col min="8" max="8" width="13.44140625" style="8" customWidth="1"/>
    <col min="9" max="16384" width="9.33203125" style="8"/>
  </cols>
  <sheetData>
    <row r="1" spans="1:8" ht="12" x14ac:dyDescent="0.25">
      <c r="A1" s="59" t="s">
        <v>393</v>
      </c>
      <c r="B1" s="60"/>
      <c r="C1" s="60"/>
    </row>
    <row r="2" spans="1:8" ht="27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4" spans="1:8" s="3" customFormat="1" ht="14.4" customHeight="1" x14ac:dyDescent="0.25">
      <c r="A4" s="306" t="s">
        <v>169</v>
      </c>
      <c r="B4" s="306"/>
      <c r="C4" s="306"/>
      <c r="D4" s="379" t="s">
        <v>170</v>
      </c>
      <c r="E4" s="380"/>
      <c r="F4" s="380"/>
      <c r="G4" s="380"/>
      <c r="H4" s="380"/>
    </row>
    <row r="5" spans="1:8" s="3" customFormat="1" ht="12" customHeight="1" x14ac:dyDescent="0.3">
      <c r="A5" s="212" t="s">
        <v>2</v>
      </c>
      <c r="B5" s="212"/>
      <c r="C5" s="212"/>
      <c r="D5" s="175" t="s">
        <v>3</v>
      </c>
      <c r="E5" s="175" t="s">
        <v>4</v>
      </c>
      <c r="F5" s="284" t="s">
        <v>5</v>
      </c>
      <c r="G5" s="325" t="s">
        <v>6</v>
      </c>
      <c r="H5" s="235" t="s">
        <v>7</v>
      </c>
    </row>
    <row r="6" spans="1:8" s="3" customFormat="1" ht="13.2" x14ac:dyDescent="0.3">
      <c r="A6" s="224" t="s">
        <v>277</v>
      </c>
      <c r="B6" s="224"/>
      <c r="C6" s="200"/>
      <c r="D6" s="134" t="s">
        <v>278</v>
      </c>
      <c r="E6" s="210"/>
      <c r="F6" s="95"/>
      <c r="G6" s="310"/>
      <c r="H6" s="309"/>
    </row>
    <row r="7" spans="1:8" s="3" customFormat="1" ht="28.2" customHeight="1" x14ac:dyDescent="0.25">
      <c r="A7" s="224"/>
      <c r="B7" s="224" t="s">
        <v>279</v>
      </c>
      <c r="C7" s="200"/>
      <c r="D7" s="138" t="s">
        <v>280</v>
      </c>
      <c r="E7" s="311" t="s">
        <v>538</v>
      </c>
      <c r="F7" s="95">
        <v>3500</v>
      </c>
      <c r="G7" s="86"/>
      <c r="H7" s="309">
        <f t="shared" ref="H7:H11" si="0">F7*G7</f>
        <v>0</v>
      </c>
    </row>
    <row r="8" spans="1:8" s="3" customFormat="1" ht="27" customHeight="1" x14ac:dyDescent="0.25">
      <c r="A8" s="224"/>
      <c r="B8" s="224" t="s">
        <v>281</v>
      </c>
      <c r="C8" s="200"/>
      <c r="D8" s="138" t="s">
        <v>282</v>
      </c>
      <c r="E8" s="311" t="s">
        <v>538</v>
      </c>
      <c r="F8" s="95">
        <v>1000</v>
      </c>
      <c r="G8" s="86"/>
      <c r="H8" s="309">
        <f t="shared" si="0"/>
        <v>0</v>
      </c>
    </row>
    <row r="9" spans="1:8" s="3" customFormat="1" ht="13.2" x14ac:dyDescent="0.25">
      <c r="A9" s="224" t="s">
        <v>283</v>
      </c>
      <c r="B9" s="224"/>
      <c r="C9" s="200"/>
      <c r="D9" s="134" t="s">
        <v>284</v>
      </c>
      <c r="E9" s="311"/>
      <c r="F9" s="95"/>
      <c r="G9" s="310"/>
      <c r="H9" s="309"/>
    </row>
    <row r="10" spans="1:8" s="3" customFormat="1" ht="26.4" x14ac:dyDescent="0.25">
      <c r="A10" s="224"/>
      <c r="B10" s="224" t="s">
        <v>290</v>
      </c>
      <c r="C10" s="200"/>
      <c r="D10" s="138" t="s">
        <v>291</v>
      </c>
      <c r="E10" s="311"/>
      <c r="F10" s="95"/>
      <c r="G10" s="310"/>
      <c r="H10" s="309"/>
    </row>
    <row r="11" spans="1:8" s="3" customFormat="1" ht="28.8" customHeight="1" x14ac:dyDescent="0.25">
      <c r="A11" s="224"/>
      <c r="B11" s="224"/>
      <c r="C11" s="200" t="s">
        <v>19</v>
      </c>
      <c r="D11" s="138" t="s">
        <v>292</v>
      </c>
      <c r="E11" s="311" t="s">
        <v>539</v>
      </c>
      <c r="F11" s="95">
        <v>780</v>
      </c>
      <c r="G11" s="86"/>
      <c r="H11" s="309">
        <f t="shared" si="0"/>
        <v>0</v>
      </c>
    </row>
    <row r="12" spans="1:8" s="3" customFormat="1" ht="13.2" x14ac:dyDescent="0.25">
      <c r="A12" s="129" t="s">
        <v>285</v>
      </c>
      <c r="B12" s="224"/>
      <c r="C12" s="200"/>
      <c r="D12" s="219" t="s">
        <v>286</v>
      </c>
      <c r="E12" s="311"/>
      <c r="F12" s="95"/>
      <c r="G12" s="310"/>
      <c r="H12" s="288"/>
    </row>
    <row r="13" spans="1:8" s="3" customFormat="1" ht="26.4" x14ac:dyDescent="0.25">
      <c r="A13" s="129"/>
      <c r="B13" s="224" t="s">
        <v>343</v>
      </c>
      <c r="C13" s="200"/>
      <c r="D13" s="117" t="s">
        <v>559</v>
      </c>
      <c r="E13" s="311" t="s">
        <v>202</v>
      </c>
      <c r="F13" s="95">
        <v>0.5</v>
      </c>
      <c r="G13" s="86"/>
      <c r="H13" s="288">
        <f>F13*G13</f>
        <v>0</v>
      </c>
    </row>
    <row r="14" spans="1:8" s="3" customFormat="1" ht="33" customHeight="1" x14ac:dyDescent="0.25">
      <c r="A14" s="129" t="s">
        <v>287</v>
      </c>
      <c r="B14" s="224"/>
      <c r="C14" s="200"/>
      <c r="D14" s="134" t="s">
        <v>288</v>
      </c>
      <c r="E14" s="311" t="s">
        <v>289</v>
      </c>
      <c r="F14" s="95">
        <v>100</v>
      </c>
      <c r="G14" s="86"/>
      <c r="H14" s="309">
        <f t="shared" ref="H14" si="1">F14*G14</f>
        <v>0</v>
      </c>
    </row>
    <row r="15" spans="1:8" s="2" customFormat="1" ht="22.8" customHeight="1" x14ac:dyDescent="0.2">
      <c r="A15" s="356" t="s">
        <v>18</v>
      </c>
      <c r="B15" s="357"/>
      <c r="C15" s="357"/>
      <c r="D15" s="358"/>
      <c r="E15" s="203"/>
      <c r="F15" s="284"/>
      <c r="G15" s="262"/>
      <c r="H15" s="173">
        <f>ROUND(SUM(H6:H14),2)</f>
        <v>0</v>
      </c>
    </row>
    <row r="16" spans="1:8" s="2" customFormat="1" x14ac:dyDescent="0.2">
      <c r="E16" s="9"/>
    </row>
    <row r="17" spans="1:8" x14ac:dyDescent="0.3">
      <c r="A17" s="3"/>
      <c r="B17" s="3"/>
      <c r="C17" s="3"/>
      <c r="D17" s="10"/>
      <c r="E17" s="3"/>
      <c r="F17" s="3"/>
      <c r="G17" s="3"/>
      <c r="H17" s="11"/>
    </row>
    <row r="18" spans="1:8" x14ac:dyDescent="0.3">
      <c r="A18" s="3"/>
      <c r="B18" s="3"/>
      <c r="C18" s="3"/>
      <c r="D18" s="3"/>
      <c r="E18" s="3"/>
      <c r="F18" s="3"/>
      <c r="G18" s="3"/>
      <c r="H18" s="3"/>
    </row>
    <row r="19" spans="1:8" x14ac:dyDescent="0.3">
      <c r="A19" s="3"/>
      <c r="B19" s="3"/>
      <c r="C19" s="3"/>
      <c r="D19" s="10"/>
      <c r="E19" s="3"/>
      <c r="F19" s="3"/>
      <c r="G19" s="3"/>
      <c r="H19" s="11"/>
    </row>
    <row r="20" spans="1:8" x14ac:dyDescent="0.3">
      <c r="A20" s="6"/>
      <c r="B20" s="6"/>
      <c r="C20" s="6"/>
      <c r="D20" s="5"/>
      <c r="E20" s="5"/>
      <c r="F20" s="5"/>
      <c r="G20" s="5"/>
      <c r="H20" s="7"/>
    </row>
  </sheetData>
  <sheetProtection algorithmName="SHA-512" hashValue="lJsQaJMymmckf6E+w9h0zFQfP9UoBi/1S5SlMNYmohxpa95CGt6BgpJfwh4rUCjLWP8xsJqOzM/RUo/QJeRTFg==" saltValue="XdDfPvzMHHy46WD7Lp8zoQ==" spinCount="100000" sheet="1" objects="1" scenarios="1"/>
  <mergeCells count="3">
    <mergeCell ref="A15:D15"/>
    <mergeCell ref="D4:H4"/>
    <mergeCell ref="A2:H2"/>
  </mergeCells>
  <pageMargins left="0.59027779999999996" right="0.27569440000000001" top="0.39374999999999999" bottom="0.39374999999999999" header="0.3" footer="0.3"/>
  <pageSetup paperSize="9" scale="96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7A6D8-B83E-408C-A72B-040EA787C383}">
  <sheetPr codeName="Sheet13"/>
  <dimension ref="A1:N40"/>
  <sheetViews>
    <sheetView view="pageBreakPreview" zoomScale="115" zoomScaleNormal="100" zoomScaleSheetLayoutView="115" workbookViewId="0">
      <selection activeCell="E8" sqref="E8"/>
    </sheetView>
  </sheetViews>
  <sheetFormatPr defaultColWidth="9.109375" defaultRowHeight="11.4" x14ac:dyDescent="0.2"/>
  <cols>
    <col min="1" max="1" width="9.6640625" style="12" customWidth="1"/>
    <col min="2" max="2" width="3.33203125" style="12" customWidth="1"/>
    <col min="3" max="3" width="2.44140625" style="12" bestFit="1" customWidth="1"/>
    <col min="4" max="4" width="36.88671875" style="12" customWidth="1"/>
    <col min="5" max="5" width="11.109375" style="12" customWidth="1"/>
    <col min="6" max="6" width="10.21875" style="12" customWidth="1"/>
    <col min="7" max="7" width="12.109375" style="12" customWidth="1"/>
    <col min="8" max="8" width="13.6640625" style="12" customWidth="1"/>
    <col min="9" max="9" width="11.109375" style="17" customWidth="1"/>
    <col min="10" max="10" width="11.109375" style="18" customWidth="1"/>
    <col min="11" max="11" width="19.33203125" style="14" customWidth="1"/>
    <col min="12" max="12" width="11.109375" style="12" customWidth="1"/>
    <col min="13" max="14" width="11.109375" style="13" customWidth="1"/>
    <col min="15" max="17" width="9.109375" style="12"/>
    <col min="18" max="25" width="9.109375" style="12" customWidth="1"/>
    <col min="26" max="27" width="9.109375" style="12"/>
    <col min="28" max="33" width="9.109375" style="12" customWidth="1"/>
    <col min="34" max="268" width="9.109375" style="12"/>
    <col min="269" max="269" width="9.33203125" style="12" customWidth="1"/>
    <col min="270" max="270" width="6.6640625" style="12" customWidth="1"/>
    <col min="271" max="271" width="40.6640625" style="12" customWidth="1"/>
    <col min="272" max="275" width="9.33203125" style="12" customWidth="1"/>
    <col min="276" max="524" width="9.109375" style="12"/>
    <col min="525" max="525" width="9.33203125" style="12" customWidth="1"/>
    <col min="526" max="526" width="6.6640625" style="12" customWidth="1"/>
    <col min="527" max="527" width="40.6640625" style="12" customWidth="1"/>
    <col min="528" max="531" width="9.33203125" style="12" customWidth="1"/>
    <col min="532" max="780" width="9.109375" style="12"/>
    <col min="781" max="781" width="9.33203125" style="12" customWidth="1"/>
    <col min="782" max="782" width="6.6640625" style="12" customWidth="1"/>
    <col min="783" max="783" width="40.6640625" style="12" customWidth="1"/>
    <col min="784" max="787" width="9.33203125" style="12" customWidth="1"/>
    <col min="788" max="1036" width="9.109375" style="12"/>
    <col min="1037" max="1037" width="9.33203125" style="12" customWidth="1"/>
    <col min="1038" max="1038" width="6.6640625" style="12" customWidth="1"/>
    <col min="1039" max="1039" width="40.6640625" style="12" customWidth="1"/>
    <col min="1040" max="1043" width="9.33203125" style="12" customWidth="1"/>
    <col min="1044" max="1292" width="9.109375" style="12"/>
    <col min="1293" max="1293" width="9.33203125" style="12" customWidth="1"/>
    <col min="1294" max="1294" width="6.6640625" style="12" customWidth="1"/>
    <col min="1295" max="1295" width="40.6640625" style="12" customWidth="1"/>
    <col min="1296" max="1299" width="9.33203125" style="12" customWidth="1"/>
    <col min="1300" max="1548" width="9.109375" style="12"/>
    <col min="1549" max="1549" width="9.33203125" style="12" customWidth="1"/>
    <col min="1550" max="1550" width="6.6640625" style="12" customWidth="1"/>
    <col min="1551" max="1551" width="40.6640625" style="12" customWidth="1"/>
    <col min="1552" max="1555" width="9.33203125" style="12" customWidth="1"/>
    <col min="1556" max="1804" width="9.109375" style="12"/>
    <col min="1805" max="1805" width="9.33203125" style="12" customWidth="1"/>
    <col min="1806" max="1806" width="6.6640625" style="12" customWidth="1"/>
    <col min="1807" max="1807" width="40.6640625" style="12" customWidth="1"/>
    <col min="1808" max="1811" width="9.33203125" style="12" customWidth="1"/>
    <col min="1812" max="2060" width="9.109375" style="12"/>
    <col min="2061" max="2061" width="9.33203125" style="12" customWidth="1"/>
    <col min="2062" max="2062" width="6.6640625" style="12" customWidth="1"/>
    <col min="2063" max="2063" width="40.6640625" style="12" customWidth="1"/>
    <col min="2064" max="2067" width="9.33203125" style="12" customWidth="1"/>
    <col min="2068" max="2316" width="9.109375" style="12"/>
    <col min="2317" max="2317" width="9.33203125" style="12" customWidth="1"/>
    <col min="2318" max="2318" width="6.6640625" style="12" customWidth="1"/>
    <col min="2319" max="2319" width="40.6640625" style="12" customWidth="1"/>
    <col min="2320" max="2323" width="9.33203125" style="12" customWidth="1"/>
    <col min="2324" max="2572" width="9.109375" style="12"/>
    <col min="2573" max="2573" width="9.33203125" style="12" customWidth="1"/>
    <col min="2574" max="2574" width="6.6640625" style="12" customWidth="1"/>
    <col min="2575" max="2575" width="40.6640625" style="12" customWidth="1"/>
    <col min="2576" max="2579" width="9.33203125" style="12" customWidth="1"/>
    <col min="2580" max="2828" width="9.109375" style="12"/>
    <col min="2829" max="2829" width="9.33203125" style="12" customWidth="1"/>
    <col min="2830" max="2830" width="6.6640625" style="12" customWidth="1"/>
    <col min="2831" max="2831" width="40.6640625" style="12" customWidth="1"/>
    <col min="2832" max="2835" width="9.33203125" style="12" customWidth="1"/>
    <col min="2836" max="3084" width="9.109375" style="12"/>
    <col min="3085" max="3085" width="9.33203125" style="12" customWidth="1"/>
    <col min="3086" max="3086" width="6.6640625" style="12" customWidth="1"/>
    <col min="3087" max="3087" width="40.6640625" style="12" customWidth="1"/>
    <col min="3088" max="3091" width="9.33203125" style="12" customWidth="1"/>
    <col min="3092" max="3340" width="9.109375" style="12"/>
    <col min="3341" max="3341" width="9.33203125" style="12" customWidth="1"/>
    <col min="3342" max="3342" width="6.6640625" style="12" customWidth="1"/>
    <col min="3343" max="3343" width="40.6640625" style="12" customWidth="1"/>
    <col min="3344" max="3347" width="9.33203125" style="12" customWidth="1"/>
    <col min="3348" max="3596" width="9.109375" style="12"/>
    <col min="3597" max="3597" width="9.33203125" style="12" customWidth="1"/>
    <col min="3598" max="3598" width="6.6640625" style="12" customWidth="1"/>
    <col min="3599" max="3599" width="40.6640625" style="12" customWidth="1"/>
    <col min="3600" max="3603" width="9.33203125" style="12" customWidth="1"/>
    <col min="3604" max="3852" width="9.109375" style="12"/>
    <col min="3853" max="3853" width="9.33203125" style="12" customWidth="1"/>
    <col min="3854" max="3854" width="6.6640625" style="12" customWidth="1"/>
    <col min="3855" max="3855" width="40.6640625" style="12" customWidth="1"/>
    <col min="3856" max="3859" width="9.33203125" style="12" customWidth="1"/>
    <col min="3860" max="4108" width="9.109375" style="12"/>
    <col min="4109" max="4109" width="9.33203125" style="12" customWidth="1"/>
    <col min="4110" max="4110" width="6.6640625" style="12" customWidth="1"/>
    <col min="4111" max="4111" width="40.6640625" style="12" customWidth="1"/>
    <col min="4112" max="4115" width="9.33203125" style="12" customWidth="1"/>
    <col min="4116" max="4364" width="9.109375" style="12"/>
    <col min="4365" max="4365" width="9.33203125" style="12" customWidth="1"/>
    <col min="4366" max="4366" width="6.6640625" style="12" customWidth="1"/>
    <col min="4367" max="4367" width="40.6640625" style="12" customWidth="1"/>
    <col min="4368" max="4371" width="9.33203125" style="12" customWidth="1"/>
    <col min="4372" max="4620" width="9.109375" style="12"/>
    <col min="4621" max="4621" width="9.33203125" style="12" customWidth="1"/>
    <col min="4622" max="4622" width="6.6640625" style="12" customWidth="1"/>
    <col min="4623" max="4623" width="40.6640625" style="12" customWidth="1"/>
    <col min="4624" max="4627" width="9.33203125" style="12" customWidth="1"/>
    <col min="4628" max="4876" width="9.109375" style="12"/>
    <col min="4877" max="4877" width="9.33203125" style="12" customWidth="1"/>
    <col min="4878" max="4878" width="6.6640625" style="12" customWidth="1"/>
    <col min="4879" max="4879" width="40.6640625" style="12" customWidth="1"/>
    <col min="4880" max="4883" width="9.33203125" style="12" customWidth="1"/>
    <col min="4884" max="5132" width="9.109375" style="12"/>
    <col min="5133" max="5133" width="9.33203125" style="12" customWidth="1"/>
    <col min="5134" max="5134" width="6.6640625" style="12" customWidth="1"/>
    <col min="5135" max="5135" width="40.6640625" style="12" customWidth="1"/>
    <col min="5136" max="5139" width="9.33203125" style="12" customWidth="1"/>
    <col min="5140" max="5388" width="9.109375" style="12"/>
    <col min="5389" max="5389" width="9.33203125" style="12" customWidth="1"/>
    <col min="5390" max="5390" width="6.6640625" style="12" customWidth="1"/>
    <col min="5391" max="5391" width="40.6640625" style="12" customWidth="1"/>
    <col min="5392" max="5395" width="9.33203125" style="12" customWidth="1"/>
    <col min="5396" max="5644" width="9.109375" style="12"/>
    <col min="5645" max="5645" width="9.33203125" style="12" customWidth="1"/>
    <col min="5646" max="5646" width="6.6640625" style="12" customWidth="1"/>
    <col min="5647" max="5647" width="40.6640625" style="12" customWidth="1"/>
    <col min="5648" max="5651" width="9.33203125" style="12" customWidth="1"/>
    <col min="5652" max="5900" width="9.109375" style="12"/>
    <col min="5901" max="5901" width="9.33203125" style="12" customWidth="1"/>
    <col min="5902" max="5902" width="6.6640625" style="12" customWidth="1"/>
    <col min="5903" max="5903" width="40.6640625" style="12" customWidth="1"/>
    <col min="5904" max="5907" width="9.33203125" style="12" customWidth="1"/>
    <col min="5908" max="6156" width="9.109375" style="12"/>
    <col min="6157" max="6157" width="9.33203125" style="12" customWidth="1"/>
    <col min="6158" max="6158" width="6.6640625" style="12" customWidth="1"/>
    <col min="6159" max="6159" width="40.6640625" style="12" customWidth="1"/>
    <col min="6160" max="6163" width="9.33203125" style="12" customWidth="1"/>
    <col min="6164" max="6412" width="9.109375" style="12"/>
    <col min="6413" max="6413" width="9.33203125" style="12" customWidth="1"/>
    <col min="6414" max="6414" width="6.6640625" style="12" customWidth="1"/>
    <col min="6415" max="6415" width="40.6640625" style="12" customWidth="1"/>
    <col min="6416" max="6419" width="9.33203125" style="12" customWidth="1"/>
    <col min="6420" max="6668" width="9.109375" style="12"/>
    <col min="6669" max="6669" width="9.33203125" style="12" customWidth="1"/>
    <col min="6670" max="6670" width="6.6640625" style="12" customWidth="1"/>
    <col min="6671" max="6671" width="40.6640625" style="12" customWidth="1"/>
    <col min="6672" max="6675" width="9.33203125" style="12" customWidth="1"/>
    <col min="6676" max="6924" width="9.109375" style="12"/>
    <col min="6925" max="6925" width="9.33203125" style="12" customWidth="1"/>
    <col min="6926" max="6926" width="6.6640625" style="12" customWidth="1"/>
    <col min="6927" max="6927" width="40.6640625" style="12" customWidth="1"/>
    <col min="6928" max="6931" width="9.33203125" style="12" customWidth="1"/>
    <col min="6932" max="7180" width="9.109375" style="12"/>
    <col min="7181" max="7181" width="9.33203125" style="12" customWidth="1"/>
    <col min="7182" max="7182" width="6.6640625" style="12" customWidth="1"/>
    <col min="7183" max="7183" width="40.6640625" style="12" customWidth="1"/>
    <col min="7184" max="7187" width="9.33203125" style="12" customWidth="1"/>
    <col min="7188" max="7436" width="9.109375" style="12"/>
    <col min="7437" max="7437" width="9.33203125" style="12" customWidth="1"/>
    <col min="7438" max="7438" width="6.6640625" style="12" customWidth="1"/>
    <col min="7439" max="7439" width="40.6640625" style="12" customWidth="1"/>
    <col min="7440" max="7443" width="9.33203125" style="12" customWidth="1"/>
    <col min="7444" max="7692" width="9.109375" style="12"/>
    <col min="7693" max="7693" width="9.33203125" style="12" customWidth="1"/>
    <col min="7694" max="7694" width="6.6640625" style="12" customWidth="1"/>
    <col min="7695" max="7695" width="40.6640625" style="12" customWidth="1"/>
    <col min="7696" max="7699" width="9.33203125" style="12" customWidth="1"/>
    <col min="7700" max="7948" width="9.109375" style="12"/>
    <col min="7949" max="7949" width="9.33203125" style="12" customWidth="1"/>
    <col min="7950" max="7950" width="6.6640625" style="12" customWidth="1"/>
    <col min="7951" max="7951" width="40.6640625" style="12" customWidth="1"/>
    <col min="7952" max="7955" width="9.33203125" style="12" customWidth="1"/>
    <col min="7956" max="8204" width="9.109375" style="12"/>
    <col min="8205" max="8205" width="9.33203125" style="12" customWidth="1"/>
    <col min="8206" max="8206" width="6.6640625" style="12" customWidth="1"/>
    <col min="8207" max="8207" width="40.6640625" style="12" customWidth="1"/>
    <col min="8208" max="8211" width="9.33203125" style="12" customWidth="1"/>
    <col min="8212" max="8460" width="9.109375" style="12"/>
    <col min="8461" max="8461" width="9.33203125" style="12" customWidth="1"/>
    <col min="8462" max="8462" width="6.6640625" style="12" customWidth="1"/>
    <col min="8463" max="8463" width="40.6640625" style="12" customWidth="1"/>
    <col min="8464" max="8467" width="9.33203125" style="12" customWidth="1"/>
    <col min="8468" max="8716" width="9.109375" style="12"/>
    <col min="8717" max="8717" width="9.33203125" style="12" customWidth="1"/>
    <col min="8718" max="8718" width="6.6640625" style="12" customWidth="1"/>
    <col min="8719" max="8719" width="40.6640625" style="12" customWidth="1"/>
    <col min="8720" max="8723" width="9.33203125" style="12" customWidth="1"/>
    <col min="8724" max="8972" width="9.109375" style="12"/>
    <col min="8973" max="8973" width="9.33203125" style="12" customWidth="1"/>
    <col min="8974" max="8974" width="6.6640625" style="12" customWidth="1"/>
    <col min="8975" max="8975" width="40.6640625" style="12" customWidth="1"/>
    <col min="8976" max="8979" width="9.33203125" style="12" customWidth="1"/>
    <col min="8980" max="9228" width="9.109375" style="12"/>
    <col min="9229" max="9229" width="9.33203125" style="12" customWidth="1"/>
    <col min="9230" max="9230" width="6.6640625" style="12" customWidth="1"/>
    <col min="9231" max="9231" width="40.6640625" style="12" customWidth="1"/>
    <col min="9232" max="9235" width="9.33203125" style="12" customWidth="1"/>
    <col min="9236" max="9484" width="9.109375" style="12"/>
    <col min="9485" max="9485" width="9.33203125" style="12" customWidth="1"/>
    <col min="9486" max="9486" width="6.6640625" style="12" customWidth="1"/>
    <col min="9487" max="9487" width="40.6640625" style="12" customWidth="1"/>
    <col min="9488" max="9491" width="9.33203125" style="12" customWidth="1"/>
    <col min="9492" max="9740" width="9.109375" style="12"/>
    <col min="9741" max="9741" width="9.33203125" style="12" customWidth="1"/>
    <col min="9742" max="9742" width="6.6640625" style="12" customWidth="1"/>
    <col min="9743" max="9743" width="40.6640625" style="12" customWidth="1"/>
    <col min="9744" max="9747" width="9.33203125" style="12" customWidth="1"/>
    <col min="9748" max="9996" width="9.109375" style="12"/>
    <col min="9997" max="9997" width="9.33203125" style="12" customWidth="1"/>
    <col min="9998" max="9998" width="6.6640625" style="12" customWidth="1"/>
    <col min="9999" max="9999" width="40.6640625" style="12" customWidth="1"/>
    <col min="10000" max="10003" width="9.33203125" style="12" customWidth="1"/>
    <col min="10004" max="10252" width="9.109375" style="12"/>
    <col min="10253" max="10253" width="9.33203125" style="12" customWidth="1"/>
    <col min="10254" max="10254" width="6.6640625" style="12" customWidth="1"/>
    <col min="10255" max="10255" width="40.6640625" style="12" customWidth="1"/>
    <col min="10256" max="10259" width="9.33203125" style="12" customWidth="1"/>
    <col min="10260" max="10508" width="9.109375" style="12"/>
    <col min="10509" max="10509" width="9.33203125" style="12" customWidth="1"/>
    <col min="10510" max="10510" width="6.6640625" style="12" customWidth="1"/>
    <col min="10511" max="10511" width="40.6640625" style="12" customWidth="1"/>
    <col min="10512" max="10515" width="9.33203125" style="12" customWidth="1"/>
    <col min="10516" max="10764" width="9.109375" style="12"/>
    <col min="10765" max="10765" width="9.33203125" style="12" customWidth="1"/>
    <col min="10766" max="10766" width="6.6640625" style="12" customWidth="1"/>
    <col min="10767" max="10767" width="40.6640625" style="12" customWidth="1"/>
    <col min="10768" max="10771" width="9.33203125" style="12" customWidth="1"/>
    <col min="10772" max="11020" width="9.109375" style="12"/>
    <col min="11021" max="11021" width="9.33203125" style="12" customWidth="1"/>
    <col min="11022" max="11022" width="6.6640625" style="12" customWidth="1"/>
    <col min="11023" max="11023" width="40.6640625" style="12" customWidth="1"/>
    <col min="11024" max="11027" width="9.33203125" style="12" customWidth="1"/>
    <col min="11028" max="11276" width="9.109375" style="12"/>
    <col min="11277" max="11277" width="9.33203125" style="12" customWidth="1"/>
    <col min="11278" max="11278" width="6.6640625" style="12" customWidth="1"/>
    <col min="11279" max="11279" width="40.6640625" style="12" customWidth="1"/>
    <col min="11280" max="11283" width="9.33203125" style="12" customWidth="1"/>
    <col min="11284" max="11532" width="9.109375" style="12"/>
    <col min="11533" max="11533" width="9.33203125" style="12" customWidth="1"/>
    <col min="11534" max="11534" width="6.6640625" style="12" customWidth="1"/>
    <col min="11535" max="11535" width="40.6640625" style="12" customWidth="1"/>
    <col min="11536" max="11539" width="9.33203125" style="12" customWidth="1"/>
    <col min="11540" max="11788" width="9.109375" style="12"/>
    <col min="11789" max="11789" width="9.33203125" style="12" customWidth="1"/>
    <col min="11790" max="11790" width="6.6640625" style="12" customWidth="1"/>
    <col min="11791" max="11791" width="40.6640625" style="12" customWidth="1"/>
    <col min="11792" max="11795" width="9.33203125" style="12" customWidth="1"/>
    <col min="11796" max="12044" width="9.109375" style="12"/>
    <col min="12045" max="12045" width="9.33203125" style="12" customWidth="1"/>
    <col min="12046" max="12046" width="6.6640625" style="12" customWidth="1"/>
    <col min="12047" max="12047" width="40.6640625" style="12" customWidth="1"/>
    <col min="12048" max="12051" width="9.33203125" style="12" customWidth="1"/>
    <col min="12052" max="12300" width="9.109375" style="12"/>
    <col min="12301" max="12301" width="9.33203125" style="12" customWidth="1"/>
    <col min="12302" max="12302" width="6.6640625" style="12" customWidth="1"/>
    <col min="12303" max="12303" width="40.6640625" style="12" customWidth="1"/>
    <col min="12304" max="12307" width="9.33203125" style="12" customWidth="1"/>
    <col min="12308" max="12556" width="9.109375" style="12"/>
    <col min="12557" max="12557" width="9.33203125" style="12" customWidth="1"/>
    <col min="12558" max="12558" width="6.6640625" style="12" customWidth="1"/>
    <col min="12559" max="12559" width="40.6640625" style="12" customWidth="1"/>
    <col min="12560" max="12563" width="9.33203125" style="12" customWidth="1"/>
    <col min="12564" max="12812" width="9.109375" style="12"/>
    <col min="12813" max="12813" width="9.33203125" style="12" customWidth="1"/>
    <col min="12814" max="12814" width="6.6640625" style="12" customWidth="1"/>
    <col min="12815" max="12815" width="40.6640625" style="12" customWidth="1"/>
    <col min="12816" max="12819" width="9.33203125" style="12" customWidth="1"/>
    <col min="12820" max="13068" width="9.109375" style="12"/>
    <col min="13069" max="13069" width="9.33203125" style="12" customWidth="1"/>
    <col min="13070" max="13070" width="6.6640625" style="12" customWidth="1"/>
    <col min="13071" max="13071" width="40.6640625" style="12" customWidth="1"/>
    <col min="13072" max="13075" width="9.33203125" style="12" customWidth="1"/>
    <col min="13076" max="13324" width="9.109375" style="12"/>
    <col min="13325" max="13325" width="9.33203125" style="12" customWidth="1"/>
    <col min="13326" max="13326" width="6.6640625" style="12" customWidth="1"/>
    <col min="13327" max="13327" width="40.6640625" style="12" customWidth="1"/>
    <col min="13328" max="13331" width="9.33203125" style="12" customWidth="1"/>
    <col min="13332" max="13580" width="9.109375" style="12"/>
    <col min="13581" max="13581" width="9.33203125" style="12" customWidth="1"/>
    <col min="13582" max="13582" width="6.6640625" style="12" customWidth="1"/>
    <col min="13583" max="13583" width="40.6640625" style="12" customWidth="1"/>
    <col min="13584" max="13587" width="9.33203125" style="12" customWidth="1"/>
    <col min="13588" max="13836" width="9.109375" style="12"/>
    <col min="13837" max="13837" width="9.33203125" style="12" customWidth="1"/>
    <col min="13838" max="13838" width="6.6640625" style="12" customWidth="1"/>
    <col min="13839" max="13839" width="40.6640625" style="12" customWidth="1"/>
    <col min="13840" max="13843" width="9.33203125" style="12" customWidth="1"/>
    <col min="13844" max="14092" width="9.109375" style="12"/>
    <col min="14093" max="14093" width="9.33203125" style="12" customWidth="1"/>
    <col min="14094" max="14094" width="6.6640625" style="12" customWidth="1"/>
    <col min="14095" max="14095" width="40.6640625" style="12" customWidth="1"/>
    <col min="14096" max="14099" width="9.33203125" style="12" customWidth="1"/>
    <col min="14100" max="14348" width="9.109375" style="12"/>
    <col min="14349" max="14349" width="9.33203125" style="12" customWidth="1"/>
    <col min="14350" max="14350" width="6.6640625" style="12" customWidth="1"/>
    <col min="14351" max="14351" width="40.6640625" style="12" customWidth="1"/>
    <col min="14352" max="14355" width="9.33203125" style="12" customWidth="1"/>
    <col min="14356" max="14604" width="9.109375" style="12"/>
    <col min="14605" max="14605" width="9.33203125" style="12" customWidth="1"/>
    <col min="14606" max="14606" width="6.6640625" style="12" customWidth="1"/>
    <col min="14607" max="14607" width="40.6640625" style="12" customWidth="1"/>
    <col min="14608" max="14611" width="9.33203125" style="12" customWidth="1"/>
    <col min="14612" max="14860" width="9.109375" style="12"/>
    <col min="14861" max="14861" width="9.33203125" style="12" customWidth="1"/>
    <col min="14862" max="14862" width="6.6640625" style="12" customWidth="1"/>
    <col min="14863" max="14863" width="40.6640625" style="12" customWidth="1"/>
    <col min="14864" max="14867" width="9.33203125" style="12" customWidth="1"/>
    <col min="14868" max="15116" width="9.109375" style="12"/>
    <col min="15117" max="15117" width="9.33203125" style="12" customWidth="1"/>
    <col min="15118" max="15118" width="6.6640625" style="12" customWidth="1"/>
    <col min="15119" max="15119" width="40.6640625" style="12" customWidth="1"/>
    <col min="15120" max="15123" width="9.33203125" style="12" customWidth="1"/>
    <col min="15124" max="15372" width="9.109375" style="12"/>
    <col min="15373" max="15373" width="9.33203125" style="12" customWidth="1"/>
    <col min="15374" max="15374" width="6.6640625" style="12" customWidth="1"/>
    <col min="15375" max="15375" width="40.6640625" style="12" customWidth="1"/>
    <col min="15376" max="15379" width="9.33203125" style="12" customWidth="1"/>
    <col min="15380" max="15628" width="9.109375" style="12"/>
    <col min="15629" max="15629" width="9.33203125" style="12" customWidth="1"/>
    <col min="15630" max="15630" width="6.6640625" style="12" customWidth="1"/>
    <col min="15631" max="15631" width="40.6640625" style="12" customWidth="1"/>
    <col min="15632" max="15635" width="9.33203125" style="12" customWidth="1"/>
    <col min="15636" max="15884" width="9.109375" style="12"/>
    <col min="15885" max="15885" width="9.33203125" style="12" customWidth="1"/>
    <col min="15886" max="15886" width="6.6640625" style="12" customWidth="1"/>
    <col min="15887" max="15887" width="40.6640625" style="12" customWidth="1"/>
    <col min="15888" max="15891" width="9.33203125" style="12" customWidth="1"/>
    <col min="15892" max="16140" width="9.109375" style="12"/>
    <col min="16141" max="16141" width="9.33203125" style="12" customWidth="1"/>
    <col min="16142" max="16142" width="6.6640625" style="12" customWidth="1"/>
    <col min="16143" max="16143" width="40.6640625" style="12" customWidth="1"/>
    <col min="16144" max="16147" width="9.33203125" style="12" customWidth="1"/>
    <col min="16148" max="16384" width="9.109375" style="12"/>
  </cols>
  <sheetData>
    <row r="1" spans="1:14" ht="12" x14ac:dyDescent="0.25">
      <c r="A1" s="59" t="s">
        <v>393</v>
      </c>
      <c r="B1" s="60"/>
      <c r="C1" s="60"/>
      <c r="D1" s="8"/>
      <c r="E1" s="8"/>
      <c r="F1" s="8"/>
      <c r="G1" s="8"/>
      <c r="H1" s="8"/>
    </row>
    <row r="2" spans="1:14" ht="28.8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4" spans="1:14" ht="14.4" customHeight="1" x14ac:dyDescent="0.25">
      <c r="A4" s="212" t="s">
        <v>0</v>
      </c>
      <c r="B4" s="212"/>
      <c r="C4" s="212"/>
      <c r="D4" s="395" t="s">
        <v>1</v>
      </c>
      <c r="E4" s="396"/>
      <c r="F4" s="396"/>
      <c r="G4" s="396"/>
      <c r="H4" s="397"/>
      <c r="I4" s="12"/>
      <c r="J4" s="13"/>
    </row>
    <row r="5" spans="1:14" ht="13.2" x14ac:dyDescent="0.2">
      <c r="A5" s="212" t="s">
        <v>2</v>
      </c>
      <c r="B5" s="212"/>
      <c r="C5" s="212"/>
      <c r="D5" s="175" t="s">
        <v>3</v>
      </c>
      <c r="E5" s="175" t="s">
        <v>4</v>
      </c>
      <c r="F5" s="284" t="s">
        <v>5</v>
      </c>
      <c r="G5" s="325" t="s">
        <v>6</v>
      </c>
      <c r="H5" s="235" t="s">
        <v>7</v>
      </c>
      <c r="I5" s="15"/>
      <c r="J5" s="13"/>
    </row>
    <row r="6" spans="1:14" ht="22.95" customHeight="1" x14ac:dyDescent="0.2">
      <c r="A6" s="159" t="s">
        <v>9</v>
      </c>
      <c r="B6" s="159"/>
      <c r="C6" s="159"/>
      <c r="D6" s="185" t="s">
        <v>25</v>
      </c>
      <c r="E6" s="122" t="s">
        <v>10</v>
      </c>
      <c r="F6" s="217">
        <v>1</v>
      </c>
      <c r="G6" s="105"/>
      <c r="H6" s="253">
        <f>G6*F6</f>
        <v>0</v>
      </c>
      <c r="I6" s="16"/>
      <c r="J6" s="13"/>
    </row>
    <row r="7" spans="1:14" ht="26.4" x14ac:dyDescent="0.2">
      <c r="A7" s="159" t="s">
        <v>11</v>
      </c>
      <c r="B7" s="159"/>
      <c r="C7" s="159"/>
      <c r="D7" s="90" t="s">
        <v>40</v>
      </c>
      <c r="E7" s="122" t="s">
        <v>12</v>
      </c>
      <c r="F7" s="217">
        <v>360</v>
      </c>
      <c r="G7" s="105"/>
      <c r="H7" s="253">
        <f>F7*G7</f>
        <v>0</v>
      </c>
      <c r="I7" s="12"/>
      <c r="J7" s="13"/>
    </row>
    <row r="8" spans="1:14" ht="92.4" x14ac:dyDescent="0.2">
      <c r="A8" s="159" t="s">
        <v>43</v>
      </c>
      <c r="B8" s="159"/>
      <c r="C8" s="159"/>
      <c r="D8" s="223" t="s">
        <v>152</v>
      </c>
      <c r="E8" s="122"/>
      <c r="F8" s="217"/>
      <c r="G8" s="68"/>
      <c r="H8" s="253"/>
      <c r="I8" s="16"/>
      <c r="J8" s="13"/>
    </row>
    <row r="9" spans="1:14" ht="26.4" x14ac:dyDescent="0.2">
      <c r="A9" s="159"/>
      <c r="B9" s="159"/>
      <c r="C9" s="159" t="s">
        <v>13</v>
      </c>
      <c r="D9" s="207" t="s">
        <v>319</v>
      </c>
      <c r="E9" s="122" t="s">
        <v>12</v>
      </c>
      <c r="F9" s="217">
        <v>180</v>
      </c>
      <c r="G9" s="105"/>
      <c r="H9" s="253">
        <f>F9*G9</f>
        <v>0</v>
      </c>
      <c r="I9" s="16"/>
      <c r="J9" s="13"/>
    </row>
    <row r="10" spans="1:14" ht="26.4" x14ac:dyDescent="0.2">
      <c r="A10" s="159"/>
      <c r="B10" s="159"/>
      <c r="C10" s="159" t="s">
        <v>13</v>
      </c>
      <c r="D10" s="207" t="s">
        <v>342</v>
      </c>
      <c r="E10" s="122" t="s">
        <v>12</v>
      </c>
      <c r="F10" s="217">
        <v>180</v>
      </c>
      <c r="G10" s="105"/>
      <c r="H10" s="253">
        <f>F10*G10</f>
        <v>0</v>
      </c>
      <c r="I10" s="16"/>
      <c r="J10" s="13"/>
    </row>
    <row r="11" spans="1:14" ht="13.2" x14ac:dyDescent="0.2">
      <c r="A11" s="159" t="s">
        <v>15</v>
      </c>
      <c r="B11" s="159"/>
      <c r="C11" s="159"/>
      <c r="D11" s="90" t="s">
        <v>16</v>
      </c>
      <c r="E11" s="122"/>
      <c r="F11" s="217"/>
      <c r="G11" s="68"/>
      <c r="H11" s="253"/>
      <c r="I11" s="12"/>
      <c r="J11" s="13"/>
    </row>
    <row r="12" spans="1:14" ht="57.6" customHeight="1" x14ac:dyDescent="0.25">
      <c r="A12" s="179"/>
      <c r="B12" s="179"/>
      <c r="C12" s="156" t="s">
        <v>13</v>
      </c>
      <c r="D12" s="207" t="s">
        <v>17</v>
      </c>
      <c r="E12" s="122" t="s">
        <v>12</v>
      </c>
      <c r="F12" s="217">
        <v>3</v>
      </c>
      <c r="G12" s="105"/>
      <c r="H12" s="253">
        <f>F12*G12</f>
        <v>0</v>
      </c>
      <c r="I12" s="16"/>
      <c r="J12" s="13"/>
    </row>
    <row r="13" spans="1:14" ht="13.2" x14ac:dyDescent="0.2">
      <c r="A13" s="203" t="s">
        <v>18</v>
      </c>
      <c r="B13" s="203"/>
      <c r="C13" s="203"/>
      <c r="D13" s="203"/>
      <c r="E13" s="203"/>
      <c r="F13" s="284"/>
      <c r="G13" s="262"/>
      <c r="H13" s="173">
        <f>ROUND(SUM(H6:H12),2)</f>
        <v>0</v>
      </c>
      <c r="I13" s="12"/>
      <c r="J13" s="13"/>
    </row>
    <row r="14" spans="1:14" x14ac:dyDescent="0.2">
      <c r="F14" s="17"/>
      <c r="G14" s="18"/>
      <c r="H14" s="14"/>
      <c r="I14" s="12"/>
      <c r="J14" s="13"/>
      <c r="K14" s="12"/>
      <c r="M14" s="12"/>
      <c r="N14" s="12"/>
    </row>
    <row r="15" spans="1:14" x14ac:dyDescent="0.2">
      <c r="I15" s="16"/>
      <c r="J15" s="13"/>
      <c r="K15" s="13"/>
    </row>
    <row r="16" spans="1:14" x14ac:dyDescent="0.2">
      <c r="I16" s="16"/>
      <c r="J16" s="13"/>
      <c r="K16" s="13"/>
    </row>
    <row r="17" spans="9:11" x14ac:dyDescent="0.2">
      <c r="I17" s="16"/>
      <c r="J17" s="13"/>
      <c r="K17" s="13"/>
    </row>
    <row r="18" spans="9:11" x14ac:dyDescent="0.2">
      <c r="I18" s="16"/>
      <c r="J18" s="13"/>
      <c r="K18" s="13"/>
    </row>
    <row r="19" spans="9:11" x14ac:dyDescent="0.2">
      <c r="I19" s="12"/>
      <c r="J19" s="13"/>
      <c r="K19" s="13"/>
    </row>
    <row r="20" spans="9:11" x14ac:dyDescent="0.2">
      <c r="I20" s="12"/>
      <c r="J20" s="13"/>
      <c r="K20" s="13"/>
    </row>
    <row r="21" spans="9:11" x14ac:dyDescent="0.2">
      <c r="I21" s="12"/>
      <c r="J21" s="13"/>
      <c r="K21" s="13"/>
    </row>
    <row r="22" spans="9:11" x14ac:dyDescent="0.2">
      <c r="I22" s="12"/>
      <c r="J22" s="13"/>
      <c r="K22" s="13"/>
    </row>
    <row r="23" spans="9:11" x14ac:dyDescent="0.2">
      <c r="I23" s="12"/>
      <c r="J23" s="13"/>
      <c r="K23" s="13"/>
    </row>
    <row r="24" spans="9:11" x14ac:dyDescent="0.2">
      <c r="I24" s="12"/>
      <c r="J24" s="13"/>
      <c r="K24" s="13"/>
    </row>
    <row r="25" spans="9:11" x14ac:dyDescent="0.2">
      <c r="I25" s="12"/>
      <c r="J25" s="13"/>
      <c r="K25" s="13"/>
    </row>
    <row r="26" spans="9:11" ht="24" customHeight="1" x14ac:dyDescent="0.2">
      <c r="I26" s="12"/>
      <c r="J26" s="13"/>
      <c r="K26" s="13"/>
    </row>
    <row r="27" spans="9:11" ht="24" customHeight="1" x14ac:dyDescent="0.2">
      <c r="I27" s="12"/>
      <c r="J27" s="13"/>
      <c r="K27" s="13"/>
    </row>
    <row r="28" spans="9:11" x14ac:dyDescent="0.2">
      <c r="I28" s="12"/>
      <c r="J28" s="13"/>
      <c r="K28" s="13"/>
    </row>
    <row r="29" spans="9:11" x14ac:dyDescent="0.2">
      <c r="I29" s="12"/>
      <c r="J29" s="19"/>
      <c r="K29" s="13"/>
    </row>
    <row r="30" spans="9:11" ht="52.95" customHeight="1" x14ac:dyDescent="0.2">
      <c r="I30" s="12"/>
      <c r="J30" s="19"/>
      <c r="K30" s="13"/>
    </row>
    <row r="31" spans="9:11" x14ac:dyDescent="0.2">
      <c r="I31" s="12"/>
      <c r="J31" s="19"/>
      <c r="K31" s="13"/>
    </row>
    <row r="32" spans="9:11" x14ac:dyDescent="0.2">
      <c r="I32" s="20"/>
      <c r="J32" s="19"/>
      <c r="K32" s="13"/>
    </row>
    <row r="33" spans="9:11" x14ac:dyDescent="0.2">
      <c r="I33" s="20"/>
      <c r="J33" s="19"/>
      <c r="K33" s="13"/>
    </row>
    <row r="34" spans="9:11" x14ac:dyDescent="0.2">
      <c r="I34" s="21"/>
      <c r="J34" s="19"/>
      <c r="K34" s="13"/>
    </row>
    <row r="35" spans="9:11" x14ac:dyDescent="0.2">
      <c r="I35" s="20"/>
      <c r="J35" s="19"/>
      <c r="K35" s="13"/>
    </row>
    <row r="36" spans="9:11" x14ac:dyDescent="0.2">
      <c r="I36" s="22"/>
      <c r="J36" s="19"/>
      <c r="K36" s="13"/>
    </row>
    <row r="37" spans="9:11" x14ac:dyDescent="0.2">
      <c r="I37" s="20"/>
      <c r="J37" s="19"/>
      <c r="K37" s="13"/>
    </row>
    <row r="38" spans="9:11" x14ac:dyDescent="0.2">
      <c r="I38" s="20"/>
      <c r="K38" s="13"/>
    </row>
    <row r="39" spans="9:11" x14ac:dyDescent="0.2">
      <c r="I39" s="12"/>
      <c r="J39" s="19"/>
      <c r="K39" s="13"/>
    </row>
    <row r="40" spans="9:11" ht="12" x14ac:dyDescent="0.25">
      <c r="I40" s="23"/>
      <c r="J40" s="24"/>
      <c r="K40" s="23"/>
    </row>
  </sheetData>
  <sheetProtection algorithmName="SHA-512" hashValue="O/T87efbDs6cDeR+JC0DLMbdTF06QvmTI+3kn9lRhIF55wA5UkywO0Kh60IMtzgsT9nIg8L+BIUNsUFkYW2aiQ==" saltValue="C9yOcJqCTJEShatwTN0tOQ==" spinCount="100000" sheet="1" objects="1" scenarios="1"/>
  <mergeCells count="2">
    <mergeCell ref="D4:H4"/>
    <mergeCell ref="A2:H2"/>
  </mergeCells>
  <phoneticPr fontId="7" type="noConversion"/>
  <pageMargins left="0.74803149606299213" right="0.62992125984251968" top="0.62992125984251968" bottom="0.70866141732283472" header="0.31496062992125984" footer="0.51181102362204722"/>
  <pageSetup paperSize="9" scale="59" firstPageNumber="7" orientation="portrait" useFirstPageNumber="1" r:id="rId1"/>
  <headerFooter alignWithMargins="0">
    <oddHeader>&amp;L&amp;"Arial,Bold"SCHEDULE &amp;A&amp;R&amp;"Arial,Bold"CONTRACT SANRAL N.003-012-2017/1
FOR THE UPGRADE OF 11.1KM ON NATIONAL ROUTE 3, FROM MARIANHILL TOLL PLAZA SECTION 1 (KM 25.0) TO KEY RIDGE SECTION 2 (KM 2.8)</oddHeader>
    <oddFooter xml:space="preserve">&amp;LPROFORMA DOCUMENT FOR CONSTRUCTION BOOK 3 - 2022.1 - June 2022.DOC 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C2953-8BDE-4C8A-BD68-D1A2BAB7DD68}">
  <dimension ref="A1:H1048283"/>
  <sheetViews>
    <sheetView view="pageBreakPreview" zoomScaleNormal="100" zoomScaleSheetLayoutView="100" workbookViewId="0">
      <selection activeCell="E6" sqref="E6"/>
    </sheetView>
  </sheetViews>
  <sheetFormatPr defaultRowHeight="14.4" x14ac:dyDescent="0.3"/>
  <cols>
    <col min="1" max="1" width="9" style="33" customWidth="1"/>
    <col min="2" max="2" width="10" style="33" bestFit="1" customWidth="1"/>
    <col min="3" max="3" width="40.6640625" style="33" customWidth="1"/>
    <col min="4" max="4" width="12.44140625" style="33" customWidth="1"/>
    <col min="5" max="5" width="15.6640625" style="33" customWidth="1"/>
    <col min="6" max="6" width="15.33203125" style="33" customWidth="1"/>
    <col min="7" max="7" width="15.44140625" style="33" customWidth="1"/>
    <col min="8" max="245" width="8.88671875" style="33"/>
    <col min="246" max="246" width="9.33203125" style="33" customWidth="1"/>
    <col min="247" max="247" width="6.6640625" style="33" customWidth="1"/>
    <col min="248" max="248" width="40.6640625" style="33" customWidth="1"/>
    <col min="249" max="252" width="9.33203125" style="33" customWidth="1"/>
    <col min="253" max="501" width="8.88671875" style="33"/>
    <col min="502" max="502" width="9.33203125" style="33" customWidth="1"/>
    <col min="503" max="503" width="6.6640625" style="33" customWidth="1"/>
    <col min="504" max="504" width="40.6640625" style="33" customWidth="1"/>
    <col min="505" max="508" width="9.33203125" style="33" customWidth="1"/>
    <col min="509" max="757" width="8.88671875" style="33"/>
    <col min="758" max="758" width="9.33203125" style="33" customWidth="1"/>
    <col min="759" max="759" width="6.6640625" style="33" customWidth="1"/>
    <col min="760" max="760" width="40.6640625" style="33" customWidth="1"/>
    <col min="761" max="764" width="9.33203125" style="33" customWidth="1"/>
    <col min="765" max="1013" width="8.88671875" style="33"/>
    <col min="1014" max="1014" width="9.33203125" style="33" customWidth="1"/>
    <col min="1015" max="1015" width="6.6640625" style="33" customWidth="1"/>
    <col min="1016" max="1016" width="40.6640625" style="33" customWidth="1"/>
    <col min="1017" max="1020" width="9.33203125" style="33" customWidth="1"/>
    <col min="1021" max="1269" width="8.88671875" style="33"/>
    <col min="1270" max="1270" width="9.33203125" style="33" customWidth="1"/>
    <col min="1271" max="1271" width="6.6640625" style="33" customWidth="1"/>
    <col min="1272" max="1272" width="40.6640625" style="33" customWidth="1"/>
    <col min="1273" max="1276" width="9.33203125" style="33" customWidth="1"/>
    <col min="1277" max="1525" width="8.88671875" style="33"/>
    <col min="1526" max="1526" width="9.33203125" style="33" customWidth="1"/>
    <col min="1527" max="1527" width="6.6640625" style="33" customWidth="1"/>
    <col min="1528" max="1528" width="40.6640625" style="33" customWidth="1"/>
    <col min="1529" max="1532" width="9.33203125" style="33" customWidth="1"/>
    <col min="1533" max="1781" width="8.88671875" style="33"/>
    <col min="1782" max="1782" width="9.33203125" style="33" customWidth="1"/>
    <col min="1783" max="1783" width="6.6640625" style="33" customWidth="1"/>
    <col min="1784" max="1784" width="40.6640625" style="33" customWidth="1"/>
    <col min="1785" max="1788" width="9.33203125" style="33" customWidth="1"/>
    <col min="1789" max="2037" width="8.88671875" style="33"/>
    <col min="2038" max="2038" width="9.33203125" style="33" customWidth="1"/>
    <col min="2039" max="2039" width="6.6640625" style="33" customWidth="1"/>
    <col min="2040" max="2040" width="40.6640625" style="33" customWidth="1"/>
    <col min="2041" max="2044" width="9.33203125" style="33" customWidth="1"/>
    <col min="2045" max="2293" width="8.88671875" style="33"/>
    <col min="2294" max="2294" width="9.33203125" style="33" customWidth="1"/>
    <col min="2295" max="2295" width="6.6640625" style="33" customWidth="1"/>
    <col min="2296" max="2296" width="40.6640625" style="33" customWidth="1"/>
    <col min="2297" max="2300" width="9.33203125" style="33" customWidth="1"/>
    <col min="2301" max="2549" width="8.88671875" style="33"/>
    <col min="2550" max="2550" width="9.33203125" style="33" customWidth="1"/>
    <col min="2551" max="2551" width="6.6640625" style="33" customWidth="1"/>
    <col min="2552" max="2552" width="40.6640625" style="33" customWidth="1"/>
    <col min="2553" max="2556" width="9.33203125" style="33" customWidth="1"/>
    <col min="2557" max="2805" width="8.88671875" style="33"/>
    <col min="2806" max="2806" width="9.33203125" style="33" customWidth="1"/>
    <col min="2807" max="2807" width="6.6640625" style="33" customWidth="1"/>
    <col min="2808" max="2808" width="40.6640625" style="33" customWidth="1"/>
    <col min="2809" max="2812" width="9.33203125" style="33" customWidth="1"/>
    <col min="2813" max="3061" width="8.88671875" style="33"/>
    <col min="3062" max="3062" width="9.33203125" style="33" customWidth="1"/>
    <col min="3063" max="3063" width="6.6640625" style="33" customWidth="1"/>
    <col min="3064" max="3064" width="40.6640625" style="33" customWidth="1"/>
    <col min="3065" max="3068" width="9.33203125" style="33" customWidth="1"/>
    <col min="3069" max="3317" width="8.88671875" style="33"/>
    <col min="3318" max="3318" width="9.33203125" style="33" customWidth="1"/>
    <col min="3319" max="3319" width="6.6640625" style="33" customWidth="1"/>
    <col min="3320" max="3320" width="40.6640625" style="33" customWidth="1"/>
    <col min="3321" max="3324" width="9.33203125" style="33" customWidth="1"/>
    <col min="3325" max="3573" width="8.88671875" style="33"/>
    <col min="3574" max="3574" width="9.33203125" style="33" customWidth="1"/>
    <col min="3575" max="3575" width="6.6640625" style="33" customWidth="1"/>
    <col min="3576" max="3576" width="40.6640625" style="33" customWidth="1"/>
    <col min="3577" max="3580" width="9.33203125" style="33" customWidth="1"/>
    <col min="3581" max="3829" width="8.88671875" style="33"/>
    <col min="3830" max="3830" width="9.33203125" style="33" customWidth="1"/>
    <col min="3831" max="3831" width="6.6640625" style="33" customWidth="1"/>
    <col min="3832" max="3832" width="40.6640625" style="33" customWidth="1"/>
    <col min="3833" max="3836" width="9.33203125" style="33" customWidth="1"/>
    <col min="3837" max="4085" width="8.88671875" style="33"/>
    <col min="4086" max="4086" width="9.33203125" style="33" customWidth="1"/>
    <col min="4087" max="4087" width="6.6640625" style="33" customWidth="1"/>
    <col min="4088" max="4088" width="40.6640625" style="33" customWidth="1"/>
    <col min="4089" max="4092" width="9.33203125" style="33" customWidth="1"/>
    <col min="4093" max="4341" width="8.88671875" style="33"/>
    <col min="4342" max="4342" width="9.33203125" style="33" customWidth="1"/>
    <col min="4343" max="4343" width="6.6640625" style="33" customWidth="1"/>
    <col min="4344" max="4344" width="40.6640625" style="33" customWidth="1"/>
    <col min="4345" max="4348" width="9.33203125" style="33" customWidth="1"/>
    <col min="4349" max="4597" width="8.88671875" style="33"/>
    <col min="4598" max="4598" width="9.33203125" style="33" customWidth="1"/>
    <col min="4599" max="4599" width="6.6640625" style="33" customWidth="1"/>
    <col min="4600" max="4600" width="40.6640625" style="33" customWidth="1"/>
    <col min="4601" max="4604" width="9.33203125" style="33" customWidth="1"/>
    <col min="4605" max="4853" width="8.88671875" style="33"/>
    <col min="4854" max="4854" width="9.33203125" style="33" customWidth="1"/>
    <col min="4855" max="4855" width="6.6640625" style="33" customWidth="1"/>
    <col min="4856" max="4856" width="40.6640625" style="33" customWidth="1"/>
    <col min="4857" max="4860" width="9.33203125" style="33" customWidth="1"/>
    <col min="4861" max="5109" width="8.88671875" style="33"/>
    <col min="5110" max="5110" width="9.33203125" style="33" customWidth="1"/>
    <col min="5111" max="5111" width="6.6640625" style="33" customWidth="1"/>
    <col min="5112" max="5112" width="40.6640625" style="33" customWidth="1"/>
    <col min="5113" max="5116" width="9.33203125" style="33" customWidth="1"/>
    <col min="5117" max="5365" width="8.88671875" style="33"/>
    <col min="5366" max="5366" width="9.33203125" style="33" customWidth="1"/>
    <col min="5367" max="5367" width="6.6640625" style="33" customWidth="1"/>
    <col min="5368" max="5368" width="40.6640625" style="33" customWidth="1"/>
    <col min="5369" max="5372" width="9.33203125" style="33" customWidth="1"/>
    <col min="5373" max="5621" width="8.88671875" style="33"/>
    <col min="5622" max="5622" width="9.33203125" style="33" customWidth="1"/>
    <col min="5623" max="5623" width="6.6640625" style="33" customWidth="1"/>
    <col min="5624" max="5624" width="40.6640625" style="33" customWidth="1"/>
    <col min="5625" max="5628" width="9.33203125" style="33" customWidth="1"/>
    <col min="5629" max="5877" width="8.88671875" style="33"/>
    <col min="5878" max="5878" width="9.33203125" style="33" customWidth="1"/>
    <col min="5879" max="5879" width="6.6640625" style="33" customWidth="1"/>
    <col min="5880" max="5880" width="40.6640625" style="33" customWidth="1"/>
    <col min="5881" max="5884" width="9.33203125" style="33" customWidth="1"/>
    <col min="5885" max="6133" width="8.88671875" style="33"/>
    <col min="6134" max="6134" width="9.33203125" style="33" customWidth="1"/>
    <col min="6135" max="6135" width="6.6640625" style="33" customWidth="1"/>
    <col min="6136" max="6136" width="40.6640625" style="33" customWidth="1"/>
    <col min="6137" max="6140" width="9.33203125" style="33" customWidth="1"/>
    <col min="6141" max="6389" width="8.88671875" style="33"/>
    <col min="6390" max="6390" width="9.33203125" style="33" customWidth="1"/>
    <col min="6391" max="6391" width="6.6640625" style="33" customWidth="1"/>
    <col min="6392" max="6392" width="40.6640625" style="33" customWidth="1"/>
    <col min="6393" max="6396" width="9.33203125" style="33" customWidth="1"/>
    <col min="6397" max="6645" width="8.88671875" style="33"/>
    <col min="6646" max="6646" width="9.33203125" style="33" customWidth="1"/>
    <col min="6647" max="6647" width="6.6640625" style="33" customWidth="1"/>
    <col min="6648" max="6648" width="40.6640625" style="33" customWidth="1"/>
    <col min="6649" max="6652" width="9.33203125" style="33" customWidth="1"/>
    <col min="6653" max="6901" width="8.88671875" style="33"/>
    <col min="6902" max="6902" width="9.33203125" style="33" customWidth="1"/>
    <col min="6903" max="6903" width="6.6640625" style="33" customWidth="1"/>
    <col min="6904" max="6904" width="40.6640625" style="33" customWidth="1"/>
    <col min="6905" max="6908" width="9.33203125" style="33" customWidth="1"/>
    <col min="6909" max="7157" width="8.88671875" style="33"/>
    <col min="7158" max="7158" width="9.33203125" style="33" customWidth="1"/>
    <col min="7159" max="7159" width="6.6640625" style="33" customWidth="1"/>
    <col min="7160" max="7160" width="40.6640625" style="33" customWidth="1"/>
    <col min="7161" max="7164" width="9.33203125" style="33" customWidth="1"/>
    <col min="7165" max="7413" width="8.88671875" style="33"/>
    <col min="7414" max="7414" width="9.33203125" style="33" customWidth="1"/>
    <col min="7415" max="7415" width="6.6640625" style="33" customWidth="1"/>
    <col min="7416" max="7416" width="40.6640625" style="33" customWidth="1"/>
    <col min="7417" max="7420" width="9.33203125" style="33" customWidth="1"/>
    <col min="7421" max="7669" width="8.88671875" style="33"/>
    <col min="7670" max="7670" width="9.33203125" style="33" customWidth="1"/>
    <col min="7671" max="7671" width="6.6640625" style="33" customWidth="1"/>
    <col min="7672" max="7672" width="40.6640625" style="33" customWidth="1"/>
    <col min="7673" max="7676" width="9.33203125" style="33" customWidth="1"/>
    <col min="7677" max="7925" width="8.88671875" style="33"/>
    <col min="7926" max="7926" width="9.33203125" style="33" customWidth="1"/>
    <col min="7927" max="7927" width="6.6640625" style="33" customWidth="1"/>
    <col min="7928" max="7928" width="40.6640625" style="33" customWidth="1"/>
    <col min="7929" max="7932" width="9.33203125" style="33" customWidth="1"/>
    <col min="7933" max="8181" width="8.88671875" style="33"/>
    <col min="8182" max="8182" width="9.33203125" style="33" customWidth="1"/>
    <col min="8183" max="8183" width="6.6640625" style="33" customWidth="1"/>
    <col min="8184" max="8184" width="40.6640625" style="33" customWidth="1"/>
    <col min="8185" max="8188" width="9.33203125" style="33" customWidth="1"/>
    <col min="8189" max="8437" width="8.88671875" style="33"/>
    <col min="8438" max="8438" width="9.33203125" style="33" customWidth="1"/>
    <col min="8439" max="8439" width="6.6640625" style="33" customWidth="1"/>
    <col min="8440" max="8440" width="40.6640625" style="33" customWidth="1"/>
    <col min="8441" max="8444" width="9.33203125" style="33" customWidth="1"/>
    <col min="8445" max="8693" width="8.88671875" style="33"/>
    <col min="8694" max="8694" width="9.33203125" style="33" customWidth="1"/>
    <col min="8695" max="8695" width="6.6640625" style="33" customWidth="1"/>
    <col min="8696" max="8696" width="40.6640625" style="33" customWidth="1"/>
    <col min="8697" max="8700" width="9.33203125" style="33" customWidth="1"/>
    <col min="8701" max="8949" width="8.88671875" style="33"/>
    <col min="8950" max="8950" width="9.33203125" style="33" customWidth="1"/>
    <col min="8951" max="8951" width="6.6640625" style="33" customWidth="1"/>
    <col min="8952" max="8952" width="40.6640625" style="33" customWidth="1"/>
    <col min="8953" max="8956" width="9.33203125" style="33" customWidth="1"/>
    <col min="8957" max="9205" width="8.88671875" style="33"/>
    <col min="9206" max="9206" width="9.33203125" style="33" customWidth="1"/>
    <col min="9207" max="9207" width="6.6640625" style="33" customWidth="1"/>
    <col min="9208" max="9208" width="40.6640625" style="33" customWidth="1"/>
    <col min="9209" max="9212" width="9.33203125" style="33" customWidth="1"/>
    <col min="9213" max="9461" width="8.88671875" style="33"/>
    <col min="9462" max="9462" width="9.33203125" style="33" customWidth="1"/>
    <col min="9463" max="9463" width="6.6640625" style="33" customWidth="1"/>
    <col min="9464" max="9464" width="40.6640625" style="33" customWidth="1"/>
    <col min="9465" max="9468" width="9.33203125" style="33" customWidth="1"/>
    <col min="9469" max="9717" width="8.88671875" style="33"/>
    <col min="9718" max="9718" width="9.33203125" style="33" customWidth="1"/>
    <col min="9719" max="9719" width="6.6640625" style="33" customWidth="1"/>
    <col min="9720" max="9720" width="40.6640625" style="33" customWidth="1"/>
    <col min="9721" max="9724" width="9.33203125" style="33" customWidth="1"/>
    <col min="9725" max="9973" width="8.88671875" style="33"/>
    <col min="9974" max="9974" width="9.33203125" style="33" customWidth="1"/>
    <col min="9975" max="9975" width="6.6640625" style="33" customWidth="1"/>
    <col min="9976" max="9976" width="40.6640625" style="33" customWidth="1"/>
    <col min="9977" max="9980" width="9.33203125" style="33" customWidth="1"/>
    <col min="9981" max="10229" width="8.88671875" style="33"/>
    <col min="10230" max="10230" width="9.33203125" style="33" customWidth="1"/>
    <col min="10231" max="10231" width="6.6640625" style="33" customWidth="1"/>
    <col min="10232" max="10232" width="40.6640625" style="33" customWidth="1"/>
    <col min="10233" max="10236" width="9.33203125" style="33" customWidth="1"/>
    <col min="10237" max="10485" width="8.88671875" style="33"/>
    <col min="10486" max="10486" width="9.33203125" style="33" customWidth="1"/>
    <col min="10487" max="10487" width="6.6640625" style="33" customWidth="1"/>
    <col min="10488" max="10488" width="40.6640625" style="33" customWidth="1"/>
    <col min="10489" max="10492" width="9.33203125" style="33" customWidth="1"/>
    <col min="10493" max="10741" width="8.88671875" style="33"/>
    <col min="10742" max="10742" width="9.33203125" style="33" customWidth="1"/>
    <col min="10743" max="10743" width="6.6640625" style="33" customWidth="1"/>
    <col min="10744" max="10744" width="40.6640625" style="33" customWidth="1"/>
    <col min="10745" max="10748" width="9.33203125" style="33" customWidth="1"/>
    <col min="10749" max="10997" width="8.88671875" style="33"/>
    <col min="10998" max="10998" width="9.33203125" style="33" customWidth="1"/>
    <col min="10999" max="10999" width="6.6640625" style="33" customWidth="1"/>
    <col min="11000" max="11000" width="40.6640625" style="33" customWidth="1"/>
    <col min="11001" max="11004" width="9.33203125" style="33" customWidth="1"/>
    <col min="11005" max="11253" width="8.88671875" style="33"/>
    <col min="11254" max="11254" width="9.33203125" style="33" customWidth="1"/>
    <col min="11255" max="11255" width="6.6640625" style="33" customWidth="1"/>
    <col min="11256" max="11256" width="40.6640625" style="33" customWidth="1"/>
    <col min="11257" max="11260" width="9.33203125" style="33" customWidth="1"/>
    <col min="11261" max="11509" width="8.88671875" style="33"/>
    <col min="11510" max="11510" width="9.33203125" style="33" customWidth="1"/>
    <col min="11511" max="11511" width="6.6640625" style="33" customWidth="1"/>
    <col min="11512" max="11512" width="40.6640625" style="33" customWidth="1"/>
    <col min="11513" max="11516" width="9.33203125" style="33" customWidth="1"/>
    <col min="11517" max="11765" width="8.88671875" style="33"/>
    <col min="11766" max="11766" width="9.33203125" style="33" customWidth="1"/>
    <col min="11767" max="11767" width="6.6640625" style="33" customWidth="1"/>
    <col min="11768" max="11768" width="40.6640625" style="33" customWidth="1"/>
    <col min="11769" max="11772" width="9.33203125" style="33" customWidth="1"/>
    <col min="11773" max="12021" width="8.88671875" style="33"/>
    <col min="12022" max="12022" width="9.33203125" style="33" customWidth="1"/>
    <col min="12023" max="12023" width="6.6640625" style="33" customWidth="1"/>
    <col min="12024" max="12024" width="40.6640625" style="33" customWidth="1"/>
    <col min="12025" max="12028" width="9.33203125" style="33" customWidth="1"/>
    <col min="12029" max="12277" width="8.88671875" style="33"/>
    <col min="12278" max="12278" width="9.33203125" style="33" customWidth="1"/>
    <col min="12279" max="12279" width="6.6640625" style="33" customWidth="1"/>
    <col min="12280" max="12280" width="40.6640625" style="33" customWidth="1"/>
    <col min="12281" max="12284" width="9.33203125" style="33" customWidth="1"/>
    <col min="12285" max="12533" width="8.88671875" style="33"/>
    <col min="12534" max="12534" width="9.33203125" style="33" customWidth="1"/>
    <col min="12535" max="12535" width="6.6640625" style="33" customWidth="1"/>
    <col min="12536" max="12536" width="40.6640625" style="33" customWidth="1"/>
    <col min="12537" max="12540" width="9.33203125" style="33" customWidth="1"/>
    <col min="12541" max="12789" width="8.88671875" style="33"/>
    <col min="12790" max="12790" width="9.33203125" style="33" customWidth="1"/>
    <col min="12791" max="12791" width="6.6640625" style="33" customWidth="1"/>
    <col min="12792" max="12792" width="40.6640625" style="33" customWidth="1"/>
    <col min="12793" max="12796" width="9.33203125" style="33" customWidth="1"/>
    <col min="12797" max="13045" width="8.88671875" style="33"/>
    <col min="13046" max="13046" width="9.33203125" style="33" customWidth="1"/>
    <col min="13047" max="13047" width="6.6640625" style="33" customWidth="1"/>
    <col min="13048" max="13048" width="40.6640625" style="33" customWidth="1"/>
    <col min="13049" max="13052" width="9.33203125" style="33" customWidth="1"/>
    <col min="13053" max="13301" width="8.88671875" style="33"/>
    <col min="13302" max="13302" width="9.33203125" style="33" customWidth="1"/>
    <col min="13303" max="13303" width="6.6640625" style="33" customWidth="1"/>
    <col min="13304" max="13304" width="40.6640625" style="33" customWidth="1"/>
    <col min="13305" max="13308" width="9.33203125" style="33" customWidth="1"/>
    <col min="13309" max="13557" width="8.88671875" style="33"/>
    <col min="13558" max="13558" width="9.33203125" style="33" customWidth="1"/>
    <col min="13559" max="13559" width="6.6640625" style="33" customWidth="1"/>
    <col min="13560" max="13560" width="40.6640625" style="33" customWidth="1"/>
    <col min="13561" max="13564" width="9.33203125" style="33" customWidth="1"/>
    <col min="13565" max="13813" width="8.88671875" style="33"/>
    <col min="13814" max="13814" width="9.33203125" style="33" customWidth="1"/>
    <col min="13815" max="13815" width="6.6640625" style="33" customWidth="1"/>
    <col min="13816" max="13816" width="40.6640625" style="33" customWidth="1"/>
    <col min="13817" max="13820" width="9.33203125" style="33" customWidth="1"/>
    <col min="13821" max="14069" width="8.88671875" style="33"/>
    <col min="14070" max="14070" width="9.33203125" style="33" customWidth="1"/>
    <col min="14071" max="14071" width="6.6640625" style="33" customWidth="1"/>
    <col min="14072" max="14072" width="40.6640625" style="33" customWidth="1"/>
    <col min="14073" max="14076" width="9.33203125" style="33" customWidth="1"/>
    <col min="14077" max="14325" width="8.88671875" style="33"/>
    <col min="14326" max="14326" width="9.33203125" style="33" customWidth="1"/>
    <col min="14327" max="14327" width="6.6640625" style="33" customWidth="1"/>
    <col min="14328" max="14328" width="40.6640625" style="33" customWidth="1"/>
    <col min="14329" max="14332" width="9.33203125" style="33" customWidth="1"/>
    <col min="14333" max="14581" width="8.88671875" style="33"/>
    <col min="14582" max="14582" width="9.33203125" style="33" customWidth="1"/>
    <col min="14583" max="14583" width="6.6640625" style="33" customWidth="1"/>
    <col min="14584" max="14584" width="40.6640625" style="33" customWidth="1"/>
    <col min="14585" max="14588" width="9.33203125" style="33" customWidth="1"/>
    <col min="14589" max="14837" width="8.88671875" style="33"/>
    <col min="14838" max="14838" width="9.33203125" style="33" customWidth="1"/>
    <col min="14839" max="14839" width="6.6640625" style="33" customWidth="1"/>
    <col min="14840" max="14840" width="40.6640625" style="33" customWidth="1"/>
    <col min="14841" max="14844" width="9.33203125" style="33" customWidth="1"/>
    <col min="14845" max="15093" width="8.88671875" style="33"/>
    <col min="15094" max="15094" width="9.33203125" style="33" customWidth="1"/>
    <col min="15095" max="15095" width="6.6640625" style="33" customWidth="1"/>
    <col min="15096" max="15096" width="40.6640625" style="33" customWidth="1"/>
    <col min="15097" max="15100" width="9.33203125" style="33" customWidth="1"/>
    <col min="15101" max="15349" width="8.88671875" style="33"/>
    <col min="15350" max="15350" width="9.33203125" style="33" customWidth="1"/>
    <col min="15351" max="15351" width="6.6640625" style="33" customWidth="1"/>
    <col min="15352" max="15352" width="40.6640625" style="33" customWidth="1"/>
    <col min="15353" max="15356" width="9.33203125" style="33" customWidth="1"/>
    <col min="15357" max="15605" width="8.88671875" style="33"/>
    <col min="15606" max="15606" width="9.33203125" style="33" customWidth="1"/>
    <col min="15607" max="15607" width="6.6640625" style="33" customWidth="1"/>
    <col min="15608" max="15608" width="40.6640625" style="33" customWidth="1"/>
    <col min="15609" max="15612" width="9.33203125" style="33" customWidth="1"/>
    <col min="15613" max="15861" width="8.88671875" style="33"/>
    <col min="15862" max="15862" width="9.33203125" style="33" customWidth="1"/>
    <col min="15863" max="15863" width="6.6640625" style="33" customWidth="1"/>
    <col min="15864" max="15864" width="40.6640625" style="33" customWidth="1"/>
    <col min="15865" max="15868" width="9.33203125" style="33" customWidth="1"/>
    <col min="15869" max="16117" width="8.88671875" style="33"/>
    <col min="16118" max="16118" width="9.33203125" style="33" customWidth="1"/>
    <col min="16119" max="16119" width="6.6640625" style="33" customWidth="1"/>
    <col min="16120" max="16120" width="40.6640625" style="33" customWidth="1"/>
    <col min="16121" max="16124" width="9.33203125" style="33" customWidth="1"/>
    <col min="16125" max="16384" width="8.88671875" style="33"/>
  </cols>
  <sheetData>
    <row r="1" spans="1:8" x14ac:dyDescent="0.3">
      <c r="A1" s="170"/>
      <c r="B1" s="170"/>
      <c r="C1" s="170"/>
      <c r="D1" s="170"/>
      <c r="E1" s="170"/>
      <c r="F1" s="170"/>
      <c r="G1" s="170"/>
      <c r="H1" s="170"/>
    </row>
    <row r="2" spans="1:8" x14ac:dyDescent="0.3">
      <c r="A2" s="62" t="s">
        <v>393</v>
      </c>
      <c r="B2" s="61"/>
      <c r="C2" s="61"/>
      <c r="D2" s="228"/>
      <c r="E2" s="228"/>
      <c r="F2" s="228"/>
      <c r="G2" s="228"/>
      <c r="H2" s="8"/>
    </row>
    <row r="3" spans="1:8" ht="27" customHeight="1" x14ac:dyDescent="0.3">
      <c r="A3" s="399" t="s">
        <v>394</v>
      </c>
      <c r="B3" s="399"/>
      <c r="C3" s="399"/>
      <c r="D3" s="399"/>
      <c r="E3" s="399"/>
      <c r="F3" s="399"/>
      <c r="G3" s="399"/>
      <c r="H3" s="61"/>
    </row>
    <row r="4" spans="1:8" ht="18.600000000000001" customHeight="1" x14ac:dyDescent="0.3">
      <c r="A4" s="119" t="s">
        <v>366</v>
      </c>
      <c r="B4" s="294"/>
      <c r="C4" s="398" t="s">
        <v>367</v>
      </c>
      <c r="D4" s="389"/>
      <c r="E4" s="389"/>
      <c r="F4" s="389"/>
      <c r="G4" s="389"/>
      <c r="H4" s="170"/>
    </row>
    <row r="5" spans="1:8" x14ac:dyDescent="0.3">
      <c r="A5" s="197" t="s">
        <v>2</v>
      </c>
      <c r="B5" s="197"/>
      <c r="C5" s="280" t="s">
        <v>3</v>
      </c>
      <c r="D5" s="280" t="s">
        <v>4</v>
      </c>
      <c r="E5" s="280" t="s">
        <v>5</v>
      </c>
      <c r="F5" s="280" t="s">
        <v>6</v>
      </c>
      <c r="G5" s="280" t="s">
        <v>7</v>
      </c>
      <c r="H5" s="170"/>
    </row>
    <row r="6" spans="1:8" ht="46.2" customHeight="1" x14ac:dyDescent="0.3">
      <c r="A6" s="121" t="s">
        <v>368</v>
      </c>
      <c r="B6" s="121"/>
      <c r="C6" s="97" t="s">
        <v>369</v>
      </c>
      <c r="D6" s="122" t="s">
        <v>538</v>
      </c>
      <c r="E6" s="290">
        <v>3000</v>
      </c>
      <c r="F6" s="105"/>
      <c r="G6" s="239">
        <f>E6*F6</f>
        <v>0</v>
      </c>
      <c r="H6" s="170"/>
    </row>
    <row r="7" spans="1:8" ht="25.2" customHeight="1" x14ac:dyDescent="0.3">
      <c r="A7" s="356" t="s">
        <v>18</v>
      </c>
      <c r="B7" s="357"/>
      <c r="C7" s="357"/>
      <c r="D7" s="358"/>
      <c r="E7" s="203"/>
      <c r="F7" s="284"/>
      <c r="G7" s="262">
        <f>SUM(G6:G6)</f>
        <v>0</v>
      </c>
      <c r="H7" s="170"/>
    </row>
    <row r="1048283" spans="4:4" x14ac:dyDescent="0.3">
      <c r="D1048283" s="34"/>
    </row>
  </sheetData>
  <sheetProtection algorithmName="SHA-512" hashValue="XV9tQJwkVK/NytnKR+j+/DjeR4PfdFfgmDc0JlWQLV/ss4ozoQn7iEkI0Q+knamPhL7/ihSj3aSbes/Y+g8axA==" saltValue="2KLk/1B2W3MwE04/XGlxpA==" spinCount="100000" sheet="1" objects="1" scenarios="1"/>
  <mergeCells count="3">
    <mergeCell ref="A7:D7"/>
    <mergeCell ref="C4:G4"/>
    <mergeCell ref="A3:G3"/>
  </mergeCells>
  <pageMargins left="0.7" right="0.7" top="0.75" bottom="0.75" header="0.3" footer="0.3"/>
  <pageSetup paperSize="9" scale="5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AF1CB-A7DE-4AE7-A488-FE662DD0B0E7}">
  <sheetPr codeName="Sheet14"/>
  <dimension ref="A1:N52"/>
  <sheetViews>
    <sheetView view="pageBreakPreview" zoomScaleNormal="100" zoomScaleSheetLayoutView="100" workbookViewId="0">
      <selection activeCell="F11" sqref="F11"/>
    </sheetView>
  </sheetViews>
  <sheetFormatPr defaultColWidth="9.109375" defaultRowHeight="11.4" x14ac:dyDescent="0.2"/>
  <cols>
    <col min="1" max="1" width="12.33203125" style="12" customWidth="1"/>
    <col min="2" max="2" width="9.33203125" style="12" customWidth="1"/>
    <col min="3" max="3" width="3.109375" style="12" customWidth="1"/>
    <col min="4" max="4" width="36.109375" style="12" customWidth="1"/>
    <col min="5" max="5" width="10.88671875" style="12" customWidth="1"/>
    <col min="6" max="6" width="12.44140625" style="12" bestFit="1" customWidth="1"/>
    <col min="7" max="7" width="14" style="12" bestFit="1" customWidth="1"/>
    <col min="8" max="8" width="15.5546875" style="12" customWidth="1"/>
    <col min="9" max="9" width="11.109375" style="17" customWidth="1"/>
    <col min="10" max="10" width="11.109375" style="18" customWidth="1"/>
    <col min="11" max="11" width="19.33203125" style="14" customWidth="1"/>
    <col min="12" max="12" width="11.109375" style="12" customWidth="1"/>
    <col min="13" max="14" width="11.109375" style="13" customWidth="1"/>
    <col min="15" max="17" width="9.109375" style="12"/>
    <col min="18" max="25" width="9.109375" style="12" customWidth="1"/>
    <col min="26" max="27" width="9.109375" style="12"/>
    <col min="28" max="33" width="9.109375" style="12" customWidth="1"/>
    <col min="34" max="268" width="9.109375" style="12"/>
    <col min="269" max="269" width="9.33203125" style="12" customWidth="1"/>
    <col min="270" max="270" width="6.6640625" style="12" customWidth="1"/>
    <col min="271" max="271" width="40.6640625" style="12" customWidth="1"/>
    <col min="272" max="275" width="9.33203125" style="12" customWidth="1"/>
    <col min="276" max="524" width="9.109375" style="12"/>
    <col min="525" max="525" width="9.33203125" style="12" customWidth="1"/>
    <col min="526" max="526" width="6.6640625" style="12" customWidth="1"/>
    <col min="527" max="527" width="40.6640625" style="12" customWidth="1"/>
    <col min="528" max="531" width="9.33203125" style="12" customWidth="1"/>
    <col min="532" max="780" width="9.109375" style="12"/>
    <col min="781" max="781" width="9.33203125" style="12" customWidth="1"/>
    <col min="782" max="782" width="6.6640625" style="12" customWidth="1"/>
    <col min="783" max="783" width="40.6640625" style="12" customWidth="1"/>
    <col min="784" max="787" width="9.33203125" style="12" customWidth="1"/>
    <col min="788" max="1036" width="9.109375" style="12"/>
    <col min="1037" max="1037" width="9.33203125" style="12" customWidth="1"/>
    <col min="1038" max="1038" width="6.6640625" style="12" customWidth="1"/>
    <col min="1039" max="1039" width="40.6640625" style="12" customWidth="1"/>
    <col min="1040" max="1043" width="9.33203125" style="12" customWidth="1"/>
    <col min="1044" max="1292" width="9.109375" style="12"/>
    <col min="1293" max="1293" width="9.33203125" style="12" customWidth="1"/>
    <col min="1294" max="1294" width="6.6640625" style="12" customWidth="1"/>
    <col min="1295" max="1295" width="40.6640625" style="12" customWidth="1"/>
    <col min="1296" max="1299" width="9.33203125" style="12" customWidth="1"/>
    <col min="1300" max="1548" width="9.109375" style="12"/>
    <col min="1549" max="1549" width="9.33203125" style="12" customWidth="1"/>
    <col min="1550" max="1550" width="6.6640625" style="12" customWidth="1"/>
    <col min="1551" max="1551" width="40.6640625" style="12" customWidth="1"/>
    <col min="1552" max="1555" width="9.33203125" style="12" customWidth="1"/>
    <col min="1556" max="1804" width="9.109375" style="12"/>
    <col min="1805" max="1805" width="9.33203125" style="12" customWidth="1"/>
    <col min="1806" max="1806" width="6.6640625" style="12" customWidth="1"/>
    <col min="1807" max="1807" width="40.6640625" style="12" customWidth="1"/>
    <col min="1808" max="1811" width="9.33203125" style="12" customWidth="1"/>
    <col min="1812" max="2060" width="9.109375" style="12"/>
    <col min="2061" max="2061" width="9.33203125" style="12" customWidth="1"/>
    <col min="2062" max="2062" width="6.6640625" style="12" customWidth="1"/>
    <col min="2063" max="2063" width="40.6640625" style="12" customWidth="1"/>
    <col min="2064" max="2067" width="9.33203125" style="12" customWidth="1"/>
    <col min="2068" max="2316" width="9.109375" style="12"/>
    <col min="2317" max="2317" width="9.33203125" style="12" customWidth="1"/>
    <col min="2318" max="2318" width="6.6640625" style="12" customWidth="1"/>
    <col min="2319" max="2319" width="40.6640625" style="12" customWidth="1"/>
    <col min="2320" max="2323" width="9.33203125" style="12" customWidth="1"/>
    <col min="2324" max="2572" width="9.109375" style="12"/>
    <col min="2573" max="2573" width="9.33203125" style="12" customWidth="1"/>
    <col min="2574" max="2574" width="6.6640625" style="12" customWidth="1"/>
    <col min="2575" max="2575" width="40.6640625" style="12" customWidth="1"/>
    <col min="2576" max="2579" width="9.33203125" style="12" customWidth="1"/>
    <col min="2580" max="2828" width="9.109375" style="12"/>
    <col min="2829" max="2829" width="9.33203125" style="12" customWidth="1"/>
    <col min="2830" max="2830" width="6.6640625" style="12" customWidth="1"/>
    <col min="2831" max="2831" width="40.6640625" style="12" customWidth="1"/>
    <col min="2832" max="2835" width="9.33203125" style="12" customWidth="1"/>
    <col min="2836" max="3084" width="9.109375" style="12"/>
    <col min="3085" max="3085" width="9.33203125" style="12" customWidth="1"/>
    <col min="3086" max="3086" width="6.6640625" style="12" customWidth="1"/>
    <col min="3087" max="3087" width="40.6640625" style="12" customWidth="1"/>
    <col min="3088" max="3091" width="9.33203125" style="12" customWidth="1"/>
    <col min="3092" max="3340" width="9.109375" style="12"/>
    <col min="3341" max="3341" width="9.33203125" style="12" customWidth="1"/>
    <col min="3342" max="3342" width="6.6640625" style="12" customWidth="1"/>
    <col min="3343" max="3343" width="40.6640625" style="12" customWidth="1"/>
    <col min="3344" max="3347" width="9.33203125" style="12" customWidth="1"/>
    <col min="3348" max="3596" width="9.109375" style="12"/>
    <col min="3597" max="3597" width="9.33203125" style="12" customWidth="1"/>
    <col min="3598" max="3598" width="6.6640625" style="12" customWidth="1"/>
    <col min="3599" max="3599" width="40.6640625" style="12" customWidth="1"/>
    <col min="3600" max="3603" width="9.33203125" style="12" customWidth="1"/>
    <col min="3604" max="3852" width="9.109375" style="12"/>
    <col min="3853" max="3853" width="9.33203125" style="12" customWidth="1"/>
    <col min="3854" max="3854" width="6.6640625" style="12" customWidth="1"/>
    <col min="3855" max="3855" width="40.6640625" style="12" customWidth="1"/>
    <col min="3856" max="3859" width="9.33203125" style="12" customWidth="1"/>
    <col min="3860" max="4108" width="9.109375" style="12"/>
    <col min="4109" max="4109" width="9.33203125" style="12" customWidth="1"/>
    <col min="4110" max="4110" width="6.6640625" style="12" customWidth="1"/>
    <col min="4111" max="4111" width="40.6640625" style="12" customWidth="1"/>
    <col min="4112" max="4115" width="9.33203125" style="12" customWidth="1"/>
    <col min="4116" max="4364" width="9.109375" style="12"/>
    <col min="4365" max="4365" width="9.33203125" style="12" customWidth="1"/>
    <col min="4366" max="4366" width="6.6640625" style="12" customWidth="1"/>
    <col min="4367" max="4367" width="40.6640625" style="12" customWidth="1"/>
    <col min="4368" max="4371" width="9.33203125" style="12" customWidth="1"/>
    <col min="4372" max="4620" width="9.109375" style="12"/>
    <col min="4621" max="4621" width="9.33203125" style="12" customWidth="1"/>
    <col min="4622" max="4622" width="6.6640625" style="12" customWidth="1"/>
    <col min="4623" max="4623" width="40.6640625" style="12" customWidth="1"/>
    <col min="4624" max="4627" width="9.33203125" style="12" customWidth="1"/>
    <col min="4628" max="4876" width="9.109375" style="12"/>
    <col min="4877" max="4877" width="9.33203125" style="12" customWidth="1"/>
    <col min="4878" max="4878" width="6.6640625" style="12" customWidth="1"/>
    <col min="4879" max="4879" width="40.6640625" style="12" customWidth="1"/>
    <col min="4880" max="4883" width="9.33203125" style="12" customWidth="1"/>
    <col min="4884" max="5132" width="9.109375" style="12"/>
    <col min="5133" max="5133" width="9.33203125" style="12" customWidth="1"/>
    <col min="5134" max="5134" width="6.6640625" style="12" customWidth="1"/>
    <col min="5135" max="5135" width="40.6640625" style="12" customWidth="1"/>
    <col min="5136" max="5139" width="9.33203125" style="12" customWidth="1"/>
    <col min="5140" max="5388" width="9.109375" style="12"/>
    <col min="5389" max="5389" width="9.33203125" style="12" customWidth="1"/>
    <col min="5390" max="5390" width="6.6640625" style="12" customWidth="1"/>
    <col min="5391" max="5391" width="40.6640625" style="12" customWidth="1"/>
    <col min="5392" max="5395" width="9.33203125" style="12" customWidth="1"/>
    <col min="5396" max="5644" width="9.109375" style="12"/>
    <col min="5645" max="5645" width="9.33203125" style="12" customWidth="1"/>
    <col min="5646" max="5646" width="6.6640625" style="12" customWidth="1"/>
    <col min="5647" max="5647" width="40.6640625" style="12" customWidth="1"/>
    <col min="5648" max="5651" width="9.33203125" style="12" customWidth="1"/>
    <col min="5652" max="5900" width="9.109375" style="12"/>
    <col min="5901" max="5901" width="9.33203125" style="12" customWidth="1"/>
    <col min="5902" max="5902" width="6.6640625" style="12" customWidth="1"/>
    <col min="5903" max="5903" width="40.6640625" style="12" customWidth="1"/>
    <col min="5904" max="5907" width="9.33203125" style="12" customWidth="1"/>
    <col min="5908" max="6156" width="9.109375" style="12"/>
    <col min="6157" max="6157" width="9.33203125" style="12" customWidth="1"/>
    <col min="6158" max="6158" width="6.6640625" style="12" customWidth="1"/>
    <col min="6159" max="6159" width="40.6640625" style="12" customWidth="1"/>
    <col min="6160" max="6163" width="9.33203125" style="12" customWidth="1"/>
    <col min="6164" max="6412" width="9.109375" style="12"/>
    <col min="6413" max="6413" width="9.33203125" style="12" customWidth="1"/>
    <col min="6414" max="6414" width="6.6640625" style="12" customWidth="1"/>
    <col min="6415" max="6415" width="40.6640625" style="12" customWidth="1"/>
    <col min="6416" max="6419" width="9.33203125" style="12" customWidth="1"/>
    <col min="6420" max="6668" width="9.109375" style="12"/>
    <col min="6669" max="6669" width="9.33203125" style="12" customWidth="1"/>
    <col min="6670" max="6670" width="6.6640625" style="12" customWidth="1"/>
    <col min="6671" max="6671" width="40.6640625" style="12" customWidth="1"/>
    <col min="6672" max="6675" width="9.33203125" style="12" customWidth="1"/>
    <col min="6676" max="6924" width="9.109375" style="12"/>
    <col min="6925" max="6925" width="9.33203125" style="12" customWidth="1"/>
    <col min="6926" max="6926" width="6.6640625" style="12" customWidth="1"/>
    <col min="6927" max="6927" width="40.6640625" style="12" customWidth="1"/>
    <col min="6928" max="6931" width="9.33203125" style="12" customWidth="1"/>
    <col min="6932" max="7180" width="9.109375" style="12"/>
    <col min="7181" max="7181" width="9.33203125" style="12" customWidth="1"/>
    <col min="7182" max="7182" width="6.6640625" style="12" customWidth="1"/>
    <col min="7183" max="7183" width="40.6640625" style="12" customWidth="1"/>
    <col min="7184" max="7187" width="9.33203125" style="12" customWidth="1"/>
    <col min="7188" max="7436" width="9.109375" style="12"/>
    <col min="7437" max="7437" width="9.33203125" style="12" customWidth="1"/>
    <col min="7438" max="7438" width="6.6640625" style="12" customWidth="1"/>
    <col min="7439" max="7439" width="40.6640625" style="12" customWidth="1"/>
    <col min="7440" max="7443" width="9.33203125" style="12" customWidth="1"/>
    <col min="7444" max="7692" width="9.109375" style="12"/>
    <col min="7693" max="7693" width="9.33203125" style="12" customWidth="1"/>
    <col min="7694" max="7694" width="6.6640625" style="12" customWidth="1"/>
    <col min="7695" max="7695" width="40.6640625" style="12" customWidth="1"/>
    <col min="7696" max="7699" width="9.33203125" style="12" customWidth="1"/>
    <col min="7700" max="7948" width="9.109375" style="12"/>
    <col min="7949" max="7949" width="9.33203125" style="12" customWidth="1"/>
    <col min="7950" max="7950" width="6.6640625" style="12" customWidth="1"/>
    <col min="7951" max="7951" width="40.6640625" style="12" customWidth="1"/>
    <col min="7952" max="7955" width="9.33203125" style="12" customWidth="1"/>
    <col min="7956" max="8204" width="9.109375" style="12"/>
    <col min="8205" max="8205" width="9.33203125" style="12" customWidth="1"/>
    <col min="8206" max="8206" width="6.6640625" style="12" customWidth="1"/>
    <col min="8207" max="8207" width="40.6640625" style="12" customWidth="1"/>
    <col min="8208" max="8211" width="9.33203125" style="12" customWidth="1"/>
    <col min="8212" max="8460" width="9.109375" style="12"/>
    <col min="8461" max="8461" width="9.33203125" style="12" customWidth="1"/>
    <col min="8462" max="8462" width="6.6640625" style="12" customWidth="1"/>
    <col min="8463" max="8463" width="40.6640625" style="12" customWidth="1"/>
    <col min="8464" max="8467" width="9.33203125" style="12" customWidth="1"/>
    <col min="8468" max="8716" width="9.109375" style="12"/>
    <col min="8717" max="8717" width="9.33203125" style="12" customWidth="1"/>
    <col min="8718" max="8718" width="6.6640625" style="12" customWidth="1"/>
    <col min="8719" max="8719" width="40.6640625" style="12" customWidth="1"/>
    <col min="8720" max="8723" width="9.33203125" style="12" customWidth="1"/>
    <col min="8724" max="8972" width="9.109375" style="12"/>
    <col min="8973" max="8973" width="9.33203125" style="12" customWidth="1"/>
    <col min="8974" max="8974" width="6.6640625" style="12" customWidth="1"/>
    <col min="8975" max="8975" width="40.6640625" style="12" customWidth="1"/>
    <col min="8976" max="8979" width="9.33203125" style="12" customWidth="1"/>
    <col min="8980" max="9228" width="9.109375" style="12"/>
    <col min="9229" max="9229" width="9.33203125" style="12" customWidth="1"/>
    <col min="9230" max="9230" width="6.6640625" style="12" customWidth="1"/>
    <col min="9231" max="9231" width="40.6640625" style="12" customWidth="1"/>
    <col min="9232" max="9235" width="9.33203125" style="12" customWidth="1"/>
    <col min="9236" max="9484" width="9.109375" style="12"/>
    <col min="9485" max="9485" width="9.33203125" style="12" customWidth="1"/>
    <col min="9486" max="9486" width="6.6640625" style="12" customWidth="1"/>
    <col min="9487" max="9487" width="40.6640625" style="12" customWidth="1"/>
    <col min="9488" max="9491" width="9.33203125" style="12" customWidth="1"/>
    <col min="9492" max="9740" width="9.109375" style="12"/>
    <col min="9741" max="9741" width="9.33203125" style="12" customWidth="1"/>
    <col min="9742" max="9742" width="6.6640625" style="12" customWidth="1"/>
    <col min="9743" max="9743" width="40.6640625" style="12" customWidth="1"/>
    <col min="9744" max="9747" width="9.33203125" style="12" customWidth="1"/>
    <col min="9748" max="9996" width="9.109375" style="12"/>
    <col min="9997" max="9997" width="9.33203125" style="12" customWidth="1"/>
    <col min="9998" max="9998" width="6.6640625" style="12" customWidth="1"/>
    <col min="9999" max="9999" width="40.6640625" style="12" customWidth="1"/>
    <col min="10000" max="10003" width="9.33203125" style="12" customWidth="1"/>
    <col min="10004" max="10252" width="9.109375" style="12"/>
    <col min="10253" max="10253" width="9.33203125" style="12" customWidth="1"/>
    <col min="10254" max="10254" width="6.6640625" style="12" customWidth="1"/>
    <col min="10255" max="10255" width="40.6640625" style="12" customWidth="1"/>
    <col min="10256" max="10259" width="9.33203125" style="12" customWidth="1"/>
    <col min="10260" max="10508" width="9.109375" style="12"/>
    <col min="10509" max="10509" width="9.33203125" style="12" customWidth="1"/>
    <col min="10510" max="10510" width="6.6640625" style="12" customWidth="1"/>
    <col min="10511" max="10511" width="40.6640625" style="12" customWidth="1"/>
    <col min="10512" max="10515" width="9.33203125" style="12" customWidth="1"/>
    <col min="10516" max="10764" width="9.109375" style="12"/>
    <col min="10765" max="10765" width="9.33203125" style="12" customWidth="1"/>
    <col min="10766" max="10766" width="6.6640625" style="12" customWidth="1"/>
    <col min="10767" max="10767" width="40.6640625" style="12" customWidth="1"/>
    <col min="10768" max="10771" width="9.33203125" style="12" customWidth="1"/>
    <col min="10772" max="11020" width="9.109375" style="12"/>
    <col min="11021" max="11021" width="9.33203125" style="12" customWidth="1"/>
    <col min="11022" max="11022" width="6.6640625" style="12" customWidth="1"/>
    <col min="11023" max="11023" width="40.6640625" style="12" customWidth="1"/>
    <col min="11024" max="11027" width="9.33203125" style="12" customWidth="1"/>
    <col min="11028" max="11276" width="9.109375" style="12"/>
    <col min="11277" max="11277" width="9.33203125" style="12" customWidth="1"/>
    <col min="11278" max="11278" width="6.6640625" style="12" customWidth="1"/>
    <col min="11279" max="11279" width="40.6640625" style="12" customWidth="1"/>
    <col min="11280" max="11283" width="9.33203125" style="12" customWidth="1"/>
    <col min="11284" max="11532" width="9.109375" style="12"/>
    <col min="11533" max="11533" width="9.33203125" style="12" customWidth="1"/>
    <col min="11534" max="11534" width="6.6640625" style="12" customWidth="1"/>
    <col min="11535" max="11535" width="40.6640625" style="12" customWidth="1"/>
    <col min="11536" max="11539" width="9.33203125" style="12" customWidth="1"/>
    <col min="11540" max="11788" width="9.109375" style="12"/>
    <col min="11789" max="11789" width="9.33203125" style="12" customWidth="1"/>
    <col min="11790" max="11790" width="6.6640625" style="12" customWidth="1"/>
    <col min="11791" max="11791" width="40.6640625" style="12" customWidth="1"/>
    <col min="11792" max="11795" width="9.33203125" style="12" customWidth="1"/>
    <col min="11796" max="12044" width="9.109375" style="12"/>
    <col min="12045" max="12045" width="9.33203125" style="12" customWidth="1"/>
    <col min="12046" max="12046" width="6.6640625" style="12" customWidth="1"/>
    <col min="12047" max="12047" width="40.6640625" style="12" customWidth="1"/>
    <col min="12048" max="12051" width="9.33203125" style="12" customWidth="1"/>
    <col min="12052" max="12300" width="9.109375" style="12"/>
    <col min="12301" max="12301" width="9.33203125" style="12" customWidth="1"/>
    <col min="12302" max="12302" width="6.6640625" style="12" customWidth="1"/>
    <col min="12303" max="12303" width="40.6640625" style="12" customWidth="1"/>
    <col min="12304" max="12307" width="9.33203125" style="12" customWidth="1"/>
    <col min="12308" max="12556" width="9.109375" style="12"/>
    <col min="12557" max="12557" width="9.33203125" style="12" customWidth="1"/>
    <col min="12558" max="12558" width="6.6640625" style="12" customWidth="1"/>
    <col min="12559" max="12559" width="40.6640625" style="12" customWidth="1"/>
    <col min="12560" max="12563" width="9.33203125" style="12" customWidth="1"/>
    <col min="12564" max="12812" width="9.109375" style="12"/>
    <col min="12813" max="12813" width="9.33203125" style="12" customWidth="1"/>
    <col min="12814" max="12814" width="6.6640625" style="12" customWidth="1"/>
    <col min="12815" max="12815" width="40.6640625" style="12" customWidth="1"/>
    <col min="12816" max="12819" width="9.33203125" style="12" customWidth="1"/>
    <col min="12820" max="13068" width="9.109375" style="12"/>
    <col min="13069" max="13069" width="9.33203125" style="12" customWidth="1"/>
    <col min="13070" max="13070" width="6.6640625" style="12" customWidth="1"/>
    <col min="13071" max="13071" width="40.6640625" style="12" customWidth="1"/>
    <col min="13072" max="13075" width="9.33203125" style="12" customWidth="1"/>
    <col min="13076" max="13324" width="9.109375" style="12"/>
    <col min="13325" max="13325" width="9.33203125" style="12" customWidth="1"/>
    <col min="13326" max="13326" width="6.6640625" style="12" customWidth="1"/>
    <col min="13327" max="13327" width="40.6640625" style="12" customWidth="1"/>
    <col min="13328" max="13331" width="9.33203125" style="12" customWidth="1"/>
    <col min="13332" max="13580" width="9.109375" style="12"/>
    <col min="13581" max="13581" width="9.33203125" style="12" customWidth="1"/>
    <col min="13582" max="13582" width="6.6640625" style="12" customWidth="1"/>
    <col min="13583" max="13583" width="40.6640625" style="12" customWidth="1"/>
    <col min="13584" max="13587" width="9.33203125" style="12" customWidth="1"/>
    <col min="13588" max="13836" width="9.109375" style="12"/>
    <col min="13837" max="13837" width="9.33203125" style="12" customWidth="1"/>
    <col min="13838" max="13838" width="6.6640625" style="12" customWidth="1"/>
    <col min="13839" max="13839" width="40.6640625" style="12" customWidth="1"/>
    <col min="13840" max="13843" width="9.33203125" style="12" customWidth="1"/>
    <col min="13844" max="14092" width="9.109375" style="12"/>
    <col min="14093" max="14093" width="9.33203125" style="12" customWidth="1"/>
    <col min="14094" max="14094" width="6.6640625" style="12" customWidth="1"/>
    <col min="14095" max="14095" width="40.6640625" style="12" customWidth="1"/>
    <col min="14096" max="14099" width="9.33203125" style="12" customWidth="1"/>
    <col min="14100" max="14348" width="9.109375" style="12"/>
    <col min="14349" max="14349" width="9.33203125" style="12" customWidth="1"/>
    <col min="14350" max="14350" width="6.6640625" style="12" customWidth="1"/>
    <col min="14351" max="14351" width="40.6640625" style="12" customWidth="1"/>
    <col min="14352" max="14355" width="9.33203125" style="12" customWidth="1"/>
    <col min="14356" max="14604" width="9.109375" style="12"/>
    <col min="14605" max="14605" width="9.33203125" style="12" customWidth="1"/>
    <col min="14606" max="14606" width="6.6640625" style="12" customWidth="1"/>
    <col min="14607" max="14607" width="40.6640625" style="12" customWidth="1"/>
    <col min="14608" max="14611" width="9.33203125" style="12" customWidth="1"/>
    <col min="14612" max="14860" width="9.109375" style="12"/>
    <col min="14861" max="14861" width="9.33203125" style="12" customWidth="1"/>
    <col min="14862" max="14862" width="6.6640625" style="12" customWidth="1"/>
    <col min="14863" max="14863" width="40.6640625" style="12" customWidth="1"/>
    <col min="14864" max="14867" width="9.33203125" style="12" customWidth="1"/>
    <col min="14868" max="15116" width="9.109375" style="12"/>
    <col min="15117" max="15117" width="9.33203125" style="12" customWidth="1"/>
    <col min="15118" max="15118" width="6.6640625" style="12" customWidth="1"/>
    <col min="15119" max="15119" width="40.6640625" style="12" customWidth="1"/>
    <col min="15120" max="15123" width="9.33203125" style="12" customWidth="1"/>
    <col min="15124" max="15372" width="9.109375" style="12"/>
    <col min="15373" max="15373" width="9.33203125" style="12" customWidth="1"/>
    <col min="15374" max="15374" width="6.6640625" style="12" customWidth="1"/>
    <col min="15375" max="15375" width="40.6640625" style="12" customWidth="1"/>
    <col min="15376" max="15379" width="9.33203125" style="12" customWidth="1"/>
    <col min="15380" max="15628" width="9.109375" style="12"/>
    <col min="15629" max="15629" width="9.33203125" style="12" customWidth="1"/>
    <col min="15630" max="15630" width="6.6640625" style="12" customWidth="1"/>
    <col min="15631" max="15631" width="40.6640625" style="12" customWidth="1"/>
    <col min="15632" max="15635" width="9.33203125" style="12" customWidth="1"/>
    <col min="15636" max="15884" width="9.109375" style="12"/>
    <col min="15885" max="15885" width="9.33203125" style="12" customWidth="1"/>
    <col min="15886" max="15886" width="6.6640625" style="12" customWidth="1"/>
    <col min="15887" max="15887" width="40.6640625" style="12" customWidth="1"/>
    <col min="15888" max="15891" width="9.33203125" style="12" customWidth="1"/>
    <col min="15892" max="16140" width="9.109375" style="12"/>
    <col min="16141" max="16141" width="9.33203125" style="12" customWidth="1"/>
    <col min="16142" max="16142" width="6.6640625" style="12" customWidth="1"/>
    <col min="16143" max="16143" width="40.6640625" style="12" customWidth="1"/>
    <col min="16144" max="16147" width="9.33203125" style="12" customWidth="1"/>
    <col min="16148" max="16384" width="9.109375" style="12"/>
  </cols>
  <sheetData>
    <row r="1" spans="1:14" ht="12" x14ac:dyDescent="0.25">
      <c r="A1" s="59" t="s">
        <v>393</v>
      </c>
      <c r="B1" s="60"/>
      <c r="C1" s="60"/>
      <c r="D1" s="8"/>
      <c r="E1" s="8"/>
      <c r="F1" s="8"/>
      <c r="G1" s="8"/>
      <c r="H1" s="8"/>
    </row>
    <row r="2" spans="1:14" ht="24.6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3" spans="1:14" x14ac:dyDescent="0.2">
      <c r="A3" s="12" t="s">
        <v>8</v>
      </c>
      <c r="F3" s="17"/>
      <c r="G3" s="18"/>
      <c r="H3" s="14"/>
    </row>
    <row r="4" spans="1:14" ht="14.4" customHeight="1" x14ac:dyDescent="0.25">
      <c r="A4" s="212" t="s">
        <v>26</v>
      </c>
      <c r="B4" s="212"/>
      <c r="C4" s="212"/>
      <c r="D4" s="395" t="s">
        <v>27</v>
      </c>
      <c r="E4" s="396"/>
      <c r="F4" s="396"/>
      <c r="G4" s="396"/>
      <c r="H4" s="397"/>
      <c r="I4" s="12"/>
      <c r="J4" s="13"/>
    </row>
    <row r="5" spans="1:14" ht="13.2" x14ac:dyDescent="0.2">
      <c r="A5" s="212" t="s">
        <v>2</v>
      </c>
      <c r="B5" s="212"/>
      <c r="C5" s="212"/>
      <c r="D5" s="175" t="s">
        <v>3</v>
      </c>
      <c r="E5" s="175" t="s">
        <v>4</v>
      </c>
      <c r="F5" s="284" t="s">
        <v>5</v>
      </c>
      <c r="G5" s="325" t="s">
        <v>6</v>
      </c>
      <c r="H5" s="235" t="s">
        <v>7</v>
      </c>
      <c r="I5" s="15"/>
      <c r="J5" s="13"/>
    </row>
    <row r="6" spans="1:14" ht="13.2" x14ac:dyDescent="0.2">
      <c r="A6" s="159" t="s">
        <v>28</v>
      </c>
      <c r="B6" s="159"/>
      <c r="C6" s="159"/>
      <c r="D6" s="90" t="s">
        <v>29</v>
      </c>
      <c r="E6" s="122" t="s">
        <v>10</v>
      </c>
      <c r="F6" s="217">
        <v>1</v>
      </c>
      <c r="G6" s="105"/>
      <c r="H6" s="141">
        <f t="shared" ref="H6:H16" si="0">F6*G6</f>
        <v>0</v>
      </c>
      <c r="I6" s="16"/>
      <c r="J6" s="13"/>
    </row>
    <row r="7" spans="1:14" ht="22.95" customHeight="1" x14ac:dyDescent="0.2">
      <c r="A7" s="159" t="s">
        <v>30</v>
      </c>
      <c r="B7" s="159"/>
      <c r="C7" s="159"/>
      <c r="D7" s="90" t="s">
        <v>31</v>
      </c>
      <c r="E7" s="122" t="s">
        <v>539</v>
      </c>
      <c r="F7" s="217">
        <v>300</v>
      </c>
      <c r="G7" s="105"/>
      <c r="H7" s="141">
        <f t="shared" si="0"/>
        <v>0</v>
      </c>
      <c r="I7" s="12"/>
      <c r="J7" s="13"/>
    </row>
    <row r="8" spans="1:14" ht="13.2" x14ac:dyDescent="0.25">
      <c r="A8" s="159" t="s">
        <v>32</v>
      </c>
      <c r="B8" s="159"/>
      <c r="C8" s="159"/>
      <c r="D8" s="90" t="s">
        <v>33</v>
      </c>
      <c r="E8" s="179"/>
      <c r="F8" s="179"/>
      <c r="G8" s="68"/>
      <c r="H8" s="141"/>
      <c r="I8" s="16"/>
      <c r="J8" s="13"/>
    </row>
    <row r="9" spans="1:14" ht="31.95" customHeight="1" x14ac:dyDescent="0.25">
      <c r="A9" s="179"/>
      <c r="B9" s="179"/>
      <c r="C9" s="156" t="s">
        <v>19</v>
      </c>
      <c r="D9" s="270" t="s">
        <v>341</v>
      </c>
      <c r="E9" s="122" t="s">
        <v>539</v>
      </c>
      <c r="F9" s="217">
        <v>430</v>
      </c>
      <c r="G9" s="105"/>
      <c r="H9" s="141">
        <f t="shared" si="0"/>
        <v>0</v>
      </c>
      <c r="I9" s="16"/>
      <c r="J9" s="13"/>
    </row>
    <row r="10" spans="1:14" ht="31.95" customHeight="1" x14ac:dyDescent="0.25">
      <c r="A10" s="179"/>
      <c r="B10" s="179"/>
      <c r="C10" s="156" t="s">
        <v>145</v>
      </c>
      <c r="D10" s="270" t="s">
        <v>344</v>
      </c>
      <c r="E10" s="122" t="s">
        <v>539</v>
      </c>
      <c r="F10" s="217">
        <v>1000</v>
      </c>
      <c r="G10" s="105"/>
      <c r="H10" s="141">
        <f>F10*G10</f>
        <v>0</v>
      </c>
      <c r="I10" s="16"/>
      <c r="J10" s="13"/>
    </row>
    <row r="11" spans="1:14" ht="26.4" customHeight="1" x14ac:dyDescent="0.2">
      <c r="A11" s="159" t="s">
        <v>34</v>
      </c>
      <c r="B11" s="159"/>
      <c r="C11" s="159"/>
      <c r="D11" s="223" t="s">
        <v>35</v>
      </c>
      <c r="E11" s="122" t="s">
        <v>538</v>
      </c>
      <c r="F11" s="217">
        <v>560</v>
      </c>
      <c r="G11" s="105"/>
      <c r="H11" s="141">
        <f t="shared" si="0"/>
        <v>0</v>
      </c>
      <c r="I11" s="16"/>
      <c r="J11" s="13"/>
    </row>
    <row r="12" spans="1:14" ht="13.2" x14ac:dyDescent="0.2">
      <c r="A12" s="159" t="s">
        <v>36</v>
      </c>
      <c r="B12" s="159"/>
      <c r="C12" s="159"/>
      <c r="D12" s="223" t="s">
        <v>37</v>
      </c>
      <c r="E12" s="122"/>
      <c r="F12" s="217"/>
      <c r="G12" s="68"/>
      <c r="H12" s="141"/>
      <c r="I12" s="12"/>
      <c r="J12" s="13"/>
    </row>
    <row r="13" spans="1:14" ht="27.6" customHeight="1" x14ac:dyDescent="0.25">
      <c r="A13" s="179"/>
      <c r="B13" s="126" t="s">
        <v>38</v>
      </c>
      <c r="C13" s="158"/>
      <c r="D13" s="107" t="s">
        <v>560</v>
      </c>
      <c r="E13" s="122" t="s">
        <v>539</v>
      </c>
      <c r="F13" s="217">
        <v>800</v>
      </c>
      <c r="G13" s="105"/>
      <c r="H13" s="141">
        <f t="shared" si="0"/>
        <v>0</v>
      </c>
      <c r="I13" s="16"/>
      <c r="J13" s="13"/>
    </row>
    <row r="14" spans="1:14" ht="29.4" customHeight="1" x14ac:dyDescent="0.2">
      <c r="A14" s="159" t="s">
        <v>39</v>
      </c>
      <c r="B14" s="159"/>
      <c r="C14" s="159"/>
      <c r="D14" s="90" t="s">
        <v>561</v>
      </c>
      <c r="E14" s="122" t="s">
        <v>538</v>
      </c>
      <c r="F14" s="217">
        <v>1650</v>
      </c>
      <c r="G14" s="105"/>
      <c r="H14" s="141">
        <f t="shared" si="0"/>
        <v>0</v>
      </c>
      <c r="I14" s="12"/>
      <c r="J14" s="13"/>
    </row>
    <row r="15" spans="1:14" ht="17.399999999999999" customHeight="1" x14ac:dyDescent="0.2">
      <c r="A15" s="159" t="s">
        <v>46</v>
      </c>
      <c r="B15" s="159"/>
      <c r="C15" s="159"/>
      <c r="D15" s="90" t="s">
        <v>41</v>
      </c>
      <c r="E15" s="122" t="s">
        <v>45</v>
      </c>
      <c r="F15" s="217">
        <v>1</v>
      </c>
      <c r="G15" s="226">
        <v>500000</v>
      </c>
      <c r="H15" s="141">
        <f t="shared" si="0"/>
        <v>500000</v>
      </c>
      <c r="I15" s="12"/>
      <c r="J15" s="13"/>
      <c r="K15" s="12"/>
      <c r="M15" s="12"/>
      <c r="N15" s="12"/>
    </row>
    <row r="16" spans="1:14" ht="26.4" x14ac:dyDescent="0.2">
      <c r="A16" s="297"/>
      <c r="B16" s="216" t="s">
        <v>314</v>
      </c>
      <c r="C16" s="216"/>
      <c r="D16" s="264" t="s">
        <v>315</v>
      </c>
      <c r="E16" s="88" t="s">
        <v>22</v>
      </c>
      <c r="F16" s="310">
        <f>G15</f>
        <v>500000</v>
      </c>
      <c r="G16" s="188"/>
      <c r="H16" s="309">
        <f t="shared" si="0"/>
        <v>0</v>
      </c>
      <c r="I16" s="12"/>
      <c r="J16" s="13"/>
    </row>
    <row r="17" spans="1:11" ht="31.2" customHeight="1" x14ac:dyDescent="0.2">
      <c r="A17" s="159" t="s">
        <v>47</v>
      </c>
      <c r="B17" s="159"/>
      <c r="C17" s="159"/>
      <c r="D17" s="90" t="s">
        <v>48</v>
      </c>
      <c r="E17" s="122"/>
      <c r="F17" s="217"/>
      <c r="G17" s="68"/>
      <c r="H17" s="141"/>
      <c r="I17" s="15"/>
      <c r="J17" s="13"/>
    </row>
    <row r="18" spans="1:11" ht="22.2" customHeight="1" x14ac:dyDescent="0.25">
      <c r="A18" s="179"/>
      <c r="B18" s="159" t="s">
        <v>49</v>
      </c>
      <c r="C18" s="158"/>
      <c r="D18" s="107" t="s">
        <v>50</v>
      </c>
      <c r="E18" s="122"/>
      <c r="F18" s="217"/>
      <c r="G18" s="68"/>
      <c r="H18" s="141"/>
      <c r="I18" s="12"/>
      <c r="J18" s="13"/>
    </row>
    <row r="19" spans="1:11" ht="28.8" x14ac:dyDescent="0.25">
      <c r="A19" s="179"/>
      <c r="B19" s="179"/>
      <c r="C19" s="156" t="s">
        <v>19</v>
      </c>
      <c r="D19" s="107" t="s">
        <v>51</v>
      </c>
      <c r="E19" s="122" t="s">
        <v>539</v>
      </c>
      <c r="F19" s="217">
        <v>330</v>
      </c>
      <c r="G19" s="105"/>
      <c r="H19" s="141">
        <f>F19*G19</f>
        <v>0</v>
      </c>
      <c r="I19" s="12"/>
      <c r="J19" s="25"/>
      <c r="K19" s="26"/>
    </row>
    <row r="20" spans="1:11" ht="13.2" x14ac:dyDescent="0.2">
      <c r="A20" s="356" t="s">
        <v>18</v>
      </c>
      <c r="B20" s="357"/>
      <c r="C20" s="357"/>
      <c r="D20" s="358"/>
      <c r="E20" s="203"/>
      <c r="F20" s="284"/>
      <c r="G20" s="262"/>
      <c r="H20" s="173">
        <f>ROUND(SUM(H6:H19),2)</f>
        <v>500000</v>
      </c>
      <c r="I20" s="12"/>
      <c r="J20" s="13"/>
    </row>
    <row r="21" spans="1:11" ht="13.2" x14ac:dyDescent="0.25">
      <c r="A21" s="158" t="s">
        <v>8</v>
      </c>
      <c r="B21" s="158"/>
      <c r="C21" s="158"/>
      <c r="D21" s="158"/>
      <c r="E21" s="158"/>
      <c r="F21" s="115"/>
      <c r="G21" s="75"/>
      <c r="H21" s="67"/>
      <c r="I21" s="12"/>
      <c r="J21" s="13"/>
      <c r="K21" s="13"/>
    </row>
    <row r="22" spans="1:11" x14ac:dyDescent="0.2">
      <c r="I22" s="12"/>
      <c r="J22" s="13"/>
      <c r="K22" s="13"/>
    </row>
    <row r="23" spans="1:11" x14ac:dyDescent="0.2">
      <c r="I23" s="12"/>
      <c r="J23" s="13"/>
      <c r="K23" s="13"/>
    </row>
    <row r="24" spans="1:11" x14ac:dyDescent="0.2">
      <c r="I24" s="16"/>
      <c r="J24" s="13"/>
      <c r="K24" s="13"/>
    </row>
    <row r="25" spans="1:11" x14ac:dyDescent="0.2">
      <c r="I25" s="16"/>
      <c r="J25" s="13"/>
      <c r="K25" s="13"/>
    </row>
    <row r="26" spans="1:11" x14ac:dyDescent="0.2">
      <c r="I26" s="16"/>
      <c r="J26" s="13"/>
      <c r="K26" s="13"/>
    </row>
    <row r="27" spans="1:11" x14ac:dyDescent="0.2">
      <c r="I27" s="16"/>
      <c r="J27" s="13"/>
      <c r="K27" s="13"/>
    </row>
    <row r="28" spans="1:11" x14ac:dyDescent="0.2">
      <c r="I28" s="16"/>
      <c r="J28" s="13"/>
      <c r="K28" s="13"/>
    </row>
    <row r="29" spans="1:11" x14ac:dyDescent="0.2">
      <c r="I29" s="16"/>
      <c r="J29" s="13"/>
      <c r="K29" s="13"/>
    </row>
    <row r="30" spans="1:11" x14ac:dyDescent="0.2">
      <c r="I30" s="16"/>
      <c r="J30" s="13"/>
      <c r="K30" s="13"/>
    </row>
    <row r="31" spans="1:11" x14ac:dyDescent="0.2">
      <c r="I31" s="12"/>
      <c r="J31" s="13"/>
      <c r="K31" s="13"/>
    </row>
    <row r="32" spans="1:11" x14ac:dyDescent="0.2">
      <c r="I32" s="12"/>
      <c r="J32" s="13"/>
      <c r="K32" s="13"/>
    </row>
    <row r="33" spans="9:11" x14ac:dyDescent="0.2">
      <c r="I33" s="12"/>
      <c r="J33" s="13"/>
      <c r="K33" s="13"/>
    </row>
    <row r="34" spans="9:11" x14ac:dyDescent="0.2">
      <c r="I34" s="12"/>
      <c r="J34" s="13"/>
      <c r="K34" s="13"/>
    </row>
    <row r="35" spans="9:11" x14ac:dyDescent="0.2">
      <c r="I35" s="12"/>
      <c r="J35" s="13"/>
      <c r="K35" s="13"/>
    </row>
    <row r="36" spans="9:11" x14ac:dyDescent="0.2">
      <c r="I36" s="12"/>
      <c r="J36" s="13"/>
      <c r="K36" s="13"/>
    </row>
    <row r="37" spans="9:11" x14ac:dyDescent="0.2">
      <c r="I37" s="12"/>
      <c r="J37" s="13"/>
      <c r="K37" s="13"/>
    </row>
    <row r="38" spans="9:11" x14ac:dyDescent="0.2">
      <c r="I38" s="12"/>
      <c r="J38" s="13"/>
      <c r="K38" s="13"/>
    </row>
    <row r="39" spans="9:11" x14ac:dyDescent="0.2">
      <c r="I39" s="12"/>
      <c r="J39" s="13"/>
      <c r="K39" s="13"/>
    </row>
    <row r="40" spans="9:11" x14ac:dyDescent="0.2">
      <c r="I40" s="12"/>
      <c r="J40" s="13"/>
      <c r="K40" s="13"/>
    </row>
    <row r="41" spans="9:11" x14ac:dyDescent="0.2">
      <c r="I41" s="12"/>
      <c r="J41" s="19"/>
      <c r="K41" s="13"/>
    </row>
    <row r="42" spans="9:11" x14ac:dyDescent="0.2">
      <c r="I42" s="12"/>
      <c r="J42" s="19"/>
      <c r="K42" s="13"/>
    </row>
    <row r="43" spans="9:11" x14ac:dyDescent="0.2">
      <c r="I43" s="12"/>
      <c r="J43" s="19"/>
      <c r="K43" s="13"/>
    </row>
    <row r="44" spans="9:11" x14ac:dyDescent="0.2">
      <c r="I44" s="20"/>
      <c r="J44" s="19"/>
      <c r="K44" s="13"/>
    </row>
    <row r="45" spans="9:11" x14ac:dyDescent="0.2">
      <c r="I45" s="20"/>
      <c r="J45" s="19"/>
      <c r="K45" s="13"/>
    </row>
    <row r="46" spans="9:11" x14ac:dyDescent="0.2">
      <c r="I46" s="21"/>
      <c r="J46" s="19"/>
      <c r="K46" s="13"/>
    </row>
    <row r="47" spans="9:11" x14ac:dyDescent="0.2">
      <c r="I47" s="20"/>
      <c r="J47" s="19"/>
      <c r="K47" s="13"/>
    </row>
    <row r="48" spans="9:11" x14ac:dyDescent="0.2">
      <c r="I48" s="22"/>
      <c r="J48" s="19"/>
      <c r="K48" s="13"/>
    </row>
    <row r="49" spans="9:11" x14ac:dyDescent="0.2">
      <c r="I49" s="20"/>
      <c r="J49" s="19"/>
      <c r="K49" s="13"/>
    </row>
    <row r="50" spans="9:11" x14ac:dyDescent="0.2">
      <c r="I50" s="20"/>
      <c r="K50" s="13"/>
    </row>
    <row r="51" spans="9:11" x14ac:dyDescent="0.2">
      <c r="I51" s="12"/>
      <c r="J51" s="19"/>
      <c r="K51" s="13"/>
    </row>
    <row r="52" spans="9:11" ht="12" x14ac:dyDescent="0.25">
      <c r="I52" s="23"/>
      <c r="J52" s="24"/>
      <c r="K52" s="23"/>
    </row>
  </sheetData>
  <sheetProtection algorithmName="SHA-512" hashValue="bw/KjKb2wJVEJz65VDtX6jPJWC5yuP7qvrVBTDJbKrPG6ZYbZAMh/QknkYJdPZZ5dG82NyCBzv03UUhthDVt6Q==" saltValue="zJqdGkD7bBuleljgbQv+BA==" spinCount="100000" sheet="1" objects="1" scenarios="1"/>
  <mergeCells count="3">
    <mergeCell ref="A20:D20"/>
    <mergeCell ref="D4:H4"/>
    <mergeCell ref="A2:H2"/>
  </mergeCells>
  <pageMargins left="0.74803149606299213" right="0.62992125984251968" top="0.62992125984251968" bottom="0.70866141732283472" header="0.31496062992125984" footer="0.51181102362204722"/>
  <pageSetup paperSize="9" scale="59" firstPageNumber="7" orientation="portrait" useFirstPageNumber="1" r:id="rId1"/>
  <headerFooter alignWithMargins="0">
    <oddHeader>&amp;L&amp;"Arial,Bold"SCHEDULE &amp;A&amp;R&amp;"Arial,Bold"CONTRACT SANRAL N.003-012-2017/1
FOR THE UPGRADE OF 11.1KM ON NATIONAL ROUTE 3, FROM MARIANHILL TOLL PLAZA SECTION 1 (KM 25.0) TO KEY RIDGE SECTION 2 (KM 2.8)</oddHeader>
    <oddFooter xml:space="preserve">&amp;LPROFORMA DOCUMENT FOR CONSTRUCTION BOOK 3 - 2022.1 - June 2022.DOC 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D719A-D886-45D7-9D6C-DBB74AD5D0E5}">
  <sheetPr codeName="Sheet17"/>
  <dimension ref="A1:N51"/>
  <sheetViews>
    <sheetView view="pageBreakPreview" zoomScale="106" zoomScaleNormal="100" zoomScaleSheetLayoutView="106" workbookViewId="0">
      <selection activeCell="F9" sqref="F9"/>
    </sheetView>
  </sheetViews>
  <sheetFormatPr defaultColWidth="9.109375" defaultRowHeight="11.4" x14ac:dyDescent="0.2"/>
  <cols>
    <col min="1" max="1" width="8.109375" style="12" customWidth="1"/>
    <col min="2" max="2" width="9.44140625" style="12" customWidth="1"/>
    <col min="3" max="3" width="4.6640625" style="12" customWidth="1"/>
    <col min="4" max="4" width="30.88671875" style="12" customWidth="1"/>
    <col min="5" max="5" width="8.44140625" style="12" customWidth="1"/>
    <col min="6" max="6" width="12.88671875" style="12" customWidth="1"/>
    <col min="7" max="7" width="14.21875" style="12" customWidth="1"/>
    <col min="8" max="8" width="13.44140625" style="12" customWidth="1"/>
    <col min="9" max="9" width="11.109375" style="17" customWidth="1"/>
    <col min="10" max="10" width="11.109375" style="18" customWidth="1"/>
    <col min="11" max="11" width="19.33203125" style="14" customWidth="1"/>
    <col min="12" max="12" width="11.109375" style="12" customWidth="1"/>
    <col min="13" max="14" width="11.109375" style="13" customWidth="1"/>
    <col min="15" max="17" width="9.109375" style="12"/>
    <col min="18" max="25" width="9.109375" style="12" customWidth="1"/>
    <col min="26" max="27" width="9.109375" style="12"/>
    <col min="28" max="33" width="9.109375" style="12" customWidth="1"/>
    <col min="34" max="268" width="9.109375" style="12"/>
    <col min="269" max="269" width="9.33203125" style="12" customWidth="1"/>
    <col min="270" max="270" width="6.6640625" style="12" customWidth="1"/>
    <col min="271" max="271" width="40.6640625" style="12" customWidth="1"/>
    <col min="272" max="275" width="9.33203125" style="12" customWidth="1"/>
    <col min="276" max="524" width="9.109375" style="12"/>
    <col min="525" max="525" width="9.33203125" style="12" customWidth="1"/>
    <col min="526" max="526" width="6.6640625" style="12" customWidth="1"/>
    <col min="527" max="527" width="40.6640625" style="12" customWidth="1"/>
    <col min="528" max="531" width="9.33203125" style="12" customWidth="1"/>
    <col min="532" max="780" width="9.109375" style="12"/>
    <col min="781" max="781" width="9.33203125" style="12" customWidth="1"/>
    <col min="782" max="782" width="6.6640625" style="12" customWidth="1"/>
    <col min="783" max="783" width="40.6640625" style="12" customWidth="1"/>
    <col min="784" max="787" width="9.33203125" style="12" customWidth="1"/>
    <col min="788" max="1036" width="9.109375" style="12"/>
    <col min="1037" max="1037" width="9.33203125" style="12" customWidth="1"/>
    <col min="1038" max="1038" width="6.6640625" style="12" customWidth="1"/>
    <col min="1039" max="1039" width="40.6640625" style="12" customWidth="1"/>
    <col min="1040" max="1043" width="9.33203125" style="12" customWidth="1"/>
    <col min="1044" max="1292" width="9.109375" style="12"/>
    <col min="1293" max="1293" width="9.33203125" style="12" customWidth="1"/>
    <col min="1294" max="1294" width="6.6640625" style="12" customWidth="1"/>
    <col min="1295" max="1295" width="40.6640625" style="12" customWidth="1"/>
    <col min="1296" max="1299" width="9.33203125" style="12" customWidth="1"/>
    <col min="1300" max="1548" width="9.109375" style="12"/>
    <col min="1549" max="1549" width="9.33203125" style="12" customWidth="1"/>
    <col min="1550" max="1550" width="6.6640625" style="12" customWidth="1"/>
    <col min="1551" max="1551" width="40.6640625" style="12" customWidth="1"/>
    <col min="1552" max="1555" width="9.33203125" style="12" customWidth="1"/>
    <col min="1556" max="1804" width="9.109375" style="12"/>
    <col min="1805" max="1805" width="9.33203125" style="12" customWidth="1"/>
    <col min="1806" max="1806" width="6.6640625" style="12" customWidth="1"/>
    <col min="1807" max="1807" width="40.6640625" style="12" customWidth="1"/>
    <col min="1808" max="1811" width="9.33203125" style="12" customWidth="1"/>
    <col min="1812" max="2060" width="9.109375" style="12"/>
    <col min="2061" max="2061" width="9.33203125" style="12" customWidth="1"/>
    <col min="2062" max="2062" width="6.6640625" style="12" customWidth="1"/>
    <col min="2063" max="2063" width="40.6640625" style="12" customWidth="1"/>
    <col min="2064" max="2067" width="9.33203125" style="12" customWidth="1"/>
    <col min="2068" max="2316" width="9.109375" style="12"/>
    <col min="2317" max="2317" width="9.33203125" style="12" customWidth="1"/>
    <col min="2318" max="2318" width="6.6640625" style="12" customWidth="1"/>
    <col min="2319" max="2319" width="40.6640625" style="12" customWidth="1"/>
    <col min="2320" max="2323" width="9.33203125" style="12" customWidth="1"/>
    <col min="2324" max="2572" width="9.109375" style="12"/>
    <col min="2573" max="2573" width="9.33203125" style="12" customWidth="1"/>
    <col min="2574" max="2574" width="6.6640625" style="12" customWidth="1"/>
    <col min="2575" max="2575" width="40.6640625" style="12" customWidth="1"/>
    <col min="2576" max="2579" width="9.33203125" style="12" customWidth="1"/>
    <col min="2580" max="2828" width="9.109375" style="12"/>
    <col min="2829" max="2829" width="9.33203125" style="12" customWidth="1"/>
    <col min="2830" max="2830" width="6.6640625" style="12" customWidth="1"/>
    <col min="2831" max="2831" width="40.6640625" style="12" customWidth="1"/>
    <col min="2832" max="2835" width="9.33203125" style="12" customWidth="1"/>
    <col min="2836" max="3084" width="9.109375" style="12"/>
    <col min="3085" max="3085" width="9.33203125" style="12" customWidth="1"/>
    <col min="3086" max="3086" width="6.6640625" style="12" customWidth="1"/>
    <col min="3087" max="3087" width="40.6640625" style="12" customWidth="1"/>
    <col min="3088" max="3091" width="9.33203125" style="12" customWidth="1"/>
    <col min="3092" max="3340" width="9.109375" style="12"/>
    <col min="3341" max="3341" width="9.33203125" style="12" customWidth="1"/>
    <col min="3342" max="3342" width="6.6640625" style="12" customWidth="1"/>
    <col min="3343" max="3343" width="40.6640625" style="12" customWidth="1"/>
    <col min="3344" max="3347" width="9.33203125" style="12" customWidth="1"/>
    <col min="3348" max="3596" width="9.109375" style="12"/>
    <col min="3597" max="3597" width="9.33203125" style="12" customWidth="1"/>
    <col min="3598" max="3598" width="6.6640625" style="12" customWidth="1"/>
    <col min="3599" max="3599" width="40.6640625" style="12" customWidth="1"/>
    <col min="3600" max="3603" width="9.33203125" style="12" customWidth="1"/>
    <col min="3604" max="3852" width="9.109375" style="12"/>
    <col min="3853" max="3853" width="9.33203125" style="12" customWidth="1"/>
    <col min="3854" max="3854" width="6.6640625" style="12" customWidth="1"/>
    <col min="3855" max="3855" width="40.6640625" style="12" customWidth="1"/>
    <col min="3856" max="3859" width="9.33203125" style="12" customWidth="1"/>
    <col min="3860" max="4108" width="9.109375" style="12"/>
    <col min="4109" max="4109" width="9.33203125" style="12" customWidth="1"/>
    <col min="4110" max="4110" width="6.6640625" style="12" customWidth="1"/>
    <col min="4111" max="4111" width="40.6640625" style="12" customWidth="1"/>
    <col min="4112" max="4115" width="9.33203125" style="12" customWidth="1"/>
    <col min="4116" max="4364" width="9.109375" style="12"/>
    <col min="4365" max="4365" width="9.33203125" style="12" customWidth="1"/>
    <col min="4366" max="4366" width="6.6640625" style="12" customWidth="1"/>
    <col min="4367" max="4367" width="40.6640625" style="12" customWidth="1"/>
    <col min="4368" max="4371" width="9.33203125" style="12" customWidth="1"/>
    <col min="4372" max="4620" width="9.109375" style="12"/>
    <col min="4621" max="4621" width="9.33203125" style="12" customWidth="1"/>
    <col min="4622" max="4622" width="6.6640625" style="12" customWidth="1"/>
    <col min="4623" max="4623" width="40.6640625" style="12" customWidth="1"/>
    <col min="4624" max="4627" width="9.33203125" style="12" customWidth="1"/>
    <col min="4628" max="4876" width="9.109375" style="12"/>
    <col min="4877" max="4877" width="9.33203125" style="12" customWidth="1"/>
    <col min="4878" max="4878" width="6.6640625" style="12" customWidth="1"/>
    <col min="4879" max="4879" width="40.6640625" style="12" customWidth="1"/>
    <col min="4880" max="4883" width="9.33203125" style="12" customWidth="1"/>
    <col min="4884" max="5132" width="9.109375" style="12"/>
    <col min="5133" max="5133" width="9.33203125" style="12" customWidth="1"/>
    <col min="5134" max="5134" width="6.6640625" style="12" customWidth="1"/>
    <col min="5135" max="5135" width="40.6640625" style="12" customWidth="1"/>
    <col min="5136" max="5139" width="9.33203125" style="12" customWidth="1"/>
    <col min="5140" max="5388" width="9.109375" style="12"/>
    <col min="5389" max="5389" width="9.33203125" style="12" customWidth="1"/>
    <col min="5390" max="5390" width="6.6640625" style="12" customWidth="1"/>
    <col min="5391" max="5391" width="40.6640625" style="12" customWidth="1"/>
    <col min="5392" max="5395" width="9.33203125" style="12" customWidth="1"/>
    <col min="5396" max="5644" width="9.109375" style="12"/>
    <col min="5645" max="5645" width="9.33203125" style="12" customWidth="1"/>
    <col min="5646" max="5646" width="6.6640625" style="12" customWidth="1"/>
    <col min="5647" max="5647" width="40.6640625" style="12" customWidth="1"/>
    <col min="5648" max="5651" width="9.33203125" style="12" customWidth="1"/>
    <col min="5652" max="5900" width="9.109375" style="12"/>
    <col min="5901" max="5901" width="9.33203125" style="12" customWidth="1"/>
    <col min="5902" max="5902" width="6.6640625" style="12" customWidth="1"/>
    <col min="5903" max="5903" width="40.6640625" style="12" customWidth="1"/>
    <col min="5904" max="5907" width="9.33203125" style="12" customWidth="1"/>
    <col min="5908" max="6156" width="9.109375" style="12"/>
    <col min="6157" max="6157" width="9.33203125" style="12" customWidth="1"/>
    <col min="6158" max="6158" width="6.6640625" style="12" customWidth="1"/>
    <col min="6159" max="6159" width="40.6640625" style="12" customWidth="1"/>
    <col min="6160" max="6163" width="9.33203125" style="12" customWidth="1"/>
    <col min="6164" max="6412" width="9.109375" style="12"/>
    <col min="6413" max="6413" width="9.33203125" style="12" customWidth="1"/>
    <col min="6414" max="6414" width="6.6640625" style="12" customWidth="1"/>
    <col min="6415" max="6415" width="40.6640625" style="12" customWidth="1"/>
    <col min="6416" max="6419" width="9.33203125" style="12" customWidth="1"/>
    <col min="6420" max="6668" width="9.109375" style="12"/>
    <col min="6669" max="6669" width="9.33203125" style="12" customWidth="1"/>
    <col min="6670" max="6670" width="6.6640625" style="12" customWidth="1"/>
    <col min="6671" max="6671" width="40.6640625" style="12" customWidth="1"/>
    <col min="6672" max="6675" width="9.33203125" style="12" customWidth="1"/>
    <col min="6676" max="6924" width="9.109375" style="12"/>
    <col min="6925" max="6925" width="9.33203125" style="12" customWidth="1"/>
    <col min="6926" max="6926" width="6.6640625" style="12" customWidth="1"/>
    <col min="6927" max="6927" width="40.6640625" style="12" customWidth="1"/>
    <col min="6928" max="6931" width="9.33203125" style="12" customWidth="1"/>
    <col min="6932" max="7180" width="9.109375" style="12"/>
    <col min="7181" max="7181" width="9.33203125" style="12" customWidth="1"/>
    <col min="7182" max="7182" width="6.6640625" style="12" customWidth="1"/>
    <col min="7183" max="7183" width="40.6640625" style="12" customWidth="1"/>
    <col min="7184" max="7187" width="9.33203125" style="12" customWidth="1"/>
    <col min="7188" max="7436" width="9.109375" style="12"/>
    <col min="7437" max="7437" width="9.33203125" style="12" customWidth="1"/>
    <col min="7438" max="7438" width="6.6640625" style="12" customWidth="1"/>
    <col min="7439" max="7439" width="40.6640625" style="12" customWidth="1"/>
    <col min="7440" max="7443" width="9.33203125" style="12" customWidth="1"/>
    <col min="7444" max="7692" width="9.109375" style="12"/>
    <col min="7693" max="7693" width="9.33203125" style="12" customWidth="1"/>
    <col min="7694" max="7694" width="6.6640625" style="12" customWidth="1"/>
    <col min="7695" max="7695" width="40.6640625" style="12" customWidth="1"/>
    <col min="7696" max="7699" width="9.33203125" style="12" customWidth="1"/>
    <col min="7700" max="7948" width="9.109375" style="12"/>
    <col min="7949" max="7949" width="9.33203125" style="12" customWidth="1"/>
    <col min="7950" max="7950" width="6.6640625" style="12" customWidth="1"/>
    <col min="7951" max="7951" width="40.6640625" style="12" customWidth="1"/>
    <col min="7952" max="7955" width="9.33203125" style="12" customWidth="1"/>
    <col min="7956" max="8204" width="9.109375" style="12"/>
    <col min="8205" max="8205" width="9.33203125" style="12" customWidth="1"/>
    <col min="8206" max="8206" width="6.6640625" style="12" customWidth="1"/>
    <col min="8207" max="8207" width="40.6640625" style="12" customWidth="1"/>
    <col min="8208" max="8211" width="9.33203125" style="12" customWidth="1"/>
    <col min="8212" max="8460" width="9.109375" style="12"/>
    <col min="8461" max="8461" width="9.33203125" style="12" customWidth="1"/>
    <col min="8462" max="8462" width="6.6640625" style="12" customWidth="1"/>
    <col min="8463" max="8463" width="40.6640625" style="12" customWidth="1"/>
    <col min="8464" max="8467" width="9.33203125" style="12" customWidth="1"/>
    <col min="8468" max="8716" width="9.109375" style="12"/>
    <col min="8717" max="8717" width="9.33203125" style="12" customWidth="1"/>
    <col min="8718" max="8718" width="6.6640625" style="12" customWidth="1"/>
    <col min="8719" max="8719" width="40.6640625" style="12" customWidth="1"/>
    <col min="8720" max="8723" width="9.33203125" style="12" customWidth="1"/>
    <col min="8724" max="8972" width="9.109375" style="12"/>
    <col min="8973" max="8973" width="9.33203125" style="12" customWidth="1"/>
    <col min="8974" max="8974" width="6.6640625" style="12" customWidth="1"/>
    <col min="8975" max="8975" width="40.6640625" style="12" customWidth="1"/>
    <col min="8976" max="8979" width="9.33203125" style="12" customWidth="1"/>
    <col min="8980" max="9228" width="9.109375" style="12"/>
    <col min="9229" max="9229" width="9.33203125" style="12" customWidth="1"/>
    <col min="9230" max="9230" width="6.6640625" style="12" customWidth="1"/>
    <col min="9231" max="9231" width="40.6640625" style="12" customWidth="1"/>
    <col min="9232" max="9235" width="9.33203125" style="12" customWidth="1"/>
    <col min="9236" max="9484" width="9.109375" style="12"/>
    <col min="9485" max="9485" width="9.33203125" style="12" customWidth="1"/>
    <col min="9486" max="9486" width="6.6640625" style="12" customWidth="1"/>
    <col min="9487" max="9487" width="40.6640625" style="12" customWidth="1"/>
    <col min="9488" max="9491" width="9.33203125" style="12" customWidth="1"/>
    <col min="9492" max="9740" width="9.109375" style="12"/>
    <col min="9741" max="9741" width="9.33203125" style="12" customWidth="1"/>
    <col min="9742" max="9742" width="6.6640625" style="12" customWidth="1"/>
    <col min="9743" max="9743" width="40.6640625" style="12" customWidth="1"/>
    <col min="9744" max="9747" width="9.33203125" style="12" customWidth="1"/>
    <col min="9748" max="9996" width="9.109375" style="12"/>
    <col min="9997" max="9997" width="9.33203125" style="12" customWidth="1"/>
    <col min="9998" max="9998" width="6.6640625" style="12" customWidth="1"/>
    <col min="9999" max="9999" width="40.6640625" style="12" customWidth="1"/>
    <col min="10000" max="10003" width="9.33203125" style="12" customWidth="1"/>
    <col min="10004" max="10252" width="9.109375" style="12"/>
    <col min="10253" max="10253" width="9.33203125" style="12" customWidth="1"/>
    <col min="10254" max="10254" width="6.6640625" style="12" customWidth="1"/>
    <col min="10255" max="10255" width="40.6640625" style="12" customWidth="1"/>
    <col min="10256" max="10259" width="9.33203125" style="12" customWidth="1"/>
    <col min="10260" max="10508" width="9.109375" style="12"/>
    <col min="10509" max="10509" width="9.33203125" style="12" customWidth="1"/>
    <col min="10510" max="10510" width="6.6640625" style="12" customWidth="1"/>
    <col min="10511" max="10511" width="40.6640625" style="12" customWidth="1"/>
    <col min="10512" max="10515" width="9.33203125" style="12" customWidth="1"/>
    <col min="10516" max="10764" width="9.109375" style="12"/>
    <col min="10765" max="10765" width="9.33203125" style="12" customWidth="1"/>
    <col min="10766" max="10766" width="6.6640625" style="12" customWidth="1"/>
    <col min="10767" max="10767" width="40.6640625" style="12" customWidth="1"/>
    <col min="10768" max="10771" width="9.33203125" style="12" customWidth="1"/>
    <col min="10772" max="11020" width="9.109375" style="12"/>
    <col min="11021" max="11021" width="9.33203125" style="12" customWidth="1"/>
    <col min="11022" max="11022" width="6.6640625" style="12" customWidth="1"/>
    <col min="11023" max="11023" width="40.6640625" style="12" customWidth="1"/>
    <col min="11024" max="11027" width="9.33203125" style="12" customWidth="1"/>
    <col min="11028" max="11276" width="9.109375" style="12"/>
    <col min="11277" max="11277" width="9.33203125" style="12" customWidth="1"/>
    <col min="11278" max="11278" width="6.6640625" style="12" customWidth="1"/>
    <col min="11279" max="11279" width="40.6640625" style="12" customWidth="1"/>
    <col min="11280" max="11283" width="9.33203125" style="12" customWidth="1"/>
    <col min="11284" max="11532" width="9.109375" style="12"/>
    <col min="11533" max="11533" width="9.33203125" style="12" customWidth="1"/>
    <col min="11534" max="11534" width="6.6640625" style="12" customWidth="1"/>
    <col min="11535" max="11535" width="40.6640625" style="12" customWidth="1"/>
    <col min="11536" max="11539" width="9.33203125" style="12" customWidth="1"/>
    <col min="11540" max="11788" width="9.109375" style="12"/>
    <col min="11789" max="11789" width="9.33203125" style="12" customWidth="1"/>
    <col min="11790" max="11790" width="6.6640625" style="12" customWidth="1"/>
    <col min="11791" max="11791" width="40.6640625" style="12" customWidth="1"/>
    <col min="11792" max="11795" width="9.33203125" style="12" customWidth="1"/>
    <col min="11796" max="12044" width="9.109375" style="12"/>
    <col min="12045" max="12045" width="9.33203125" style="12" customWidth="1"/>
    <col min="12046" max="12046" width="6.6640625" style="12" customWidth="1"/>
    <col min="12047" max="12047" width="40.6640625" style="12" customWidth="1"/>
    <col min="12048" max="12051" width="9.33203125" style="12" customWidth="1"/>
    <col min="12052" max="12300" width="9.109375" style="12"/>
    <col min="12301" max="12301" width="9.33203125" style="12" customWidth="1"/>
    <col min="12302" max="12302" width="6.6640625" style="12" customWidth="1"/>
    <col min="12303" max="12303" width="40.6640625" style="12" customWidth="1"/>
    <col min="12304" max="12307" width="9.33203125" style="12" customWidth="1"/>
    <col min="12308" max="12556" width="9.109375" style="12"/>
    <col min="12557" max="12557" width="9.33203125" style="12" customWidth="1"/>
    <col min="12558" max="12558" width="6.6640625" style="12" customWidth="1"/>
    <col min="12559" max="12559" width="40.6640625" style="12" customWidth="1"/>
    <col min="12560" max="12563" width="9.33203125" style="12" customWidth="1"/>
    <col min="12564" max="12812" width="9.109375" style="12"/>
    <col min="12813" max="12813" width="9.33203125" style="12" customWidth="1"/>
    <col min="12814" max="12814" width="6.6640625" style="12" customWidth="1"/>
    <col min="12815" max="12815" width="40.6640625" style="12" customWidth="1"/>
    <col min="12816" max="12819" width="9.33203125" style="12" customWidth="1"/>
    <col min="12820" max="13068" width="9.109375" style="12"/>
    <col min="13069" max="13069" width="9.33203125" style="12" customWidth="1"/>
    <col min="13070" max="13070" width="6.6640625" style="12" customWidth="1"/>
    <col min="13071" max="13071" width="40.6640625" style="12" customWidth="1"/>
    <col min="13072" max="13075" width="9.33203125" style="12" customWidth="1"/>
    <col min="13076" max="13324" width="9.109375" style="12"/>
    <col min="13325" max="13325" width="9.33203125" style="12" customWidth="1"/>
    <col min="13326" max="13326" width="6.6640625" style="12" customWidth="1"/>
    <col min="13327" max="13327" width="40.6640625" style="12" customWidth="1"/>
    <col min="13328" max="13331" width="9.33203125" style="12" customWidth="1"/>
    <col min="13332" max="13580" width="9.109375" style="12"/>
    <col min="13581" max="13581" width="9.33203125" style="12" customWidth="1"/>
    <col min="13582" max="13582" width="6.6640625" style="12" customWidth="1"/>
    <col min="13583" max="13583" width="40.6640625" style="12" customWidth="1"/>
    <col min="13584" max="13587" width="9.33203125" style="12" customWidth="1"/>
    <col min="13588" max="13836" width="9.109375" style="12"/>
    <col min="13837" max="13837" width="9.33203125" style="12" customWidth="1"/>
    <col min="13838" max="13838" width="6.6640625" style="12" customWidth="1"/>
    <col min="13839" max="13839" width="40.6640625" style="12" customWidth="1"/>
    <col min="13840" max="13843" width="9.33203125" style="12" customWidth="1"/>
    <col min="13844" max="14092" width="9.109375" style="12"/>
    <col min="14093" max="14093" width="9.33203125" style="12" customWidth="1"/>
    <col min="14094" max="14094" width="6.6640625" style="12" customWidth="1"/>
    <col min="14095" max="14095" width="40.6640625" style="12" customWidth="1"/>
    <col min="14096" max="14099" width="9.33203125" style="12" customWidth="1"/>
    <col min="14100" max="14348" width="9.109375" style="12"/>
    <col min="14349" max="14349" width="9.33203125" style="12" customWidth="1"/>
    <col min="14350" max="14350" width="6.6640625" style="12" customWidth="1"/>
    <col min="14351" max="14351" width="40.6640625" style="12" customWidth="1"/>
    <col min="14352" max="14355" width="9.33203125" style="12" customWidth="1"/>
    <col min="14356" max="14604" width="9.109375" style="12"/>
    <col min="14605" max="14605" width="9.33203125" style="12" customWidth="1"/>
    <col min="14606" max="14606" width="6.6640625" style="12" customWidth="1"/>
    <col min="14607" max="14607" width="40.6640625" style="12" customWidth="1"/>
    <col min="14608" max="14611" width="9.33203125" style="12" customWidth="1"/>
    <col min="14612" max="14860" width="9.109375" style="12"/>
    <col min="14861" max="14861" width="9.33203125" style="12" customWidth="1"/>
    <col min="14862" max="14862" width="6.6640625" style="12" customWidth="1"/>
    <col min="14863" max="14863" width="40.6640625" style="12" customWidth="1"/>
    <col min="14864" max="14867" width="9.33203125" style="12" customWidth="1"/>
    <col min="14868" max="15116" width="9.109375" style="12"/>
    <col min="15117" max="15117" width="9.33203125" style="12" customWidth="1"/>
    <col min="15118" max="15118" width="6.6640625" style="12" customWidth="1"/>
    <col min="15119" max="15119" width="40.6640625" style="12" customWidth="1"/>
    <col min="15120" max="15123" width="9.33203125" style="12" customWidth="1"/>
    <col min="15124" max="15372" width="9.109375" style="12"/>
    <col min="15373" max="15373" width="9.33203125" style="12" customWidth="1"/>
    <col min="15374" max="15374" width="6.6640625" style="12" customWidth="1"/>
    <col min="15375" max="15375" width="40.6640625" style="12" customWidth="1"/>
    <col min="15376" max="15379" width="9.33203125" style="12" customWidth="1"/>
    <col min="15380" max="15628" width="9.109375" style="12"/>
    <col min="15629" max="15629" width="9.33203125" style="12" customWidth="1"/>
    <col min="15630" max="15630" width="6.6640625" style="12" customWidth="1"/>
    <col min="15631" max="15631" width="40.6640625" style="12" customWidth="1"/>
    <col min="15632" max="15635" width="9.33203125" style="12" customWidth="1"/>
    <col min="15636" max="15884" width="9.109375" style="12"/>
    <col min="15885" max="15885" width="9.33203125" style="12" customWidth="1"/>
    <col min="15886" max="15886" width="6.6640625" style="12" customWidth="1"/>
    <col min="15887" max="15887" width="40.6640625" style="12" customWidth="1"/>
    <col min="15888" max="15891" width="9.33203125" style="12" customWidth="1"/>
    <col min="15892" max="16140" width="9.109375" style="12"/>
    <col min="16141" max="16141" width="9.33203125" style="12" customWidth="1"/>
    <col min="16142" max="16142" width="6.6640625" style="12" customWidth="1"/>
    <col min="16143" max="16143" width="40.6640625" style="12" customWidth="1"/>
    <col min="16144" max="16147" width="9.33203125" style="12" customWidth="1"/>
    <col min="16148" max="16384" width="9.109375" style="12"/>
  </cols>
  <sheetData>
    <row r="1" spans="1:14" ht="12" x14ac:dyDescent="0.25">
      <c r="A1" s="59" t="s">
        <v>393</v>
      </c>
      <c r="B1" s="60"/>
      <c r="C1" s="60"/>
      <c r="D1" s="8"/>
      <c r="E1" s="8"/>
      <c r="F1" s="8"/>
      <c r="G1" s="8"/>
      <c r="H1" s="8"/>
    </row>
    <row r="2" spans="1:14" ht="25.2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3" spans="1:14" s="14" customFormat="1" ht="12" thickBot="1" x14ac:dyDescent="0.25">
      <c r="A3" s="12"/>
      <c r="B3" s="12"/>
      <c r="C3" s="12"/>
      <c r="D3" s="12"/>
      <c r="E3" s="12"/>
      <c r="F3" s="17"/>
      <c r="G3" s="18"/>
      <c r="I3" s="17"/>
      <c r="J3" s="18"/>
      <c r="L3" s="12"/>
      <c r="M3" s="13"/>
      <c r="N3" s="13"/>
    </row>
    <row r="4" spans="1:14" s="14" customFormat="1" ht="13.2" x14ac:dyDescent="0.25">
      <c r="A4" s="169" t="s">
        <v>310</v>
      </c>
      <c r="B4" s="222"/>
      <c r="C4" s="222"/>
      <c r="D4" s="232" t="s">
        <v>311</v>
      </c>
      <c r="E4" s="302"/>
      <c r="F4" s="313"/>
      <c r="G4" s="279"/>
      <c r="H4" s="257"/>
      <c r="I4" s="12"/>
      <c r="J4" s="13"/>
      <c r="L4" s="12"/>
      <c r="M4" s="13"/>
      <c r="N4" s="13"/>
    </row>
    <row r="5" spans="1:14" s="14" customFormat="1" ht="13.2" x14ac:dyDescent="0.25">
      <c r="A5" s="150" t="s">
        <v>317</v>
      </c>
      <c r="B5" s="295"/>
      <c r="C5" s="295"/>
      <c r="D5" s="133" t="s">
        <v>293</v>
      </c>
      <c r="E5" s="178"/>
      <c r="F5" s="128"/>
      <c r="G5" s="253"/>
      <c r="H5" s="322"/>
      <c r="I5" s="12"/>
      <c r="J5" s="13"/>
      <c r="L5" s="12"/>
      <c r="M5" s="13"/>
      <c r="N5" s="13"/>
    </row>
    <row r="6" spans="1:14" s="14" customFormat="1" ht="26.4" x14ac:dyDescent="0.2">
      <c r="A6" s="74"/>
      <c r="B6" s="234" t="s">
        <v>318</v>
      </c>
      <c r="C6" s="229"/>
      <c r="D6" s="229" t="s">
        <v>23</v>
      </c>
      <c r="E6" s="241"/>
      <c r="F6" s="226"/>
      <c r="G6" s="253"/>
      <c r="H6" s="83"/>
      <c r="I6" s="12"/>
      <c r="J6" s="13"/>
      <c r="L6" s="12"/>
      <c r="M6" s="13"/>
      <c r="N6" s="13"/>
    </row>
    <row r="7" spans="1:14" s="14" customFormat="1" ht="52.8" x14ac:dyDescent="0.25">
      <c r="A7" s="215"/>
      <c r="B7" s="179"/>
      <c r="C7" s="234" t="s">
        <v>19</v>
      </c>
      <c r="D7" s="229" t="s">
        <v>44</v>
      </c>
      <c r="E7" s="99" t="s">
        <v>20</v>
      </c>
      <c r="F7" s="241">
        <v>1</v>
      </c>
      <c r="G7" s="226">
        <v>100000</v>
      </c>
      <c r="H7" s="321">
        <f>F7*G7</f>
        <v>100000</v>
      </c>
      <c r="I7" s="12"/>
      <c r="J7" s="13"/>
      <c r="L7" s="12"/>
      <c r="M7" s="13"/>
      <c r="N7" s="13"/>
    </row>
    <row r="8" spans="1:14" s="14" customFormat="1" ht="26.4" x14ac:dyDescent="0.25">
      <c r="A8" s="215"/>
      <c r="B8" s="179"/>
      <c r="C8" s="234" t="s">
        <v>21</v>
      </c>
      <c r="D8" s="229" t="s">
        <v>24</v>
      </c>
      <c r="E8" s="99" t="s">
        <v>22</v>
      </c>
      <c r="F8" s="226">
        <f>H7</f>
        <v>100000</v>
      </c>
      <c r="G8" s="285"/>
      <c r="H8" s="321">
        <f>F8*G8</f>
        <v>0</v>
      </c>
      <c r="I8" s="12"/>
      <c r="J8" s="13"/>
      <c r="L8" s="12"/>
      <c r="M8" s="13"/>
      <c r="N8" s="13"/>
    </row>
    <row r="9" spans="1:14" s="14" customFormat="1" ht="41.4" customHeight="1" x14ac:dyDescent="0.2">
      <c r="A9" s="64" t="s">
        <v>470</v>
      </c>
      <c r="B9" s="50"/>
      <c r="C9" s="51"/>
      <c r="D9" s="229" t="s">
        <v>471</v>
      </c>
      <c r="E9" s="99" t="s">
        <v>57</v>
      </c>
      <c r="F9" s="226">
        <v>6</v>
      </c>
      <c r="G9" s="253"/>
      <c r="H9" s="321">
        <f>-F9*G9</f>
        <v>0</v>
      </c>
      <c r="I9" s="12"/>
      <c r="J9" s="13"/>
      <c r="L9" s="12"/>
      <c r="M9" s="13"/>
      <c r="N9" s="13"/>
    </row>
    <row r="10" spans="1:14" s="14" customFormat="1" ht="26.4" x14ac:dyDescent="0.25">
      <c r="A10" s="198" t="s">
        <v>305</v>
      </c>
      <c r="B10" s="179"/>
      <c r="C10" s="229"/>
      <c r="D10" s="229" t="s">
        <v>307</v>
      </c>
      <c r="E10" s="241" t="s">
        <v>308</v>
      </c>
      <c r="F10" s="247">
        <v>1</v>
      </c>
      <c r="G10" s="116">
        <v>250000</v>
      </c>
      <c r="H10" s="108">
        <f>F10*G10</f>
        <v>250000</v>
      </c>
      <c r="I10" s="12"/>
      <c r="J10" s="13"/>
      <c r="L10" s="12"/>
      <c r="M10" s="13"/>
      <c r="N10" s="13"/>
    </row>
    <row r="11" spans="1:14" s="14" customFormat="1" ht="26.4" x14ac:dyDescent="0.25">
      <c r="A11" s="198" t="s">
        <v>306</v>
      </c>
      <c r="B11" s="179"/>
      <c r="C11" s="229"/>
      <c r="D11" s="229" t="s">
        <v>309</v>
      </c>
      <c r="E11" s="241" t="s">
        <v>298</v>
      </c>
      <c r="F11" s="226">
        <f>G10</f>
        <v>250000</v>
      </c>
      <c r="G11" s="285"/>
      <c r="H11" s="108">
        <f>F11*G11</f>
        <v>0</v>
      </c>
      <c r="I11" s="12"/>
      <c r="J11" s="13"/>
      <c r="L11" s="12"/>
      <c r="M11" s="13"/>
      <c r="N11" s="13"/>
    </row>
    <row r="12" spans="1:14" ht="13.8" thickBot="1" x14ac:dyDescent="0.25">
      <c r="A12" s="187" t="s">
        <v>18</v>
      </c>
      <c r="B12" s="199"/>
      <c r="C12" s="199"/>
      <c r="D12" s="65"/>
      <c r="E12" s="199"/>
      <c r="F12" s="269"/>
      <c r="G12" s="98"/>
      <c r="H12" s="177">
        <f>ROUND(SUM(H4:H11),2)</f>
        <v>350000</v>
      </c>
      <c r="I12" s="12"/>
      <c r="J12" s="13"/>
    </row>
    <row r="13" spans="1:14" x14ac:dyDescent="0.2">
      <c r="F13" s="17"/>
      <c r="G13" s="18"/>
      <c r="H13" s="14"/>
      <c r="I13" s="12"/>
      <c r="J13" s="13"/>
      <c r="K13" s="12"/>
      <c r="M13" s="12"/>
      <c r="N13" s="12"/>
    </row>
    <row r="14" spans="1:14" x14ac:dyDescent="0.2">
      <c r="I14" s="12"/>
      <c r="J14" s="13"/>
      <c r="K14" s="12"/>
      <c r="M14" s="12"/>
      <c r="N14" s="12"/>
    </row>
    <row r="15" spans="1:14" x14ac:dyDescent="0.2">
      <c r="I15" s="12"/>
      <c r="J15" s="13"/>
    </row>
    <row r="16" spans="1:14" x14ac:dyDescent="0.2">
      <c r="I16" s="15"/>
      <c r="J16" s="13"/>
    </row>
    <row r="17" spans="9:11" x14ac:dyDescent="0.2">
      <c r="I17" s="12"/>
      <c r="J17" s="13"/>
    </row>
    <row r="18" spans="9:11" x14ac:dyDescent="0.2">
      <c r="I18" s="12"/>
      <c r="J18" s="25"/>
      <c r="K18" s="26"/>
    </row>
    <row r="19" spans="9:11" x14ac:dyDescent="0.2">
      <c r="I19" s="12"/>
      <c r="J19" s="13"/>
    </row>
    <row r="20" spans="9:11" x14ac:dyDescent="0.2">
      <c r="I20" s="12"/>
      <c r="J20" s="13"/>
      <c r="K20" s="13"/>
    </row>
    <row r="21" spans="9:11" x14ac:dyDescent="0.2">
      <c r="I21" s="12"/>
      <c r="J21" s="13"/>
      <c r="K21" s="13"/>
    </row>
    <row r="22" spans="9:11" x14ac:dyDescent="0.2">
      <c r="I22" s="12"/>
      <c r="J22" s="13"/>
      <c r="K22" s="13"/>
    </row>
    <row r="23" spans="9:11" x14ac:dyDescent="0.2">
      <c r="I23" s="16"/>
      <c r="J23" s="13"/>
      <c r="K23" s="13"/>
    </row>
    <row r="24" spans="9:11" x14ac:dyDescent="0.2">
      <c r="I24" s="16"/>
      <c r="J24" s="13"/>
      <c r="K24" s="13"/>
    </row>
    <row r="25" spans="9:11" x14ac:dyDescent="0.2">
      <c r="I25" s="16"/>
      <c r="J25" s="13"/>
      <c r="K25" s="13"/>
    </row>
    <row r="26" spans="9:11" x14ac:dyDescent="0.2">
      <c r="I26" s="16"/>
      <c r="J26" s="13"/>
      <c r="K26" s="13"/>
    </row>
    <row r="27" spans="9:11" x14ac:dyDescent="0.2">
      <c r="I27" s="16"/>
      <c r="J27" s="13"/>
      <c r="K27" s="13"/>
    </row>
    <row r="28" spans="9:11" x14ac:dyDescent="0.2">
      <c r="I28" s="16"/>
      <c r="J28" s="13"/>
      <c r="K28" s="13"/>
    </row>
    <row r="29" spans="9:11" x14ac:dyDescent="0.2">
      <c r="I29" s="16"/>
      <c r="J29" s="13"/>
      <c r="K29" s="13"/>
    </row>
    <row r="30" spans="9:11" x14ac:dyDescent="0.2">
      <c r="I30" s="12"/>
      <c r="J30" s="13"/>
      <c r="K30" s="13"/>
    </row>
    <row r="31" spans="9:11" x14ac:dyDescent="0.2">
      <c r="I31" s="12"/>
      <c r="J31" s="13"/>
      <c r="K31" s="13"/>
    </row>
    <row r="32" spans="9:11" x14ac:dyDescent="0.2">
      <c r="I32" s="12"/>
      <c r="J32" s="13"/>
      <c r="K32" s="13"/>
    </row>
    <row r="33" spans="9:11" x14ac:dyDescent="0.2">
      <c r="I33" s="12"/>
      <c r="J33" s="13"/>
      <c r="K33" s="13"/>
    </row>
    <row r="34" spans="9:11" x14ac:dyDescent="0.2">
      <c r="I34" s="12"/>
      <c r="J34" s="13"/>
      <c r="K34" s="13"/>
    </row>
    <row r="35" spans="9:11" x14ac:dyDescent="0.2">
      <c r="I35" s="12"/>
      <c r="J35" s="13"/>
      <c r="K35" s="13"/>
    </row>
    <row r="36" spans="9:11" x14ac:dyDescent="0.2">
      <c r="I36" s="12"/>
      <c r="J36" s="13"/>
      <c r="K36" s="13"/>
    </row>
    <row r="37" spans="9:11" ht="24" customHeight="1" x14ac:dyDescent="0.2">
      <c r="I37" s="12"/>
      <c r="J37" s="13"/>
      <c r="K37" s="13"/>
    </row>
    <row r="38" spans="9:11" ht="24" customHeight="1" x14ac:dyDescent="0.2">
      <c r="I38" s="12"/>
      <c r="J38" s="13"/>
      <c r="K38" s="13"/>
    </row>
    <row r="39" spans="9:11" x14ac:dyDescent="0.2">
      <c r="I39" s="12"/>
      <c r="J39" s="13"/>
      <c r="K39" s="13"/>
    </row>
    <row r="40" spans="9:11" x14ac:dyDescent="0.2">
      <c r="I40" s="12"/>
      <c r="J40" s="19"/>
      <c r="K40" s="13"/>
    </row>
    <row r="41" spans="9:11" ht="52.95" customHeight="1" x14ac:dyDescent="0.2">
      <c r="I41" s="12"/>
      <c r="J41" s="19"/>
      <c r="K41" s="13"/>
    </row>
    <row r="42" spans="9:11" x14ac:dyDescent="0.2">
      <c r="I42" s="12"/>
      <c r="J42" s="19"/>
      <c r="K42" s="13"/>
    </row>
    <row r="43" spans="9:11" x14ac:dyDescent="0.2">
      <c r="I43" s="20"/>
      <c r="J43" s="19"/>
      <c r="K43" s="13"/>
    </row>
    <row r="44" spans="9:11" x14ac:dyDescent="0.2">
      <c r="I44" s="20"/>
      <c r="J44" s="19"/>
      <c r="K44" s="13"/>
    </row>
    <row r="45" spans="9:11" x14ac:dyDescent="0.2">
      <c r="I45" s="21"/>
      <c r="J45" s="19"/>
      <c r="K45" s="13"/>
    </row>
    <row r="46" spans="9:11" x14ac:dyDescent="0.2">
      <c r="I46" s="20"/>
      <c r="J46" s="19"/>
      <c r="K46" s="13"/>
    </row>
    <row r="47" spans="9:11" x14ac:dyDescent="0.2">
      <c r="I47" s="22"/>
      <c r="J47" s="19"/>
      <c r="K47" s="13"/>
    </row>
    <row r="48" spans="9:11" x14ac:dyDescent="0.2">
      <c r="I48" s="20"/>
      <c r="J48" s="19"/>
      <c r="K48" s="13"/>
    </row>
    <row r="49" spans="9:11" x14ac:dyDescent="0.2">
      <c r="I49" s="20"/>
      <c r="K49" s="13"/>
    </row>
    <row r="50" spans="9:11" x14ac:dyDescent="0.2">
      <c r="I50" s="12"/>
      <c r="J50" s="19"/>
      <c r="K50" s="13"/>
    </row>
    <row r="51" spans="9:11" ht="12" x14ac:dyDescent="0.25">
      <c r="I51" s="23"/>
      <c r="J51" s="24"/>
      <c r="K51" s="23"/>
    </row>
  </sheetData>
  <sheetProtection algorithmName="SHA-512" hashValue="2wZgB9vhAmWYFwhhqZdrCB6uX+eZKHuuzRT7MFSjcYxe/6YvPOuPH5mHSst+lCOLESsJskQp9P6MY6wPeP7/oQ==" saltValue="YzKwhy315BC58RmtxVGSUA==" spinCount="100000" sheet="1" objects="1" scenarios="1"/>
  <mergeCells count="1">
    <mergeCell ref="A2:H2"/>
  </mergeCells>
  <pageMargins left="0.74803149606299213" right="0.62992125984251968" top="0.62992125984251968" bottom="0.70866141732283472" header="0.31496062992125984" footer="0.51181102362204722"/>
  <pageSetup paperSize="9" scale="59" firstPageNumber="7" orientation="portrait" useFirstPageNumber="1" r:id="rId1"/>
  <headerFooter alignWithMargins="0">
    <oddHeader>&amp;L&amp;"Arial,Bold"SCHEDULE &amp;A&amp;R&amp;"Arial,Bold"CONTRACT SANRAL N.003-012-2017/1
FOR THE UPGRADE OF 11.1KM ON NATIONAL ROUTE 3, FROM MARIANHILL TOLL PLAZA SECTION 1 (KM 25.0) TO KEY RIDGE SECTION 2 (KM 2.8)</oddHeader>
    <oddFooter xml:space="preserve">&amp;LPROFORMA DOCUMENT FOR CONSTRUCTION BOOK 3 - 2022.1 - June 2022.DOC 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BC874-545D-40FF-BF8B-1E3579223F8E}">
  <dimension ref="A1:N58"/>
  <sheetViews>
    <sheetView view="pageBreakPreview" zoomScaleNormal="100" zoomScaleSheetLayoutView="100" workbookViewId="0">
      <selection activeCell="G13" sqref="G13"/>
    </sheetView>
  </sheetViews>
  <sheetFormatPr defaultColWidth="9.109375" defaultRowHeight="11.4" x14ac:dyDescent="0.2"/>
  <cols>
    <col min="1" max="1" width="8.109375" style="12" customWidth="1"/>
    <col min="2" max="2" width="8.77734375" style="12" customWidth="1"/>
    <col min="3" max="3" width="4" style="12" customWidth="1"/>
    <col min="4" max="4" width="34.109375" style="12" customWidth="1"/>
    <col min="5" max="5" width="10.44140625" style="12" customWidth="1"/>
    <col min="6" max="6" width="12.88671875" style="12" customWidth="1"/>
    <col min="7" max="7" width="12.44140625" style="12" bestFit="1" customWidth="1"/>
    <col min="8" max="8" width="14.88671875" style="12" customWidth="1"/>
    <col min="9" max="9" width="11.109375" style="17" customWidth="1"/>
    <col min="10" max="10" width="11.109375" style="18" customWidth="1"/>
    <col min="11" max="11" width="19.33203125" style="14" customWidth="1"/>
    <col min="12" max="12" width="11.109375" style="12" customWidth="1"/>
    <col min="13" max="14" width="11.109375" style="13" customWidth="1"/>
    <col min="15" max="17" width="9.109375" style="12"/>
    <col min="18" max="25" width="9.109375" style="12" customWidth="1"/>
    <col min="26" max="27" width="9.109375" style="12"/>
    <col min="28" max="33" width="9.109375" style="12" customWidth="1"/>
    <col min="34" max="268" width="9.109375" style="12"/>
    <col min="269" max="269" width="9.33203125" style="12" customWidth="1"/>
    <col min="270" max="270" width="6.6640625" style="12" customWidth="1"/>
    <col min="271" max="271" width="40.6640625" style="12" customWidth="1"/>
    <col min="272" max="275" width="9.33203125" style="12" customWidth="1"/>
    <col min="276" max="524" width="9.109375" style="12"/>
    <col min="525" max="525" width="9.33203125" style="12" customWidth="1"/>
    <col min="526" max="526" width="6.6640625" style="12" customWidth="1"/>
    <col min="527" max="527" width="40.6640625" style="12" customWidth="1"/>
    <col min="528" max="531" width="9.33203125" style="12" customWidth="1"/>
    <col min="532" max="780" width="9.109375" style="12"/>
    <col min="781" max="781" width="9.33203125" style="12" customWidth="1"/>
    <col min="782" max="782" width="6.6640625" style="12" customWidth="1"/>
    <col min="783" max="783" width="40.6640625" style="12" customWidth="1"/>
    <col min="784" max="787" width="9.33203125" style="12" customWidth="1"/>
    <col min="788" max="1036" width="9.109375" style="12"/>
    <col min="1037" max="1037" width="9.33203125" style="12" customWidth="1"/>
    <col min="1038" max="1038" width="6.6640625" style="12" customWidth="1"/>
    <col min="1039" max="1039" width="40.6640625" style="12" customWidth="1"/>
    <col min="1040" max="1043" width="9.33203125" style="12" customWidth="1"/>
    <col min="1044" max="1292" width="9.109375" style="12"/>
    <col min="1293" max="1293" width="9.33203125" style="12" customWidth="1"/>
    <col min="1294" max="1294" width="6.6640625" style="12" customWidth="1"/>
    <col min="1295" max="1295" width="40.6640625" style="12" customWidth="1"/>
    <col min="1296" max="1299" width="9.33203125" style="12" customWidth="1"/>
    <col min="1300" max="1548" width="9.109375" style="12"/>
    <col min="1549" max="1549" width="9.33203125" style="12" customWidth="1"/>
    <col min="1550" max="1550" width="6.6640625" style="12" customWidth="1"/>
    <col min="1551" max="1551" width="40.6640625" style="12" customWidth="1"/>
    <col min="1552" max="1555" width="9.33203125" style="12" customWidth="1"/>
    <col min="1556" max="1804" width="9.109375" style="12"/>
    <col min="1805" max="1805" width="9.33203125" style="12" customWidth="1"/>
    <col min="1806" max="1806" width="6.6640625" style="12" customWidth="1"/>
    <col min="1807" max="1807" width="40.6640625" style="12" customWidth="1"/>
    <col min="1808" max="1811" width="9.33203125" style="12" customWidth="1"/>
    <col min="1812" max="2060" width="9.109375" style="12"/>
    <col min="2061" max="2061" width="9.33203125" style="12" customWidth="1"/>
    <col min="2062" max="2062" width="6.6640625" style="12" customWidth="1"/>
    <col min="2063" max="2063" width="40.6640625" style="12" customWidth="1"/>
    <col min="2064" max="2067" width="9.33203125" style="12" customWidth="1"/>
    <col min="2068" max="2316" width="9.109375" style="12"/>
    <col min="2317" max="2317" width="9.33203125" style="12" customWidth="1"/>
    <col min="2318" max="2318" width="6.6640625" style="12" customWidth="1"/>
    <col min="2319" max="2319" width="40.6640625" style="12" customWidth="1"/>
    <col min="2320" max="2323" width="9.33203125" style="12" customWidth="1"/>
    <col min="2324" max="2572" width="9.109375" style="12"/>
    <col min="2573" max="2573" width="9.33203125" style="12" customWidth="1"/>
    <col min="2574" max="2574" width="6.6640625" style="12" customWidth="1"/>
    <col min="2575" max="2575" width="40.6640625" style="12" customWidth="1"/>
    <col min="2576" max="2579" width="9.33203125" style="12" customWidth="1"/>
    <col min="2580" max="2828" width="9.109375" style="12"/>
    <col min="2829" max="2829" width="9.33203125" style="12" customWidth="1"/>
    <col min="2830" max="2830" width="6.6640625" style="12" customWidth="1"/>
    <col min="2831" max="2831" width="40.6640625" style="12" customWidth="1"/>
    <col min="2832" max="2835" width="9.33203125" style="12" customWidth="1"/>
    <col min="2836" max="3084" width="9.109375" style="12"/>
    <col min="3085" max="3085" width="9.33203125" style="12" customWidth="1"/>
    <col min="3086" max="3086" width="6.6640625" style="12" customWidth="1"/>
    <col min="3087" max="3087" width="40.6640625" style="12" customWidth="1"/>
    <col min="3088" max="3091" width="9.33203125" style="12" customWidth="1"/>
    <col min="3092" max="3340" width="9.109375" style="12"/>
    <col min="3341" max="3341" width="9.33203125" style="12" customWidth="1"/>
    <col min="3342" max="3342" width="6.6640625" style="12" customWidth="1"/>
    <col min="3343" max="3343" width="40.6640625" style="12" customWidth="1"/>
    <col min="3344" max="3347" width="9.33203125" style="12" customWidth="1"/>
    <col min="3348" max="3596" width="9.109375" style="12"/>
    <col min="3597" max="3597" width="9.33203125" style="12" customWidth="1"/>
    <col min="3598" max="3598" width="6.6640625" style="12" customWidth="1"/>
    <col min="3599" max="3599" width="40.6640625" style="12" customWidth="1"/>
    <col min="3600" max="3603" width="9.33203125" style="12" customWidth="1"/>
    <col min="3604" max="3852" width="9.109375" style="12"/>
    <col min="3853" max="3853" width="9.33203125" style="12" customWidth="1"/>
    <col min="3854" max="3854" width="6.6640625" style="12" customWidth="1"/>
    <col min="3855" max="3855" width="40.6640625" style="12" customWidth="1"/>
    <col min="3856" max="3859" width="9.33203125" style="12" customWidth="1"/>
    <col min="3860" max="4108" width="9.109375" style="12"/>
    <col min="4109" max="4109" width="9.33203125" style="12" customWidth="1"/>
    <col min="4110" max="4110" width="6.6640625" style="12" customWidth="1"/>
    <col min="4111" max="4111" width="40.6640625" style="12" customWidth="1"/>
    <col min="4112" max="4115" width="9.33203125" style="12" customWidth="1"/>
    <col min="4116" max="4364" width="9.109375" style="12"/>
    <col min="4365" max="4365" width="9.33203125" style="12" customWidth="1"/>
    <col min="4366" max="4366" width="6.6640625" style="12" customWidth="1"/>
    <col min="4367" max="4367" width="40.6640625" style="12" customWidth="1"/>
    <col min="4368" max="4371" width="9.33203125" style="12" customWidth="1"/>
    <col min="4372" max="4620" width="9.109375" style="12"/>
    <col min="4621" max="4621" width="9.33203125" style="12" customWidth="1"/>
    <col min="4622" max="4622" width="6.6640625" style="12" customWidth="1"/>
    <col min="4623" max="4623" width="40.6640625" style="12" customWidth="1"/>
    <col min="4624" max="4627" width="9.33203125" style="12" customWidth="1"/>
    <col min="4628" max="4876" width="9.109375" style="12"/>
    <col min="4877" max="4877" width="9.33203125" style="12" customWidth="1"/>
    <col min="4878" max="4878" width="6.6640625" style="12" customWidth="1"/>
    <col min="4879" max="4879" width="40.6640625" style="12" customWidth="1"/>
    <col min="4880" max="4883" width="9.33203125" style="12" customWidth="1"/>
    <col min="4884" max="5132" width="9.109375" style="12"/>
    <col min="5133" max="5133" width="9.33203125" style="12" customWidth="1"/>
    <col min="5134" max="5134" width="6.6640625" style="12" customWidth="1"/>
    <col min="5135" max="5135" width="40.6640625" style="12" customWidth="1"/>
    <col min="5136" max="5139" width="9.33203125" style="12" customWidth="1"/>
    <col min="5140" max="5388" width="9.109375" style="12"/>
    <col min="5389" max="5389" width="9.33203125" style="12" customWidth="1"/>
    <col min="5390" max="5390" width="6.6640625" style="12" customWidth="1"/>
    <col min="5391" max="5391" width="40.6640625" style="12" customWidth="1"/>
    <col min="5392" max="5395" width="9.33203125" style="12" customWidth="1"/>
    <col min="5396" max="5644" width="9.109375" style="12"/>
    <col min="5645" max="5645" width="9.33203125" style="12" customWidth="1"/>
    <col min="5646" max="5646" width="6.6640625" style="12" customWidth="1"/>
    <col min="5647" max="5647" width="40.6640625" style="12" customWidth="1"/>
    <col min="5648" max="5651" width="9.33203125" style="12" customWidth="1"/>
    <col min="5652" max="5900" width="9.109375" style="12"/>
    <col min="5901" max="5901" width="9.33203125" style="12" customWidth="1"/>
    <col min="5902" max="5902" width="6.6640625" style="12" customWidth="1"/>
    <col min="5903" max="5903" width="40.6640625" style="12" customWidth="1"/>
    <col min="5904" max="5907" width="9.33203125" style="12" customWidth="1"/>
    <col min="5908" max="6156" width="9.109375" style="12"/>
    <col min="6157" max="6157" width="9.33203125" style="12" customWidth="1"/>
    <col min="6158" max="6158" width="6.6640625" style="12" customWidth="1"/>
    <col min="6159" max="6159" width="40.6640625" style="12" customWidth="1"/>
    <col min="6160" max="6163" width="9.33203125" style="12" customWidth="1"/>
    <col min="6164" max="6412" width="9.109375" style="12"/>
    <col min="6413" max="6413" width="9.33203125" style="12" customWidth="1"/>
    <col min="6414" max="6414" width="6.6640625" style="12" customWidth="1"/>
    <col min="6415" max="6415" width="40.6640625" style="12" customWidth="1"/>
    <col min="6416" max="6419" width="9.33203125" style="12" customWidth="1"/>
    <col min="6420" max="6668" width="9.109375" style="12"/>
    <col min="6669" max="6669" width="9.33203125" style="12" customWidth="1"/>
    <col min="6670" max="6670" width="6.6640625" style="12" customWidth="1"/>
    <col min="6671" max="6671" width="40.6640625" style="12" customWidth="1"/>
    <col min="6672" max="6675" width="9.33203125" style="12" customWidth="1"/>
    <col min="6676" max="6924" width="9.109375" style="12"/>
    <col min="6925" max="6925" width="9.33203125" style="12" customWidth="1"/>
    <col min="6926" max="6926" width="6.6640625" style="12" customWidth="1"/>
    <col min="6927" max="6927" width="40.6640625" style="12" customWidth="1"/>
    <col min="6928" max="6931" width="9.33203125" style="12" customWidth="1"/>
    <col min="6932" max="7180" width="9.109375" style="12"/>
    <col min="7181" max="7181" width="9.33203125" style="12" customWidth="1"/>
    <col min="7182" max="7182" width="6.6640625" style="12" customWidth="1"/>
    <col min="7183" max="7183" width="40.6640625" style="12" customWidth="1"/>
    <col min="7184" max="7187" width="9.33203125" style="12" customWidth="1"/>
    <col min="7188" max="7436" width="9.109375" style="12"/>
    <col min="7437" max="7437" width="9.33203125" style="12" customWidth="1"/>
    <col min="7438" max="7438" width="6.6640625" style="12" customWidth="1"/>
    <col min="7439" max="7439" width="40.6640625" style="12" customWidth="1"/>
    <col min="7440" max="7443" width="9.33203125" style="12" customWidth="1"/>
    <col min="7444" max="7692" width="9.109375" style="12"/>
    <col min="7693" max="7693" width="9.33203125" style="12" customWidth="1"/>
    <col min="7694" max="7694" width="6.6640625" style="12" customWidth="1"/>
    <col min="7695" max="7695" width="40.6640625" style="12" customWidth="1"/>
    <col min="7696" max="7699" width="9.33203125" style="12" customWidth="1"/>
    <col min="7700" max="7948" width="9.109375" style="12"/>
    <col min="7949" max="7949" width="9.33203125" style="12" customWidth="1"/>
    <col min="7950" max="7950" width="6.6640625" style="12" customWidth="1"/>
    <col min="7951" max="7951" width="40.6640625" style="12" customWidth="1"/>
    <col min="7952" max="7955" width="9.33203125" style="12" customWidth="1"/>
    <col min="7956" max="8204" width="9.109375" style="12"/>
    <col min="8205" max="8205" width="9.33203125" style="12" customWidth="1"/>
    <col min="8206" max="8206" width="6.6640625" style="12" customWidth="1"/>
    <col min="8207" max="8207" width="40.6640625" style="12" customWidth="1"/>
    <col min="8208" max="8211" width="9.33203125" style="12" customWidth="1"/>
    <col min="8212" max="8460" width="9.109375" style="12"/>
    <col min="8461" max="8461" width="9.33203125" style="12" customWidth="1"/>
    <col min="8462" max="8462" width="6.6640625" style="12" customWidth="1"/>
    <col min="8463" max="8463" width="40.6640625" style="12" customWidth="1"/>
    <col min="8464" max="8467" width="9.33203125" style="12" customWidth="1"/>
    <col min="8468" max="8716" width="9.109375" style="12"/>
    <col min="8717" max="8717" width="9.33203125" style="12" customWidth="1"/>
    <col min="8718" max="8718" width="6.6640625" style="12" customWidth="1"/>
    <col min="8719" max="8719" width="40.6640625" style="12" customWidth="1"/>
    <col min="8720" max="8723" width="9.33203125" style="12" customWidth="1"/>
    <col min="8724" max="8972" width="9.109375" style="12"/>
    <col min="8973" max="8973" width="9.33203125" style="12" customWidth="1"/>
    <col min="8974" max="8974" width="6.6640625" style="12" customWidth="1"/>
    <col min="8975" max="8975" width="40.6640625" style="12" customWidth="1"/>
    <col min="8976" max="8979" width="9.33203125" style="12" customWidth="1"/>
    <col min="8980" max="9228" width="9.109375" style="12"/>
    <col min="9229" max="9229" width="9.33203125" style="12" customWidth="1"/>
    <col min="9230" max="9230" width="6.6640625" style="12" customWidth="1"/>
    <col min="9231" max="9231" width="40.6640625" style="12" customWidth="1"/>
    <col min="9232" max="9235" width="9.33203125" style="12" customWidth="1"/>
    <col min="9236" max="9484" width="9.109375" style="12"/>
    <col min="9485" max="9485" width="9.33203125" style="12" customWidth="1"/>
    <col min="9486" max="9486" width="6.6640625" style="12" customWidth="1"/>
    <col min="9487" max="9487" width="40.6640625" style="12" customWidth="1"/>
    <col min="9488" max="9491" width="9.33203125" style="12" customWidth="1"/>
    <col min="9492" max="9740" width="9.109375" style="12"/>
    <col min="9741" max="9741" width="9.33203125" style="12" customWidth="1"/>
    <col min="9742" max="9742" width="6.6640625" style="12" customWidth="1"/>
    <col min="9743" max="9743" width="40.6640625" style="12" customWidth="1"/>
    <col min="9744" max="9747" width="9.33203125" style="12" customWidth="1"/>
    <col min="9748" max="9996" width="9.109375" style="12"/>
    <col min="9997" max="9997" width="9.33203125" style="12" customWidth="1"/>
    <col min="9998" max="9998" width="6.6640625" style="12" customWidth="1"/>
    <col min="9999" max="9999" width="40.6640625" style="12" customWidth="1"/>
    <col min="10000" max="10003" width="9.33203125" style="12" customWidth="1"/>
    <col min="10004" max="10252" width="9.109375" style="12"/>
    <col min="10253" max="10253" width="9.33203125" style="12" customWidth="1"/>
    <col min="10254" max="10254" width="6.6640625" style="12" customWidth="1"/>
    <col min="10255" max="10255" width="40.6640625" style="12" customWidth="1"/>
    <col min="10256" max="10259" width="9.33203125" style="12" customWidth="1"/>
    <col min="10260" max="10508" width="9.109375" style="12"/>
    <col min="10509" max="10509" width="9.33203125" style="12" customWidth="1"/>
    <col min="10510" max="10510" width="6.6640625" style="12" customWidth="1"/>
    <col min="10511" max="10511" width="40.6640625" style="12" customWidth="1"/>
    <col min="10512" max="10515" width="9.33203125" style="12" customWidth="1"/>
    <col min="10516" max="10764" width="9.109375" style="12"/>
    <col min="10765" max="10765" width="9.33203125" style="12" customWidth="1"/>
    <col min="10766" max="10766" width="6.6640625" style="12" customWidth="1"/>
    <col min="10767" max="10767" width="40.6640625" style="12" customWidth="1"/>
    <col min="10768" max="10771" width="9.33203125" style="12" customWidth="1"/>
    <col min="10772" max="11020" width="9.109375" style="12"/>
    <col min="11021" max="11021" width="9.33203125" style="12" customWidth="1"/>
    <col min="11022" max="11022" width="6.6640625" style="12" customWidth="1"/>
    <col min="11023" max="11023" width="40.6640625" style="12" customWidth="1"/>
    <col min="11024" max="11027" width="9.33203125" style="12" customWidth="1"/>
    <col min="11028" max="11276" width="9.109375" style="12"/>
    <col min="11277" max="11277" width="9.33203125" style="12" customWidth="1"/>
    <col min="11278" max="11278" width="6.6640625" style="12" customWidth="1"/>
    <col min="11279" max="11279" width="40.6640625" style="12" customWidth="1"/>
    <col min="11280" max="11283" width="9.33203125" style="12" customWidth="1"/>
    <col min="11284" max="11532" width="9.109375" style="12"/>
    <col min="11533" max="11533" width="9.33203125" style="12" customWidth="1"/>
    <col min="11534" max="11534" width="6.6640625" style="12" customWidth="1"/>
    <col min="11535" max="11535" width="40.6640625" style="12" customWidth="1"/>
    <col min="11536" max="11539" width="9.33203125" style="12" customWidth="1"/>
    <col min="11540" max="11788" width="9.109375" style="12"/>
    <col min="11789" max="11789" width="9.33203125" style="12" customWidth="1"/>
    <col min="11790" max="11790" width="6.6640625" style="12" customWidth="1"/>
    <col min="11791" max="11791" width="40.6640625" style="12" customWidth="1"/>
    <col min="11792" max="11795" width="9.33203125" style="12" customWidth="1"/>
    <col min="11796" max="12044" width="9.109375" style="12"/>
    <col min="12045" max="12045" width="9.33203125" style="12" customWidth="1"/>
    <col min="12046" max="12046" width="6.6640625" style="12" customWidth="1"/>
    <col min="12047" max="12047" width="40.6640625" style="12" customWidth="1"/>
    <col min="12048" max="12051" width="9.33203125" style="12" customWidth="1"/>
    <col min="12052" max="12300" width="9.109375" style="12"/>
    <col min="12301" max="12301" width="9.33203125" style="12" customWidth="1"/>
    <col min="12302" max="12302" width="6.6640625" style="12" customWidth="1"/>
    <col min="12303" max="12303" width="40.6640625" style="12" customWidth="1"/>
    <col min="12304" max="12307" width="9.33203125" style="12" customWidth="1"/>
    <col min="12308" max="12556" width="9.109375" style="12"/>
    <col min="12557" max="12557" width="9.33203125" style="12" customWidth="1"/>
    <col min="12558" max="12558" width="6.6640625" style="12" customWidth="1"/>
    <col min="12559" max="12559" width="40.6640625" style="12" customWidth="1"/>
    <col min="12560" max="12563" width="9.33203125" style="12" customWidth="1"/>
    <col min="12564" max="12812" width="9.109375" style="12"/>
    <col min="12813" max="12813" width="9.33203125" style="12" customWidth="1"/>
    <col min="12814" max="12814" width="6.6640625" style="12" customWidth="1"/>
    <col min="12815" max="12815" width="40.6640625" style="12" customWidth="1"/>
    <col min="12816" max="12819" width="9.33203125" style="12" customWidth="1"/>
    <col min="12820" max="13068" width="9.109375" style="12"/>
    <col min="13069" max="13069" width="9.33203125" style="12" customWidth="1"/>
    <col min="13070" max="13070" width="6.6640625" style="12" customWidth="1"/>
    <col min="13071" max="13071" width="40.6640625" style="12" customWidth="1"/>
    <col min="13072" max="13075" width="9.33203125" style="12" customWidth="1"/>
    <col min="13076" max="13324" width="9.109375" style="12"/>
    <col min="13325" max="13325" width="9.33203125" style="12" customWidth="1"/>
    <col min="13326" max="13326" width="6.6640625" style="12" customWidth="1"/>
    <col min="13327" max="13327" width="40.6640625" style="12" customWidth="1"/>
    <col min="13328" max="13331" width="9.33203125" style="12" customWidth="1"/>
    <col min="13332" max="13580" width="9.109375" style="12"/>
    <col min="13581" max="13581" width="9.33203125" style="12" customWidth="1"/>
    <col min="13582" max="13582" width="6.6640625" style="12" customWidth="1"/>
    <col min="13583" max="13583" width="40.6640625" style="12" customWidth="1"/>
    <col min="13584" max="13587" width="9.33203125" style="12" customWidth="1"/>
    <col min="13588" max="13836" width="9.109375" style="12"/>
    <col min="13837" max="13837" width="9.33203125" style="12" customWidth="1"/>
    <col min="13838" max="13838" width="6.6640625" style="12" customWidth="1"/>
    <col min="13839" max="13839" width="40.6640625" style="12" customWidth="1"/>
    <col min="13840" max="13843" width="9.33203125" style="12" customWidth="1"/>
    <col min="13844" max="14092" width="9.109375" style="12"/>
    <col min="14093" max="14093" width="9.33203125" style="12" customWidth="1"/>
    <col min="14094" max="14094" width="6.6640625" style="12" customWidth="1"/>
    <col min="14095" max="14095" width="40.6640625" style="12" customWidth="1"/>
    <col min="14096" max="14099" width="9.33203125" style="12" customWidth="1"/>
    <col min="14100" max="14348" width="9.109375" style="12"/>
    <col min="14349" max="14349" width="9.33203125" style="12" customWidth="1"/>
    <col min="14350" max="14350" width="6.6640625" style="12" customWidth="1"/>
    <col min="14351" max="14351" width="40.6640625" style="12" customWidth="1"/>
    <col min="14352" max="14355" width="9.33203125" style="12" customWidth="1"/>
    <col min="14356" max="14604" width="9.109375" style="12"/>
    <col min="14605" max="14605" width="9.33203125" style="12" customWidth="1"/>
    <col min="14606" max="14606" width="6.6640625" style="12" customWidth="1"/>
    <col min="14607" max="14607" width="40.6640625" style="12" customWidth="1"/>
    <col min="14608" max="14611" width="9.33203125" style="12" customWidth="1"/>
    <col min="14612" max="14860" width="9.109375" style="12"/>
    <col min="14861" max="14861" width="9.33203125" style="12" customWidth="1"/>
    <col min="14862" max="14862" width="6.6640625" style="12" customWidth="1"/>
    <col min="14863" max="14863" width="40.6640625" style="12" customWidth="1"/>
    <col min="14864" max="14867" width="9.33203125" style="12" customWidth="1"/>
    <col min="14868" max="15116" width="9.109375" style="12"/>
    <col min="15117" max="15117" width="9.33203125" style="12" customWidth="1"/>
    <col min="15118" max="15118" width="6.6640625" style="12" customWidth="1"/>
    <col min="15119" max="15119" width="40.6640625" style="12" customWidth="1"/>
    <col min="15120" max="15123" width="9.33203125" style="12" customWidth="1"/>
    <col min="15124" max="15372" width="9.109375" style="12"/>
    <col min="15373" max="15373" width="9.33203125" style="12" customWidth="1"/>
    <col min="15374" max="15374" width="6.6640625" style="12" customWidth="1"/>
    <col min="15375" max="15375" width="40.6640625" style="12" customWidth="1"/>
    <col min="15376" max="15379" width="9.33203125" style="12" customWidth="1"/>
    <col min="15380" max="15628" width="9.109375" style="12"/>
    <col min="15629" max="15629" width="9.33203125" style="12" customWidth="1"/>
    <col min="15630" max="15630" width="6.6640625" style="12" customWidth="1"/>
    <col min="15631" max="15631" width="40.6640625" style="12" customWidth="1"/>
    <col min="15632" max="15635" width="9.33203125" style="12" customWidth="1"/>
    <col min="15636" max="15884" width="9.109375" style="12"/>
    <col min="15885" max="15885" width="9.33203125" style="12" customWidth="1"/>
    <col min="15886" max="15886" width="6.6640625" style="12" customWidth="1"/>
    <col min="15887" max="15887" width="40.6640625" style="12" customWidth="1"/>
    <col min="15888" max="15891" width="9.33203125" style="12" customWidth="1"/>
    <col min="15892" max="16140" width="9.109375" style="12"/>
    <col min="16141" max="16141" width="9.33203125" style="12" customWidth="1"/>
    <col min="16142" max="16142" width="6.6640625" style="12" customWidth="1"/>
    <col min="16143" max="16143" width="40.6640625" style="12" customWidth="1"/>
    <col min="16144" max="16147" width="9.33203125" style="12" customWidth="1"/>
    <col min="16148" max="16384" width="9.109375" style="12"/>
  </cols>
  <sheetData>
    <row r="1" spans="1:14" ht="12" x14ac:dyDescent="0.25">
      <c r="A1" s="59" t="s">
        <v>393</v>
      </c>
      <c r="B1" s="60"/>
      <c r="C1" s="60"/>
      <c r="D1" s="8"/>
      <c r="E1" s="8"/>
      <c r="F1" s="8"/>
      <c r="G1" s="8"/>
      <c r="H1" s="8"/>
    </row>
    <row r="2" spans="1:14" ht="25.2" customHeight="1" x14ac:dyDescent="0.25">
      <c r="A2" s="362" t="s">
        <v>394</v>
      </c>
      <c r="B2" s="362"/>
      <c r="C2" s="363"/>
      <c r="D2" s="363"/>
      <c r="E2" s="363"/>
      <c r="F2" s="363"/>
      <c r="G2" s="363"/>
      <c r="H2" s="363"/>
    </row>
    <row r="3" spans="1:14" s="14" customFormat="1" x14ac:dyDescent="0.2">
      <c r="A3" s="12"/>
      <c r="B3" s="12"/>
      <c r="C3" s="12"/>
      <c r="D3" s="12"/>
      <c r="E3" s="12"/>
      <c r="F3" s="17"/>
      <c r="G3" s="18"/>
      <c r="I3" s="17"/>
      <c r="J3" s="18"/>
      <c r="L3" s="12"/>
      <c r="M3" s="13"/>
      <c r="N3" s="13"/>
    </row>
    <row r="4" spans="1:14" s="14" customFormat="1" ht="25.2" customHeight="1" x14ac:dyDescent="0.25">
      <c r="A4" s="206" t="s">
        <v>500</v>
      </c>
      <c r="B4" s="89"/>
      <c r="C4" s="89"/>
      <c r="D4" s="400" t="s">
        <v>501</v>
      </c>
      <c r="E4" s="400"/>
      <c r="F4" s="400"/>
      <c r="G4" s="400"/>
      <c r="H4" s="400"/>
      <c r="I4" s="12"/>
      <c r="J4" s="13"/>
      <c r="L4" s="12"/>
      <c r="M4" s="13"/>
      <c r="N4" s="13"/>
    </row>
    <row r="5" spans="1:14" s="14" customFormat="1" ht="13.2" x14ac:dyDescent="0.25">
      <c r="A5" s="287" t="s">
        <v>502</v>
      </c>
      <c r="B5" s="89"/>
      <c r="C5" s="89"/>
      <c r="D5" s="52" t="s">
        <v>503</v>
      </c>
      <c r="E5" s="241"/>
      <c r="F5" s="226"/>
      <c r="G5" s="253"/>
      <c r="H5" s="66"/>
      <c r="I5" s="12"/>
      <c r="J5" s="13"/>
      <c r="L5" s="12"/>
      <c r="M5" s="13"/>
      <c r="N5" s="13"/>
    </row>
    <row r="6" spans="1:14" s="14" customFormat="1" ht="37.799999999999997" customHeight="1" x14ac:dyDescent="0.25">
      <c r="A6" s="234"/>
      <c r="B6" s="248" t="s">
        <v>502</v>
      </c>
      <c r="C6" s="99" t="s">
        <v>19</v>
      </c>
      <c r="D6" s="229" t="s">
        <v>504</v>
      </c>
      <c r="E6" s="234" t="s">
        <v>20</v>
      </c>
      <c r="F6" s="95">
        <v>1</v>
      </c>
      <c r="G6" s="140">
        <v>50000</v>
      </c>
      <c r="H6" s="309">
        <f>F6*G6</f>
        <v>50000</v>
      </c>
      <c r="I6" s="12"/>
      <c r="J6" s="13"/>
      <c r="L6" s="12"/>
      <c r="M6" s="13"/>
      <c r="N6" s="13"/>
    </row>
    <row r="7" spans="1:14" s="14" customFormat="1" ht="26.4" x14ac:dyDescent="0.25">
      <c r="A7" s="234"/>
      <c r="B7" s="248" t="s">
        <v>502</v>
      </c>
      <c r="C7" s="99" t="s">
        <v>508</v>
      </c>
      <c r="D7" s="229" t="s">
        <v>505</v>
      </c>
      <c r="E7" s="234" t="s">
        <v>22</v>
      </c>
      <c r="F7" s="213">
        <f>H6</f>
        <v>50000</v>
      </c>
      <c r="G7" s="266"/>
      <c r="H7" s="309">
        <f>F7*G7</f>
        <v>0</v>
      </c>
      <c r="I7" s="12"/>
      <c r="J7" s="13"/>
      <c r="L7" s="12"/>
      <c r="M7" s="13"/>
      <c r="N7" s="13"/>
    </row>
    <row r="8" spans="1:14" s="14" customFormat="1" ht="13.2" x14ac:dyDescent="0.25">
      <c r="A8" s="287" t="s">
        <v>506</v>
      </c>
      <c r="B8" s="248"/>
      <c r="C8" s="234"/>
      <c r="D8" s="52" t="s">
        <v>507</v>
      </c>
      <c r="E8" s="275"/>
      <c r="F8" s="116"/>
      <c r="G8" s="66"/>
      <c r="H8" s="116"/>
      <c r="I8" s="12"/>
      <c r="J8" s="13"/>
      <c r="L8" s="12"/>
      <c r="M8" s="13"/>
      <c r="N8" s="13"/>
    </row>
    <row r="9" spans="1:14" s="14" customFormat="1" ht="25.2" customHeight="1" x14ac:dyDescent="0.2">
      <c r="A9" s="54"/>
      <c r="B9" s="131" t="s">
        <v>506</v>
      </c>
      <c r="C9" s="55" t="s">
        <v>19</v>
      </c>
      <c r="D9" s="229" t="s">
        <v>509</v>
      </c>
      <c r="E9" s="229" t="s">
        <v>57</v>
      </c>
      <c r="F9" s="95">
        <v>6</v>
      </c>
      <c r="G9" s="266"/>
      <c r="H9" s="253">
        <f>F9*G9</f>
        <v>0</v>
      </c>
      <c r="I9" s="12"/>
      <c r="J9" s="13"/>
      <c r="L9" s="12"/>
      <c r="M9" s="13"/>
      <c r="N9" s="13"/>
    </row>
    <row r="10" spans="1:14" s="14" customFormat="1" ht="26.4" x14ac:dyDescent="0.2">
      <c r="A10" s="234"/>
      <c r="B10" s="238" t="s">
        <v>506</v>
      </c>
      <c r="C10" s="99" t="s">
        <v>145</v>
      </c>
      <c r="D10" s="229" t="s">
        <v>510</v>
      </c>
      <c r="E10" s="234" t="s">
        <v>511</v>
      </c>
      <c r="F10" s="95">
        <v>6</v>
      </c>
      <c r="G10" s="266"/>
      <c r="H10" s="253">
        <f t="shared" ref="H10:H11" si="0">F10*G10</f>
        <v>0</v>
      </c>
      <c r="I10" s="12"/>
      <c r="J10" s="13"/>
      <c r="L10" s="12"/>
      <c r="M10" s="13"/>
      <c r="N10" s="13"/>
    </row>
    <row r="11" spans="1:14" s="14" customFormat="1" ht="26.4" x14ac:dyDescent="0.2">
      <c r="A11" s="234"/>
      <c r="B11" s="131" t="s">
        <v>506</v>
      </c>
      <c r="C11" s="99" t="s">
        <v>182</v>
      </c>
      <c r="D11" s="229" t="s">
        <v>512</v>
      </c>
      <c r="E11" s="234" t="s">
        <v>511</v>
      </c>
      <c r="F11" s="95">
        <v>6</v>
      </c>
      <c r="G11" s="266"/>
      <c r="H11" s="253">
        <f t="shared" si="0"/>
        <v>0</v>
      </c>
      <c r="I11" s="12"/>
      <c r="J11" s="13"/>
      <c r="L11" s="12"/>
      <c r="M11" s="13"/>
      <c r="N11" s="13"/>
    </row>
    <row r="12" spans="1:14" s="14" customFormat="1" ht="13.2" x14ac:dyDescent="0.25">
      <c r="A12" s="287" t="s">
        <v>513</v>
      </c>
      <c r="B12" s="248"/>
      <c r="C12" s="234"/>
      <c r="D12" s="52" t="s">
        <v>514</v>
      </c>
      <c r="E12" s="275"/>
      <c r="F12" s="116"/>
      <c r="G12" s="116"/>
      <c r="H12" s="66"/>
      <c r="I12" s="12"/>
      <c r="J12" s="13"/>
      <c r="L12" s="12"/>
      <c r="M12" s="13"/>
      <c r="N12" s="13"/>
    </row>
    <row r="13" spans="1:14" s="14" customFormat="1" ht="39.6" x14ac:dyDescent="0.25">
      <c r="A13" s="54"/>
      <c r="B13" s="131" t="s">
        <v>515</v>
      </c>
      <c r="C13" s="55" t="s">
        <v>182</v>
      </c>
      <c r="D13" s="229" t="s">
        <v>517</v>
      </c>
      <c r="E13" s="229" t="s">
        <v>10</v>
      </c>
      <c r="F13" s="304">
        <v>1</v>
      </c>
      <c r="G13" s="266"/>
      <c r="H13" s="66">
        <f>F13*G13</f>
        <v>0</v>
      </c>
      <c r="I13" s="12"/>
      <c r="J13" s="13"/>
      <c r="L13" s="12"/>
      <c r="M13" s="13"/>
      <c r="N13" s="13"/>
    </row>
    <row r="14" spans="1:14" s="14" customFormat="1" ht="52.8" x14ac:dyDescent="0.25">
      <c r="A14" s="234"/>
      <c r="B14" s="238" t="s">
        <v>516</v>
      </c>
      <c r="C14" s="99" t="s">
        <v>183</v>
      </c>
      <c r="D14" s="229" t="s">
        <v>518</v>
      </c>
      <c r="E14" s="229" t="s">
        <v>10</v>
      </c>
      <c r="F14" s="304">
        <v>1</v>
      </c>
      <c r="G14" s="266"/>
      <c r="H14" s="66">
        <f>F14*G14</f>
        <v>0</v>
      </c>
      <c r="I14" s="12"/>
      <c r="J14" s="13"/>
      <c r="L14" s="12"/>
      <c r="M14" s="13"/>
      <c r="N14" s="13"/>
    </row>
    <row r="15" spans="1:14" s="14" customFormat="1" ht="13.2" x14ac:dyDescent="0.25">
      <c r="A15" s="287" t="s">
        <v>519</v>
      </c>
      <c r="B15" s="248"/>
      <c r="C15" s="234"/>
      <c r="D15" s="52" t="s">
        <v>520</v>
      </c>
      <c r="E15" s="241"/>
      <c r="F15" s="304"/>
      <c r="G15" s="116"/>
      <c r="H15" s="66"/>
      <c r="I15" s="12"/>
      <c r="J15" s="13"/>
      <c r="L15" s="12"/>
      <c r="M15" s="13"/>
      <c r="N15" s="13"/>
    </row>
    <row r="16" spans="1:14" s="14" customFormat="1" ht="49.2" customHeight="1" x14ac:dyDescent="0.2">
      <c r="A16" s="234"/>
      <c r="B16" s="131" t="s">
        <v>519</v>
      </c>
      <c r="C16" s="55" t="s">
        <v>19</v>
      </c>
      <c r="D16" s="229" t="s">
        <v>521</v>
      </c>
      <c r="E16" s="241" t="s">
        <v>45</v>
      </c>
      <c r="F16" s="95">
        <v>1</v>
      </c>
      <c r="G16" s="140">
        <v>150000</v>
      </c>
      <c r="H16" s="309">
        <f>F16*G16</f>
        <v>150000</v>
      </c>
      <c r="I16" s="12"/>
      <c r="J16" s="13"/>
      <c r="L16" s="12"/>
      <c r="M16" s="13"/>
      <c r="N16" s="13"/>
    </row>
    <row r="17" spans="1:14" s="14" customFormat="1" ht="26.4" x14ac:dyDescent="0.25">
      <c r="A17" s="234"/>
      <c r="B17" s="248" t="s">
        <v>502</v>
      </c>
      <c r="C17" s="99" t="s">
        <v>508</v>
      </c>
      <c r="D17" s="229" t="s">
        <v>522</v>
      </c>
      <c r="E17" s="234" t="s">
        <v>22</v>
      </c>
      <c r="F17" s="213">
        <f>H16</f>
        <v>150000</v>
      </c>
      <c r="G17" s="266"/>
      <c r="H17" s="309">
        <f>F17*G17</f>
        <v>0</v>
      </c>
      <c r="I17" s="12"/>
      <c r="J17" s="13"/>
      <c r="L17" s="12"/>
      <c r="M17" s="13"/>
      <c r="N17" s="13"/>
    </row>
    <row r="18" spans="1:14" s="14" customFormat="1" ht="13.2" x14ac:dyDescent="0.25">
      <c r="A18" s="234"/>
      <c r="B18" s="179"/>
      <c r="C18" s="229"/>
      <c r="D18" s="229"/>
      <c r="E18" s="241"/>
      <c r="F18" s="304"/>
      <c r="G18" s="116"/>
      <c r="H18" s="66"/>
      <c r="I18" s="12"/>
      <c r="J18" s="13"/>
      <c r="L18" s="12"/>
      <c r="M18" s="13"/>
      <c r="N18" s="13"/>
    </row>
    <row r="19" spans="1:14" ht="13.2" x14ac:dyDescent="0.2">
      <c r="A19" s="203" t="s">
        <v>18</v>
      </c>
      <c r="B19" s="203"/>
      <c r="C19" s="203"/>
      <c r="E19" s="203"/>
      <c r="F19" s="284"/>
      <c r="G19" s="262"/>
      <c r="H19" s="173">
        <f>ROUND(SUM(H6:H18),2)</f>
        <v>200000</v>
      </c>
      <c r="I19" s="12"/>
      <c r="J19" s="13"/>
    </row>
    <row r="20" spans="1:14" x14ac:dyDescent="0.2">
      <c r="F20" s="17"/>
      <c r="G20" s="18"/>
      <c r="H20" s="14"/>
      <c r="I20" s="12"/>
      <c r="J20" s="13"/>
      <c r="K20" s="12"/>
      <c r="M20" s="12"/>
      <c r="N20" s="12"/>
    </row>
    <row r="21" spans="1:14" x14ac:dyDescent="0.2">
      <c r="I21" s="12"/>
      <c r="J21" s="13"/>
      <c r="K21" s="12"/>
      <c r="M21" s="12"/>
      <c r="N21" s="12"/>
    </row>
    <row r="22" spans="1:14" x14ac:dyDescent="0.2">
      <c r="I22" s="12"/>
      <c r="J22" s="13"/>
    </row>
    <row r="23" spans="1:14" x14ac:dyDescent="0.2">
      <c r="I23" s="15"/>
      <c r="J23" s="13"/>
    </row>
    <row r="24" spans="1:14" x14ac:dyDescent="0.2">
      <c r="I24" s="12"/>
      <c r="J24" s="13"/>
    </row>
    <row r="25" spans="1:14" x14ac:dyDescent="0.2">
      <c r="I25" s="12"/>
      <c r="J25" s="25"/>
      <c r="K25" s="26"/>
    </row>
    <row r="26" spans="1:14" x14ac:dyDescent="0.2">
      <c r="I26" s="12"/>
      <c r="J26" s="13"/>
    </row>
    <row r="27" spans="1:14" x14ac:dyDescent="0.2">
      <c r="I27" s="12"/>
      <c r="J27" s="13"/>
      <c r="K27" s="13"/>
    </row>
    <row r="28" spans="1:14" x14ac:dyDescent="0.2">
      <c r="I28" s="12"/>
      <c r="J28" s="13"/>
      <c r="K28" s="13"/>
    </row>
    <row r="29" spans="1:14" x14ac:dyDescent="0.2">
      <c r="I29" s="12"/>
      <c r="J29" s="13"/>
      <c r="K29" s="13"/>
    </row>
    <row r="30" spans="1:14" x14ac:dyDescent="0.2">
      <c r="I30" s="16"/>
      <c r="J30" s="13"/>
      <c r="K30" s="13"/>
    </row>
    <row r="31" spans="1:14" x14ac:dyDescent="0.2">
      <c r="I31" s="16"/>
      <c r="J31" s="13"/>
      <c r="K31" s="13"/>
    </row>
    <row r="32" spans="1:14" x14ac:dyDescent="0.2">
      <c r="I32" s="16"/>
      <c r="J32" s="13"/>
      <c r="K32" s="13"/>
    </row>
    <row r="33" spans="9:11" x14ac:dyDescent="0.2">
      <c r="I33" s="16"/>
      <c r="J33" s="13"/>
      <c r="K33" s="13"/>
    </row>
    <row r="34" spans="9:11" x14ac:dyDescent="0.2">
      <c r="I34" s="16"/>
      <c r="J34" s="13"/>
      <c r="K34" s="13"/>
    </row>
    <row r="35" spans="9:11" x14ac:dyDescent="0.2">
      <c r="I35" s="16"/>
      <c r="J35" s="13"/>
      <c r="K35" s="13"/>
    </row>
    <row r="36" spans="9:11" x14ac:dyDescent="0.2">
      <c r="I36" s="16"/>
      <c r="J36" s="13"/>
      <c r="K36" s="13"/>
    </row>
    <row r="37" spans="9:11" x14ac:dyDescent="0.2">
      <c r="I37" s="12"/>
      <c r="J37" s="13"/>
      <c r="K37" s="13"/>
    </row>
    <row r="38" spans="9:11" x14ac:dyDescent="0.2">
      <c r="I38" s="12"/>
      <c r="J38" s="13"/>
      <c r="K38" s="13"/>
    </row>
    <row r="39" spans="9:11" x14ac:dyDescent="0.2">
      <c r="I39" s="12"/>
      <c r="J39" s="13"/>
      <c r="K39" s="13"/>
    </row>
    <row r="40" spans="9:11" x14ac:dyDescent="0.2">
      <c r="I40" s="12"/>
      <c r="J40" s="13"/>
      <c r="K40" s="13"/>
    </row>
    <row r="41" spans="9:11" x14ac:dyDescent="0.2">
      <c r="I41" s="12"/>
      <c r="J41" s="13"/>
      <c r="K41" s="13"/>
    </row>
    <row r="42" spans="9:11" x14ac:dyDescent="0.2">
      <c r="I42" s="12"/>
      <c r="J42" s="13"/>
      <c r="K42" s="13"/>
    </row>
    <row r="43" spans="9:11" x14ac:dyDescent="0.2">
      <c r="I43" s="12"/>
      <c r="J43" s="13"/>
      <c r="K43" s="13"/>
    </row>
    <row r="44" spans="9:11" ht="24" customHeight="1" x14ac:dyDescent="0.2">
      <c r="I44" s="12"/>
      <c r="J44" s="13"/>
      <c r="K44" s="13"/>
    </row>
    <row r="45" spans="9:11" ht="24" customHeight="1" x14ac:dyDescent="0.2">
      <c r="I45" s="12"/>
      <c r="J45" s="13"/>
      <c r="K45" s="13"/>
    </row>
    <row r="46" spans="9:11" x14ac:dyDescent="0.2">
      <c r="I46" s="12"/>
      <c r="J46" s="13"/>
      <c r="K46" s="13"/>
    </row>
    <row r="47" spans="9:11" x14ac:dyDescent="0.2">
      <c r="I47" s="12"/>
      <c r="J47" s="19"/>
      <c r="K47" s="13"/>
    </row>
    <row r="48" spans="9:11" ht="52.95" customHeight="1" x14ac:dyDescent="0.2">
      <c r="I48" s="12"/>
      <c r="J48" s="19"/>
      <c r="K48" s="13"/>
    </row>
    <row r="49" spans="9:11" x14ac:dyDescent="0.2">
      <c r="I49" s="12"/>
      <c r="J49" s="19"/>
      <c r="K49" s="13"/>
    </row>
    <row r="50" spans="9:11" x14ac:dyDescent="0.2">
      <c r="I50" s="20"/>
      <c r="J50" s="19"/>
      <c r="K50" s="13"/>
    </row>
    <row r="51" spans="9:11" x14ac:dyDescent="0.2">
      <c r="I51" s="20"/>
      <c r="J51" s="19"/>
      <c r="K51" s="13"/>
    </row>
    <row r="52" spans="9:11" x14ac:dyDescent="0.2">
      <c r="I52" s="21"/>
      <c r="J52" s="19"/>
      <c r="K52" s="13"/>
    </row>
    <row r="53" spans="9:11" x14ac:dyDescent="0.2">
      <c r="I53" s="20"/>
      <c r="J53" s="19"/>
      <c r="K53" s="13"/>
    </row>
    <row r="54" spans="9:11" x14ac:dyDescent="0.2">
      <c r="I54" s="22"/>
      <c r="J54" s="19"/>
      <c r="K54" s="13"/>
    </row>
    <row r="55" spans="9:11" x14ac:dyDescent="0.2">
      <c r="I55" s="20"/>
      <c r="J55" s="19"/>
      <c r="K55" s="13"/>
    </row>
    <row r="56" spans="9:11" x14ac:dyDescent="0.2">
      <c r="I56" s="20"/>
      <c r="K56" s="13"/>
    </row>
    <row r="57" spans="9:11" x14ac:dyDescent="0.2">
      <c r="I57" s="12"/>
      <c r="J57" s="19"/>
      <c r="K57" s="13"/>
    </row>
    <row r="58" spans="9:11" ht="12" x14ac:dyDescent="0.25">
      <c r="I58" s="23"/>
      <c r="J58" s="24"/>
      <c r="K58" s="23"/>
    </row>
  </sheetData>
  <sheetProtection algorithmName="SHA-512" hashValue="t3w+U/8t7XYNxKQMKGUYRVItq2qQIsEZU7Dae6gtSyB6ABRk42sTEMc/ok2UXbPoBLai3FTToinewDu2Y7hAOg==" saltValue="nZoTKvKbly4k1N4xKA92nQ==" spinCount="100000" sheet="1" objects="1" scenarios="1"/>
  <mergeCells count="2">
    <mergeCell ref="A2:H2"/>
    <mergeCell ref="D4:H4"/>
  </mergeCells>
  <pageMargins left="0.74803149606299213" right="0.62992125984251968" top="0.62992125984251968" bottom="0.70866141732283472" header="0.31496062992125984" footer="0.51181102362204722"/>
  <pageSetup paperSize="9" scale="59" firstPageNumber="7" orientation="portrait" useFirstPageNumber="1" r:id="rId1"/>
  <headerFooter alignWithMargins="0">
    <oddHeader>&amp;L&amp;"Arial,Bold"SCHEDULE &amp;A&amp;R&amp;"Arial,Bold"CONTRACT SANRAL N.003-012-2017/1
FOR THE UPGRADE OF 11.1KM ON NATIONAL ROUTE 3, FROM MARIANHILL TOLL PLAZA SECTION 1 (KM 25.0) TO KEY RIDGE SECTION 2 (KM 2.8)</oddHeader>
    <oddFooter xml:space="preserve">&amp;LPROFORMA DOCUMENT FOR CONSTRUCTION BOOK 3 - 2022.1 - June 2022.DOC 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4A92F-A5B8-49C1-BB7F-5F9D3928F853}">
  <sheetPr codeName="Sheet16"/>
  <dimension ref="A1:H57"/>
  <sheetViews>
    <sheetView view="pageBreakPreview" topLeftCell="A11" zoomScaleNormal="100" zoomScaleSheetLayoutView="100" workbookViewId="0">
      <selection activeCell="C28" sqref="C28"/>
    </sheetView>
  </sheetViews>
  <sheetFormatPr defaultRowHeight="14.4" x14ac:dyDescent="0.3"/>
  <cols>
    <col min="2" max="2" width="61.5546875" customWidth="1"/>
    <col min="3" max="3" width="20.5546875" customWidth="1"/>
  </cols>
  <sheetData>
    <row r="1" spans="1:8" x14ac:dyDescent="0.3">
      <c r="A1" s="59" t="s">
        <v>393</v>
      </c>
      <c r="B1" s="60"/>
      <c r="C1" s="60"/>
      <c r="D1" s="8"/>
      <c r="E1" s="8"/>
      <c r="F1" s="8"/>
      <c r="G1" s="8"/>
      <c r="H1" s="8"/>
    </row>
    <row r="2" spans="1:8" ht="28.95" customHeight="1" x14ac:dyDescent="0.3">
      <c r="A2" s="370" t="s">
        <v>394</v>
      </c>
      <c r="B2" s="370"/>
      <c r="C2" s="370"/>
      <c r="D2" s="63"/>
      <c r="E2" s="41"/>
      <c r="F2" s="41"/>
      <c r="G2" s="41"/>
      <c r="H2" s="41"/>
    </row>
    <row r="3" spans="1:8" ht="16.95" customHeight="1" x14ac:dyDescent="0.3">
      <c r="A3" s="196"/>
      <c r="B3" s="196"/>
      <c r="C3" s="87"/>
      <c r="D3" s="61"/>
    </row>
    <row r="4" spans="1:8" ht="16.2" customHeight="1" x14ac:dyDescent="0.3">
      <c r="A4" s="59" t="s">
        <v>316</v>
      </c>
      <c r="B4" s="196"/>
      <c r="C4" s="87"/>
      <c r="D4" s="61"/>
    </row>
    <row r="5" spans="1:8" x14ac:dyDescent="0.3">
      <c r="A5" s="27"/>
      <c r="B5" s="27"/>
      <c r="C5" s="27"/>
      <c r="D5" s="40"/>
    </row>
    <row r="6" spans="1:8" x14ac:dyDescent="0.3">
      <c r="A6" s="209" t="s">
        <v>153</v>
      </c>
      <c r="B6" s="168"/>
      <c r="C6" s="168"/>
      <c r="D6" s="40"/>
    </row>
    <row r="7" spans="1:8" x14ac:dyDescent="0.3">
      <c r="A7" s="168" t="s">
        <v>52</v>
      </c>
      <c r="B7" s="168" t="s">
        <v>53</v>
      </c>
      <c r="C7" s="277">
        <f>'C1.2'!H35</f>
        <v>850000</v>
      </c>
      <c r="D7" s="40"/>
    </row>
    <row r="8" spans="1:8" x14ac:dyDescent="0.3">
      <c r="A8" s="168" t="s">
        <v>70</v>
      </c>
      <c r="B8" s="168" t="s">
        <v>71</v>
      </c>
      <c r="C8" s="277">
        <f>'C1.3'!H14</f>
        <v>0</v>
      </c>
      <c r="D8" s="40"/>
    </row>
    <row r="9" spans="1:8" x14ac:dyDescent="0.3">
      <c r="A9" s="168" t="s">
        <v>403</v>
      </c>
      <c r="B9" s="168" t="s">
        <v>523</v>
      </c>
      <c r="C9" s="277">
        <f>'C1.4'!H38</f>
        <v>150000</v>
      </c>
      <c r="D9" s="40"/>
    </row>
    <row r="10" spans="1:8" x14ac:dyDescent="0.3">
      <c r="A10" s="168" t="s">
        <v>83</v>
      </c>
      <c r="B10" s="168" t="s">
        <v>84</v>
      </c>
      <c r="C10" s="277">
        <f>'C1.5'!H53</f>
        <v>150000</v>
      </c>
      <c r="D10" s="40"/>
    </row>
    <row r="11" spans="1:8" x14ac:dyDescent="0.3">
      <c r="A11" s="168" t="s">
        <v>154</v>
      </c>
      <c r="B11" s="168" t="s">
        <v>155</v>
      </c>
      <c r="C11" s="277">
        <f>'C1.6'!H17</f>
        <v>0</v>
      </c>
      <c r="D11" s="40"/>
    </row>
    <row r="12" spans="1:8" x14ac:dyDescent="0.3">
      <c r="A12" s="168" t="s">
        <v>156</v>
      </c>
      <c r="B12" s="168" t="s">
        <v>157</v>
      </c>
      <c r="C12" s="277">
        <f>'C1.7'!H12</f>
        <v>0</v>
      </c>
      <c r="D12" s="40"/>
    </row>
    <row r="13" spans="1:8" x14ac:dyDescent="0.3">
      <c r="A13" s="168"/>
      <c r="B13" s="168"/>
      <c r="C13" s="157">
        <f>SUM(C7:C12)</f>
        <v>1150000</v>
      </c>
      <c r="D13" s="40"/>
    </row>
    <row r="14" spans="1:8" x14ac:dyDescent="0.3">
      <c r="A14" s="168"/>
      <c r="B14" s="168"/>
      <c r="C14" s="157"/>
      <c r="D14" s="40"/>
    </row>
    <row r="15" spans="1:8" x14ac:dyDescent="0.3">
      <c r="A15" s="209" t="s">
        <v>158</v>
      </c>
      <c r="B15" s="168"/>
      <c r="C15" s="277"/>
      <c r="D15" s="40"/>
    </row>
    <row r="16" spans="1:8" x14ac:dyDescent="0.3">
      <c r="A16" s="168" t="s">
        <v>159</v>
      </c>
      <c r="B16" s="168" t="s">
        <v>160</v>
      </c>
      <c r="C16" s="277">
        <f>'C2.1'!H20</f>
        <v>300000</v>
      </c>
      <c r="D16" s="40"/>
    </row>
    <row r="17" spans="1:4" x14ac:dyDescent="0.3">
      <c r="A17" s="168"/>
      <c r="B17" s="168"/>
      <c r="C17" s="157">
        <f>'C2.1'!H20</f>
        <v>300000</v>
      </c>
      <c r="D17" s="40"/>
    </row>
    <row r="18" spans="1:4" x14ac:dyDescent="0.3">
      <c r="A18" s="168"/>
      <c r="B18" s="168"/>
      <c r="C18" s="157"/>
      <c r="D18" s="40"/>
    </row>
    <row r="19" spans="1:4" x14ac:dyDescent="0.3">
      <c r="A19" s="209" t="s">
        <v>161</v>
      </c>
      <c r="B19" s="168"/>
      <c r="C19" s="168"/>
      <c r="D19" s="40"/>
    </row>
    <row r="20" spans="1:4" x14ac:dyDescent="0.3">
      <c r="A20" s="168" t="s">
        <v>162</v>
      </c>
      <c r="B20" s="168" t="s">
        <v>163</v>
      </c>
      <c r="C20" s="277">
        <f>'C3.1'!H8</f>
        <v>0</v>
      </c>
      <c r="D20" s="40"/>
    </row>
    <row r="21" spans="1:4" x14ac:dyDescent="0.3">
      <c r="A21" s="146" t="s">
        <v>370</v>
      </c>
      <c r="B21" s="82" t="s">
        <v>371</v>
      </c>
      <c r="C21" s="277">
        <f>'C3.2'!H21</f>
        <v>0</v>
      </c>
      <c r="D21" s="40"/>
    </row>
    <row r="22" spans="1:4" ht="43.95" customHeight="1" x14ac:dyDescent="0.3">
      <c r="A22" s="132" t="s">
        <v>164</v>
      </c>
      <c r="B22" s="127" t="s">
        <v>165</v>
      </c>
      <c r="C22" s="277">
        <f>'C3.3'!H24</f>
        <v>0</v>
      </c>
      <c r="D22" s="40"/>
    </row>
    <row r="23" spans="1:4" x14ac:dyDescent="0.3">
      <c r="A23" s="168"/>
      <c r="B23" s="168"/>
      <c r="C23" s="157">
        <f>SUM(C20:C22)</f>
        <v>0</v>
      </c>
      <c r="D23" s="40"/>
    </row>
    <row r="24" spans="1:4" x14ac:dyDescent="0.3">
      <c r="A24" s="168"/>
      <c r="B24" s="168"/>
      <c r="C24" s="157"/>
      <c r="D24" s="40"/>
    </row>
    <row r="25" spans="1:4" x14ac:dyDescent="0.3">
      <c r="A25" s="404" t="s">
        <v>351</v>
      </c>
      <c r="B25" s="404"/>
      <c r="C25" s="320"/>
      <c r="D25" s="40"/>
    </row>
    <row r="26" spans="1:4" x14ac:dyDescent="0.3">
      <c r="A26" s="146" t="s">
        <v>352</v>
      </c>
      <c r="B26" s="82" t="s">
        <v>353</v>
      </c>
      <c r="C26" s="277">
        <f>'C4.2'!H10</f>
        <v>0</v>
      </c>
      <c r="D26" s="40"/>
    </row>
    <row r="27" spans="1:4" x14ac:dyDescent="0.3">
      <c r="A27" s="146" t="s">
        <v>345</v>
      </c>
      <c r="B27" s="82" t="s">
        <v>346</v>
      </c>
      <c r="C27" s="277">
        <f>'C4.3'!H8</f>
        <v>0</v>
      </c>
      <c r="D27" s="40"/>
    </row>
    <row r="28" spans="1:4" x14ac:dyDescent="0.3">
      <c r="A28" s="168"/>
      <c r="B28" s="168"/>
      <c r="C28" s="277">
        <f>SUM(C26:C27)</f>
        <v>0</v>
      </c>
      <c r="D28" s="42"/>
    </row>
    <row r="29" spans="1:4" x14ac:dyDescent="0.3">
      <c r="A29" s="404" t="s">
        <v>365</v>
      </c>
      <c r="B29" s="404"/>
      <c r="C29" s="277"/>
      <c r="D29" s="40"/>
    </row>
    <row r="30" spans="1:4" x14ac:dyDescent="0.3">
      <c r="A30" s="146" t="s">
        <v>354</v>
      </c>
      <c r="B30" s="82" t="s">
        <v>355</v>
      </c>
      <c r="C30" s="277">
        <f>'C5.2'!H9</f>
        <v>0</v>
      </c>
      <c r="D30" s="40"/>
    </row>
    <row r="31" spans="1:4" x14ac:dyDescent="0.3">
      <c r="A31" s="168"/>
      <c r="B31" s="168"/>
      <c r="C31" s="277">
        <f>SUM(C30)</f>
        <v>0</v>
      </c>
      <c r="D31" s="40"/>
    </row>
    <row r="32" spans="1:4" x14ac:dyDescent="0.3">
      <c r="A32" s="209" t="s">
        <v>166</v>
      </c>
      <c r="B32" s="168"/>
      <c r="C32" s="168"/>
      <c r="D32" s="40"/>
    </row>
    <row r="33" spans="1:5" x14ac:dyDescent="0.3">
      <c r="A33" s="168" t="s">
        <v>167</v>
      </c>
      <c r="B33" s="168" t="s">
        <v>168</v>
      </c>
      <c r="C33" s="277">
        <f>'C11.4'!H18</f>
        <v>0</v>
      </c>
      <c r="D33" s="40"/>
    </row>
    <row r="34" spans="1:5" x14ac:dyDescent="0.3">
      <c r="A34" s="168" t="s">
        <v>329</v>
      </c>
      <c r="B34" s="168" t="s">
        <v>340</v>
      </c>
      <c r="C34" s="277">
        <f>'C11.6'!H12</f>
        <v>0</v>
      </c>
      <c r="D34" s="40"/>
    </row>
    <row r="35" spans="1:5" x14ac:dyDescent="0.3">
      <c r="A35" s="168" t="s">
        <v>169</v>
      </c>
      <c r="B35" s="168" t="s">
        <v>170</v>
      </c>
      <c r="C35" s="277">
        <f>'C11.8'!H15</f>
        <v>0</v>
      </c>
      <c r="D35" s="40"/>
    </row>
    <row r="36" spans="1:5" x14ac:dyDescent="0.3">
      <c r="A36" s="168"/>
      <c r="B36" s="168"/>
      <c r="C36" s="157">
        <f>SUM(C33:C35)</f>
        <v>0</v>
      </c>
      <c r="D36" s="40"/>
    </row>
    <row r="37" spans="1:5" x14ac:dyDescent="0.3">
      <c r="A37" s="168"/>
      <c r="B37" s="168"/>
      <c r="C37" s="157"/>
      <c r="D37" s="40"/>
    </row>
    <row r="38" spans="1:5" x14ac:dyDescent="0.3">
      <c r="A38" s="209" t="s">
        <v>171</v>
      </c>
      <c r="B38" s="168"/>
      <c r="C38" s="168"/>
      <c r="D38" s="40"/>
    </row>
    <row r="39" spans="1:5" x14ac:dyDescent="0.3">
      <c r="A39" s="168" t="s">
        <v>0</v>
      </c>
      <c r="B39" s="168" t="s">
        <v>1</v>
      </c>
      <c r="C39" s="277">
        <f>'C12.2'!H13</f>
        <v>0</v>
      </c>
      <c r="D39" s="40"/>
    </row>
    <row r="40" spans="1:5" x14ac:dyDescent="0.3">
      <c r="A40" s="146" t="s">
        <v>366</v>
      </c>
      <c r="B40" s="82" t="s">
        <v>367</v>
      </c>
      <c r="C40" s="277">
        <f>'C12.3'!G7</f>
        <v>0</v>
      </c>
      <c r="D40" s="40"/>
    </row>
    <row r="41" spans="1:5" x14ac:dyDescent="0.3">
      <c r="A41" s="168" t="s">
        <v>26</v>
      </c>
      <c r="B41" s="168" t="s">
        <v>172</v>
      </c>
      <c r="C41" s="277">
        <f>'C12.6'!H20</f>
        <v>500000</v>
      </c>
      <c r="D41" s="40"/>
    </row>
    <row r="42" spans="1:5" x14ac:dyDescent="0.3">
      <c r="A42" s="168"/>
      <c r="B42" s="168"/>
      <c r="C42" s="157">
        <f>SUM(C39:C41)</f>
        <v>500000</v>
      </c>
      <c r="D42" s="40"/>
    </row>
    <row r="43" spans="1:5" x14ac:dyDescent="0.3">
      <c r="A43" s="402" t="s">
        <v>311</v>
      </c>
      <c r="B43" s="403"/>
      <c r="C43" s="157"/>
      <c r="D43" s="40"/>
    </row>
    <row r="44" spans="1:5" x14ac:dyDescent="0.3">
      <c r="A44" s="168" t="s">
        <v>310</v>
      </c>
      <c r="B44" s="168" t="s">
        <v>313</v>
      </c>
      <c r="C44" s="277">
        <f>'C20.1'!H12</f>
        <v>350000</v>
      </c>
      <c r="D44" s="40"/>
    </row>
    <row r="45" spans="1:5" x14ac:dyDescent="0.3">
      <c r="A45" s="168"/>
      <c r="B45" s="168"/>
      <c r="C45" s="157">
        <f>SUM(C44)</f>
        <v>350000</v>
      </c>
      <c r="D45" s="40"/>
    </row>
    <row r="46" spans="1:5" x14ac:dyDescent="0.3">
      <c r="A46" s="168"/>
      <c r="B46" s="168"/>
      <c r="C46" s="157"/>
      <c r="D46" s="40"/>
    </row>
    <row r="47" spans="1:5" ht="25.8" customHeight="1" x14ac:dyDescent="0.3">
      <c r="A47" s="401" t="s">
        <v>501</v>
      </c>
      <c r="B47" s="401"/>
      <c r="C47" s="246"/>
      <c r="D47" s="57"/>
      <c r="E47" s="56"/>
    </row>
    <row r="48" spans="1:5" x14ac:dyDescent="0.3">
      <c r="A48" s="278" t="s">
        <v>500</v>
      </c>
      <c r="B48" s="168" t="s">
        <v>524</v>
      </c>
      <c r="C48" s="157">
        <f>'D1000'!H19</f>
        <v>200000</v>
      </c>
      <c r="D48" s="40"/>
    </row>
    <row r="49" spans="1:4" x14ac:dyDescent="0.3">
      <c r="A49" s="278"/>
      <c r="B49" s="168"/>
      <c r="C49" s="157"/>
      <c r="D49" s="40"/>
    </row>
    <row r="50" spans="1:4" x14ac:dyDescent="0.3">
      <c r="A50" s="168"/>
      <c r="B50" s="73" t="s">
        <v>173</v>
      </c>
      <c r="C50" s="157">
        <f>C13+C17+C23+C36+C42+C45+C28+C31+C48</f>
        <v>2500000</v>
      </c>
      <c r="D50" s="40"/>
    </row>
    <row r="51" spans="1:4" x14ac:dyDescent="0.3">
      <c r="A51" s="168"/>
      <c r="B51" s="168"/>
      <c r="C51" s="168"/>
      <c r="D51" s="40"/>
    </row>
    <row r="52" spans="1:4" x14ac:dyDescent="0.3">
      <c r="A52" s="168"/>
      <c r="B52" s="73" t="s">
        <v>174</v>
      </c>
      <c r="C52" s="168"/>
      <c r="D52" s="40"/>
    </row>
    <row r="53" spans="1:4" x14ac:dyDescent="0.3">
      <c r="A53" s="168"/>
      <c r="B53" s="303" t="s">
        <v>175</v>
      </c>
      <c r="C53" s="157">
        <f>C50*0.15</f>
        <v>375000</v>
      </c>
      <c r="D53" s="40"/>
    </row>
    <row r="54" spans="1:4" x14ac:dyDescent="0.3">
      <c r="A54" s="168"/>
      <c r="B54" s="168"/>
      <c r="C54" s="168"/>
      <c r="D54" s="40"/>
    </row>
    <row r="55" spans="1:4" ht="22.2" customHeight="1" x14ac:dyDescent="0.3">
      <c r="A55" s="168"/>
      <c r="B55" s="73" t="s">
        <v>312</v>
      </c>
      <c r="C55" s="157">
        <f>C50+C53</f>
        <v>2875000</v>
      </c>
      <c r="D55" s="40"/>
    </row>
    <row r="56" spans="1:4" x14ac:dyDescent="0.3">
      <c r="A56" s="40"/>
      <c r="B56" s="40"/>
      <c r="C56" s="40"/>
      <c r="D56" s="40"/>
    </row>
    <row r="57" spans="1:4" x14ac:dyDescent="0.3">
      <c r="A57" s="40"/>
      <c r="B57" s="40"/>
      <c r="C57" s="40"/>
      <c r="D57" s="40"/>
    </row>
  </sheetData>
  <sheetProtection algorithmName="SHA-512" hashValue="lvCoQObbJdFPA7CT5vJfTlTZZlAF6jjJKinK/ocmJC2cbisj4flqHvH2fdTbaOPFnAdM4BqHOAQ+Tna/srK2RQ==" saltValue="wUveY1cB7oECzqbsYGFqxg==" spinCount="100000" sheet="1" objects="1" scenarios="1"/>
  <mergeCells count="5">
    <mergeCell ref="A47:B47"/>
    <mergeCell ref="A2:C2"/>
    <mergeCell ref="A43:B43"/>
    <mergeCell ref="A25:B25"/>
    <mergeCell ref="A29:B29"/>
  </mergeCells>
  <phoneticPr fontId="7" type="noConversion"/>
  <pageMargins left="0.7" right="0.7" top="0.75" bottom="0.75" header="0.3" footer="0.3"/>
  <pageSetup paperSize="9" scale="8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1C8A487FCAE6F4C959DD6AC795F7D6F" ma:contentTypeVersion="16" ma:contentTypeDescription="Create a new document." ma:contentTypeScope="" ma:versionID="4e92ee5a3cabfbcf2ef4c3b93e442e4b">
  <xsd:schema xmlns:xsd="http://www.w3.org/2001/XMLSchema" xmlns:xs="http://www.w3.org/2001/XMLSchema" xmlns:p="http://schemas.microsoft.com/office/2006/metadata/properties" xmlns:ns2="4edc04b4-5aa8-4804-8f06-96c45046252d" xmlns:ns3="3cc5813e-2099-4155-9790-5e1a05a95db7" targetNamespace="http://schemas.microsoft.com/office/2006/metadata/properties" ma:root="true" ma:fieldsID="ae90e5b34e22c35a432d3315721400a2" ns2:_="" ns3:_="">
    <xsd:import namespace="4edc04b4-5aa8-4804-8f06-96c45046252d"/>
    <xsd:import namespace="3cc5813e-2099-4155-9790-5e1a05a95d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dc04b4-5aa8-4804-8f06-96c45046252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14945b6c-e0ef-418b-8ea6-b8d135483c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c5813e-2099-4155-9790-5e1a05a95db7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677a3a4-2e3f-4771-b06d-b77162f983d8}" ma:internalName="TaxCatchAll" ma:showField="CatchAllData" ma:web="3cc5813e-2099-4155-9790-5e1a05a95d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edc04b4-5aa8-4804-8f06-96c45046252d">
      <Terms xmlns="http://schemas.microsoft.com/office/infopath/2007/PartnerControls"/>
    </lcf76f155ced4ddcb4097134ff3c332f>
    <TaxCatchAll xmlns="3cc5813e-2099-4155-9790-5e1a05a95db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381ADEC-ADE3-4B5F-964E-3D866F5F2E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dc04b4-5aa8-4804-8f06-96c45046252d"/>
    <ds:schemaRef ds:uri="3cc5813e-2099-4155-9790-5e1a05a95d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B118F7-CE8D-4E84-87B5-9A8E7CFA5899}">
  <ds:schemaRefs>
    <ds:schemaRef ds:uri="3cc5813e-2099-4155-9790-5e1a05a95db7"/>
    <ds:schemaRef ds:uri="http://www.w3.org/XML/1998/namespace"/>
    <ds:schemaRef ds:uri="http://purl.org/dc/terms/"/>
    <ds:schemaRef ds:uri="http://schemas.microsoft.com/office/2006/metadata/properties"/>
    <ds:schemaRef ds:uri="4edc04b4-5aa8-4804-8f06-96c45046252d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68468BC1-2FE6-456A-B398-C2D350CA83D0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59096ad9-8b60-446a-90b7-017dbb9421a3}" enabled="1" method="Standard" siteId="{3d234255-e20f-4205-88a5-9658a402999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22</vt:i4>
      </vt:variant>
      <vt:variant>
        <vt:lpstr>Named Ranges</vt:lpstr>
      </vt:variant>
      <vt:variant>
        <vt:i4>17</vt:i4>
      </vt:variant>
    </vt:vector>
  </HeadingPairs>
  <TitlesOfParts>
    <vt:vector size="39" baseType="lpstr">
      <vt:lpstr>C1.2</vt:lpstr>
      <vt:lpstr>C1.3</vt:lpstr>
      <vt:lpstr>C1.4</vt:lpstr>
      <vt:lpstr>C1.5</vt:lpstr>
      <vt:lpstr>C1.6</vt:lpstr>
      <vt:lpstr>C1.7</vt:lpstr>
      <vt:lpstr>C2.1</vt:lpstr>
      <vt:lpstr>C3.1</vt:lpstr>
      <vt:lpstr>C3.2</vt:lpstr>
      <vt:lpstr>C3.3</vt:lpstr>
      <vt:lpstr>C4.2</vt:lpstr>
      <vt:lpstr>C4.3</vt:lpstr>
      <vt:lpstr>C5.2</vt:lpstr>
      <vt:lpstr>C11.4</vt:lpstr>
      <vt:lpstr>C11.6</vt:lpstr>
      <vt:lpstr>C11.8</vt:lpstr>
      <vt:lpstr>C12.2</vt:lpstr>
      <vt:lpstr>C12.3</vt:lpstr>
      <vt:lpstr>C12.6</vt:lpstr>
      <vt:lpstr>C20.1</vt:lpstr>
      <vt:lpstr>D1000</vt:lpstr>
      <vt:lpstr>Summary of Pricing</vt:lpstr>
      <vt:lpstr>C1.2!Print_Area</vt:lpstr>
      <vt:lpstr>C1.4!Print_Area</vt:lpstr>
      <vt:lpstr>C1.5!Print_Area</vt:lpstr>
      <vt:lpstr>C1.6!Print_Area</vt:lpstr>
      <vt:lpstr>C11.4!Print_Area</vt:lpstr>
      <vt:lpstr>C11.6!Print_Area</vt:lpstr>
      <vt:lpstr>C12.2!Print_Area</vt:lpstr>
      <vt:lpstr>C12.3!Print_Area</vt:lpstr>
      <vt:lpstr>C12.6!Print_Area</vt:lpstr>
      <vt:lpstr>C20.1!Print_Area</vt:lpstr>
      <vt:lpstr>C3.1!Print_Area</vt:lpstr>
      <vt:lpstr>C3.2!Print_Area</vt:lpstr>
      <vt:lpstr>C4.2!Print_Area</vt:lpstr>
      <vt:lpstr>C4.3!Print_Area</vt:lpstr>
      <vt:lpstr>C5.2!Print_Area</vt:lpstr>
      <vt:lpstr>'D1000'!Print_Area</vt:lpstr>
      <vt:lpstr>'Summary of Pricing'!Print_Area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TJS</dc:creator>
  <cp:lastModifiedBy>Andrew Ssekayita (KZNP)</cp:lastModifiedBy>
  <cp:lastPrinted>2025-08-21T18:39:38Z</cp:lastPrinted>
  <dcterms:created xsi:type="dcterms:W3CDTF">2015-06-05T18:17:20Z</dcterms:created>
  <dcterms:modified xsi:type="dcterms:W3CDTF">2026-03-05T13:06:37Z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0x01010041C8A487FCAE6F4C959DD6AC795F7D6F</vt:lpwstr>
  </property>
  <property fmtid="{D5CDD505-2E9C-101B-9397-08002B2CF9AE}" pid="3" name="MediaServiceImageTags">
    <vt:lpwstr/>
  </property>
</Properties>
</file>