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msaserver\MSA Projects Only\2021 13 - N.012-150-2020-1F (ICE) N12 Resurfacing\PROJECT DOCUMENTS\Construction Doc\Final Submission\For Submission\Returnable Schedules\"/>
    </mc:Choice>
  </mc:AlternateContent>
  <bookViews>
    <workbookView xWindow="-120" yWindow="-120" windowWidth="20736" windowHeight="11316" firstSheet="19" activeTab="29"/>
  </bookViews>
  <sheets>
    <sheet name="Version" sheetId="65" r:id="rId1"/>
    <sheet name="C1.2" sheetId="66" r:id="rId2"/>
    <sheet name="C1.3" sheetId="67" r:id="rId3"/>
    <sheet name="C1.4" sheetId="68" r:id="rId4"/>
    <sheet name="C1.5" sheetId="69" r:id="rId5"/>
    <sheet name="C1.6" sheetId="70" r:id="rId6"/>
    <sheet name="C1.7" sheetId="71" r:id="rId7"/>
    <sheet name="C2.1" sheetId="72" r:id="rId8"/>
    <sheet name="C3.1" sheetId="76" r:id="rId9"/>
    <sheet name="C3.2" sheetId="77" r:id="rId10"/>
    <sheet name="C4.1" sheetId="157" r:id="rId11"/>
    <sheet name="C4.3" sheetId="81" r:id="rId12"/>
    <sheet name="C4.4" sheetId="82" r:id="rId13"/>
    <sheet name="C5.1" sheetId="84" r:id="rId14"/>
    <sheet name="C5.3" sheetId="86" r:id="rId15"/>
    <sheet name="C5.4" sheetId="87" r:id="rId16"/>
    <sheet name="C8.1" sheetId="97" r:id="rId17"/>
    <sheet name="C8.8" sheetId="104" r:id="rId18"/>
    <sheet name="C9.1" sheetId="106" r:id="rId19"/>
    <sheet name="C10.1" sheetId="107" r:id="rId20"/>
    <sheet name="C11.1" sheetId="108" r:id="rId21"/>
    <sheet name="C11.2" sheetId="110" r:id="rId22"/>
    <sheet name="C11.4" sheetId="112" r:id="rId23"/>
    <sheet name="C11.6" sheetId="114" r:id="rId24"/>
    <sheet name="C11.7" sheetId="115" r:id="rId25"/>
    <sheet name="C11.9" sheetId="117" r:id="rId26"/>
    <sheet name="C13.7" sheetId="137" r:id="rId27"/>
    <sheet name="C20.1" sheetId="155" r:id="rId28"/>
    <sheet name="Sect D - D1000" sheetId="62" r:id="rId29"/>
    <sheet name="Summary of Pricing" sheetId="64" r:id="rId30"/>
  </sheets>
  <definedNames>
    <definedName name="_Hlk13737046" localSheetId="26">'C13.7'!#REF!</definedName>
    <definedName name="_Hlk13737046" localSheetId="27">'C20.1'!#REF!</definedName>
    <definedName name="_Hlk13737072" localSheetId="26">'C13.7'!#REF!</definedName>
    <definedName name="_Hlk13737072" localSheetId="27">'C20.1'!#REF!</definedName>
    <definedName name="_Ref461368450" localSheetId="3">'C1.4'!$C$8</definedName>
    <definedName name="_Ref461368450" localSheetId="4">'C1.5'!$E$8</definedName>
    <definedName name="_Ref461368450" localSheetId="5">'C1.6'!$C$8</definedName>
    <definedName name="_Ref461368450" localSheetId="6">'C1.7'!$D$8</definedName>
    <definedName name="_Ref461368450" localSheetId="19">'C10.1'!#REF!</definedName>
    <definedName name="_Ref461368450" localSheetId="20">'C11.1'!#REF!</definedName>
    <definedName name="_Ref461368450" localSheetId="21">'C11.2'!#REF!</definedName>
    <definedName name="_Ref461368450" localSheetId="22">'C11.4'!#REF!</definedName>
    <definedName name="_Ref461368450" localSheetId="23">'C11.6'!#REF!</definedName>
    <definedName name="_Ref461368450" localSheetId="24">'C11.7'!#REF!</definedName>
    <definedName name="_Ref461368450" localSheetId="25">'C11.9'!#REF!</definedName>
    <definedName name="_Ref461368450" localSheetId="26">'C13.7'!#REF!</definedName>
    <definedName name="_Ref461368450" localSheetId="7">'C2.1'!$D$8</definedName>
    <definedName name="_Ref461368450" localSheetId="27">'C20.1'!#REF!</definedName>
    <definedName name="_Ref461368450" localSheetId="8">'C3.1'!$D$8</definedName>
    <definedName name="_Ref461368450" localSheetId="9">'C3.2'!$D$8</definedName>
    <definedName name="_Ref461368450" localSheetId="10">'C4.1'!#REF!</definedName>
    <definedName name="_Ref461368450" localSheetId="11">'C4.3'!#REF!</definedName>
    <definedName name="_Ref461368450" localSheetId="12">'C4.4'!#REF!</definedName>
    <definedName name="_Ref461368450" localSheetId="13">'C5.1'!#REF!</definedName>
    <definedName name="_Ref461368450" localSheetId="14">'C5.3'!#REF!</definedName>
    <definedName name="_Ref461368450" localSheetId="15">'C5.4'!#REF!</definedName>
    <definedName name="_Ref461368450" localSheetId="16">'C8.1'!#REF!</definedName>
    <definedName name="_Ref461368450" localSheetId="17">'C8.8'!#REF!</definedName>
    <definedName name="_Ref461368450" localSheetId="18">'C9.1'!#REF!</definedName>
    <definedName name="_Ref461372205" localSheetId="3">'C1.4'!#REF!</definedName>
    <definedName name="_Ref461372205" localSheetId="4">'C1.5'!#REF!</definedName>
    <definedName name="_Ref461372205" localSheetId="5">'C1.6'!#REF!</definedName>
    <definedName name="_Ref461372205" localSheetId="6">'C1.7'!#REF!</definedName>
    <definedName name="_Ref461372205" localSheetId="19">'C10.1'!#REF!</definedName>
    <definedName name="_Ref461372205" localSheetId="20">'C11.1'!#REF!</definedName>
    <definedName name="_Ref461372205" localSheetId="21">'C11.2'!#REF!</definedName>
    <definedName name="_Ref461372205" localSheetId="22">'C11.4'!#REF!</definedName>
    <definedName name="_Ref461372205" localSheetId="23">'C11.6'!#REF!</definedName>
    <definedName name="_Ref461372205" localSheetId="24">'C11.7'!#REF!</definedName>
    <definedName name="_Ref461372205" localSheetId="25">'C11.9'!#REF!</definedName>
    <definedName name="_Ref461372205" localSheetId="26">'C13.7'!#REF!</definedName>
    <definedName name="_Ref461372205" localSheetId="7">'C2.1'!#REF!</definedName>
    <definedName name="_Ref461372205" localSheetId="27">'C20.1'!#REF!</definedName>
    <definedName name="_Ref461372205" localSheetId="8">'C3.1'!#REF!</definedName>
    <definedName name="_Ref461372205" localSheetId="9">'C3.2'!#REF!</definedName>
    <definedName name="_Ref461372205" localSheetId="10">'C4.1'!#REF!</definedName>
    <definedName name="_Ref461372205" localSheetId="11">'C4.3'!#REF!</definedName>
    <definedName name="_Ref461372205" localSheetId="12">'C4.4'!#REF!</definedName>
    <definedName name="_Ref461372205" localSheetId="13">'C5.1'!#REF!</definedName>
    <definedName name="_Ref461372205" localSheetId="14">'C5.3'!#REF!</definedName>
    <definedName name="_Ref461372205" localSheetId="15">'C5.4'!#REF!</definedName>
    <definedName name="_Ref461372205" localSheetId="16">'C8.1'!#REF!</definedName>
    <definedName name="_Ref461372205" localSheetId="17">'C8.8'!#REF!</definedName>
    <definedName name="_Ref461372205" localSheetId="18">'C9.1'!#REF!</definedName>
    <definedName name="_Ref461373091" localSheetId="3">'C1.4'!#REF!</definedName>
    <definedName name="_Ref461373091" localSheetId="4">'C1.5'!#REF!</definedName>
    <definedName name="_Ref461373091" localSheetId="5">'C1.6'!#REF!</definedName>
    <definedName name="_Ref461373091" localSheetId="6">'C1.7'!#REF!</definedName>
    <definedName name="_Ref461373091" localSheetId="19">'C10.1'!#REF!</definedName>
    <definedName name="_Ref461373091" localSheetId="20">'C11.1'!#REF!</definedName>
    <definedName name="_Ref461373091" localSheetId="21">'C11.2'!#REF!</definedName>
    <definedName name="_Ref461373091" localSheetId="22">'C11.4'!#REF!</definedName>
    <definedName name="_Ref461373091" localSheetId="23">'C11.6'!#REF!</definedName>
    <definedName name="_Ref461373091" localSheetId="24">'C11.7'!#REF!</definedName>
    <definedName name="_Ref461373091" localSheetId="25">'C11.9'!#REF!</definedName>
    <definedName name="_Ref461373091" localSheetId="26">'C13.7'!#REF!</definedName>
    <definedName name="_Ref461373091" localSheetId="7">'C2.1'!#REF!</definedName>
    <definedName name="_Ref461373091" localSheetId="27">'C20.1'!#REF!</definedName>
    <definedName name="_Ref461373091" localSheetId="8">'C3.1'!#REF!</definedName>
    <definedName name="_Ref461373091" localSheetId="9">'C3.2'!#REF!</definedName>
    <definedName name="_Ref461373091" localSheetId="10">'C4.1'!#REF!</definedName>
    <definedName name="_Ref461373091" localSheetId="11">'C4.3'!#REF!</definedName>
    <definedName name="_Ref461373091" localSheetId="12">'C4.4'!#REF!</definedName>
    <definedName name="_Ref461373091" localSheetId="13">'C5.1'!#REF!</definedName>
    <definedName name="_Ref461373091" localSheetId="14">'C5.3'!#REF!</definedName>
    <definedName name="_Ref461373091" localSheetId="15">'C5.4'!#REF!</definedName>
    <definedName name="_Ref461373091" localSheetId="16">'C8.1'!#REF!</definedName>
    <definedName name="_Ref461373091" localSheetId="17">'C8.8'!#REF!</definedName>
    <definedName name="_Ref461373091" localSheetId="18">'C9.1'!#REF!</definedName>
    <definedName name="_Ref461373122" localSheetId="3">'C1.4'!#REF!</definedName>
    <definedName name="_Ref461373122" localSheetId="4">'C1.5'!#REF!</definedName>
    <definedName name="_Ref461373122" localSheetId="5">'C1.6'!#REF!</definedName>
    <definedName name="_Ref461373122" localSheetId="6">'C1.7'!#REF!</definedName>
    <definedName name="_Ref461373122" localSheetId="19">'C10.1'!#REF!</definedName>
    <definedName name="_Ref461373122" localSheetId="20">'C11.1'!#REF!</definedName>
    <definedName name="_Ref461373122" localSheetId="21">'C11.2'!#REF!</definedName>
    <definedName name="_Ref461373122" localSheetId="22">'C11.4'!#REF!</definedName>
    <definedName name="_Ref461373122" localSheetId="23">'C11.6'!#REF!</definedName>
    <definedName name="_Ref461373122" localSheetId="24">'C11.7'!#REF!</definedName>
    <definedName name="_Ref461373122" localSheetId="25">'C11.9'!#REF!</definedName>
    <definedName name="_Ref461373122" localSheetId="26">'C13.7'!#REF!</definedName>
    <definedName name="_Ref461373122" localSheetId="7">'C2.1'!#REF!</definedName>
    <definedName name="_Ref461373122" localSheetId="27">'C20.1'!#REF!</definedName>
    <definedName name="_Ref461373122" localSheetId="8">'C3.1'!#REF!</definedName>
    <definedName name="_Ref461373122" localSheetId="9">'C3.2'!#REF!</definedName>
    <definedName name="_Ref461373122" localSheetId="10">'C4.1'!#REF!</definedName>
    <definedName name="_Ref461373122" localSheetId="11">'C4.3'!#REF!</definedName>
    <definedName name="_Ref461373122" localSheetId="12">'C4.4'!#REF!</definedName>
    <definedName name="_Ref461373122" localSheetId="13">'C5.1'!#REF!</definedName>
    <definedName name="_Ref461373122" localSheetId="14">'C5.3'!#REF!</definedName>
    <definedName name="_Ref461373122" localSheetId="15">'C5.4'!#REF!</definedName>
    <definedName name="_Ref461373122" localSheetId="16">'C8.1'!#REF!</definedName>
    <definedName name="_Ref461373122" localSheetId="17">'C8.8'!#REF!</definedName>
    <definedName name="_Ref461373122" localSheetId="18">'C9.1'!#REF!</definedName>
    <definedName name="_Ref461373150" localSheetId="3">'C1.4'!$C$51</definedName>
    <definedName name="_Ref461373150" localSheetId="4">'C1.5'!#REF!</definedName>
    <definedName name="_Ref461373150" localSheetId="5">'C1.6'!#REF!</definedName>
    <definedName name="_Ref461373150" localSheetId="6">'C1.7'!#REF!</definedName>
    <definedName name="_Ref461373150" localSheetId="19">'C10.1'!#REF!</definedName>
    <definedName name="_Ref461373150" localSheetId="20">'C11.1'!#REF!</definedName>
    <definedName name="_Ref461373150" localSheetId="21">'C11.2'!#REF!</definedName>
    <definedName name="_Ref461373150" localSheetId="22">'C11.4'!#REF!</definedName>
    <definedName name="_Ref461373150" localSheetId="23">'C11.6'!#REF!</definedName>
    <definedName name="_Ref461373150" localSheetId="24">'C11.7'!#REF!</definedName>
    <definedName name="_Ref461373150" localSheetId="25">'C11.9'!#REF!</definedName>
    <definedName name="_Ref461373150" localSheetId="26">'C13.7'!#REF!</definedName>
    <definedName name="_Ref461373150" localSheetId="7">'C2.1'!#REF!</definedName>
    <definedName name="_Ref461373150" localSheetId="27">'C20.1'!#REF!</definedName>
    <definedName name="_Ref461373150" localSheetId="8">'C3.1'!#REF!</definedName>
    <definedName name="_Ref461373150" localSheetId="9">'C3.2'!#REF!</definedName>
    <definedName name="_Ref461373150" localSheetId="10">'C4.1'!#REF!</definedName>
    <definedName name="_Ref461373150" localSheetId="11">'C4.3'!#REF!</definedName>
    <definedName name="_Ref461373150" localSheetId="12">'C4.4'!#REF!</definedName>
    <definedName name="_Ref461373150" localSheetId="13">'C5.1'!#REF!</definedName>
    <definedName name="_Ref461373150" localSheetId="14">'C5.3'!#REF!</definedName>
    <definedName name="_Ref461373150" localSheetId="15">'C5.4'!#REF!</definedName>
    <definedName name="_Ref461373150" localSheetId="16">'C8.1'!#REF!</definedName>
    <definedName name="_Ref461373150" localSheetId="17">'C8.8'!#REF!</definedName>
    <definedName name="_Ref461373150" localSheetId="18">'C9.1'!#REF!</definedName>
    <definedName name="_Toc391906137" localSheetId="29">'Summary of Pricing'!$A$1</definedName>
    <definedName name="_Toc407010575" localSheetId="29">'Summary of Pricing'!$A$1</definedName>
    <definedName name="_Toc42260028" localSheetId="29">'Summary of Pricing'!$A$62</definedName>
    <definedName name="_xlnm.Print_Area" localSheetId="1">'C1.2'!$A$1:$H$58</definedName>
    <definedName name="_xlnm.Print_Area" localSheetId="2">'C1.3'!$A$1:$H$24</definedName>
    <definedName name="_xlnm.Print_Area" localSheetId="3">'C1.4'!$A$1:$G$75</definedName>
    <definedName name="_xlnm.Print_Area" localSheetId="4">'C1.5'!$A$1:$I$51</definedName>
    <definedName name="_xlnm.Print_Area" localSheetId="5">'C1.6'!$A$1:$G$20</definedName>
    <definedName name="_xlnm.Print_Area" localSheetId="6">'C1.7'!$A$1:$H$21</definedName>
    <definedName name="_xlnm.Print_Area" localSheetId="19">'C10.1'!$A$1:$H$26</definedName>
    <definedName name="_xlnm.Print_Area" localSheetId="20">'C11.1'!$A$1:$H$13</definedName>
    <definedName name="_xlnm.Print_Area" localSheetId="21">'C11.2'!$A$1:$H$21</definedName>
    <definedName name="_xlnm.Print_Area" localSheetId="22">'C11.4'!$A$1:$H$24</definedName>
    <definedName name="_xlnm.Print_Area" localSheetId="23">'C11.6'!$A$1:$H$27</definedName>
    <definedName name="_xlnm.Print_Area" localSheetId="24">'C11.7'!$A$1:$G$27</definedName>
    <definedName name="_xlnm.Print_Area" localSheetId="25">'C11.9'!$A$1:$G$14</definedName>
    <definedName name="_xlnm.Print_Area" localSheetId="26">'C13.7'!$A$1:$H$18</definedName>
    <definedName name="_xlnm.Print_Area" localSheetId="7">'C2.1'!$A$1:$H$14</definedName>
    <definedName name="_xlnm.Print_Area" localSheetId="27">'C20.1'!$A$1:$I$14</definedName>
    <definedName name="_xlnm.Print_Area" localSheetId="8">'C3.1'!$A$1:$H$50</definedName>
    <definedName name="_xlnm.Print_Area" localSheetId="9">'C3.2'!$A$1:$H$30</definedName>
    <definedName name="_xlnm.Print_Area" localSheetId="10">'C4.1'!$A$1:$H$16</definedName>
    <definedName name="_xlnm.Print_Area" localSheetId="11">'C4.3'!$A$1:$I$28</definedName>
    <definedName name="_xlnm.Print_Area" localSheetId="12">'C4.4'!$A$1:$H$20</definedName>
    <definedName name="_xlnm.Print_Area" localSheetId="13">'C5.1'!$A$1:$I$17</definedName>
    <definedName name="_xlnm.Print_Area" localSheetId="14">'C5.3'!$A$1:$H$24</definedName>
    <definedName name="_xlnm.Print_Area" localSheetId="15">'C5.4'!$A$1:$H$19</definedName>
    <definedName name="_xlnm.Print_Area" localSheetId="16">'C8.1'!$A$1:$G$17</definedName>
    <definedName name="_xlnm.Print_Area" localSheetId="17">'C8.8'!$A$1:$H$35</definedName>
    <definedName name="_xlnm.Print_Area" localSheetId="18">'C9.1'!$A$1:$H$40</definedName>
    <definedName name="_xlnm.Print_Area" localSheetId="28">'Sect D - D1000'!$A$1:$H$35</definedName>
    <definedName name="_xlnm.Print_Area" localSheetId="29">'Summary of Pricing'!$A$1:$D$87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5" i="69" l="1"/>
  <c r="I38" i="69"/>
  <c r="H25" i="106" l="1"/>
  <c r="H28" i="106"/>
  <c r="I20" i="81" l="1"/>
  <c r="I19" i="81"/>
  <c r="I18" i="81"/>
  <c r="I14" i="81"/>
  <c r="I13" i="81"/>
  <c r="I37" i="69" l="1"/>
  <c r="I36" i="69"/>
  <c r="I35" i="69"/>
  <c r="I34" i="69"/>
  <c r="I33" i="69"/>
  <c r="I32" i="69"/>
  <c r="I31" i="69"/>
  <c r="I30" i="69"/>
  <c r="I29" i="69"/>
  <c r="I28" i="69"/>
  <c r="G29" i="68" l="1"/>
  <c r="G42" i="68"/>
  <c r="G39" i="68"/>
  <c r="A2" i="67" l="1"/>
  <c r="A2" i="68" s="1"/>
  <c r="A2" i="69" s="1"/>
  <c r="A2" i="70" s="1"/>
  <c r="A2" i="71" s="1"/>
  <c r="A2" i="72" s="1"/>
  <c r="A2" i="76" s="1"/>
  <c r="A2" i="77" s="1"/>
  <c r="A2" i="157" s="1"/>
  <c r="A2" i="81" s="1"/>
  <c r="A2" i="82" s="1"/>
  <c r="A2" i="84" s="1"/>
  <c r="A2" i="86" s="1"/>
  <c r="A2" i="87" s="1"/>
  <c r="A2" i="97" s="1"/>
  <c r="A2" i="104" s="1"/>
  <c r="A2" i="106" s="1"/>
  <c r="A2" i="107" s="1"/>
  <c r="A2" i="108" s="1"/>
  <c r="A2" i="110" s="1"/>
  <c r="A2" i="112" s="1"/>
  <c r="A2" i="114" s="1"/>
  <c r="A2" i="115" s="1"/>
  <c r="A2" i="117" s="1"/>
  <c r="A2" i="137" s="1"/>
  <c r="A2" i="155" s="1"/>
  <c r="A2" i="62" s="1"/>
  <c r="A1" i="67"/>
  <c r="A1" i="68" s="1"/>
  <c r="A1" i="69" s="1"/>
  <c r="A1" i="70" s="1"/>
  <c r="A1" i="71" s="1"/>
  <c r="A1" i="72" s="1"/>
  <c r="A1" i="76" s="1"/>
  <c r="A1" i="77" s="1"/>
  <c r="A1" i="157" s="1"/>
  <c r="A1" i="81" s="1"/>
  <c r="A1" i="82" s="1"/>
  <c r="A1" i="84" s="1"/>
  <c r="A1" i="86" s="1"/>
  <c r="A1" i="87" s="1"/>
  <c r="A1" i="97" s="1"/>
  <c r="A1" i="104" s="1"/>
  <c r="A1" i="106" s="1"/>
  <c r="A1" i="107" s="1"/>
  <c r="A1" i="108" s="1"/>
  <c r="A1" i="110" s="1"/>
  <c r="A1" i="112" s="1"/>
  <c r="A1" i="114" s="1"/>
  <c r="A1" i="115" s="1"/>
  <c r="A1" i="117" s="1"/>
  <c r="A1" i="137" s="1"/>
  <c r="A1" i="155" s="1"/>
  <c r="A1" i="62" s="1"/>
  <c r="H12" i="137"/>
  <c r="H10" i="137"/>
  <c r="H32" i="106" l="1"/>
  <c r="H31" i="106"/>
  <c r="H30" i="106"/>
  <c r="H50" i="66" l="1"/>
  <c r="H11" i="157"/>
  <c r="H8" i="157"/>
  <c r="H7" i="157"/>
  <c r="H14" i="157" l="1"/>
  <c r="C24" i="64" s="1"/>
  <c r="I22" i="81" l="1"/>
  <c r="F52" i="66" l="1"/>
  <c r="H52" i="66" s="1"/>
  <c r="H49" i="66"/>
  <c r="G14" i="70" l="1"/>
  <c r="G13" i="70"/>
  <c r="G12" i="70"/>
  <c r="G7" i="155" l="1"/>
  <c r="I7" i="155" l="1"/>
  <c r="H27" i="106" l="1"/>
  <c r="G11" i="97"/>
  <c r="G15" i="70"/>
  <c r="H20" i="66"/>
  <c r="F19" i="66"/>
  <c r="H19" i="66" s="1"/>
  <c r="H17" i="66"/>
  <c r="H9" i="87" l="1"/>
  <c r="H13" i="106"/>
  <c r="H12" i="106"/>
  <c r="H23" i="106"/>
  <c r="G15" i="115"/>
  <c r="G14" i="115"/>
  <c r="F32" i="62"/>
  <c r="E9" i="115" l="1"/>
  <c r="H12" i="67" l="1"/>
  <c r="H11" i="67"/>
  <c r="H14" i="67"/>
  <c r="H15" i="67"/>
  <c r="H16" i="67"/>
  <c r="H32" i="62" l="1"/>
  <c r="H22" i="62"/>
  <c r="H21" i="62"/>
  <c r="H20" i="62"/>
  <c r="H18" i="62"/>
  <c r="H17" i="62"/>
  <c r="H16" i="62"/>
  <c r="H15" i="62"/>
  <c r="H14" i="62"/>
  <c r="F25" i="62"/>
  <c r="H25" i="62" s="1"/>
  <c r="F11" i="62"/>
  <c r="H11" i="62" s="1"/>
  <c r="I8" i="155"/>
  <c r="I9" i="155" s="1"/>
  <c r="G8" i="117" l="1"/>
  <c r="G21" i="115"/>
  <c r="G20" i="115"/>
  <c r="G19" i="115"/>
  <c r="G18" i="115"/>
  <c r="G17" i="115"/>
  <c r="G11" i="115"/>
  <c r="G10" i="115"/>
  <c r="G9" i="115"/>
  <c r="G8" i="115"/>
  <c r="H21" i="114"/>
  <c r="H19" i="114"/>
  <c r="H17" i="114"/>
  <c r="H15" i="114"/>
  <c r="H14" i="114"/>
  <c r="H13" i="114"/>
  <c r="H11" i="114"/>
  <c r="H10" i="114"/>
  <c r="H9" i="114"/>
  <c r="H18" i="112"/>
  <c r="H17" i="112"/>
  <c r="H15" i="112"/>
  <c r="H13" i="112"/>
  <c r="H12" i="112"/>
  <c r="H10" i="112"/>
  <c r="H9" i="112"/>
  <c r="H15" i="110"/>
  <c r="H14" i="110"/>
  <c r="H13" i="110"/>
  <c r="H11" i="110"/>
  <c r="H10" i="110"/>
  <c r="H9" i="110"/>
  <c r="H7" i="108"/>
  <c r="H19" i="107" l="1"/>
  <c r="H18" i="107"/>
  <c r="H16" i="107"/>
  <c r="H14" i="107"/>
  <c r="H12" i="107"/>
  <c r="H8" i="107"/>
  <c r="H34" i="106"/>
  <c r="H33" i="106"/>
  <c r="H22" i="106"/>
  <c r="H19" i="106"/>
  <c r="H16" i="106"/>
  <c r="H14" i="106"/>
  <c r="H11" i="106"/>
  <c r="H29" i="104"/>
  <c r="H27" i="104"/>
  <c r="H26" i="104"/>
  <c r="H25" i="104"/>
  <c r="H24" i="104"/>
  <c r="H21" i="104"/>
  <c r="H20" i="104"/>
  <c r="H19" i="104"/>
  <c r="H18" i="104"/>
  <c r="H17" i="104"/>
  <c r="H15" i="104"/>
  <c r="H14" i="104"/>
  <c r="H13" i="104"/>
  <c r="H12" i="104"/>
  <c r="H9" i="104"/>
  <c r="G9" i="97"/>
  <c r="G8" i="97"/>
  <c r="H13" i="87"/>
  <c r="H12" i="87"/>
  <c r="H8" i="87"/>
  <c r="H11" i="86"/>
  <c r="H10" i="86"/>
  <c r="H7" i="86"/>
  <c r="I11" i="84"/>
  <c r="I9" i="84"/>
  <c r="I8" i="84"/>
  <c r="H14" i="82"/>
  <c r="H12" i="82"/>
  <c r="H10" i="82"/>
  <c r="H9" i="82"/>
  <c r="I16" i="81"/>
  <c r="I11" i="81"/>
  <c r="I9" i="81"/>
  <c r="H38" i="106" l="1"/>
  <c r="I26" i="81"/>
  <c r="H24" i="107"/>
  <c r="H24" i="77"/>
  <c r="H23" i="77"/>
  <c r="H22" i="77"/>
  <c r="H20" i="77"/>
  <c r="H19" i="77"/>
  <c r="H18" i="77"/>
  <c r="H16" i="77"/>
  <c r="H14" i="77"/>
  <c r="H11" i="77"/>
  <c r="H10" i="77"/>
  <c r="H9" i="77"/>
  <c r="H43" i="76"/>
  <c r="H42" i="76"/>
  <c r="H41" i="76"/>
  <c r="H40" i="76"/>
  <c r="H38" i="76"/>
  <c r="H37" i="76"/>
  <c r="H36" i="76"/>
  <c r="H34" i="76"/>
  <c r="H32" i="76"/>
  <c r="H30" i="76"/>
  <c r="H28" i="76"/>
  <c r="H26" i="76"/>
  <c r="H24" i="76"/>
  <c r="H22" i="76"/>
  <c r="H21" i="76"/>
  <c r="H18" i="76"/>
  <c r="H17" i="76"/>
  <c r="H16" i="76"/>
  <c r="H13" i="76"/>
  <c r="H12" i="76"/>
  <c r="H10" i="76"/>
  <c r="H9" i="76"/>
  <c r="H28" i="77" l="1"/>
  <c r="H15" i="71"/>
  <c r="H14" i="71"/>
  <c r="H13" i="71"/>
  <c r="H11" i="71"/>
  <c r="H8" i="71"/>
  <c r="G10" i="70"/>
  <c r="G8" i="70"/>
  <c r="I42" i="69"/>
  <c r="I40" i="69"/>
  <c r="I39" i="69"/>
  <c r="I27" i="69"/>
  <c r="I26" i="69"/>
  <c r="I24" i="69"/>
  <c r="I22" i="69"/>
  <c r="I20" i="69"/>
  <c r="I17" i="69"/>
  <c r="I16" i="69"/>
  <c r="I15" i="69"/>
  <c r="I14" i="69"/>
  <c r="I13" i="69"/>
  <c r="I10" i="69"/>
  <c r="I9" i="69"/>
  <c r="I8" i="69"/>
  <c r="G45" i="69"/>
  <c r="I45" i="69" s="1"/>
  <c r="G69" i="68"/>
  <c r="G66" i="68"/>
  <c r="G65" i="68"/>
  <c r="G63" i="68"/>
  <c r="G49" i="68"/>
  <c r="G48" i="68"/>
  <c r="G47" i="68"/>
  <c r="G46" i="68"/>
  <c r="G45" i="68"/>
  <c r="G44" i="68"/>
  <c r="G43" i="68"/>
  <c r="G41" i="68"/>
  <c r="G40" i="68"/>
  <c r="G38" i="68"/>
  <c r="G37" i="68"/>
  <c r="G36" i="68"/>
  <c r="G35" i="68"/>
  <c r="G34" i="68"/>
  <c r="G33" i="68"/>
  <c r="G32" i="68"/>
  <c r="G31" i="68"/>
  <c r="G30" i="68"/>
  <c r="G28" i="68"/>
  <c r="G27" i="68"/>
  <c r="G25" i="68"/>
  <c r="G24" i="68"/>
  <c r="G23" i="68"/>
  <c r="G22" i="68"/>
  <c r="G21" i="68"/>
  <c r="G20" i="68"/>
  <c r="G19" i="68"/>
  <c r="G18" i="68"/>
  <c r="G16" i="68"/>
  <c r="G15" i="68"/>
  <c r="G14" i="68"/>
  <c r="G13" i="68"/>
  <c r="G12" i="68"/>
  <c r="G11" i="68"/>
  <c r="G10" i="68"/>
  <c r="G9" i="68"/>
  <c r="G8" i="68"/>
  <c r="H18" i="67"/>
  <c r="F27" i="66"/>
  <c r="H27" i="66" s="1"/>
  <c r="H44" i="66"/>
  <c r="H43" i="66"/>
  <c r="H41" i="66"/>
  <c r="H40" i="66"/>
  <c r="H39" i="66"/>
  <c r="H38" i="66"/>
  <c r="H37" i="66"/>
  <c r="H36" i="66"/>
  <c r="H35" i="66"/>
  <c r="H33" i="66"/>
  <c r="H32" i="66"/>
  <c r="H24" i="66"/>
  <c r="H21" i="66"/>
  <c r="H15" i="66"/>
  <c r="H14" i="66"/>
  <c r="H13" i="66"/>
  <c r="H8" i="66"/>
  <c r="H9" i="66"/>
  <c r="E54" i="68"/>
  <c r="E60" i="68"/>
  <c r="G60" i="68" s="1"/>
  <c r="E58" i="68"/>
  <c r="G58" i="68" s="1"/>
  <c r="E56" i="68"/>
  <c r="G56" i="68" s="1"/>
  <c r="E52" i="68"/>
  <c r="G52" i="68" s="1"/>
  <c r="F47" i="66"/>
  <c r="F29" i="66"/>
  <c r="H19" i="71" l="1"/>
  <c r="H12" i="72"/>
  <c r="H47" i="66"/>
  <c r="H29" i="66"/>
  <c r="H58" i="66" s="1"/>
  <c r="C7" i="64" l="1"/>
  <c r="H35" i="62"/>
  <c r="C63" i="64" s="1"/>
  <c r="D63" i="64" s="1"/>
  <c r="C60" i="64"/>
  <c r="D60" i="64" s="1"/>
  <c r="H13" i="137"/>
  <c r="C55" i="64" s="1"/>
  <c r="G12" i="117"/>
  <c r="C52" i="64" s="1"/>
  <c r="G25" i="115"/>
  <c r="C51" i="64" s="1"/>
  <c r="H25" i="114"/>
  <c r="C50" i="64" s="1"/>
  <c r="H22" i="112"/>
  <c r="C49" i="64" s="1"/>
  <c r="H19" i="110"/>
  <c r="C48" i="64" s="1"/>
  <c r="H11" i="108"/>
  <c r="C47" i="64" s="1"/>
  <c r="C44" i="64"/>
  <c r="D44" i="64" s="1"/>
  <c r="C41" i="64"/>
  <c r="D41" i="64" s="1"/>
  <c r="H33" i="104"/>
  <c r="C37" i="64" s="1"/>
  <c r="G15" i="97"/>
  <c r="C36" i="64" s="1"/>
  <c r="D38" i="64" l="1"/>
  <c r="D52" i="64"/>
  <c r="D56" i="64"/>
  <c r="H17" i="87"/>
  <c r="C32" i="64" s="1"/>
  <c r="H22" i="86"/>
  <c r="C31" i="64" s="1"/>
  <c r="I15" i="84"/>
  <c r="C30" i="64" s="1"/>
  <c r="H18" i="82"/>
  <c r="C26" i="64" s="1"/>
  <c r="C25" i="64"/>
  <c r="C20" i="64"/>
  <c r="H48" i="76"/>
  <c r="C19" i="64" s="1"/>
  <c r="C15" i="64"/>
  <c r="D16" i="64" s="1"/>
  <c r="C12" i="64"/>
  <c r="G18" i="70"/>
  <c r="C11" i="64" s="1"/>
  <c r="I49" i="69"/>
  <c r="C10" i="64" s="1"/>
  <c r="H22" i="67"/>
  <c r="C8" i="64" s="1"/>
  <c r="D21" i="64" l="1"/>
  <c r="D33" i="64"/>
  <c r="D27" i="64"/>
  <c r="G54" i="68" l="1"/>
  <c r="G73" i="68" s="1"/>
  <c r="C9" i="64" s="1"/>
  <c r="D12" i="64" s="1"/>
  <c r="C66" i="64" l="1"/>
  <c r="C70" i="64" l="1"/>
  <c r="C72" i="64" s="1"/>
  <c r="C76" i="64" s="1"/>
  <c r="C78" i="64" s="1"/>
</calcChain>
</file>

<file path=xl/sharedStrings.xml><?xml version="1.0" encoding="utf-8"?>
<sst xmlns="http://schemas.openxmlformats.org/spreadsheetml/2006/main" count="1631" uniqueCount="920">
  <si>
    <t>ITEM</t>
  </si>
  <si>
    <t>DESCRIPTION</t>
  </si>
  <si>
    <t>UNIT</t>
  </si>
  <si>
    <t>QTY</t>
  </si>
  <si>
    <t>RATE</t>
  </si>
  <si>
    <t>AMT</t>
  </si>
  <si>
    <t>Car ports</t>
  </si>
  <si>
    <t>CLEARING AND GRUBBING</t>
  </si>
  <si>
    <t>DRAINS</t>
  </si>
  <si>
    <t>Excavation for open drains:</t>
  </si>
  <si>
    <t>Impermeable backfilling to subsoil drainage systems</t>
  </si>
  <si>
    <t>Pipes in subsoil drainage systems:</t>
  </si>
  <si>
    <t>Concrete outlet structures, manhole boxes, junction boxes and cleaning eyes for subsoil drainage systems:</t>
  </si>
  <si>
    <t>Concrete pipe culverts:</t>
  </si>
  <si>
    <t>Plaster</t>
  </si>
  <si>
    <t>Benching</t>
  </si>
  <si>
    <t>BORROW MATERIALS</t>
  </si>
  <si>
    <t>Provision and application of water for curing</t>
  </si>
  <si>
    <t>Cutting back the edges of the existing surfacing for the repairing of edge breaks</t>
  </si>
  <si>
    <t>PRIME COAT</t>
  </si>
  <si>
    <t>Prime coat:</t>
  </si>
  <si>
    <t>Backfilling of excavations for patching with:</t>
  </si>
  <si>
    <t>Bituminous binder variations:</t>
  </si>
  <si>
    <t>lump sum</t>
  </si>
  <si>
    <t>TOTAL CARRIED FORWARD TO SUMMARY</t>
  </si>
  <si>
    <t>(ii)</t>
  </si>
  <si>
    <t>(i)</t>
  </si>
  <si>
    <t>(a)</t>
  </si>
  <si>
    <t>GENERAL REQUIREMENTS AND PROVISIONS</t>
  </si>
  <si>
    <t>(b)</t>
  </si>
  <si>
    <t>Fixed obligations</t>
  </si>
  <si>
    <t>Value-related obligations</t>
  </si>
  <si>
    <t>(d)</t>
  </si>
  <si>
    <t>(e)</t>
  </si>
  <si>
    <t>(f)</t>
  </si>
  <si>
    <t>(h)</t>
  </si>
  <si>
    <t>(j)</t>
  </si>
  <si>
    <t>(iii)</t>
  </si>
  <si>
    <t>Items measured by number</t>
  </si>
  <si>
    <t>Items measured by area</t>
  </si>
  <si>
    <t>Shelving as specified, complete with brackets</t>
  </si>
  <si>
    <t>Venetian blinds</t>
  </si>
  <si>
    <t>Fixed costs</t>
  </si>
  <si>
    <t>Running costs</t>
  </si>
  <si>
    <t>(c)</t>
  </si>
  <si>
    <t>Flagmen</t>
  </si>
  <si>
    <t>(l)</t>
  </si>
  <si>
    <t>Traffic safety officer</t>
  </si>
  <si>
    <t>Personnel</t>
  </si>
  <si>
    <t>Materials</t>
  </si>
  <si>
    <t>Manholes and inlet and outlet structures</t>
  </si>
  <si>
    <t>Culvert barrels</t>
  </si>
  <si>
    <t>month</t>
  </si>
  <si>
    <t>D10.01</t>
  </si>
  <si>
    <t>Target Group Participation</t>
  </si>
  <si>
    <t>D10.02</t>
  </si>
  <si>
    <t>Stakeholder and Community Liaison and Social Facilitation</t>
  </si>
  <si>
    <t>D10.03</t>
  </si>
  <si>
    <t>Tender Process for Targeted Enterprises</t>
  </si>
  <si>
    <t>D10.04</t>
  </si>
  <si>
    <t>Responsibilities of the Contractor towards Targeted Enterprises</t>
  </si>
  <si>
    <t>D10.05</t>
  </si>
  <si>
    <t>Construction Works by Targeted Enterprises</t>
  </si>
  <si>
    <t>D10.06</t>
  </si>
  <si>
    <t>Training, coaching, guidance, mentoring and assistance</t>
  </si>
  <si>
    <t>SUBTOTAL A</t>
  </si>
  <si>
    <t>CONTRACT SKILLS DEVELOPMENT GOAL:</t>
  </si>
  <si>
    <t>0.25% of Subtotal A</t>
  </si>
  <si>
    <t>SUBTOTAL B</t>
  </si>
  <si>
    <t>VALUE ADDED TAX:</t>
  </si>
  <si>
    <t xml:space="preserve">15% of Subtotal </t>
  </si>
  <si>
    <t xml:space="preserve">TOTAL CARRIED TO C.1.1.1 : FORM OF OFFER </t>
  </si>
  <si>
    <t>C2.3 SUMMARY OF PRICING SCHEDULE</t>
  </si>
  <si>
    <t xml:space="preserve">SIGNED BY TENDERER: </t>
  </si>
  <si>
    <t>Person.Month</t>
  </si>
  <si>
    <t>C1.2</t>
  </si>
  <si>
    <t>C1.2.1</t>
  </si>
  <si>
    <t>Environmental Management</t>
  </si>
  <si>
    <t>C1.2.1.1</t>
  </si>
  <si>
    <t>Monitoring of compliance with and reporting on the EMP</t>
  </si>
  <si>
    <t>C1.2.1.2</t>
  </si>
  <si>
    <t>C1.2.2</t>
  </si>
  <si>
    <t>Programming and Reporting</t>
  </si>
  <si>
    <t>C1.2.2.3</t>
  </si>
  <si>
    <t>Submission of a Scheme 2 Initial Programme</t>
  </si>
  <si>
    <t>C1.2.2.4</t>
  </si>
  <si>
    <t>Submission of a Scheme 2 Full Programme</t>
  </si>
  <si>
    <t>C1.2.2.5</t>
  </si>
  <si>
    <t>Reviewing and updating a Scheme 2 programme every month</t>
  </si>
  <si>
    <t>C1.2.2.6</t>
  </si>
  <si>
    <t>Preparation and submission of all information and reports specified in the Contract Documentation</t>
  </si>
  <si>
    <r>
      <t>cubic metre (m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</si>
  <si>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ton (t)</t>
  </si>
  <si>
    <t>metre (m)</t>
  </si>
  <si>
    <t>Liaison with the routine road maintenance contractor</t>
  </si>
  <si>
    <t>C1.2.3.13</t>
  </si>
  <si>
    <t>C1.2.4</t>
  </si>
  <si>
    <t>Stakeholder liaison</t>
  </si>
  <si>
    <t>C1.2.5</t>
  </si>
  <si>
    <t xml:space="preserve">Safety </t>
  </si>
  <si>
    <t>C1.2.5.1</t>
  </si>
  <si>
    <t>Health and safety plan</t>
  </si>
  <si>
    <t>C1.2.5.2</t>
  </si>
  <si>
    <t>Implementation of health and safety plan</t>
  </si>
  <si>
    <t>Road safety audits</t>
  </si>
  <si>
    <t>C1.2.7.1</t>
  </si>
  <si>
    <t>Stage 4 work zone traffic management audit</t>
  </si>
  <si>
    <t>C1.2.7.2</t>
  </si>
  <si>
    <t>C1.2.7.3</t>
  </si>
  <si>
    <t>Stage 5 pre-opening stage traffic safety audit</t>
  </si>
  <si>
    <t>C1.2.7.4</t>
  </si>
  <si>
    <t>C1.2.8</t>
  </si>
  <si>
    <t>Dayworks</t>
  </si>
  <si>
    <t>C1.2.8.1</t>
  </si>
  <si>
    <t>C1.2.8.2</t>
  </si>
  <si>
    <t>C1.2.8.3</t>
  </si>
  <si>
    <t>C1.2.8.4</t>
  </si>
  <si>
    <t>Unskilled labourer</t>
  </si>
  <si>
    <t>Semi-skilled labourer</t>
  </si>
  <si>
    <t>Motor grader</t>
  </si>
  <si>
    <t>Vibratory roller</t>
  </si>
  <si>
    <t>Pneumatic roller</t>
  </si>
  <si>
    <t>Front end loader</t>
  </si>
  <si>
    <t>Tractor loader backhoe</t>
  </si>
  <si>
    <t>Excavator</t>
  </si>
  <si>
    <t>Procurement of materials</t>
  </si>
  <si>
    <t>Contractor's handling costs, profit and all other charges in respect of item C1.2.8.4(a)</t>
  </si>
  <si>
    <t>C1.3</t>
  </si>
  <si>
    <t>CONTRACTOR’S SITE ESTABLISHMENT AND GENERAL OBLIGATIONS</t>
  </si>
  <si>
    <t>The Contractor's general obligations</t>
  </si>
  <si>
    <t>C1.3.1.1</t>
  </si>
  <si>
    <t>C1.3.1.2</t>
  </si>
  <si>
    <t>C1.3.1.3</t>
  </si>
  <si>
    <t>Time-related obligations</t>
  </si>
  <si>
    <t>C1.3.2</t>
  </si>
  <si>
    <t>Contract sign boards</t>
  </si>
  <si>
    <r>
      <t>square metre (m</t>
    </r>
    <r>
      <rPr>
        <vertAlign val="superscript"/>
        <sz val="10"/>
        <color rgb="FF000000"/>
        <rFont val="Arial"/>
        <family val="2"/>
      </rPr>
      <t>2</t>
    </r>
    <r>
      <rPr>
        <sz val="10"/>
        <color rgb="FF000000"/>
        <rFont val="Arial"/>
        <family val="2"/>
      </rPr>
      <t>)</t>
    </r>
  </si>
  <si>
    <t>C1.4</t>
  </si>
  <si>
    <t>FACILITIES FOR THE ENGINEER</t>
  </si>
  <si>
    <t>C1.4.1</t>
  </si>
  <si>
    <t>Site accommodation</t>
  </si>
  <si>
    <t>C1.4.1.1</t>
  </si>
  <si>
    <t>C1.4.1.2</t>
  </si>
  <si>
    <t>C1.4.1.3</t>
  </si>
  <si>
    <t>C1.4.1.4</t>
  </si>
  <si>
    <t>C1.4.1.5</t>
  </si>
  <si>
    <t>C1.4.1.6</t>
  </si>
  <si>
    <t>C1.4.1.7</t>
  </si>
  <si>
    <t>C1.4.1.8</t>
  </si>
  <si>
    <t>C1.4.1.9</t>
  </si>
  <si>
    <t xml:space="preserve">Offices and conference room </t>
  </si>
  <si>
    <t>Laboratories</t>
  </si>
  <si>
    <t>Open concrete working floors and verandas</t>
  </si>
  <si>
    <t>Roofs over open concrete working floors and verandas</t>
  </si>
  <si>
    <t xml:space="preserve">Store rooms inside the laboratory </t>
  </si>
  <si>
    <t>Change room with a shower</t>
  </si>
  <si>
    <t>C1.4.2</t>
  </si>
  <si>
    <t>Work benches with a concrete slab top</t>
  </si>
  <si>
    <t>Work-benches with a wooden top</t>
  </si>
  <si>
    <t>Constant-temperature baths of concrete and/or plastered brick</t>
  </si>
  <si>
    <t>Concrete footings and pedestals for laboratory equipment</t>
  </si>
  <si>
    <t>Notice boards</t>
  </si>
  <si>
    <t>White boards</t>
  </si>
  <si>
    <t>C1.4.2.1</t>
  </si>
  <si>
    <t>C1.4.2.2</t>
  </si>
  <si>
    <t>C1.4.2.3</t>
  </si>
  <si>
    <t>C1.4.2.4</t>
  </si>
  <si>
    <t>C1.4.2.5</t>
  </si>
  <si>
    <t>C1.4.2.7</t>
  </si>
  <si>
    <t>C1.4.2.8</t>
  </si>
  <si>
    <t>C1.4.2.9</t>
  </si>
  <si>
    <t>C1.4.3</t>
  </si>
  <si>
    <t>C1.4.3.1</t>
  </si>
  <si>
    <t>C1.4.3.2</t>
  </si>
  <si>
    <t>C1.4.3.5</t>
  </si>
  <si>
    <t>C1.4.3.7</t>
  </si>
  <si>
    <t>C1.4.3.8</t>
  </si>
  <si>
    <t>C1.4.3.11</t>
  </si>
  <si>
    <t>C1.4.3.13</t>
  </si>
  <si>
    <t>C1.4.3.15</t>
  </si>
  <si>
    <t>C1.4.3.19</t>
  </si>
  <si>
    <t>C1.4.3.20</t>
  </si>
  <si>
    <t>C1.4.3.21</t>
  </si>
  <si>
    <t>C1.4.3.23</t>
  </si>
  <si>
    <t>C1.4.3.24</t>
  </si>
  <si>
    <t>C1.4.3.27</t>
  </si>
  <si>
    <t>C1.4.3.29</t>
  </si>
  <si>
    <t>C1.4.3.31</t>
  </si>
  <si>
    <t>C1.4.3.33</t>
  </si>
  <si>
    <t>C1.4.3.35</t>
  </si>
  <si>
    <t>C1.4.3.36</t>
  </si>
  <si>
    <t>C1.4.3.37</t>
  </si>
  <si>
    <t>Office swivel chair</t>
  </si>
  <si>
    <t xml:space="preserve">Office chair </t>
  </si>
  <si>
    <t>Drawing table</t>
  </si>
  <si>
    <t>Conference table</t>
  </si>
  <si>
    <t>General purpose steel cabinet with shelves</t>
  </si>
  <si>
    <t>220/250 volt power outlet plug point</t>
  </si>
  <si>
    <t xml:space="preserve">Wash-hand basin </t>
  </si>
  <si>
    <t xml:space="preserve">Laboratory basin </t>
  </si>
  <si>
    <t>Extractor fan</t>
  </si>
  <si>
    <t>Fire extinguisher 9,0 kg, dry powder type</t>
  </si>
  <si>
    <t>Air-conditioning unit</t>
  </si>
  <si>
    <t>Waste paper basket</t>
  </si>
  <si>
    <t>A3 / A4 colour printer, copier, scanner</t>
  </si>
  <si>
    <t>Rain gauge</t>
  </si>
  <si>
    <t>Digital thermometer</t>
  </si>
  <si>
    <t>Measuring wheel</t>
  </si>
  <si>
    <t>First aid kit</t>
  </si>
  <si>
    <t>C1.4.4</t>
  </si>
  <si>
    <t>Prime cost items</t>
  </si>
  <si>
    <t>C1.4.4.5</t>
  </si>
  <si>
    <t>C1.4.4.6</t>
  </si>
  <si>
    <t>C1.4.4.7</t>
  </si>
  <si>
    <t>C1.4.4.8</t>
  </si>
  <si>
    <t>C1.4.4.9</t>
  </si>
  <si>
    <t>C1.4.4.10</t>
  </si>
  <si>
    <t>C1.4.4.11</t>
  </si>
  <si>
    <t>C1.4.4.12</t>
  </si>
  <si>
    <t>C1.4.4.13</t>
  </si>
  <si>
    <t>C1.4.4.14</t>
  </si>
  <si>
    <t>The provision of internet connectivity and WiFi data for Engineer’s site staff</t>
  </si>
  <si>
    <t>Handling costs and profit in respect of item C1.4.4.5</t>
  </si>
  <si>
    <t xml:space="preserve">The provision of paper and ink for a combination colour printer/copier/scanner </t>
  </si>
  <si>
    <t>Handling costs and profit in respect of item C1.4.4.7</t>
  </si>
  <si>
    <t>The provision of a complete 220/250 volt single phase electrical power installation, including all poles, insulators, wiring, switchboards, mains connections, meters etc.</t>
  </si>
  <si>
    <t>Handling costs and profit in respect of item C1.4.4.9</t>
  </si>
  <si>
    <t>The provision of a complete 440/231 volt three phase electrical power installation, including all poles, insulators, wiring, switchboards, mains connections, meters etc.</t>
  </si>
  <si>
    <t>Handling costs and profit in respect of item C1.4.4.11</t>
  </si>
  <si>
    <t>Provision of a 440/231 volt three phase electricity generator if electricity from a power supply authority is not available on site</t>
  </si>
  <si>
    <t>Handling costs and profit in respect of item C1.4.4.13</t>
  </si>
  <si>
    <t>percentage (%)</t>
  </si>
  <si>
    <t>C1.4.5</t>
  </si>
  <si>
    <t>Services at site offices, laboratories and site accommodation</t>
  </si>
  <si>
    <t>C1.4.5.1</t>
  </si>
  <si>
    <t>C1.4.5.2</t>
  </si>
  <si>
    <t>C1.4.7</t>
  </si>
  <si>
    <t>Site inspection transport</t>
  </si>
  <si>
    <t>C1.4.7.1</t>
  </si>
  <si>
    <t>C1.4.7.2</t>
  </si>
  <si>
    <t>Travel on site</t>
  </si>
  <si>
    <t>C1.4.8</t>
  </si>
  <si>
    <t>Site security measures for the Engineer’s facilities</t>
  </si>
  <si>
    <t>C1.4.8.1</t>
  </si>
  <si>
    <t>C1.4.8.2</t>
  </si>
  <si>
    <t>Supply and installation of all required security measures at the Engineer’s site offices and laboratories</t>
  </si>
  <si>
    <t>Provision of security guards / watchmen and an armed response service at the Engineer’s site offices and laboratories</t>
  </si>
  <si>
    <t>C1.5</t>
  </si>
  <si>
    <t>ACCOMMODATION OF TRAFFIC</t>
  </si>
  <si>
    <t>C1.5.1</t>
  </si>
  <si>
    <t>Accommodation of pedestrian and non-motorised traffic</t>
  </si>
  <si>
    <t>C1.5.1.1</t>
  </si>
  <si>
    <t>C1.5.2</t>
  </si>
  <si>
    <t>Accommodation of vehicular traffic</t>
  </si>
  <si>
    <t>C1.5.3</t>
  </si>
  <si>
    <t>Liaison with traffic authorities</t>
  </si>
  <si>
    <t>hectare (ha)</t>
  </si>
  <si>
    <t>kilometre (km)</t>
  </si>
  <si>
    <t>provisional sum</t>
  </si>
  <si>
    <r>
      <t>cubic metre (m</t>
    </r>
    <r>
      <rPr>
        <vertAlign val="superscript"/>
        <sz val="10"/>
        <color rgb="FF000000"/>
        <rFont val="Arial"/>
        <family val="2"/>
      </rPr>
      <t>3</t>
    </r>
    <r>
      <rPr>
        <sz val="10"/>
        <color rgb="FF000000"/>
        <rFont val="Arial"/>
        <family val="2"/>
      </rPr>
      <t>)</t>
    </r>
  </si>
  <si>
    <t>number (No.)</t>
  </si>
  <si>
    <t>per day</t>
  </si>
  <si>
    <t>C1.5.7</t>
  </si>
  <si>
    <t>Temporary traffic control facilities</t>
  </si>
  <si>
    <t>C1.5.7.1</t>
  </si>
  <si>
    <t>C1.5.7.2</t>
  </si>
  <si>
    <t>C1.5.7.3</t>
  </si>
  <si>
    <t>C1.5.7.4</t>
  </si>
  <si>
    <t>C1.5.7.5</t>
  </si>
  <si>
    <t>Delineators including mounting bases and ballast:</t>
  </si>
  <si>
    <t>Traffic controllers</t>
  </si>
  <si>
    <t>Provision of illuminated traffic signs:</t>
  </si>
  <si>
    <t>Flashing LED illuminated arrow board</t>
  </si>
  <si>
    <t>man-shift</t>
  </si>
  <si>
    <t>C1.5.7.6</t>
  </si>
  <si>
    <t>Maintenance of illuminated traffic signs:</t>
  </si>
  <si>
    <t>C1.5.7.7</t>
  </si>
  <si>
    <t>Traffic calming devices:</t>
  </si>
  <si>
    <t>C1.5.7.8</t>
  </si>
  <si>
    <t>C1.5.7.9</t>
  </si>
  <si>
    <t>Cleaning of traffic control facilities</t>
  </si>
  <si>
    <t>C1.5.8</t>
  </si>
  <si>
    <t>man-month</t>
  </si>
  <si>
    <t>C1.5.9</t>
  </si>
  <si>
    <t>Traffic safety vehicle</t>
  </si>
  <si>
    <t>C1.5.11</t>
  </si>
  <si>
    <t>Provision of safety equipment for visitors</t>
  </si>
  <si>
    <t>C1.5.11.1</t>
  </si>
  <si>
    <t>Provision of reflective safety vests for visitors</t>
  </si>
  <si>
    <t>C1.5.12</t>
  </si>
  <si>
    <t>Additional traffic accommodation facilities ordered by the Engineer:</t>
  </si>
  <si>
    <t>C1.5.12.1</t>
  </si>
  <si>
    <t>C1.5.12.2</t>
  </si>
  <si>
    <t xml:space="preserve">Provision of additional traffic accommodation facilities </t>
  </si>
  <si>
    <t>Handling cost, profit and all other charges in respect of item C1.5.12.1</t>
  </si>
  <si>
    <t>C1.6</t>
  </si>
  <si>
    <t>C1.6.1</t>
  </si>
  <si>
    <t>Clearing</t>
  </si>
  <si>
    <t>C1.6.1.1</t>
  </si>
  <si>
    <t>Clearing with machines and some hand labour where necessary</t>
  </si>
  <si>
    <t>C1.6.2</t>
  </si>
  <si>
    <t>Grubbing</t>
  </si>
  <si>
    <t>C1.6.2.1</t>
  </si>
  <si>
    <t>Grubbing with machines and some hand labour where necessary</t>
  </si>
  <si>
    <t>C1.7</t>
  </si>
  <si>
    <t>LOADING AND HAULING</t>
  </si>
  <si>
    <t>C1.7.1</t>
  </si>
  <si>
    <t>Loading</t>
  </si>
  <si>
    <t>C1.7.1.1</t>
  </si>
  <si>
    <t>Loading from stockpile using machines and some hand labour where necessary</t>
  </si>
  <si>
    <t>C1.7.2</t>
  </si>
  <si>
    <t>Hauling</t>
  </si>
  <si>
    <t>C1.7.2.1</t>
  </si>
  <si>
    <t>C1.7.2.2</t>
  </si>
  <si>
    <t>Hauling material for use in the Works and off-loading it on the site of the Works:</t>
  </si>
  <si>
    <t>Soil, gravel, crushed stone and pavement layer material</t>
  </si>
  <si>
    <t>Soil and gravel material</t>
  </si>
  <si>
    <r>
      <t>cubic metre - kilometre (m</t>
    </r>
    <r>
      <rPr>
        <vertAlign val="superscript"/>
        <sz val="10"/>
        <color rgb="FF000000"/>
        <rFont val="Arial"/>
        <family val="2"/>
      </rPr>
      <t xml:space="preserve">3 </t>
    </r>
    <r>
      <rPr>
        <sz val="10"/>
        <color rgb="FF000000"/>
        <rFont val="Arial"/>
        <family val="2"/>
      </rPr>
      <t>- km)</t>
    </r>
  </si>
  <si>
    <t>C2.1</t>
  </si>
  <si>
    <t>GENERAL REQUIREMENTS AND TRENCHING FOR SERVICES</t>
  </si>
  <si>
    <t>C2.1.1</t>
  </si>
  <si>
    <t>Location, identification, protection and relocation of existing services</t>
  </si>
  <si>
    <t>C2.1.1.1</t>
  </si>
  <si>
    <t>C2.1.1.4</t>
  </si>
  <si>
    <t>Contractor’s obligations</t>
  </si>
  <si>
    <t>Permanent services relocation or protection work by the Contractor</t>
  </si>
  <si>
    <t>prime cost (PC) sum</t>
  </si>
  <si>
    <t>Etc., insert additional items as required</t>
  </si>
  <si>
    <t>State diameter</t>
  </si>
  <si>
    <t>Sum</t>
  </si>
  <si>
    <t>C2.3.27</t>
  </si>
  <si>
    <t xml:space="preserve">Extra over item C2.3.21 for encasing (wrapping) joints </t>
  </si>
  <si>
    <t>C2.3.27.1</t>
  </si>
  <si>
    <t>State for each water main the number of joints to be encased (wrapped)</t>
  </si>
  <si>
    <t>C2.3.28</t>
  </si>
  <si>
    <t xml:space="preserve">Installation of hydrants and water meters </t>
  </si>
  <si>
    <t>C2.3.28.1</t>
  </si>
  <si>
    <t>C2.3.28.2</t>
  </si>
  <si>
    <t>C2.3.28.3</t>
  </si>
  <si>
    <t>Describe hydrant type</t>
  </si>
  <si>
    <t>Describe water meter type</t>
  </si>
  <si>
    <t>C2.3.29.1</t>
  </si>
  <si>
    <t>C2.3.29</t>
  </si>
  <si>
    <t>Bedding for water mains (Class B and C) and fill blanket compacted to 90 % of MDD (100 % for sand)</t>
  </si>
  <si>
    <t>C2.3.29.2</t>
  </si>
  <si>
    <t>C3.1</t>
  </si>
  <si>
    <t>C3.1.1</t>
  </si>
  <si>
    <t>C3.1.1.1</t>
  </si>
  <si>
    <t>C3.1.1.2</t>
  </si>
  <si>
    <t>Excavating all material situated within the following depth ranges below the surface level using conventional methods:</t>
  </si>
  <si>
    <t>Extra over sub-item C3.1.1.1 for excavation in hard and boulder material, irrespective of depth</t>
  </si>
  <si>
    <t>C3.1.2</t>
  </si>
  <si>
    <t xml:space="preserve">Clearing, shaping and disposal of accumulated sediment in existing unlined open drains </t>
  </si>
  <si>
    <t>C3.1.2.1</t>
  </si>
  <si>
    <t>C3.1.2.2</t>
  </si>
  <si>
    <t>Using conventional methods</t>
  </si>
  <si>
    <t>Using labour enhanced construction methods</t>
  </si>
  <si>
    <t>C3.1.3</t>
  </si>
  <si>
    <t>Excavation, clearing and disposal of accumulated sediment in existing lined drains and drainage systems</t>
  </si>
  <si>
    <t>C3.1.3.3</t>
  </si>
  <si>
    <t>Concrete or other lined side drains</t>
  </si>
  <si>
    <t>Using labour enhanced construction methods:</t>
  </si>
  <si>
    <t>C3.1.4</t>
  </si>
  <si>
    <t>Excavation and disposal of material for subsoil drainage systems:</t>
  </si>
  <si>
    <t>C3.1.4.1</t>
  </si>
  <si>
    <t>C3.1.4.4</t>
  </si>
  <si>
    <t>Excavating in all material situated within the following depth ranges below the surface:</t>
  </si>
  <si>
    <t>Extra over sub-item C3.1.4.1 for excavation in hard and boulder material, irrespective of depth</t>
  </si>
  <si>
    <t>C3.1.5</t>
  </si>
  <si>
    <t>C3.1.5.1</t>
  </si>
  <si>
    <t>Un-stabilised natural gravel obtained from approved sources on the site</t>
  </si>
  <si>
    <t>C3.1.7</t>
  </si>
  <si>
    <t>C3.1.7.2</t>
  </si>
  <si>
    <t>Natural permeable material in subsoil drainage systems (approved crushed stone):</t>
  </si>
  <si>
    <t>C3.1.8</t>
  </si>
  <si>
    <t>Natural permeable material in subsoil drainage systems (approved natural sand):</t>
  </si>
  <si>
    <t>C3.1.8.2</t>
  </si>
  <si>
    <t>C3.1.9</t>
  </si>
  <si>
    <t>C3.1.9.1</t>
  </si>
  <si>
    <t>C3.1.10</t>
  </si>
  <si>
    <t>Polymer film sheeting or similar approved material, for lining subsoil drainage systems:</t>
  </si>
  <si>
    <t>C3.1.11</t>
  </si>
  <si>
    <t>C3.1.12</t>
  </si>
  <si>
    <t>Composite drainage systems</t>
  </si>
  <si>
    <t>C3.1.12.1</t>
  </si>
  <si>
    <t>C3.1.13</t>
  </si>
  <si>
    <t>C3.1.13.1</t>
  </si>
  <si>
    <t>C3.1.13.3</t>
  </si>
  <si>
    <t>C3.1.13.4</t>
  </si>
  <si>
    <t>C3.1.14</t>
  </si>
  <si>
    <t>Caps for subsoil drain pipes:</t>
  </si>
  <si>
    <t>C3.1.14.3</t>
  </si>
  <si>
    <t>C3.1.16</t>
  </si>
  <si>
    <t>Loading and hauling of material in excess of 1,0 km</t>
  </si>
  <si>
    <t>cubic metre - kilometre (m3 - km)</t>
  </si>
  <si>
    <t>C3.1.22</t>
  </si>
  <si>
    <t>Test flushing of subsoil drain pipe systems</t>
  </si>
  <si>
    <t>C3.1.23</t>
  </si>
  <si>
    <t>C3.1.24</t>
  </si>
  <si>
    <t>Submission of as built drawings by the Contractor</t>
  </si>
  <si>
    <t>C3.2</t>
  </si>
  <si>
    <t>CULVERTS</t>
  </si>
  <si>
    <t>C3.2.1</t>
  </si>
  <si>
    <t>Excavation for culvert structures:</t>
  </si>
  <si>
    <t>C3.2.1.1</t>
  </si>
  <si>
    <t>C3.2.1.4</t>
  </si>
  <si>
    <t>Excavating in all material situated within the following depth ranges below the surface level:</t>
  </si>
  <si>
    <t>Extra over sub-item C3.2.1.1 for excavation in hard or boulder material, irrespective of depth</t>
  </si>
  <si>
    <t>Backfilling</t>
  </si>
  <si>
    <t>C3.2.2.2</t>
  </si>
  <si>
    <t>Using imported selected material:</t>
  </si>
  <si>
    <t>C3.2.3</t>
  </si>
  <si>
    <t>C3.2.3.3</t>
  </si>
  <si>
    <t>C3.2.7</t>
  </si>
  <si>
    <t>Cast in situ concrete and formwork:</t>
  </si>
  <si>
    <t>C3.2.7.5</t>
  </si>
  <si>
    <t>C3.2.7.6</t>
  </si>
  <si>
    <t>cubic metre (m3)</t>
  </si>
  <si>
    <t>C3.2.9</t>
  </si>
  <si>
    <t>C3.2.16</t>
  </si>
  <si>
    <t>Brickwork (Engineering bricks):</t>
  </si>
  <si>
    <t>C3.2.16.2</t>
  </si>
  <si>
    <t>C3.2.17</t>
  </si>
  <si>
    <t>C3.2.18</t>
  </si>
  <si>
    <t>litre (ℓ)</t>
  </si>
  <si>
    <t>C4.1</t>
  </si>
  <si>
    <t>C4.3</t>
  </si>
  <si>
    <t>EXISTING ROAD MATERIALS</t>
  </si>
  <si>
    <t>C4.3.4</t>
  </si>
  <si>
    <t xml:space="preserve">Saw-cutting existing materials within the following average depth ranges </t>
  </si>
  <si>
    <t>C4.3.4.1</t>
  </si>
  <si>
    <t>C4.3.5</t>
  </si>
  <si>
    <t>Providing the milling machine on the site</t>
  </si>
  <si>
    <t>C4.3.5.2</t>
  </si>
  <si>
    <t>Large milling machine with a cutting width exceeding 1,2m</t>
  </si>
  <si>
    <t>C4.3.8</t>
  </si>
  <si>
    <t>Excavating material by milling</t>
  </si>
  <si>
    <t>C4.3.8.3</t>
  </si>
  <si>
    <t>Natural gravel material</t>
  </si>
  <si>
    <t>C4.4</t>
  </si>
  <si>
    <t>COMMERCIAL MATERIALS</t>
  </si>
  <si>
    <t>Pavement layer material:</t>
  </si>
  <si>
    <t>Fill material in the earthworks:</t>
  </si>
  <si>
    <t>Commercial materials identified by the Contractor from commercial, private or other non-commercial suppliers</t>
  </si>
  <si>
    <t>C4.4.2</t>
  </si>
  <si>
    <t>C4.4.2.1</t>
  </si>
  <si>
    <t>C4.4.2.5</t>
  </si>
  <si>
    <t>C4.4.2.6</t>
  </si>
  <si>
    <t>Cementitious stabilising agents</t>
  </si>
  <si>
    <t>C4.4.4</t>
  </si>
  <si>
    <t>C4.4.4.1</t>
  </si>
  <si>
    <t>C5.1</t>
  </si>
  <si>
    <t>ROADBED</t>
  </si>
  <si>
    <t>C5.1.1</t>
  </si>
  <si>
    <t>Roadbed construction and compaction:</t>
  </si>
  <si>
    <t>C5.1.1.4</t>
  </si>
  <si>
    <t>kilolitre (kℓ)</t>
  </si>
  <si>
    <t>Construction of roadbed comprising a pioneer layer</t>
  </si>
  <si>
    <t>C5.1.11</t>
  </si>
  <si>
    <t>Construction of a levelling layer:</t>
  </si>
  <si>
    <t>C5.3</t>
  </si>
  <si>
    <t>ROAD PAVEMENT LAYERS</t>
  </si>
  <si>
    <t>C5.3.1</t>
  </si>
  <si>
    <t>Compiling and implementing M&amp;U plans for the construction of all the pavement layers.</t>
  </si>
  <si>
    <t>C5.3.2</t>
  </si>
  <si>
    <t>Construction of pavement layers</t>
  </si>
  <si>
    <t>C5.3.2.1</t>
  </si>
  <si>
    <t>Construction of layers using conventional construction methods:</t>
  </si>
  <si>
    <t>C5.4</t>
  </si>
  <si>
    <t>STABILISATION</t>
  </si>
  <si>
    <t>C5.4.2</t>
  </si>
  <si>
    <t>Chemical stabilisation:</t>
  </si>
  <si>
    <t>C5.4.2.1</t>
  </si>
  <si>
    <t>C5.4.5</t>
  </si>
  <si>
    <t>C5.4.5.1</t>
  </si>
  <si>
    <t>Cementitious stabilisation agents for pavement layers:</t>
  </si>
  <si>
    <t>C5.4.10</t>
  </si>
  <si>
    <t>C8.1</t>
  </si>
  <si>
    <t>C8.1.1</t>
  </si>
  <si>
    <t>C8.1.1.4</t>
  </si>
  <si>
    <t>C8.8</t>
  </si>
  <si>
    <t>PATCHING AND EDGE BREAK REPAIR</t>
  </si>
  <si>
    <t>C8.8.1</t>
  </si>
  <si>
    <t>Saw cutting pavement layers for patching</t>
  </si>
  <si>
    <t>C8.8.1.1</t>
  </si>
  <si>
    <t>Asphalt or bituminous surfacing to an average depth</t>
  </si>
  <si>
    <t>C8.8.2</t>
  </si>
  <si>
    <t>Excavation in existing pavements for patching (non-milling)</t>
  </si>
  <si>
    <t>C8.8.2.1</t>
  </si>
  <si>
    <t>C8.8.2.3</t>
  </si>
  <si>
    <t>Asphalt layers</t>
  </si>
  <si>
    <t>C8.8.3</t>
  </si>
  <si>
    <t>C8.8.4</t>
  </si>
  <si>
    <t>C8.8.4.3</t>
  </si>
  <si>
    <t>C8.8.6</t>
  </si>
  <si>
    <t xml:space="preserve">Repairing edge breaks in surfacing </t>
  </si>
  <si>
    <t>C8.8.6.1</t>
  </si>
  <si>
    <r>
      <t>square metre (m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)</t>
    </r>
  </si>
  <si>
    <t>C9.1</t>
  </si>
  <si>
    <t>ASPHALT LAYERS</t>
  </si>
  <si>
    <t>C9.1.1</t>
  </si>
  <si>
    <t>Asphalt mix designs</t>
  </si>
  <si>
    <t>C9.1.1.2</t>
  </si>
  <si>
    <t>Sand skeletal mixes:</t>
  </si>
  <si>
    <t>C9.1.2</t>
  </si>
  <si>
    <t xml:space="preserve">Construction of trial sections </t>
  </si>
  <si>
    <t>C9.1.2.1</t>
  </si>
  <si>
    <t>C9.1.2.2</t>
  </si>
  <si>
    <t>C9.1.3</t>
  </si>
  <si>
    <t>Application of bond coat</t>
  </si>
  <si>
    <t>C9.1.3.1</t>
  </si>
  <si>
    <t>C9.1.4</t>
  </si>
  <si>
    <t xml:space="preserve">Asphalt base </t>
  </si>
  <si>
    <t>C9.1.4.2</t>
  </si>
  <si>
    <t xml:space="preserve">Rehabilitation </t>
  </si>
  <si>
    <t>C9.1.5</t>
  </si>
  <si>
    <t>Asphalt surfacing</t>
  </si>
  <si>
    <t>C9.1.5.2</t>
  </si>
  <si>
    <t>C9.1.14.1</t>
  </si>
  <si>
    <t>C9.1.14.2</t>
  </si>
  <si>
    <t>Profiler Surveys utilising equipment as specified - Base layers and surfacing layers</t>
  </si>
  <si>
    <t>lane kilometre (km)</t>
  </si>
  <si>
    <t>C10.1.1</t>
  </si>
  <si>
    <t>C10.1</t>
  </si>
  <si>
    <t>C10.1.1.2</t>
  </si>
  <si>
    <t>C10.1.9</t>
  </si>
  <si>
    <t>C10.1.9.7</t>
  </si>
  <si>
    <t>C10.1.10</t>
  </si>
  <si>
    <t>C10.1.10.5</t>
  </si>
  <si>
    <t>C10.1.15</t>
  </si>
  <si>
    <t xml:space="preserve">Precoating of aggregate by hand </t>
  </si>
  <si>
    <t>C10.1.15.1</t>
  </si>
  <si>
    <t>C10.1.22</t>
  </si>
  <si>
    <t>Bituminous single seal and slurry, including a cover spray if specified:</t>
  </si>
  <si>
    <t>C10.1.22.1</t>
  </si>
  <si>
    <t>C10.1.22.4</t>
  </si>
  <si>
    <t>C10.1.26</t>
  </si>
  <si>
    <t>C11.1</t>
  </si>
  <si>
    <t>TRAINING, COACHING, GUIDANCE, MENTORING AND ASSISTANCE</t>
  </si>
  <si>
    <t xml:space="preserve">Contract Participation Performance bonus </t>
  </si>
  <si>
    <t xml:space="preserve">Cost of liaison, social facilitation and PLC support </t>
  </si>
  <si>
    <t xml:space="preserve">Handling cost and profit in respect of sub-item D10.02(a) </t>
  </si>
  <si>
    <t>Contractor’s charge for the management and execution of the Targeted Enterprise procurement process:</t>
  </si>
  <si>
    <t>(iv)</t>
  </si>
  <si>
    <t>Targeted Enterprise Procurement Coordinator</t>
  </si>
  <si>
    <t>Procurement process for the totality of all tenders concluded for the appointment of Targeted Enterprise suppliers</t>
  </si>
  <si>
    <t>Procurement process for the totality of all tenders concluded for the appointment of Targeted Enterprise subcontractors of CIDB 1 and 2 contractor grading</t>
  </si>
  <si>
    <t>Procurement process for the totality of all tenders concluded for the appointment of Targeted Enterprise subcontractors of CIDB 3 and 4 contractor grading</t>
  </si>
  <si>
    <t>Procurement process for the totality of all tenders concluded for the appointment of Targeted Enterprise subcontractors of CIDB 5 and higher contractor grading</t>
  </si>
  <si>
    <t>Targeted Enterprise Construction Manager</t>
  </si>
  <si>
    <t>Targeted Enterprise Site Supervisors</t>
  </si>
  <si>
    <t>Contractor’s establishment, management, management support, assistance, coaching, guidance, mentoring and supervision of Targeted Enterprises</t>
  </si>
  <si>
    <t>Handling costs and profit in respect of payment associated with sub-item D10.05(a)</t>
  </si>
  <si>
    <t>Preliminary and General Obligations of Targeted Enterprise sub-contractors appointed in terms of Section D</t>
  </si>
  <si>
    <t>Payments associated with the construction works carried out by Targeted Enterprise subcontractors of CIDB 1 and 2 contractor grading designation appointed in terms of Section D</t>
  </si>
  <si>
    <t>Fluctuation between the main contractor’s rates and that of the Targeted Enterprise subcontractors</t>
  </si>
  <si>
    <t>Training Costs</t>
  </si>
  <si>
    <t>Accredited generic skills training</t>
  </si>
  <si>
    <t>Community skills training</t>
  </si>
  <si>
    <t>Handling cost and profit in respect of subitems D10.06(a)(i), (ii) and (iii)</t>
  </si>
  <si>
    <t>Training venue</t>
  </si>
  <si>
    <t>C11.2</t>
  </si>
  <si>
    <t>C11.2.1</t>
  </si>
  <si>
    <t>C11.2.2</t>
  </si>
  <si>
    <t>C11.2.3</t>
  </si>
  <si>
    <t>C11.1.6</t>
  </si>
  <si>
    <t>PITCHING, STONEWORK, CAST IN SITU CONCRETE FOR PROTECTION AGAINST EROSION</t>
  </si>
  <si>
    <t>NON-STRUCTURAL GABIONS</t>
  </si>
  <si>
    <t>Foundation trench excavation:</t>
  </si>
  <si>
    <t>C11.2.4</t>
  </si>
  <si>
    <t>Excavating all material situated within the following depth ranges below the surface level</t>
  </si>
  <si>
    <t>Extra over sub-item C11.2.1.1 for excavation in hard material, irrespective of depth</t>
  </si>
  <si>
    <t>Surface preparation for bedding the gabion boxes and mattresses</t>
  </si>
  <si>
    <t>Gabion boxes and mattresses:</t>
  </si>
  <si>
    <t>C11.2.3.1</t>
  </si>
  <si>
    <t>C11.2.3.3</t>
  </si>
  <si>
    <t>ROAD RESTRAINT SYSTEMS</t>
  </si>
  <si>
    <t>C11.4</t>
  </si>
  <si>
    <t>C11.4.1</t>
  </si>
  <si>
    <t>C11.4.1.1</t>
  </si>
  <si>
    <t>C11.4.1.2</t>
  </si>
  <si>
    <t>Complete galvanized system compliant to SANS 1350:</t>
  </si>
  <si>
    <t>Terminal sections for 3,81 guardrails comprising of:</t>
  </si>
  <si>
    <t>C11.4.5</t>
  </si>
  <si>
    <t>C11.4.5.1</t>
  </si>
  <si>
    <t>Timber</t>
  </si>
  <si>
    <t>Reflective plates</t>
  </si>
  <si>
    <t>C11.4.6</t>
  </si>
  <si>
    <t>C11.4.6.1</t>
  </si>
  <si>
    <t>Steel plates</t>
  </si>
  <si>
    <t>Removing existing guardrails:</t>
  </si>
  <si>
    <t>C11.4.7</t>
  </si>
  <si>
    <t>C11.6</t>
  </si>
  <si>
    <t xml:space="preserve">ROAD SIGNS </t>
  </si>
  <si>
    <t>Road signboards with painted or coloured semi-matt background. Symbols, lettering and borders in semi- matt black or in Class I retro-reflective material, where the sign board is constructed from:</t>
  </si>
  <si>
    <t>C11.6.1.8</t>
  </si>
  <si>
    <t>C11.6.1.10</t>
  </si>
  <si>
    <t>Regulatory signs, temporary</t>
  </si>
  <si>
    <t>C11.6.3</t>
  </si>
  <si>
    <t>C11.6.3.2</t>
  </si>
  <si>
    <t>C11.6.5</t>
  </si>
  <si>
    <t>C11.6.5.2</t>
  </si>
  <si>
    <t>Excavating soft or intermediate material and backfilling using labour enhanced construction methods</t>
  </si>
  <si>
    <t>C11.6.8</t>
  </si>
  <si>
    <t>Danger plates at culverts/structures</t>
  </si>
  <si>
    <t>C11.6.8.3</t>
  </si>
  <si>
    <r>
      <t>Warning signs, temporary</t>
    </r>
    <r>
      <rPr>
        <b/>
        <i/>
        <sz val="10"/>
        <color rgb="FF000000"/>
        <rFont val="Arial"/>
        <family val="2"/>
      </rPr>
      <t xml:space="preserve"> </t>
    </r>
  </si>
  <si>
    <t>C11.7</t>
  </si>
  <si>
    <t>ROAD MARKINGS AND ROAD STUDS</t>
  </si>
  <si>
    <t>Retro-reflective road marking:</t>
  </si>
  <si>
    <t>C11.7.2</t>
  </si>
  <si>
    <t>C11.7.2.1</t>
  </si>
  <si>
    <t>C11.7.2.2</t>
  </si>
  <si>
    <t>C11.7.2.4</t>
  </si>
  <si>
    <t>C11.7.2.7</t>
  </si>
  <si>
    <t>Thermoplastic road marking</t>
  </si>
  <si>
    <t>C11.7.3.1</t>
  </si>
  <si>
    <t>C11.7.7</t>
  </si>
  <si>
    <t>Road studs</t>
  </si>
  <si>
    <t>C11.7.7.2</t>
  </si>
  <si>
    <t>C11.7.7.3</t>
  </si>
  <si>
    <t>C11.7.8</t>
  </si>
  <si>
    <t>Setting out and premarking the lines (excluding traffic island markings, lettering and symbols)</t>
  </si>
  <si>
    <t>C11.7.9</t>
  </si>
  <si>
    <t>Re-establishing the painting unit during the defects notification period and at other instances on instruction of the Engineer</t>
  </si>
  <si>
    <t>C11.7.11</t>
  </si>
  <si>
    <t>Removal of existing road studs</t>
  </si>
  <si>
    <t>hour (h)</t>
  </si>
  <si>
    <t>C11.9</t>
  </si>
  <si>
    <t>FINISHING THE ROAD AND ROAD RESERVE AND TREATING OLD ROADS</t>
  </si>
  <si>
    <t>C11.9.1</t>
  </si>
  <si>
    <t>Finishing the road and road reserve:</t>
  </si>
  <si>
    <t>C11.9.1.2</t>
  </si>
  <si>
    <t>Single carriageway road</t>
  </si>
  <si>
    <t>C13.7</t>
  </si>
  <si>
    <t>JOINTS</t>
  </si>
  <si>
    <t>C13.7.5</t>
  </si>
  <si>
    <t>Supply and installation of Agrément South Africa certified proprietary expansion joints</t>
  </si>
  <si>
    <t>Asphaltic plug type joints</t>
  </si>
  <si>
    <t>C13.7.5.2</t>
  </si>
  <si>
    <t>TESTING MATERIALS AND JUDGEMENT OF WORKMANSHIP</t>
  </si>
  <si>
    <t>C20.1</t>
  </si>
  <si>
    <t>GENERAL REQUIREMENTS FOR SURFACE TREATMENTS</t>
  </si>
  <si>
    <t>C11.2.1.1</t>
  </si>
  <si>
    <t>C11.2.1.2</t>
  </si>
  <si>
    <t>ROAD SIGNS</t>
  </si>
  <si>
    <t>D1010</t>
  </si>
  <si>
    <t>SERVICES</t>
  </si>
  <si>
    <t>GENERAL</t>
  </si>
  <si>
    <t>DRAINAGE</t>
  </si>
  <si>
    <t>EARTHWORKS AND PAVEMENT LAYERS MATERIALS</t>
  </si>
  <si>
    <t>EARTHWORKS AND PAVEMENT LAYERS CONSTRUCTION</t>
  </si>
  <si>
    <t>PRETREATMENT AND REPAIR EXISTING LAYERS</t>
  </si>
  <si>
    <t>SURFACE TREATMENTS</t>
  </si>
  <si>
    <t>ANCILLIARY ROAD WORKS</t>
  </si>
  <si>
    <t>STRUCTURES</t>
  </si>
  <si>
    <t>QUALITY ASSURANCE</t>
  </si>
  <si>
    <t>SECTION D: STAKEHOLDER AND COMMUNITY LIAISON, AND TARGET LABOUR AND TARGETED ENTERPRISES UTILISATION AND DEVELOPMENT</t>
  </si>
  <si>
    <t>lump</t>
  </si>
  <si>
    <t>sum</t>
  </si>
  <si>
    <t>Prov</t>
  </si>
  <si>
    <t>prime</t>
  </si>
  <si>
    <t>cost</t>
  </si>
  <si>
    <t>Prime</t>
  </si>
  <si>
    <t>Cost</t>
  </si>
  <si>
    <t>3,0m aluminium straight edge complete with two measuring wedges</t>
  </si>
  <si>
    <t>Single 1500m, 58 watt fluorescent tube ceiling light</t>
  </si>
  <si>
    <t>900mm wide x 150mm high</t>
  </si>
  <si>
    <t>Traffic cones, minimum height 750mm</t>
  </si>
  <si>
    <t>25mm high x 100mm wide asphalt rumble strips</t>
  </si>
  <si>
    <t>Not exceeding 50mm</t>
  </si>
  <si>
    <t>Exceeding 1,5m and up to 3,0m</t>
  </si>
  <si>
    <t>0m to 1,5m</t>
  </si>
  <si>
    <t>230mm thick</t>
  </si>
  <si>
    <t>Up to 50mm</t>
  </si>
  <si>
    <t>Exceeding 100mm</t>
  </si>
  <si>
    <t>Compaction of imported material to 93% of MDD</t>
  </si>
  <si>
    <t>Over a constructed pioneer layer compacted to 90% MDD</t>
  </si>
  <si>
    <t>Exceeding 10 m² but not exceeding 50 m² including for edge repairs wider than 250mm</t>
  </si>
  <si>
    <t>Exceeding 50 m² up to 100 m² including for edge repairs wider than 250mm</t>
  </si>
  <si>
    <t>Exceeding 100 m²</t>
  </si>
  <si>
    <t>Using 7,1mm aggregate</t>
  </si>
  <si>
    <t>20mm aggregate</t>
  </si>
  <si>
    <t>Additional guardrail posts for 3,81m systems:</t>
  </si>
  <si>
    <t>Not exceeding 10 m² including for edge repairs wider than 250mm</t>
  </si>
  <si>
    <t xml:space="preserve">Stable–grade 30% net bitumen emulsion as specified.  Applied with a calibrated distributer </t>
  </si>
  <si>
    <t>Hauling material to spoil and off-loading it at a designated spoil or stockpile area:</t>
  </si>
  <si>
    <t>Boulders, hard material and concrete</t>
  </si>
  <si>
    <r>
      <t>Construction equipment</t>
    </r>
    <r>
      <rPr>
        <sz val="10"/>
        <color theme="1"/>
        <rFont val="Arial"/>
        <family val="2"/>
      </rPr>
      <t xml:space="preserve"> </t>
    </r>
    <r>
      <rPr>
        <i/>
        <sz val="10"/>
        <color theme="1"/>
        <rFont val="Arial"/>
        <family val="2"/>
      </rPr>
      <t>(specify size and/or model number)</t>
    </r>
  </si>
  <si>
    <r>
      <t xml:space="preserve">Vehicles </t>
    </r>
    <r>
      <rPr>
        <i/>
        <sz val="10"/>
        <color theme="1"/>
        <rFont val="Arial"/>
        <family val="2"/>
      </rPr>
      <t>(specify size)</t>
    </r>
  </si>
  <si>
    <r>
      <t xml:space="preserve">Office desk with 3 drawers </t>
    </r>
    <r>
      <rPr>
        <i/>
        <sz val="10"/>
        <color theme="1"/>
        <rFont val="Arial"/>
        <family val="2"/>
      </rPr>
      <t>(at least one lockable drawer)</t>
    </r>
  </si>
  <si>
    <r>
      <t xml:space="preserve">Provision of a bus, mini-bus or combi van for site inspection purposes </t>
    </r>
    <r>
      <rPr>
        <i/>
        <sz val="10"/>
        <color theme="1"/>
        <rFont val="Arial"/>
        <family val="2"/>
      </rPr>
      <t>(specify type and size of vehicle)</t>
    </r>
  </si>
  <si>
    <r>
      <t xml:space="preserve">Single sided, reversible left or right </t>
    </r>
    <r>
      <rPr>
        <i/>
        <sz val="10"/>
        <color theme="1"/>
        <rFont val="Arial"/>
        <family val="2"/>
      </rPr>
      <t>(size indicated)</t>
    </r>
  </si>
  <si>
    <r>
      <t xml:space="preserve">Double sided, reversible left or right </t>
    </r>
    <r>
      <rPr>
        <i/>
        <sz val="10"/>
        <color theme="1"/>
        <rFont val="Arial"/>
        <family val="2"/>
      </rPr>
      <t>(size indicated)</t>
    </r>
  </si>
  <si>
    <r>
      <t xml:space="preserve">Sign mounted flashing amber lights </t>
    </r>
    <r>
      <rPr>
        <i/>
        <sz val="10"/>
        <color theme="1"/>
        <rFont val="Arial"/>
        <family val="2"/>
      </rPr>
      <t>(2 lights with the specified power supply)</t>
    </r>
    <r>
      <rPr>
        <sz val="10"/>
        <color theme="1"/>
        <rFont val="Arial"/>
        <family val="2"/>
      </rPr>
      <t xml:space="preserve"> mounted on a backing board which is:</t>
    </r>
  </si>
  <si>
    <r>
      <t xml:space="preserve">Cleared and grubbed material </t>
    </r>
    <r>
      <rPr>
        <i/>
        <sz val="10"/>
        <color theme="1"/>
        <rFont val="Arial"/>
        <family val="2"/>
      </rPr>
      <t>(organic matter and all other unsuitable or waste material)</t>
    </r>
  </si>
  <si>
    <t>Asphalt material:</t>
  </si>
  <si>
    <t>C5.1.13</t>
  </si>
  <si>
    <t>C5.1.13.2</t>
  </si>
  <si>
    <r>
      <t xml:space="preserve">Addition of cementitious stabilisation agents </t>
    </r>
    <r>
      <rPr>
        <i/>
        <sz val="10"/>
        <color theme="1"/>
        <rFont val="Arial"/>
        <family val="2"/>
      </rPr>
      <t>(specify agent separately)</t>
    </r>
    <r>
      <rPr>
        <sz val="10"/>
        <color theme="1"/>
        <rFont val="Arial"/>
        <family val="2"/>
      </rPr>
      <t xml:space="preserve"> for pavement layers</t>
    </r>
  </si>
  <si>
    <r>
      <t xml:space="preserve">Compacting the floor of excavations for patching </t>
    </r>
    <r>
      <rPr>
        <i/>
        <sz val="10"/>
        <color theme="1"/>
        <rFont val="Arial"/>
        <family val="2"/>
      </rPr>
      <t>(specify density)</t>
    </r>
  </si>
  <si>
    <t>Removal of trial section where so instructed by the Engineer</t>
  </si>
  <si>
    <t>Extra over C11.4.1.1(a) and C11.4.1.1(b) for excavating holes of posts using labour enhanced methods (soft and intermediate)</t>
  </si>
  <si>
    <t>Erecting of guardrails at 3,81m spacing</t>
  </si>
  <si>
    <r>
      <t xml:space="preserve">Road sign supports </t>
    </r>
    <r>
      <rPr>
        <sz val="10"/>
        <color theme="1"/>
        <rFont val="Arial"/>
        <family val="2"/>
      </rPr>
      <t>(overhead road sign structures excluded)</t>
    </r>
    <r>
      <rPr>
        <b/>
        <sz val="10"/>
        <rFont val="Arial"/>
        <family val="2"/>
      </rPr>
      <t>:</t>
    </r>
  </si>
  <si>
    <r>
      <t xml:space="preserve">Excavation and backfilling for road sign supports </t>
    </r>
    <r>
      <rPr>
        <b/>
        <sz val="10"/>
        <color theme="1"/>
        <rFont val="Arial"/>
        <family val="2"/>
      </rPr>
      <t>(not applicable to kilometre posts)</t>
    </r>
  </si>
  <si>
    <r>
      <t xml:space="preserve">Temporary road studs compliant to SANS 1442 or 1463 </t>
    </r>
    <r>
      <rPr>
        <i/>
        <sz val="10"/>
        <color theme="1"/>
        <rFont val="Arial"/>
        <family val="2"/>
      </rPr>
      <t>(type/classification &amp; colours stated)</t>
    </r>
  </si>
  <si>
    <t>Dispute Adjudication Board (DAB)</t>
  </si>
  <si>
    <t>C1.2.10.1</t>
  </si>
  <si>
    <t>Employer’s contribution to DAB (50%)</t>
  </si>
  <si>
    <t>PC1.2.10</t>
  </si>
  <si>
    <t>PC1.3.1</t>
  </si>
  <si>
    <t>C1.3.1.4</t>
  </si>
  <si>
    <t>De-establishment</t>
  </si>
  <si>
    <t>Re-establishment</t>
  </si>
  <si>
    <t>Engineer's cost</t>
  </si>
  <si>
    <t>Suspension Cost</t>
  </si>
  <si>
    <t>Suspension period</t>
  </si>
  <si>
    <t>number</t>
  </si>
  <si>
    <t>PC20.1.5</t>
  </si>
  <si>
    <t>SECTION D - D1000</t>
  </si>
  <si>
    <t>PC1.2.7</t>
  </si>
  <si>
    <t>Handling cost, profit and all other charges in respect of item C1.2.7.1</t>
  </si>
  <si>
    <t>Handling cost, profit and all other charges in respect of item C1.2.7.3</t>
  </si>
  <si>
    <t>PC3.2.2</t>
  </si>
  <si>
    <t>Mobilisation period</t>
  </si>
  <si>
    <t>Execution of the works</t>
  </si>
  <si>
    <t>PC11.7.3</t>
  </si>
  <si>
    <t>PC11.6.1</t>
  </si>
  <si>
    <t>This Pricing Schedule is based on the COTO Draft Standard (DS) October 2020, and updated for the Works ProForma Book 3 - 2022.1 – June 2022 version saved in EDMS folder 7475454</t>
  </si>
  <si>
    <t>Dump truck - 10m3 Capacity</t>
  </si>
  <si>
    <t>Milling Machine (Size as required requested by the Engineer)</t>
  </si>
  <si>
    <r>
      <t xml:space="preserve">Ablution unit </t>
    </r>
    <r>
      <rPr>
        <i/>
        <sz val="10"/>
        <color theme="1"/>
        <rFont val="Arial"/>
        <family val="2"/>
      </rPr>
      <t>(As per COTO specification requirements to included a toilet and wash basin outside the Toilet per unit)</t>
    </r>
  </si>
  <si>
    <r>
      <t xml:space="preserve">Kitchen unit </t>
    </r>
    <r>
      <rPr>
        <i/>
        <sz val="10"/>
        <color theme="1"/>
        <rFont val="Arial"/>
        <family val="2"/>
      </rPr>
      <t>(As per COTO Specification requirements to include a refridgerator, Microwave, Kettle, wash basin, cupboard with a table top and cutlery)</t>
    </r>
  </si>
  <si>
    <t>Traffic control stations(2 sets)</t>
  </si>
  <si>
    <r>
      <t xml:space="preserve">Crushed stone obtained from commercial sources </t>
    </r>
    <r>
      <rPr>
        <i/>
        <sz val="10"/>
        <color theme="1"/>
        <rFont val="Arial"/>
        <family val="2"/>
      </rPr>
      <t>(course grade and 20mm nominal aggregate size)</t>
    </r>
  </si>
  <si>
    <r>
      <t xml:space="preserve">Natural sand from commercial sources </t>
    </r>
    <r>
      <rPr>
        <i/>
        <sz val="10"/>
        <color theme="1"/>
        <rFont val="Arial"/>
        <family val="2"/>
      </rPr>
      <t>(Medium grade)</t>
    </r>
  </si>
  <si>
    <r>
      <t xml:space="preserve">U-PVC pipes and fittings, normal duty, complete with couplings </t>
    </r>
    <r>
      <rPr>
        <i/>
        <sz val="10"/>
        <color theme="1"/>
        <rFont val="Arial"/>
        <family val="2"/>
      </rPr>
      <t>(110mm Internal Dia and  perforated</t>
    </r>
  </si>
  <si>
    <r>
      <t xml:space="preserve">Geotextiles </t>
    </r>
    <r>
      <rPr>
        <i/>
        <sz val="10"/>
        <color theme="1"/>
        <rFont val="Arial"/>
        <family val="2"/>
      </rPr>
      <t>(Bidim, Grade E)</t>
    </r>
  </si>
  <si>
    <r>
      <t xml:space="preserve">In-plane drainage systems </t>
    </r>
    <r>
      <rPr>
        <i/>
        <sz val="10"/>
        <color theme="1"/>
        <rFont val="Arial"/>
        <family val="2"/>
      </rPr>
      <t>(Supply and lay fin drain composite subsoil drainage system including 100 mm diameter HDPE mesh structured pipe</t>
    </r>
  </si>
  <si>
    <r>
      <t xml:space="preserve">Other (Glass fibre reinforced, PVC etc.) </t>
    </r>
    <r>
      <rPr>
        <i/>
        <sz val="10"/>
        <color rgb="FFFF0000"/>
        <rFont val="Arial"/>
        <family val="2"/>
      </rPr>
      <t>(PVC)</t>
    </r>
  </si>
  <si>
    <r>
      <t xml:space="preserve">Outlet structures </t>
    </r>
    <r>
      <rPr>
        <i/>
        <sz val="10"/>
        <color theme="1"/>
        <rFont val="Arial"/>
        <family val="2"/>
      </rPr>
      <t>(Type A as per Standard detail  TD-SD-1002</t>
    </r>
  </si>
  <si>
    <r>
      <t xml:space="preserve">Junction boxes </t>
    </r>
    <r>
      <rPr>
        <i/>
        <sz val="10"/>
        <color theme="1"/>
        <rFont val="Arial"/>
        <family val="2"/>
      </rPr>
      <t>(As per TD-SD-1003)</t>
    </r>
  </si>
  <si>
    <r>
      <t xml:space="preserve">Cleaning eyes </t>
    </r>
    <r>
      <rPr>
        <i/>
        <sz val="10"/>
        <color theme="1"/>
        <rFont val="Arial"/>
        <family val="2"/>
      </rPr>
      <t>(As per TD-SD-1003)</t>
    </r>
  </si>
  <si>
    <r>
      <t xml:space="preserve">Subsoil drain outlet marker </t>
    </r>
    <r>
      <rPr>
        <b/>
        <i/>
        <sz val="10"/>
        <color rgb="FFFF0000"/>
        <rFont val="Arial"/>
        <family val="2"/>
      </rPr>
      <t>(As per TD-SD-1002)</t>
    </r>
  </si>
  <si>
    <r>
      <t xml:space="preserve">From commercial sources </t>
    </r>
    <r>
      <rPr>
        <i/>
        <sz val="10"/>
        <color theme="1"/>
        <rFont val="Arial"/>
        <family val="2"/>
      </rPr>
      <t>(G5)</t>
    </r>
  </si>
  <si>
    <r>
      <t xml:space="preserve">On Class C bedding </t>
    </r>
    <r>
      <rPr>
        <i/>
        <sz val="10"/>
        <color theme="1"/>
        <rFont val="Arial"/>
        <family val="2"/>
      </rPr>
      <t>(Concrete pipes 600mm Diameter)</t>
    </r>
  </si>
  <si>
    <r>
      <t xml:space="preserve">In inlet and outlet structures including kerbs, chutes and downpipes, skewed ends, catchpits, manholes, thrust and anchor blocks, excluding formwork but including Class U2 surfacing finish </t>
    </r>
    <r>
      <rPr>
        <i/>
        <sz val="10"/>
        <color theme="1"/>
        <rFont val="Arial"/>
        <family val="2"/>
      </rPr>
      <t>(20 MPA)</t>
    </r>
  </si>
  <si>
    <r>
      <t xml:space="preserve">Formwork of concrete under items C3.2.7.3 to 5 above </t>
    </r>
    <r>
      <rPr>
        <i/>
        <sz val="10"/>
        <color theme="1"/>
        <rFont val="Arial"/>
        <family val="2"/>
      </rPr>
      <t>(U2 Finish)</t>
    </r>
  </si>
  <si>
    <r>
      <t xml:space="preserve">Prefabricated concrete inlets and outlets to culverts </t>
    </r>
    <r>
      <rPr>
        <i/>
        <sz val="10"/>
        <color theme="1"/>
        <rFont val="Arial"/>
        <family val="2"/>
      </rPr>
      <t>(600mm Dia Pipe inlet and outlet structures)</t>
    </r>
  </si>
  <si>
    <t>Adhoc Pioneer material 300mm thick</t>
  </si>
  <si>
    <r>
      <t xml:space="preserve">Other layers </t>
    </r>
    <r>
      <rPr>
        <i/>
        <sz val="10"/>
        <color theme="1"/>
        <rFont val="Arial"/>
        <family val="2"/>
      </rPr>
      <t>(Gravel Material)</t>
    </r>
  </si>
  <si>
    <t xml:space="preserve">Establishment of equipment: 
Inertial laser Profilometer 
</t>
  </si>
  <si>
    <r>
      <t xml:space="preserve">Homogeneous modified binder </t>
    </r>
    <r>
      <rPr>
        <i/>
        <sz val="10"/>
        <color theme="1"/>
        <rFont val="Arial"/>
        <family val="2"/>
      </rPr>
      <t>(S-E1)</t>
    </r>
    <r>
      <rPr>
        <sz val="10"/>
        <color theme="1"/>
        <rFont val="Arial"/>
        <family val="2"/>
      </rPr>
      <t xml:space="preserve"> hot applied</t>
    </r>
  </si>
  <si>
    <r>
      <t xml:space="preserve">Product containing low flashpoint solvent </t>
    </r>
    <r>
      <rPr>
        <i/>
        <sz val="10"/>
        <color theme="1"/>
        <rFont val="Arial"/>
        <family val="2"/>
      </rPr>
      <t>(Bitucote)</t>
    </r>
    <r>
      <rPr>
        <sz val="10"/>
        <color theme="1"/>
        <rFont val="Arial"/>
        <family val="2"/>
      </rPr>
      <t xml:space="preserve"> </t>
    </r>
  </si>
  <si>
    <t>Bituminous single seal with 20mm aggregate and first slurry (Grade  1 aggregate, 65% Diluted Cationic spray-grade emulsion idiluted 50% with water and applied at 0.50 l/m2 of diluted emulsion and S-E1 binder and a fine slurry medium grading)</t>
  </si>
  <si>
    <t>Extra over C10.1.22.1 for application of second slurry (Fine Slurry, Fine Grading)</t>
  </si>
  <si>
    <r>
      <t xml:space="preserve">Trial sections for all seal types specified </t>
    </r>
    <r>
      <rPr>
        <i/>
        <sz val="10"/>
        <color theme="1"/>
        <rFont val="Arial"/>
        <family val="2"/>
      </rPr>
      <t>(20mm Cape Seal with 2 layer slurry application and cover spray)</t>
    </r>
  </si>
  <si>
    <t>Concrete edge beams (30 MPA)</t>
  </si>
  <si>
    <t>Galvanized gabion boxes (2,0 m x 1,0m x 1,0m gabion box with 1,0m  diaphragm spacing, mesh size 80mm x  100mm with 2,7mm wires)</t>
  </si>
  <si>
    <t>Galvanized gabion mattresses (2,0 m x 1m x 0.3m gabion mattresses with 
, mesh size 80mm x 100mm with 2,7mm wires)</t>
  </si>
  <si>
    <t>Geotextile (Grade 1 non-woven, minimum mass 320g/m²)</t>
  </si>
  <si>
    <r>
      <t xml:space="preserve">On timber posts </t>
    </r>
    <r>
      <rPr>
        <i/>
        <sz val="10"/>
        <color theme="1"/>
        <rFont val="Arial"/>
        <family val="2"/>
      </rPr>
      <t>(TD-R-GR-1001-1002)</t>
    </r>
  </si>
  <si>
    <r>
      <t xml:space="preserve">Bridge adaptors (including extra rails and posts) </t>
    </r>
    <r>
      <rPr>
        <i/>
        <sz val="10"/>
        <color theme="1"/>
        <rFont val="Arial"/>
        <family val="2"/>
      </rPr>
      <t>(TD-R-GR-1200-1201)</t>
    </r>
  </si>
  <si>
    <r>
      <t xml:space="preserve">End treatments where double guardrail sections are specified </t>
    </r>
    <r>
      <rPr>
        <i/>
        <sz val="10"/>
        <color theme="1"/>
        <rFont val="Arial"/>
        <family val="2"/>
      </rPr>
      <t>(TD-R-GR-1100-1101)</t>
    </r>
    <r>
      <rPr>
        <b/>
        <i/>
        <sz val="10"/>
        <color theme="1"/>
        <rFont val="Arial"/>
        <family val="2"/>
      </rPr>
      <t xml:space="preserve"> </t>
    </r>
  </si>
  <si>
    <r>
      <t xml:space="preserve">600mm diameter </t>
    </r>
    <r>
      <rPr>
        <i/>
        <sz val="10"/>
        <color theme="1"/>
        <rFont val="Arial"/>
        <family val="2"/>
      </rPr>
      <t xml:space="preserve">(galvenised steel boards with retro-reflective class I </t>
    </r>
  </si>
  <si>
    <r>
      <t xml:space="preserve">900mm diameter </t>
    </r>
    <r>
      <rPr>
        <i/>
        <sz val="10"/>
        <color theme="1"/>
        <rFont val="Arial"/>
        <family val="2"/>
      </rPr>
      <t>(galvenised steel boards with retro-reflective class I )</t>
    </r>
  </si>
  <si>
    <r>
      <t xml:space="preserve">1200mm diameter </t>
    </r>
    <r>
      <rPr>
        <i/>
        <sz val="10"/>
        <color theme="1"/>
        <rFont val="Arial"/>
        <family val="2"/>
      </rPr>
      <t xml:space="preserve">(galvenised steel boards with retro-reflective class I </t>
    </r>
  </si>
  <si>
    <r>
      <t xml:space="preserve">900mm size </t>
    </r>
    <r>
      <rPr>
        <i/>
        <sz val="10"/>
        <color theme="1"/>
        <rFont val="Arial"/>
        <family val="2"/>
      </rPr>
      <t xml:space="preserve">(galvenised steel boards with retro-reflective class I </t>
    </r>
  </si>
  <si>
    <r>
      <t xml:space="preserve">1200mm size </t>
    </r>
    <r>
      <rPr>
        <i/>
        <sz val="10"/>
        <color theme="1"/>
        <rFont val="Arial"/>
        <family val="2"/>
      </rPr>
      <t xml:space="preserve">(galvenised steel boards with retro-reflective class I </t>
    </r>
  </si>
  <si>
    <r>
      <t xml:space="preserve">1500mm size </t>
    </r>
    <r>
      <rPr>
        <i/>
        <sz val="10"/>
        <color theme="1"/>
        <rFont val="Arial"/>
        <family val="2"/>
      </rPr>
      <t xml:space="preserve">(galvenised steel boards with retro-reflective class I </t>
    </r>
  </si>
  <si>
    <r>
      <t xml:space="preserve">Size 300 x 1200mm </t>
    </r>
    <r>
      <rPr>
        <i/>
        <sz val="10"/>
        <color theme="1"/>
        <rFont val="Arial"/>
        <family val="2"/>
      </rPr>
      <t>(Class  I Reflective material</t>
    </r>
  </si>
  <si>
    <r>
      <t xml:space="preserve">Timber </t>
    </r>
    <r>
      <rPr>
        <i/>
        <sz val="10"/>
        <color theme="1"/>
        <rFont val="Arial"/>
        <family val="2"/>
      </rPr>
      <t>(110mm Dia treated poles)</t>
    </r>
  </si>
  <si>
    <r>
      <t>White lines broken or unbroken  Solvent based</t>
    </r>
    <r>
      <rPr>
        <i/>
        <sz val="10"/>
        <color theme="1"/>
        <rFont val="Arial"/>
        <family val="2"/>
      </rPr>
      <t>(150mm)</t>
    </r>
  </si>
  <si>
    <r>
      <t xml:space="preserve">Yellow lines broken or unbroken Solvent Based </t>
    </r>
    <r>
      <rPr>
        <i/>
        <sz val="10"/>
        <color theme="1"/>
        <rFont val="Arial"/>
        <family val="2"/>
      </rPr>
      <t>(150mm)</t>
    </r>
  </si>
  <si>
    <r>
      <t xml:space="preserve">White lettering and symbols </t>
    </r>
    <r>
      <rPr>
        <i/>
        <sz val="10"/>
        <color theme="1"/>
        <rFont val="Arial"/>
        <family val="2"/>
      </rPr>
      <t>(Solvent Based)</t>
    </r>
  </si>
  <si>
    <r>
      <t xml:space="preserve">Transverse lines, painted island and arrestor bed markings (any colour) </t>
    </r>
    <r>
      <rPr>
        <i/>
        <sz val="10"/>
        <color theme="1"/>
        <rFont val="Arial"/>
        <family val="2"/>
      </rPr>
      <t>(Solvent Based)</t>
    </r>
    <r>
      <rPr>
        <b/>
        <i/>
        <sz val="10"/>
        <color theme="1"/>
        <rFont val="Arial"/>
        <family val="2"/>
      </rPr>
      <t xml:space="preserve"> </t>
    </r>
  </si>
  <si>
    <t xml:space="preserve">Thermoplastic road marking, broken or unbroken </t>
  </si>
  <si>
    <t>(a) White lines broken or unbroken ( width of 150mm)</t>
  </si>
  <si>
    <t>(b) Yellow lines broken or unbroken (width of 150mm)</t>
  </si>
  <si>
    <r>
      <t xml:space="preserve">Permanent road studs compliant to SANS 1463 </t>
    </r>
    <r>
      <rPr>
        <i/>
        <sz val="10"/>
        <color theme="1"/>
        <rFont val="Arial"/>
        <family val="2"/>
      </rPr>
      <t>(Type RSA-1 bi-directional reflective road studs (anchored) )</t>
    </r>
  </si>
  <si>
    <t>Lowbed establishment for plant which can not be driven on open road, which will require the Engineer's approval and must be substaintiated with an invoice</t>
  </si>
  <si>
    <r>
      <t xml:space="preserve">Certified product containing solvents </t>
    </r>
    <r>
      <rPr>
        <i/>
        <sz val="10"/>
        <color theme="1"/>
        <rFont val="Arial"/>
        <family val="2"/>
      </rPr>
      <t>(Quick Dry Prime (QDP))</t>
    </r>
  </si>
  <si>
    <r>
      <t xml:space="preserve">Other costs during training </t>
    </r>
    <r>
      <rPr>
        <i/>
        <sz val="10"/>
        <color rgb="FFFF0000"/>
        <rFont val="Arial"/>
        <family val="2"/>
      </rPr>
      <t>(Transport Cost)</t>
    </r>
  </si>
  <si>
    <t>C10.1.4</t>
  </si>
  <si>
    <t>Embargo period effects</t>
  </si>
  <si>
    <t>C10.1.4.1</t>
  </si>
  <si>
    <t>Re-establishment of sealing team after embargo period</t>
  </si>
  <si>
    <t>C1.2.3</t>
  </si>
  <si>
    <t>Routine road maintenance of existing public roads within the Site of the Works or other public roads outside the Site of the Works which are used as detours</t>
  </si>
  <si>
    <t>C1.2.3.6</t>
  </si>
  <si>
    <t>Base and/or surface patching using cold premixed asphalt</t>
  </si>
  <si>
    <t>kilogram (kg)</t>
  </si>
  <si>
    <t>C1.2.3.11</t>
  </si>
  <si>
    <t>Other road maintenance work ordered by the Engineer</t>
  </si>
  <si>
    <t>C1.2.3.12</t>
  </si>
  <si>
    <t>Handling cost, profit and all other charges in respect of item C1.2.3.11</t>
  </si>
  <si>
    <t>C1.6.7</t>
  </si>
  <si>
    <t>Re-clearing of previously cleared areas</t>
  </si>
  <si>
    <t>C4.1.10</t>
  </si>
  <si>
    <t>Compacting the floor of the stockpile sites</t>
  </si>
  <si>
    <t>C4.1.11</t>
  </si>
  <si>
    <t xml:space="preserve">Constructing a platform for the stockpile site </t>
  </si>
  <si>
    <t>C4.1.15</t>
  </si>
  <si>
    <t>Shaping and finishing the borrow pit and quarry areas, and the stockpile sites</t>
  </si>
  <si>
    <t>C4.1.15.1</t>
  </si>
  <si>
    <t>Shaping and finishing the borrow pit and quarry areas, and the stockpile sites:</t>
  </si>
  <si>
    <t>Stockpile sites</t>
  </si>
  <si>
    <t>Excavation controller</t>
  </si>
  <si>
    <t>C8.1.1.3</t>
  </si>
  <si>
    <t>Inverted bitumen emulsion</t>
  </si>
  <si>
    <t>C8.1.2</t>
  </si>
  <si>
    <t>Aggregate for blinding:</t>
  </si>
  <si>
    <t>C8.1.2.1</t>
  </si>
  <si>
    <t>Natural sand</t>
  </si>
  <si>
    <t>C9.1.9</t>
  </si>
  <si>
    <t>C9.1.9.1</t>
  </si>
  <si>
    <t>By means of chip spreader</t>
  </si>
  <si>
    <t>C20.1.4.4</t>
  </si>
  <si>
    <t>Surface macro texture (Clause A20.1.5.5 b))</t>
  </si>
  <si>
    <t>Handling cost and profit in respect of item C20.1.4.4</t>
  </si>
  <si>
    <t>C20.1.4</t>
  </si>
  <si>
    <t>Special tests using Automated Road condition assessment instruments operated by service providers as requested by the Engineer for acceptance control in terms of Clause A20.1.3.6b)(iii)</t>
  </si>
  <si>
    <t>C1.6.3</t>
  </si>
  <si>
    <t>Removal and grubbing of large trees and tree stumps:</t>
  </si>
  <si>
    <t>C1.6.3.1</t>
  </si>
  <si>
    <t>Girth equal to or exceeding 1,0m up to and including 2,0m</t>
  </si>
  <si>
    <t>C1.6.3.2</t>
  </si>
  <si>
    <t>Girth exceeding 2,0m up to and including 3,0m</t>
  </si>
  <si>
    <t>C1.6.3.3</t>
  </si>
  <si>
    <t>Girth exceeding 3,0m</t>
  </si>
  <si>
    <t>C1.2.9.1</t>
  </si>
  <si>
    <r>
      <t xml:space="preserve">Disposal of non-useable assets identified in the Contract Documentation at time of tender
</t>
    </r>
    <r>
      <rPr>
        <i/>
        <sz val="10"/>
        <color theme="1"/>
        <rFont val="Arial"/>
        <family val="2"/>
      </rPr>
      <t>(list items and quantity)</t>
    </r>
  </si>
  <si>
    <t>rate (per asset)</t>
  </si>
  <si>
    <t>C1.2.9.2</t>
  </si>
  <si>
    <t>Disposal of non-useable assets not identified at time of tender</t>
  </si>
  <si>
    <t>Guard rails</t>
  </si>
  <si>
    <t>Road Studs</t>
  </si>
  <si>
    <t>number(No.)</t>
  </si>
  <si>
    <t>C1.2.9.3</t>
  </si>
  <si>
    <t>Handling cost, profit and all other charges in respect of item C1.2.9.2</t>
  </si>
  <si>
    <t>Asphalt material</t>
  </si>
  <si>
    <t>Cemented material</t>
  </si>
  <si>
    <t>C4.3.21/4.1.16</t>
  </si>
  <si>
    <t>C4.3.21/4.1.16.2</t>
  </si>
  <si>
    <r>
      <t xml:space="preserve">Asphalt for a patch with a surface area </t>
    </r>
    <r>
      <rPr>
        <i/>
        <sz val="10"/>
        <color theme="1"/>
        <rFont val="Arial"/>
        <family val="2"/>
      </rPr>
      <t>(150mm thick BTB continously grade with 14mm maximum aggreagte utilising an elastomeric modified  binder 93% min density)</t>
    </r>
  </si>
  <si>
    <t>Cement - CEM II B-L 32.5N (C3 upper subbase and C4 lower subbase)</t>
  </si>
  <si>
    <t>Cement - CEM II B-L 32.5N</t>
  </si>
  <si>
    <t>Dedicated environmental officer</t>
  </si>
  <si>
    <r>
      <t xml:space="preserve">Application of rolled in chippings </t>
    </r>
    <r>
      <rPr>
        <i/>
        <sz val="10"/>
        <color theme="1"/>
        <rFont val="Arial"/>
        <family val="2"/>
      </rPr>
      <t xml:space="preserve">(10mm precoated aggregate)  </t>
    </r>
  </si>
  <si>
    <t>Continuous grading; NMPS 14mm; PG64-16V (Elastomeric modified binder) binder; Design Level II; minimum 50mm thickness, continuous grading; NMPS 14mm PG64-16S (Elastomeric modified binder) binder; Design Level II; minimum 150mm thicknes, continuous grading; NMPS 14mm PG64-16S (Elastomeric modified binder) binder; Design Level II; minimum 150mm thickness.</t>
  </si>
  <si>
    <t>Asphalt wearing course at intersections:
Sand skeletal mix; continuous grading; NMPS 14mm; PG64-16V (Elastomeric modified binder) binder; Design Level II; minimum 50mm thickness.</t>
  </si>
  <si>
    <t>Asphalt base and base patching:
Sand skeletal mix; continuous grading; NMPS 14mm PG64-16S (Elastomeric modified binder) binder; Design Level II; minimum 150mm thickness.</t>
  </si>
  <si>
    <t>Asphalt wearing course and surface patching: Sand skeletal mix; continuous grading; NMPS 14mm; PG64-16S (Elastomeric modified binder) binder; Design Level II; minimum 50mm thickness.</t>
  </si>
  <si>
    <t>(i) Asphalt wearing course and surface patching: Sand skeletal mix; continuous grading; NMPS 14mm; PG64-16S (Elastomeric modified binder) binder; Design Level II; minimum 50mm thickness.</t>
  </si>
  <si>
    <t>C9.1.10</t>
  </si>
  <si>
    <t xml:space="preserve">Variation rates  </t>
  </si>
  <si>
    <t>C9.1.10.1</t>
  </si>
  <si>
    <t>C9.1.10.3</t>
  </si>
  <si>
    <r>
      <t xml:space="preserve">Active filler </t>
    </r>
    <r>
      <rPr>
        <i/>
        <sz val="10"/>
        <color theme="1"/>
        <rFont val="Arial"/>
        <family val="2"/>
      </rPr>
      <t>(lime unless stated in Contract Documentation)</t>
    </r>
    <r>
      <rPr>
        <sz val="10"/>
        <color theme="1"/>
        <rFont val="Arial"/>
        <family val="2"/>
      </rPr>
      <t xml:space="preserve"> </t>
    </r>
  </si>
  <si>
    <t>C9.1.10.5</t>
  </si>
  <si>
    <t>Rolled-in chippings</t>
  </si>
  <si>
    <r>
      <t xml:space="preserve">Bitumen </t>
    </r>
    <r>
      <rPr>
        <i/>
        <sz val="10"/>
        <color theme="1"/>
        <rFont val="Arial"/>
        <family val="2"/>
      </rPr>
      <t>(Elastomeric modified binder)</t>
    </r>
  </si>
  <si>
    <t>400mm x 75mm</t>
  </si>
  <si>
    <t>500mm x 75mm</t>
  </si>
  <si>
    <t>500mm x 100mm</t>
  </si>
  <si>
    <t>(g)</t>
  </si>
  <si>
    <t>Extra over for variation in joint depth of asphaltic joints</t>
  </si>
  <si>
    <t>Rate Only</t>
  </si>
  <si>
    <t>-</t>
  </si>
  <si>
    <t>CONTRACT SANRAL N.012-150-2020/1</t>
  </si>
  <si>
    <t>FOR RESURFACING OF NATIONAL ROUTE N12 SECTION
15 FROM WOLMARANSSTAD (KM 0.0) TO KM 46.0</t>
  </si>
  <si>
    <t>FOR RESURFACING OF NATIONAL ROUTE N12 SECTION 15 FROM WOLMARANSSTAD (KM 0.0) TO KM 46.0</t>
  </si>
  <si>
    <t>Type G5B material for leveling layer and reshaping of gravel shoulders</t>
  </si>
  <si>
    <r>
      <t xml:space="preserve">Single seals including a cover spray, if specified </t>
    </r>
    <r>
      <rPr>
        <i/>
        <sz val="10"/>
        <color theme="1"/>
        <rFont val="Arial"/>
        <family val="2"/>
      </rPr>
      <t>(Grade 1 aggregate with a cationic spray grade emulsion (undiluted))</t>
    </r>
    <r>
      <rPr>
        <b/>
        <sz val="10"/>
        <color theme="1"/>
        <rFont val="Arial"/>
        <family val="2"/>
      </rPr>
      <t>:</t>
    </r>
  </si>
  <si>
    <r>
      <t xml:space="preserve">Aggregate variation </t>
    </r>
    <r>
      <rPr>
        <i/>
        <sz val="10"/>
        <color theme="1"/>
        <rFont val="Arial"/>
        <family val="2"/>
      </rPr>
      <t>(Grade 1)</t>
    </r>
    <r>
      <rPr>
        <b/>
        <sz val="10"/>
        <color theme="1"/>
        <rFont val="Arial"/>
        <family val="2"/>
      </rPr>
      <t>:</t>
    </r>
  </si>
  <si>
    <t>Financial contribution for an independent site laboratory (to be a negative rate)</t>
  </si>
  <si>
    <t>C1.4.3.22</t>
  </si>
  <si>
    <t>Fume cupboard</t>
  </si>
  <si>
    <t>C1.4.3.26</t>
  </si>
  <si>
    <t>Concrete specimen curing bath</t>
  </si>
  <si>
    <t>C1.4.3.4</t>
  </si>
  <si>
    <t>Laboratory high chair</t>
  </si>
  <si>
    <t>C1.5.7.10</t>
  </si>
  <si>
    <t>Movable barriers</t>
  </si>
  <si>
    <t>Supply to site, initial placement and removal from site of barriers:</t>
  </si>
  <si>
    <t xml:space="preserve">Barriers obtained from Employers Depot: 
</t>
  </si>
  <si>
    <t>Concrete NJ Type, 3m long units, located at the kingway store yard</t>
  </si>
  <si>
    <t xml:space="preserve">Dismantling and re-erecting barriers during the works
</t>
  </si>
  <si>
    <t>Supply to site, initial placement and removal from site of terminal section for temporary barriers</t>
  </si>
  <si>
    <t>Dismantling and re-erecting of terminal section for temporary barriers during the works</t>
  </si>
  <si>
    <t>Supply to site barrier connectors “fish plates” and bolts for barriers obtained from Employers Depot</t>
  </si>
  <si>
    <t>Supply to site retroreflective plates for barriers obtained from Employers Depot</t>
  </si>
  <si>
    <t>Movable barriers (Plastic NJ barriers)</t>
  </si>
  <si>
    <t>C4.3.6</t>
  </si>
  <si>
    <t>Milling and removal of existing asphalt layers with an average milling depth (Contractor takes ownership)</t>
  </si>
  <si>
    <t>C4.3.6.1</t>
  </si>
  <si>
    <t>C4.3.6.3</t>
  </si>
  <si>
    <t>C4.3.18</t>
  </si>
  <si>
    <t>Excavate non-compliant or excess pavement layer material to spoil in sites designated by the Contractor, material consisting of</t>
  </si>
  <si>
    <t>C4.3.18.1</t>
  </si>
  <si>
    <t>C4.3.18.2</t>
  </si>
  <si>
    <t>Crushed stone, macadam, gravel and sand material</t>
  </si>
  <si>
    <t>C4.3.18.3</t>
  </si>
  <si>
    <t>By hand in restricted areas</t>
  </si>
  <si>
    <t>C9.1.9.2</t>
  </si>
  <si>
    <t>C9.1.7</t>
  </si>
  <si>
    <t>Placing and compacting asphalt in restricted areas</t>
  </si>
  <si>
    <t>C9.1.7.2</t>
  </si>
  <si>
    <t>C1.5.7.11</t>
  </si>
  <si>
    <t>Moveable barricade/road sign combination (Chevron and ROAD CLOSED types)</t>
  </si>
  <si>
    <t>No</t>
  </si>
  <si>
    <r>
      <t xml:space="preserve">Type G5A material for cement stabilised pavement layers ( </t>
    </r>
    <r>
      <rPr>
        <sz val="10"/>
        <rFont val="Arial"/>
        <family val="2"/>
      </rPr>
      <t>200mm Cemented C3 upper subbase to 95% of MDD</t>
    </r>
    <r>
      <rPr>
        <sz val="10"/>
        <color rgb="FF000000"/>
        <rFont val="Arial"/>
        <family val="2"/>
      </rPr>
      <t xml:space="preserve"> and 200mm Cemented C4 lower subbase to 95% of MDD)</t>
    </r>
  </si>
  <si>
    <t>Upper subbase gravel layer (200mm Cemented C3 upper subbase to 95% of MDD )</t>
  </si>
  <si>
    <t xml:space="preserve">Lower subbase gravel layer ( 200mm Cemented C4 lower subbase to 95% of MDD) </t>
  </si>
  <si>
    <r>
      <t xml:space="preserve">(i) Chemical stabilisation </t>
    </r>
    <r>
      <rPr>
        <i/>
        <sz val="10"/>
        <color theme="1"/>
        <rFont val="Arial"/>
        <family val="2"/>
      </rPr>
      <t>( 200mm Cemented C4 lower subbase to 95% of MDD)</t>
    </r>
    <r>
      <rPr>
        <sz val="10"/>
        <color theme="1"/>
        <rFont val="Arial"/>
        <family val="2"/>
      </rPr>
      <t xml:space="preserve"> </t>
    </r>
  </si>
  <si>
    <r>
      <t xml:space="preserve">(ii) Chemical stabilisation </t>
    </r>
    <r>
      <rPr>
        <i/>
        <sz val="10"/>
        <color theme="1"/>
        <rFont val="Arial"/>
        <family val="2"/>
      </rPr>
      <t>( 200mm Cemented C3 Upper subbase to 95% of MDD)</t>
    </r>
    <r>
      <rPr>
        <sz val="10"/>
        <color theme="1"/>
        <rFont val="Arial"/>
        <family val="2"/>
      </rPr>
      <t xml:space="preserve"> </t>
    </r>
  </si>
  <si>
    <t>(ii) Asphalt wearing course at intersections:
Sand skeletal mix; continuous grading; NMPS 14mm; PG64-16V (Elastomeric modified binder) binder; Design Level II; minimum 50mm thickness.</t>
  </si>
  <si>
    <r>
      <t xml:space="preserve">Extra over payment items C9.1.4.2 and C9.1.5.2 </t>
    </r>
    <r>
      <rPr>
        <i/>
        <sz val="10"/>
        <color theme="1"/>
        <rFont val="Arial"/>
        <family val="2"/>
      </rPr>
      <t>(Asphalt wearing course at intersections:
Sand skeletal mix; continuous grading; NMPS 14mm; PG64-16V (Elastomeric modified binder) binder; Design Level II; minimum 50mm thickness and placing technique (hand or paver))</t>
    </r>
    <r>
      <rPr>
        <sz val="10"/>
        <color theme="1"/>
        <rFont val="Arial"/>
        <family val="2"/>
      </rPr>
      <t xml:space="preserve">  </t>
    </r>
  </si>
  <si>
    <t>150mm high x 3m wide asphalt speed control humps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</si>
</sst>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R&quot;* #,##0.00_-;\-&quot;R&quot;* #,##0.00_-;_-&quot;R&quot;* &quot;-&quot;??_-;_-@_-"/>
    <numFmt numFmtId="164" formatCode="[$R-1C09]#,##0.00"/>
    <numFmt numFmtId="165" formatCode="[$R-1C09]#,##0.00;[Red]\-[$R-1C09]#,##0.00"/>
    <numFmt numFmtId="166" formatCode="_-[$R-1C09]* #,##0.00_-;\-[$R-1C09]* #,##0.00_-;_-[$R-1C09]* &quot;-&quot;??_-;_-@_-"/>
    <numFmt numFmtId="167" formatCode="&quot;R&quot;#,##0.00"/>
  </numFmts>
  <fonts count="25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rgb="FF000000"/>
      <name val="Arial"/>
      <family val="2"/>
    </font>
    <font>
      <b/>
      <i/>
      <sz val="10"/>
      <color rgb="FFBFBFBF"/>
      <name val="Arial"/>
      <family val="2"/>
    </font>
    <font>
      <b/>
      <sz val="10"/>
      <color rgb="FF000000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vertAlign val="superscript"/>
      <sz val="10"/>
      <color rgb="FF000000"/>
      <name val="Arial"/>
      <family val="2"/>
    </font>
    <font>
      <b/>
      <sz val="8"/>
      <name val="Arial"/>
      <family val="2"/>
    </font>
    <font>
      <i/>
      <sz val="10"/>
      <name val="Arial"/>
      <family val="2"/>
    </font>
    <font>
      <b/>
      <i/>
      <sz val="10"/>
      <color rgb="FF000000"/>
      <name val="Arial"/>
      <family val="2"/>
    </font>
    <font>
      <b/>
      <sz val="10"/>
      <color rgb="FF000000"/>
      <name val="Arial Bold"/>
    </font>
    <font>
      <sz val="10"/>
      <name val="Arial"/>
      <family val="2"/>
    </font>
    <font>
      <sz val="10"/>
      <color theme="1"/>
      <name val="Arial"/>
      <family val="2"/>
    </font>
    <font>
      <b/>
      <i/>
      <sz val="10"/>
      <color rgb="FFFF0000"/>
      <name val="Arial"/>
      <family val="2"/>
    </font>
    <font>
      <i/>
      <sz val="10"/>
      <color rgb="FFFF0000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sz val="9"/>
      <name val="Arial"/>
      <family val="2"/>
    </font>
    <font>
      <sz val="10"/>
      <color rgb="FF000000"/>
      <name val="Times New Roman"/>
      <family val="1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0">
    <xf numFmtId="0" fontId="0" fillId="0" borderId="0"/>
    <xf numFmtId="0" fontId="3" fillId="0" borderId="0"/>
    <xf numFmtId="166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3" fillId="0" borderId="0"/>
    <xf numFmtId="0" fontId="1" fillId="0" borderId="0"/>
    <xf numFmtId="0" fontId="24" fillId="0" borderId="0"/>
    <xf numFmtId="4" fontId="3" fillId="0" borderId="16" applyProtection="0"/>
  </cellStyleXfs>
  <cellXfs count="275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/>
    <xf numFmtId="0" fontId="11" fillId="0" borderId="0" xfId="0" applyFont="1" applyAlignment="1">
      <alignment horizontal="left" vertical="center" wrapText="1"/>
    </xf>
    <xf numFmtId="0" fontId="5" fillId="0" borderId="0" xfId="0" applyFont="1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0" fontId="2" fillId="0" borderId="0" xfId="0" applyFont="1" applyAlignment="1">
      <alignment horizontal="justify" vertical="center" wrapText="1"/>
    </xf>
    <xf numFmtId="166" fontId="0" fillId="0" borderId="2" xfId="2" applyFont="1" applyBorder="1" applyAlignment="1" applyProtection="1">
      <alignment vertical="center"/>
    </xf>
    <xf numFmtId="166" fontId="0" fillId="0" borderId="2" xfId="2" applyFont="1" applyBorder="1" applyAlignment="1" applyProtection="1">
      <alignment horizontal="center" vertical="center"/>
    </xf>
    <xf numFmtId="166" fontId="0" fillId="0" borderId="3" xfId="2" applyFont="1" applyBorder="1" applyAlignment="1" applyProtection="1">
      <alignment vertical="center"/>
    </xf>
    <xf numFmtId="166" fontId="3" fillId="0" borderId="2" xfId="2" applyFont="1" applyBorder="1" applyAlignment="1" applyProtection="1">
      <alignment horizontal="center" vertical="center"/>
    </xf>
    <xf numFmtId="166" fontId="0" fillId="0" borderId="2" xfId="2" applyFont="1" applyBorder="1" applyProtection="1"/>
    <xf numFmtId="166" fontId="3" fillId="0" borderId="2" xfId="2" applyFont="1" applyBorder="1" applyAlignment="1" applyProtection="1">
      <alignment vertical="center"/>
    </xf>
    <xf numFmtId="166" fontId="3" fillId="0" borderId="3" xfId="2" applyFont="1" applyBorder="1" applyAlignment="1" applyProtection="1">
      <alignment vertical="center"/>
    </xf>
    <xf numFmtId="166" fontId="3" fillId="0" borderId="2" xfId="2" applyFont="1" applyBorder="1" applyAlignment="1" applyProtection="1">
      <alignment vertical="center" wrapText="1"/>
    </xf>
    <xf numFmtId="166" fontId="3" fillId="0" borderId="2" xfId="2" applyFont="1" applyBorder="1" applyAlignment="1" applyProtection="1">
      <alignment horizontal="center" vertical="center" wrapText="1"/>
    </xf>
    <xf numFmtId="166" fontId="3" fillId="0" borderId="3" xfId="2" applyFont="1" applyBorder="1" applyAlignment="1" applyProtection="1">
      <alignment horizontal="center" vertical="center"/>
    </xf>
    <xf numFmtId="166" fontId="3" fillId="0" borderId="8" xfId="2" applyFont="1" applyBorder="1" applyAlignment="1" applyProtection="1">
      <alignment vertical="center" wrapText="1"/>
    </xf>
    <xf numFmtId="166" fontId="2" fillId="0" borderId="1" xfId="2" applyFont="1" applyBorder="1" applyAlignment="1" applyProtection="1">
      <alignment horizontal="center" vertical="top"/>
    </xf>
    <xf numFmtId="166" fontId="0" fillId="0" borderId="3" xfId="2" applyFont="1" applyBorder="1" applyAlignment="1" applyProtection="1"/>
    <xf numFmtId="166" fontId="3" fillId="0" borderId="2" xfId="2" applyFont="1" applyFill="1" applyBorder="1" applyAlignment="1" applyProtection="1">
      <alignment horizontal="center" vertical="center"/>
    </xf>
    <xf numFmtId="166" fontId="0" fillId="0" borderId="2" xfId="2" applyFont="1" applyFill="1" applyBorder="1" applyAlignment="1" applyProtection="1">
      <alignment horizontal="center" vertical="center"/>
    </xf>
    <xf numFmtId="166" fontId="0" fillId="0" borderId="2" xfId="2" applyFont="1" applyFill="1" applyBorder="1" applyAlignment="1" applyProtection="1">
      <alignment vertical="center"/>
    </xf>
    <xf numFmtId="166" fontId="0" fillId="0" borderId="3" xfId="2" applyFont="1" applyFill="1" applyBorder="1" applyAlignment="1" applyProtection="1">
      <alignment horizontal="center" vertical="center"/>
    </xf>
    <xf numFmtId="166" fontId="0" fillId="0" borderId="3" xfId="2" applyFont="1" applyFill="1" applyBorder="1" applyAlignment="1" applyProtection="1">
      <alignment vertical="center"/>
    </xf>
    <xf numFmtId="166" fontId="3" fillId="0" borderId="3" xfId="2" applyFont="1" applyFill="1" applyBorder="1" applyAlignment="1" applyProtection="1">
      <alignment vertical="center"/>
    </xf>
    <xf numFmtId="166" fontId="3" fillId="0" borderId="2" xfId="2" applyFont="1" applyFill="1" applyBorder="1" applyAlignment="1" applyProtection="1">
      <alignment horizontal="center" vertical="center" wrapText="1"/>
    </xf>
    <xf numFmtId="166" fontId="3" fillId="0" borderId="2" xfId="2" applyFont="1" applyFill="1" applyBorder="1" applyAlignment="1" applyProtection="1">
      <alignment vertical="center" wrapText="1"/>
    </xf>
    <xf numFmtId="166" fontId="3" fillId="0" borderId="3" xfId="2" applyFont="1" applyFill="1" applyBorder="1" applyAlignment="1" applyProtection="1">
      <alignment horizontal="center" vertical="center"/>
    </xf>
    <xf numFmtId="166" fontId="0" fillId="3" borderId="2" xfId="2" applyFont="1" applyFill="1" applyBorder="1" applyAlignment="1" applyProtection="1">
      <alignment horizontal="center" vertical="center"/>
      <protection locked="0"/>
    </xf>
    <xf numFmtId="166" fontId="0" fillId="3" borderId="2" xfId="2" applyFont="1" applyFill="1" applyBorder="1" applyAlignment="1" applyProtection="1">
      <alignment vertical="center"/>
      <protection locked="0"/>
    </xf>
    <xf numFmtId="10" fontId="0" fillId="3" borderId="2" xfId="2" applyNumberFormat="1" applyFont="1" applyFill="1" applyBorder="1" applyAlignment="1" applyProtection="1">
      <alignment horizontal="center" vertical="center"/>
      <protection locked="0"/>
    </xf>
    <xf numFmtId="10" fontId="0" fillId="3" borderId="2" xfId="3" applyNumberFormat="1" applyFont="1" applyFill="1" applyBorder="1" applyAlignment="1" applyProtection="1">
      <alignment horizontal="center" vertical="center"/>
      <protection locked="0"/>
    </xf>
    <xf numFmtId="10" fontId="0" fillId="3" borderId="2" xfId="0" applyNumberFormat="1" applyFill="1" applyBorder="1" applyAlignment="1" applyProtection="1">
      <alignment horizontal="center" vertical="center"/>
      <protection locked="0"/>
    </xf>
    <xf numFmtId="166" fontId="3" fillId="3" borderId="2" xfId="2" applyFont="1" applyFill="1" applyBorder="1" applyAlignment="1" applyProtection="1">
      <alignment horizontal="center" vertical="center"/>
      <protection locked="0"/>
    </xf>
    <xf numFmtId="166" fontId="3" fillId="3" borderId="2" xfId="2" applyFont="1" applyFill="1" applyBorder="1" applyAlignment="1" applyProtection="1">
      <alignment horizontal="center" vertical="center" wrapText="1"/>
      <protection locked="0"/>
    </xf>
    <xf numFmtId="167" fontId="3" fillId="3" borderId="2" xfId="0" applyNumberFormat="1" applyFont="1" applyFill="1" applyBorder="1" applyAlignment="1" applyProtection="1">
      <alignment horizontal="center" vertical="center" wrapText="1"/>
      <protection locked="0"/>
    </xf>
    <xf numFmtId="166" fontId="3" fillId="3" borderId="2" xfId="2" applyFont="1" applyFill="1" applyBorder="1" applyAlignment="1" applyProtection="1">
      <alignment vertical="center" wrapText="1"/>
      <protection locked="0"/>
    </xf>
    <xf numFmtId="9" fontId="3" fillId="3" borderId="2" xfId="5" applyFont="1" applyFill="1" applyBorder="1" applyAlignment="1" applyProtection="1">
      <alignment horizontal="center" vertical="center" wrapText="1"/>
      <protection locked="0"/>
    </xf>
    <xf numFmtId="9" fontId="0" fillId="3" borderId="2" xfId="3" applyFont="1" applyFill="1" applyBorder="1" applyAlignment="1" applyProtection="1">
      <alignment horizontal="center" vertical="center"/>
      <protection locked="0"/>
    </xf>
    <xf numFmtId="166" fontId="0" fillId="3" borderId="2" xfId="2" applyFont="1" applyFill="1" applyBorder="1" applyProtection="1">
      <protection locked="0"/>
    </xf>
    <xf numFmtId="44" fontId="0" fillId="3" borderId="2" xfId="0" applyNumberFormat="1" applyFill="1" applyBorder="1" applyAlignment="1" applyProtection="1">
      <alignment horizontal="center" vertical="center"/>
      <protection locked="0"/>
    </xf>
    <xf numFmtId="44" fontId="3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>
      <alignment horizontal="left" vertical="center"/>
    </xf>
    <xf numFmtId="0" fontId="0" fillId="0" borderId="7" xfId="0" applyBorder="1" applyAlignment="1">
      <alignment vertical="center"/>
    </xf>
    <xf numFmtId="0" fontId="0" fillId="0" borderId="7" xfId="0" applyBorder="1"/>
    <xf numFmtId="0" fontId="2" fillId="0" borderId="6" xfId="0" applyFont="1" applyBorder="1" applyAlignment="1">
      <alignment horizontal="left" vertical="center"/>
    </xf>
    <xf numFmtId="0" fontId="2" fillId="0" borderId="1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15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quotePrefix="1" applyBorder="1" applyAlignment="1">
      <alignment horizontal="left" vertical="center"/>
    </xf>
    <xf numFmtId="0" fontId="0" fillId="0" borderId="15" xfId="0" quotePrefix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165" fontId="0" fillId="0" borderId="2" xfId="0" applyNumberFormat="1" applyBorder="1" applyAlignment="1">
      <alignment vertical="center"/>
    </xf>
    <xf numFmtId="0" fontId="3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left" vertical="center"/>
    </xf>
    <xf numFmtId="0" fontId="3" fillId="0" borderId="15" xfId="0" applyFont="1" applyBorder="1" applyAlignment="1">
      <alignment horizontal="center" vertical="center"/>
    </xf>
    <xf numFmtId="0" fontId="5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/>
    <xf numFmtId="0" fontId="3" fillId="0" borderId="2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7" fillId="0" borderId="2" xfId="0" applyFont="1" applyBorder="1"/>
    <xf numFmtId="0" fontId="5" fillId="0" borderId="2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3" fillId="0" borderId="14" xfId="0" applyFont="1" applyBorder="1" applyAlignment="1">
      <alignment horizontal="right" vertical="center"/>
    </xf>
    <xf numFmtId="0" fontId="0" fillId="0" borderId="15" xfId="0" applyBorder="1"/>
    <xf numFmtId="0" fontId="5" fillId="0" borderId="2" xfId="0" applyFont="1" applyBorder="1" applyAlignment="1">
      <alignment horizontal="left" vertical="center"/>
    </xf>
    <xf numFmtId="0" fontId="16" fillId="0" borderId="2" xfId="0" applyFont="1" applyBorder="1" applyAlignment="1">
      <alignment wrapText="1"/>
    </xf>
    <xf numFmtId="0" fontId="16" fillId="0" borderId="2" xfId="0" applyFont="1" applyBorder="1"/>
    <xf numFmtId="0" fontId="3" fillId="0" borderId="2" xfId="0" applyFont="1" applyBorder="1"/>
    <xf numFmtId="0" fontId="5" fillId="0" borderId="2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wrapText="1"/>
    </xf>
    <xf numFmtId="0" fontId="0" fillId="0" borderId="3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3" fillId="0" borderId="14" xfId="0" applyFont="1" applyBorder="1" applyAlignment="1">
      <alignment horizontal="left" vertical="center"/>
    </xf>
    <xf numFmtId="0" fontId="5" fillId="0" borderId="14" xfId="0" applyFont="1" applyBorder="1" applyAlignment="1">
      <alignment vertical="center"/>
    </xf>
    <xf numFmtId="0" fontId="7" fillId="0" borderId="14" xfId="0" applyFont="1" applyBorder="1" applyAlignment="1">
      <alignment vertical="center"/>
    </xf>
    <xf numFmtId="0" fontId="8" fillId="0" borderId="2" xfId="0" applyFont="1" applyBorder="1"/>
    <xf numFmtId="0" fontId="0" fillId="0" borderId="0" xfId="0" applyAlignment="1">
      <alignment vertical="center"/>
    </xf>
    <xf numFmtId="0" fontId="12" fillId="2" borderId="0" xfId="0" applyFont="1" applyFill="1"/>
    <xf numFmtId="0" fontId="12" fillId="0" borderId="0" xfId="0" applyFont="1"/>
    <xf numFmtId="0" fontId="3" fillId="0" borderId="0" xfId="0" applyFont="1" applyAlignment="1">
      <alignment horizontal="center"/>
    </xf>
    <xf numFmtId="0" fontId="5" fillId="0" borderId="14" xfId="0" applyFont="1" applyBorder="1" applyAlignment="1">
      <alignment vertical="center" wrapText="1"/>
    </xf>
    <xf numFmtId="0" fontId="16" fillId="0" borderId="14" xfId="0" applyFont="1" applyBorder="1" applyAlignment="1">
      <alignment vertical="center" wrapText="1"/>
    </xf>
    <xf numFmtId="0" fontId="0" fillId="0" borderId="15" xfId="0" applyBorder="1" applyAlignment="1">
      <alignment vertical="center"/>
    </xf>
    <xf numFmtId="0" fontId="7" fillId="0" borderId="2" xfId="0" applyFont="1" applyBorder="1" applyAlignment="1">
      <alignment vertical="center" wrapText="1"/>
    </xf>
    <xf numFmtId="0" fontId="7" fillId="0" borderId="14" xfId="0" applyFont="1" applyBorder="1"/>
    <xf numFmtId="0" fontId="5" fillId="0" borderId="14" xfId="0" applyFont="1" applyBorder="1" applyAlignment="1">
      <alignment horizontal="left" vertical="center" wrapText="1"/>
    </xf>
    <xf numFmtId="0" fontId="3" fillId="0" borderId="2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7" fillId="0" borderId="14" xfId="0" applyFont="1" applyBorder="1" applyAlignment="1">
      <alignment wrapText="1"/>
    </xf>
    <xf numFmtId="0" fontId="5" fillId="0" borderId="14" xfId="0" applyFont="1" applyBorder="1" applyAlignment="1">
      <alignment wrapText="1"/>
    </xf>
    <xf numFmtId="0" fontId="5" fillId="0" borderId="2" xfId="0" applyFont="1" applyBorder="1" applyAlignment="1">
      <alignment horizontal="center" vertical="center" wrapText="1"/>
    </xf>
    <xf numFmtId="0" fontId="7" fillId="0" borderId="14" xfId="0" applyFont="1" applyBorder="1" applyAlignment="1">
      <alignment vertical="center" wrapText="1"/>
    </xf>
    <xf numFmtId="0" fontId="16" fillId="0" borderId="14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14" xfId="0" applyFont="1" applyBorder="1" applyAlignment="1">
      <alignment horizontal="left" vertical="center" wrapText="1"/>
    </xf>
    <xf numFmtId="0" fontId="0" fillId="0" borderId="14" xfId="0" applyBorder="1"/>
    <xf numFmtId="0" fontId="0" fillId="0" borderId="2" xfId="0" applyBorder="1"/>
    <xf numFmtId="0" fontId="3" fillId="0" borderId="3" xfId="0" applyFont="1" applyBorder="1" applyAlignment="1">
      <alignment horizontal="left" vertical="center"/>
    </xf>
    <xf numFmtId="0" fontId="8" fillId="0" borderId="0" xfId="0" applyFont="1"/>
    <xf numFmtId="0" fontId="0" fillId="3" borderId="2" xfId="0" applyFill="1" applyBorder="1" applyAlignment="1" applyProtection="1">
      <alignment horizontal="center" vertical="center"/>
      <protection locked="0"/>
    </xf>
    <xf numFmtId="0" fontId="2" fillId="0" borderId="18" xfId="0" applyFont="1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5" xfId="0" quotePrefix="1" applyBorder="1" applyAlignment="1">
      <alignment horizontal="left" vertical="center"/>
    </xf>
    <xf numFmtId="0" fontId="7" fillId="0" borderId="2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6" xfId="6" applyFont="1" applyBorder="1" applyAlignment="1">
      <alignment horizontal="left" vertical="top"/>
    </xf>
    <xf numFmtId="0" fontId="3" fillId="0" borderId="8" xfId="6" applyFont="1" applyBorder="1" applyAlignment="1">
      <alignment horizontal="center" vertical="top"/>
    </xf>
    <xf numFmtId="0" fontId="3" fillId="0" borderId="0" xfId="6" applyFont="1" applyAlignment="1">
      <alignment horizontal="center" vertical="top"/>
    </xf>
    <xf numFmtId="0" fontId="3" fillId="0" borderId="9" xfId="7" applyFont="1" applyBorder="1" applyAlignment="1">
      <alignment vertical="top" wrapText="1"/>
    </xf>
    <xf numFmtId="0" fontId="3" fillId="0" borderId="16" xfId="7" applyFont="1" applyBorder="1" applyAlignment="1">
      <alignment horizontal="center" vertical="top" wrapText="1"/>
    </xf>
    <xf numFmtId="3" fontId="3" fillId="0" borderId="25" xfId="8" applyNumberFormat="1" applyFont="1" applyBorder="1" applyAlignment="1">
      <alignment horizontal="center" vertical="top" wrapText="1"/>
    </xf>
    <xf numFmtId="4" fontId="3" fillId="0" borderId="16" xfId="9" applyAlignment="1" applyProtection="1">
      <alignment horizontal="center" vertical="top"/>
    </xf>
    <xf numFmtId="166" fontId="3" fillId="0" borderId="16" xfId="2" applyFont="1" applyFill="1" applyBorder="1" applyAlignment="1" applyProtection="1">
      <alignment horizontal="left" vertical="top"/>
    </xf>
    <xf numFmtId="0" fontId="3" fillId="0" borderId="2" xfId="6" applyFont="1" applyBorder="1" applyAlignment="1">
      <alignment horizontal="center" vertical="top"/>
    </xf>
    <xf numFmtId="0" fontId="3" fillId="0" borderId="15" xfId="6" applyFont="1" applyBorder="1" applyAlignment="1">
      <alignment horizontal="center" vertical="top"/>
    </xf>
    <xf numFmtId="0" fontId="3" fillId="0" borderId="14" xfId="7" applyFont="1" applyBorder="1" applyAlignment="1">
      <alignment vertical="top" wrapText="1"/>
    </xf>
    <xf numFmtId="0" fontId="3" fillId="0" borderId="2" xfId="7" applyFont="1" applyBorder="1" applyAlignment="1">
      <alignment horizontal="center" vertical="top" wrapText="1"/>
    </xf>
    <xf numFmtId="3" fontId="3" fillId="0" borderId="26" xfId="8" applyNumberFormat="1" applyFont="1" applyBorder="1" applyAlignment="1">
      <alignment horizontal="center" vertical="top" wrapText="1"/>
    </xf>
    <xf numFmtId="4" fontId="3" fillId="0" borderId="2" xfId="9" applyBorder="1" applyAlignment="1" applyProtection="1">
      <alignment horizontal="center" vertical="top"/>
    </xf>
    <xf numFmtId="166" fontId="3" fillId="0" borderId="27" xfId="2" applyFont="1" applyFill="1" applyBorder="1" applyAlignment="1" applyProtection="1">
      <alignment horizontal="left" vertical="top"/>
    </xf>
    <xf numFmtId="0" fontId="3" fillId="0" borderId="2" xfId="6" applyFont="1" applyBorder="1" applyAlignment="1">
      <alignment horizontal="left" vertical="top"/>
    </xf>
    <xf numFmtId="0" fontId="3" fillId="0" borderId="14" xfId="7" applyFont="1" applyBorder="1" applyAlignment="1">
      <alignment vertical="top"/>
    </xf>
    <xf numFmtId="0" fontId="3" fillId="0" borderId="1" xfId="6" applyFont="1" applyBorder="1" applyAlignment="1">
      <alignment horizontal="left" vertical="top"/>
    </xf>
    <xf numFmtId="166" fontId="3" fillId="0" borderId="2" xfId="2" applyFont="1" applyFill="1" applyBorder="1" applyAlignment="1" applyProtection="1">
      <alignment horizontal="left" vertical="top"/>
    </xf>
    <xf numFmtId="0" fontId="3" fillId="0" borderId="26" xfId="6" applyFont="1" applyBorder="1" applyAlignment="1">
      <alignment horizontal="center" vertical="top"/>
    </xf>
    <xf numFmtId="0" fontId="3" fillId="0" borderId="15" xfId="7" applyFont="1" applyBorder="1" applyAlignment="1">
      <alignment vertical="top" wrapText="1"/>
    </xf>
    <xf numFmtId="0" fontId="3" fillId="0" borderId="16" xfId="6" applyFont="1" applyBorder="1" applyAlignment="1">
      <alignment horizontal="center" vertical="top"/>
    </xf>
    <xf numFmtId="0" fontId="3" fillId="0" borderId="25" xfId="6" applyFont="1" applyBorder="1" applyAlignment="1">
      <alignment horizontal="center" vertical="top"/>
    </xf>
    <xf numFmtId="0" fontId="3" fillId="0" borderId="0" xfId="7" applyFont="1" applyAlignment="1">
      <alignment vertical="top" wrapText="1"/>
    </xf>
    <xf numFmtId="0" fontId="3" fillId="0" borderId="26" xfId="7" applyFont="1" applyBorder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166" fontId="3" fillId="0" borderId="1" xfId="2" applyFont="1" applyFill="1" applyBorder="1" applyAlignment="1" applyProtection="1">
      <alignment horizontal="left" vertical="top"/>
    </xf>
    <xf numFmtId="0" fontId="3" fillId="0" borderId="2" xfId="7" applyFont="1" applyBorder="1" applyAlignment="1">
      <alignment vertical="top" wrapText="1"/>
    </xf>
    <xf numFmtId="3" fontId="3" fillId="0" borderId="2" xfId="8" applyNumberFormat="1" applyFont="1" applyBorder="1" applyAlignment="1">
      <alignment horizontal="center" vertical="top" wrapText="1"/>
    </xf>
    <xf numFmtId="166" fontId="3" fillId="0" borderId="16" xfId="2" applyFont="1" applyBorder="1" applyAlignment="1" applyProtection="1">
      <alignment horizontal="left" vertical="top"/>
    </xf>
    <xf numFmtId="0" fontId="3" fillId="0" borderId="15" xfId="0" applyFont="1" applyBorder="1" applyAlignment="1">
      <alignment vertical="center"/>
    </xf>
    <xf numFmtId="0" fontId="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wrapText="1"/>
    </xf>
    <xf numFmtId="166" fontId="0" fillId="0" borderId="2" xfId="0" applyNumberForma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44" fontId="3" fillId="3" borderId="2" xfId="9" applyNumberFormat="1" applyFill="1" applyBorder="1" applyAlignment="1" applyProtection="1">
      <alignment horizontal="center" vertical="top"/>
      <protection locked="0"/>
    </xf>
    <xf numFmtId="44" fontId="3" fillId="3" borderId="16" xfId="9" applyNumberFormat="1" applyFill="1" applyAlignment="1" applyProtection="1">
      <alignment horizontal="center" vertical="top"/>
      <protection locked="0"/>
    </xf>
    <xf numFmtId="44" fontId="3" fillId="3" borderId="1" xfId="9" applyNumberFormat="1" applyFill="1" applyBorder="1" applyAlignment="1" applyProtection="1">
      <alignment horizontal="center" vertical="top"/>
      <protection locked="0"/>
    </xf>
    <xf numFmtId="0" fontId="2" fillId="0" borderId="11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66" fontId="0" fillId="0" borderId="8" xfId="2" applyFont="1" applyFill="1" applyBorder="1" applyAlignment="1" applyProtection="1">
      <alignment vertical="center"/>
    </xf>
    <xf numFmtId="44" fontId="0" fillId="3" borderId="2" xfId="0" applyNumberFormat="1" applyFill="1" applyBorder="1" applyAlignment="1" applyProtection="1">
      <alignment vertical="center"/>
      <protection locked="0"/>
    </xf>
    <xf numFmtId="0" fontId="3" fillId="0" borderId="15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5" fillId="0" borderId="17" xfId="0" applyFont="1" applyBorder="1" applyAlignment="1">
      <alignment vertical="center" wrapText="1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/>
    </xf>
    <xf numFmtId="0" fontId="3" fillId="0" borderId="17" xfId="0" applyFont="1" applyBorder="1" applyAlignment="1">
      <alignment vertical="center"/>
    </xf>
    <xf numFmtId="0" fontId="3" fillId="0" borderId="8" xfId="0" applyFont="1" applyBorder="1" applyAlignment="1">
      <alignment wrapText="1"/>
    </xf>
    <xf numFmtId="0" fontId="0" fillId="0" borderId="8" xfId="0" applyBorder="1" applyAlignment="1">
      <alignment vertical="center"/>
    </xf>
    <xf numFmtId="165" fontId="0" fillId="0" borderId="8" xfId="0" applyNumberFormat="1" applyBorder="1" applyAlignment="1">
      <alignment vertical="center"/>
    </xf>
    <xf numFmtId="0" fontId="7" fillId="0" borderId="9" xfId="0" applyFont="1" applyBorder="1"/>
    <xf numFmtId="0" fontId="0" fillId="0" borderId="8" xfId="0" applyBorder="1" applyAlignment="1">
      <alignment horizontal="center" vertical="center"/>
    </xf>
    <xf numFmtId="0" fontId="2" fillId="0" borderId="2" xfId="0" applyFont="1" applyBorder="1" applyAlignment="1">
      <alignment horizontal="justify" vertical="center" wrapText="1"/>
    </xf>
    <xf numFmtId="165" fontId="3" fillId="0" borderId="2" xfId="0" applyNumberFormat="1" applyFont="1" applyBorder="1" applyAlignment="1">
      <alignment vertical="center"/>
    </xf>
    <xf numFmtId="0" fontId="7" fillId="0" borderId="2" xfId="0" applyFont="1" applyBorder="1" applyAlignment="1">
      <alignment horizontal="justify" vertical="center" wrapText="1"/>
    </xf>
    <xf numFmtId="0" fontId="16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justify" vertical="center"/>
    </xf>
    <xf numFmtId="0" fontId="0" fillId="0" borderId="2" xfId="0" quotePrefix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2" fillId="0" borderId="2" xfId="0" applyFont="1" applyBorder="1" applyAlignment="1">
      <alignment horizontal="justify" vertical="center"/>
    </xf>
    <xf numFmtId="0" fontId="2" fillId="0" borderId="2" xfId="0" applyFont="1" applyBorder="1" applyAlignment="1">
      <alignment vertical="center"/>
    </xf>
    <xf numFmtId="0" fontId="8" fillId="0" borderId="0" xfId="0" applyFont="1" applyAlignment="1">
      <alignment horizontal="justify" vertical="center" wrapText="1"/>
    </xf>
    <xf numFmtId="0" fontId="20" fillId="0" borderId="2" xfId="0" applyFont="1" applyBorder="1" applyAlignment="1">
      <alignment horizontal="justify" vertical="center" wrapText="1"/>
    </xf>
    <xf numFmtId="165" fontId="3" fillId="0" borderId="2" xfId="0" applyNumberFormat="1" applyFont="1" applyBorder="1" applyAlignment="1">
      <alignment vertical="center" wrapText="1"/>
    </xf>
    <xf numFmtId="0" fontId="3" fillId="0" borderId="2" xfId="0" applyFont="1" applyBorder="1" applyAlignment="1">
      <alignment horizontal="justify" vertical="center" wrapText="1"/>
    </xf>
    <xf numFmtId="0" fontId="0" fillId="0" borderId="2" xfId="0" applyBorder="1" applyAlignment="1">
      <alignment vertical="center" wrapText="1"/>
    </xf>
    <xf numFmtId="0" fontId="3" fillId="0" borderId="2" xfId="0" quotePrefix="1" applyFont="1" applyBorder="1" applyAlignment="1">
      <alignment horizontal="left" vertical="center" wrapText="1"/>
    </xf>
    <xf numFmtId="0" fontId="3" fillId="0" borderId="2" xfId="0" quotePrefix="1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/>
    </xf>
    <xf numFmtId="0" fontId="22" fillId="0" borderId="16" xfId="4" applyFont="1" applyBorder="1" applyAlignment="1">
      <alignment horizontal="left" vertical="center" wrapText="1"/>
    </xf>
    <xf numFmtId="0" fontId="5" fillId="0" borderId="2" xfId="0" applyFont="1" applyBorder="1" applyAlignment="1">
      <alignment horizontal="justify" vertical="center" wrapText="1"/>
    </xf>
    <xf numFmtId="0" fontId="16" fillId="0" borderId="2" xfId="0" applyFont="1" applyBorder="1" applyAlignment="1">
      <alignment horizontal="justify" vertical="center" wrapText="1"/>
    </xf>
    <xf numFmtId="0" fontId="5" fillId="0" borderId="0" xfId="0" applyFont="1" applyAlignment="1">
      <alignment horizontal="left" vertical="center" wrapText="1"/>
    </xf>
    <xf numFmtId="0" fontId="20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0" fillId="2" borderId="0" xfId="0" applyFill="1"/>
    <xf numFmtId="0" fontId="9" fillId="0" borderId="0" xfId="0" applyFont="1" applyAlignment="1">
      <alignment vertical="center" wrapText="1"/>
    </xf>
    <xf numFmtId="0" fontId="3" fillId="0" borderId="2" xfId="0" applyFont="1" applyBorder="1" applyAlignment="1">
      <alignment horizontal="center"/>
    </xf>
    <xf numFmtId="0" fontId="14" fillId="0" borderId="2" xfId="0" applyFont="1" applyBorder="1" applyAlignment="1">
      <alignment horizontal="left" vertical="center"/>
    </xf>
    <xf numFmtId="0" fontId="5" fillId="0" borderId="1" xfId="0" applyFont="1" applyBorder="1" applyAlignment="1">
      <alignment vertical="center" wrapText="1"/>
    </xf>
    <xf numFmtId="0" fontId="5" fillId="0" borderId="16" xfId="0" applyFont="1" applyBorder="1" applyAlignment="1">
      <alignment vertical="center" wrapText="1"/>
    </xf>
    <xf numFmtId="0" fontId="14" fillId="0" borderId="1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justify" vertical="center" wrapText="1"/>
    </xf>
    <xf numFmtId="0" fontId="14" fillId="0" borderId="0" xfId="0" applyFont="1" applyAlignment="1">
      <alignment horizontal="left" vertical="center" wrapText="1"/>
    </xf>
    <xf numFmtId="2" fontId="3" fillId="0" borderId="2" xfId="0" applyNumberFormat="1" applyFont="1" applyBorder="1" applyAlignment="1">
      <alignment horizontal="center" vertical="center" wrapText="1"/>
    </xf>
    <xf numFmtId="0" fontId="3" fillId="0" borderId="16" xfId="4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2" fillId="0" borderId="0" xfId="0" applyFont="1" applyAlignment="1">
      <alignment horizontal="justify" vertical="center"/>
    </xf>
    <xf numFmtId="0" fontId="3" fillId="0" borderId="16" xfId="0" quotePrefix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11" fillId="0" borderId="0" xfId="0" applyFont="1" applyAlignment="1">
      <alignment horizontal="justify" vertical="center" wrapText="1"/>
    </xf>
    <xf numFmtId="0" fontId="3" fillId="0" borderId="8" xfId="0" applyFont="1" applyBorder="1" applyAlignment="1">
      <alignment horizontal="center" vertical="center" wrapText="1"/>
    </xf>
    <xf numFmtId="44" fontId="3" fillId="0" borderId="2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0" borderId="20" xfId="0" applyBorder="1"/>
    <xf numFmtId="0" fontId="20" fillId="0" borderId="2" xfId="0" applyFont="1" applyBorder="1" applyAlignment="1">
      <alignment wrapText="1"/>
    </xf>
    <xf numFmtId="166" fontId="3" fillId="0" borderId="2" xfId="0" applyNumberFormat="1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0" fillId="0" borderId="2" xfId="0" applyBorder="1" applyAlignment="1">
      <alignment horizontal="left"/>
    </xf>
    <xf numFmtId="0" fontId="3" fillId="0" borderId="2" xfId="0" applyFont="1" applyBorder="1" applyAlignment="1">
      <alignment horizontal="left"/>
    </xf>
    <xf numFmtId="0" fontId="0" fillId="0" borderId="2" xfId="0" applyBorder="1" applyAlignment="1">
      <alignment horizontal="center"/>
    </xf>
    <xf numFmtId="0" fontId="3" fillId="0" borderId="0" xfId="0" applyFont="1" applyAlignment="1">
      <alignment wrapText="1"/>
    </xf>
    <xf numFmtId="0" fontId="3" fillId="0" borderId="2" xfId="0" applyFont="1" applyBorder="1" applyAlignment="1">
      <alignment horizontal="center" wrapText="1"/>
    </xf>
    <xf numFmtId="0" fontId="0" fillId="0" borderId="3" xfId="0" applyBorder="1" applyAlignment="1">
      <alignment horizontal="left"/>
    </xf>
    <xf numFmtId="0" fontId="3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165" fontId="0" fillId="0" borderId="0" xfId="0" applyNumberFormat="1" applyAlignment="1">
      <alignment vertical="center"/>
    </xf>
    <xf numFmtId="165" fontId="0" fillId="0" borderId="7" xfId="0" applyNumberFormat="1" applyBorder="1" applyAlignment="1">
      <alignment vertical="center"/>
    </xf>
    <xf numFmtId="165" fontId="0" fillId="0" borderId="0" xfId="0" applyNumberFormat="1"/>
    <xf numFmtId="165" fontId="0" fillId="0" borderId="7" xfId="0" applyNumberFormat="1" applyBorder="1"/>
    <xf numFmtId="164" fontId="3" fillId="0" borderId="0" xfId="0" applyNumberFormat="1" applyFont="1" applyAlignment="1">
      <alignment vertical="center"/>
    </xf>
    <xf numFmtId="164" fontId="0" fillId="0" borderId="0" xfId="0" applyNumberFormat="1"/>
    <xf numFmtId="0" fontId="6" fillId="0" borderId="0" xfId="0" applyFont="1" applyAlignment="1">
      <alignment horizontal="justify" vertical="center"/>
    </xf>
    <xf numFmtId="0" fontId="2" fillId="0" borderId="12" xfId="0" applyFont="1" applyBorder="1" applyAlignment="1">
      <alignment vertical="center"/>
    </xf>
    <xf numFmtId="164" fontId="3" fillId="0" borderId="12" xfId="0" applyNumberFormat="1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0" xfId="0" applyFont="1" applyProtection="1"/>
    <xf numFmtId="0" fontId="0" fillId="0" borderId="0" xfId="0" applyProtection="1"/>
    <xf numFmtId="0" fontId="0" fillId="0" borderId="0" xfId="0" applyAlignment="1" applyProtection="1">
      <alignment horizontal="center" vertical="center"/>
    </xf>
    <xf numFmtId="0" fontId="0" fillId="0" borderId="9" xfId="0" applyBorder="1" applyProtection="1"/>
    <xf numFmtId="0" fontId="0" fillId="0" borderId="16" xfId="0" applyBorder="1" applyProtection="1"/>
    <xf numFmtId="0" fontId="2" fillId="0" borderId="0" xfId="0" applyFont="1" applyAlignment="1" applyProtection="1">
      <alignment horizontal="justify" vertical="center" wrapText="1"/>
    </xf>
    <xf numFmtId="0" fontId="3" fillId="0" borderId="0" xfId="0" applyFont="1" applyAlignment="1" applyProtection="1">
      <alignment horizontal="justify" vertical="center" wrapText="1"/>
    </xf>
    <xf numFmtId="0" fontId="5" fillId="0" borderId="0" xfId="0" applyFont="1" applyAlignment="1" applyProtection="1">
      <alignment horizontal="justify" vertical="center" wrapText="1"/>
    </xf>
    <xf numFmtId="0" fontId="11" fillId="0" borderId="0" xfId="0" applyFont="1" applyAlignment="1" applyProtection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left" vertical="center"/>
    </xf>
    <xf numFmtId="0" fontId="2" fillId="0" borderId="21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left"/>
    </xf>
    <xf numFmtId="0" fontId="2" fillId="0" borderId="12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2" xfId="0" applyFont="1" applyBorder="1" applyAlignment="1">
      <alignment horizontal="left"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wrapText="1"/>
    </xf>
  </cellXfs>
  <cellStyles count="10">
    <cellStyle name="Comma 2 2 6" xfId="9"/>
    <cellStyle name="Currency" xfId="2" builtinId="4" customBuiltin="1"/>
    <cellStyle name="Normal" xfId="0" builtinId="0"/>
    <cellStyle name="Normal 13" xfId="4"/>
    <cellStyle name="Normal 15 2 6" xfId="7"/>
    <cellStyle name="Normal 2" xfId="1"/>
    <cellStyle name="Normal 4 10" xfId="8"/>
    <cellStyle name="Normal 5" xfId="6"/>
    <cellStyle name="Percent" xfId="3" builtinId="5"/>
    <cellStyle name="Percent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F173"/>
  <sheetViews>
    <sheetView workbookViewId="0">
      <selection activeCell="G13" sqref="A1:XFD1048576"/>
    </sheetView>
  </sheetViews>
  <sheetFormatPr defaultColWidth="9.109375" defaultRowHeight="13.2" x14ac:dyDescent="0.25"/>
  <cols>
    <col min="1" max="16384" width="9.109375" style="253"/>
  </cols>
  <sheetData>
    <row r="2" spans="1:1" x14ac:dyDescent="0.25">
      <c r="A2" s="252" t="s">
        <v>729</v>
      </c>
    </row>
    <row r="149" spans="1:6" x14ac:dyDescent="0.25">
      <c r="F149" s="254" t="s">
        <v>93</v>
      </c>
    </row>
    <row r="150" spans="1:6" x14ac:dyDescent="0.25">
      <c r="F150" s="254" t="s">
        <v>93</v>
      </c>
    </row>
    <row r="152" spans="1:6" x14ac:dyDescent="0.25">
      <c r="A152" s="255"/>
    </row>
    <row r="153" spans="1:6" x14ac:dyDescent="0.25">
      <c r="A153" s="255"/>
      <c r="B153" s="256"/>
    </row>
    <row r="154" spans="1:6" x14ac:dyDescent="0.25">
      <c r="A154" s="255"/>
      <c r="B154" s="256"/>
    </row>
    <row r="155" spans="1:6" ht="118.8" x14ac:dyDescent="0.25">
      <c r="A155" s="255" t="s">
        <v>330</v>
      </c>
      <c r="B155" s="256"/>
      <c r="E155" s="257" t="s">
        <v>331</v>
      </c>
    </row>
    <row r="156" spans="1:6" ht="132" x14ac:dyDescent="0.25">
      <c r="A156" s="255"/>
      <c r="B156" s="253" t="s">
        <v>332</v>
      </c>
      <c r="E156" s="258" t="s">
        <v>333</v>
      </c>
    </row>
    <row r="157" spans="1:6" ht="26.4" x14ac:dyDescent="0.25">
      <c r="A157" s="255"/>
      <c r="E157" s="259" t="s">
        <v>328</v>
      </c>
    </row>
    <row r="158" spans="1:6" ht="26.4" x14ac:dyDescent="0.25">
      <c r="A158" s="255"/>
      <c r="E158" s="259" t="s">
        <v>328</v>
      </c>
    </row>
    <row r="159" spans="1:6" ht="79.2" x14ac:dyDescent="0.25">
      <c r="A159" s="255" t="s">
        <v>334</v>
      </c>
      <c r="E159" s="257" t="s">
        <v>335</v>
      </c>
    </row>
    <row r="160" spans="1:6" ht="39.6" x14ac:dyDescent="0.25">
      <c r="A160" s="255"/>
      <c r="B160" s="253" t="s">
        <v>336</v>
      </c>
      <c r="E160" s="258" t="s">
        <v>339</v>
      </c>
    </row>
    <row r="161" spans="1:5" ht="52.8" x14ac:dyDescent="0.25">
      <c r="A161" s="255"/>
      <c r="B161" s="256" t="s">
        <v>337</v>
      </c>
      <c r="E161" s="258" t="s">
        <v>340</v>
      </c>
    </row>
    <row r="162" spans="1:5" ht="66" x14ac:dyDescent="0.25">
      <c r="A162" s="255"/>
      <c r="B162" s="256" t="s">
        <v>338</v>
      </c>
      <c r="E162" s="258" t="s">
        <v>327</v>
      </c>
    </row>
    <row r="163" spans="1:5" ht="102" x14ac:dyDescent="0.25">
      <c r="A163" s="255" t="s">
        <v>342</v>
      </c>
      <c r="B163" s="256"/>
      <c r="E163" s="260" t="s">
        <v>343</v>
      </c>
    </row>
    <row r="164" spans="1:5" x14ac:dyDescent="0.25">
      <c r="A164" s="255"/>
      <c r="B164" s="256" t="s">
        <v>341</v>
      </c>
    </row>
    <row r="165" spans="1:5" x14ac:dyDescent="0.25">
      <c r="A165" s="255"/>
      <c r="B165" s="256"/>
    </row>
    <row r="166" spans="1:5" x14ac:dyDescent="0.25">
      <c r="A166" s="255"/>
      <c r="B166" s="256"/>
      <c r="C166" s="253" t="s">
        <v>44</v>
      </c>
    </row>
    <row r="167" spans="1:5" x14ac:dyDescent="0.25">
      <c r="A167" s="255"/>
      <c r="B167" s="256"/>
      <c r="C167" s="253" t="s">
        <v>32</v>
      </c>
    </row>
    <row r="168" spans="1:5" x14ac:dyDescent="0.25">
      <c r="A168" s="255"/>
      <c r="B168" s="256"/>
      <c r="C168" s="253" t="s">
        <v>33</v>
      </c>
    </row>
    <row r="169" spans="1:5" x14ac:dyDescent="0.25">
      <c r="B169" s="253" t="s">
        <v>344</v>
      </c>
    </row>
    <row r="171" spans="1:5" x14ac:dyDescent="0.25">
      <c r="C171" s="253" t="s">
        <v>44</v>
      </c>
    </row>
    <row r="172" spans="1:5" x14ac:dyDescent="0.25">
      <c r="C172" s="253" t="s">
        <v>32</v>
      </c>
    </row>
    <row r="173" spans="1:5" x14ac:dyDescent="0.25">
      <c r="C173" s="253" t="s">
        <v>33</v>
      </c>
    </row>
  </sheetData>
  <sheetProtection algorithmName="SHA-512" hashValue="hTptcM+TgTIr+PUFwDAfyP0tqmhqjT2qZWQ++u8g8bz+zQ9Ozjt3NAXyNuofvjS4pHQ64qwJEcnR1p2RyS5GHg==" saltValue="0Z/5v0iKq9s2kkv5mKci2A==" spinCount="100000" sheet="1" objects="1" scenarios="1" selectLockedCell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FFFF00"/>
  </sheetPr>
  <dimension ref="A1:J1048304"/>
  <sheetViews>
    <sheetView view="pageBreakPreview" zoomScale="77" zoomScaleNormal="100" zoomScaleSheetLayoutView="77" workbookViewId="0">
      <selection activeCell="G18" sqref="G18"/>
    </sheetView>
  </sheetViews>
  <sheetFormatPr defaultRowHeight="13.2" x14ac:dyDescent="0.25"/>
  <cols>
    <col min="1" max="1" width="9.33203125" customWidth="1"/>
    <col min="2" max="2" width="9" bestFit="1" customWidth="1"/>
    <col min="3" max="3" width="3.109375" bestFit="1" customWidth="1"/>
    <col min="4" max="4" width="40.6640625" customWidth="1"/>
    <col min="5" max="5" width="18.44140625" bestFit="1" customWidth="1"/>
    <col min="6" max="8" width="20.6640625" customWidth="1"/>
    <col min="258" max="258" width="9.33203125" customWidth="1"/>
    <col min="259" max="259" width="6.6640625" customWidth="1"/>
    <col min="260" max="260" width="40.6640625" customWidth="1"/>
    <col min="261" max="264" width="9.33203125" customWidth="1"/>
    <col min="514" max="514" width="9.33203125" customWidth="1"/>
    <col min="515" max="515" width="6.6640625" customWidth="1"/>
    <col min="516" max="516" width="40.6640625" customWidth="1"/>
    <col min="517" max="520" width="9.33203125" customWidth="1"/>
    <col min="770" max="770" width="9.33203125" customWidth="1"/>
    <col min="771" max="771" width="6.6640625" customWidth="1"/>
    <col min="772" max="772" width="40.6640625" customWidth="1"/>
    <col min="773" max="776" width="9.33203125" customWidth="1"/>
    <col min="1026" max="1026" width="9.33203125" customWidth="1"/>
    <col min="1027" max="1027" width="6.6640625" customWidth="1"/>
    <col min="1028" max="1028" width="40.6640625" customWidth="1"/>
    <col min="1029" max="1032" width="9.33203125" customWidth="1"/>
    <col min="1282" max="1282" width="9.33203125" customWidth="1"/>
    <col min="1283" max="1283" width="6.6640625" customWidth="1"/>
    <col min="1284" max="1284" width="40.6640625" customWidth="1"/>
    <col min="1285" max="1288" width="9.33203125" customWidth="1"/>
    <col min="1538" max="1538" width="9.33203125" customWidth="1"/>
    <col min="1539" max="1539" width="6.6640625" customWidth="1"/>
    <col min="1540" max="1540" width="40.6640625" customWidth="1"/>
    <col min="1541" max="1544" width="9.33203125" customWidth="1"/>
    <col min="1794" max="1794" width="9.33203125" customWidth="1"/>
    <col min="1795" max="1795" width="6.6640625" customWidth="1"/>
    <col min="1796" max="1796" width="40.6640625" customWidth="1"/>
    <col min="1797" max="1800" width="9.33203125" customWidth="1"/>
    <col min="2050" max="2050" width="9.33203125" customWidth="1"/>
    <col min="2051" max="2051" width="6.6640625" customWidth="1"/>
    <col min="2052" max="2052" width="40.6640625" customWidth="1"/>
    <col min="2053" max="2056" width="9.33203125" customWidth="1"/>
    <col min="2306" max="2306" width="9.33203125" customWidth="1"/>
    <col min="2307" max="2307" width="6.6640625" customWidth="1"/>
    <col min="2308" max="2308" width="40.6640625" customWidth="1"/>
    <col min="2309" max="2312" width="9.33203125" customWidth="1"/>
    <col min="2562" max="2562" width="9.33203125" customWidth="1"/>
    <col min="2563" max="2563" width="6.6640625" customWidth="1"/>
    <col min="2564" max="2564" width="40.6640625" customWidth="1"/>
    <col min="2565" max="2568" width="9.33203125" customWidth="1"/>
    <col min="2818" max="2818" width="9.33203125" customWidth="1"/>
    <col min="2819" max="2819" width="6.6640625" customWidth="1"/>
    <col min="2820" max="2820" width="40.6640625" customWidth="1"/>
    <col min="2821" max="2824" width="9.33203125" customWidth="1"/>
    <col min="3074" max="3074" width="9.33203125" customWidth="1"/>
    <col min="3075" max="3075" width="6.6640625" customWidth="1"/>
    <col min="3076" max="3076" width="40.6640625" customWidth="1"/>
    <col min="3077" max="3080" width="9.33203125" customWidth="1"/>
    <col min="3330" max="3330" width="9.33203125" customWidth="1"/>
    <col min="3331" max="3331" width="6.6640625" customWidth="1"/>
    <col min="3332" max="3332" width="40.6640625" customWidth="1"/>
    <col min="3333" max="3336" width="9.33203125" customWidth="1"/>
    <col min="3586" max="3586" width="9.33203125" customWidth="1"/>
    <col min="3587" max="3587" width="6.6640625" customWidth="1"/>
    <col min="3588" max="3588" width="40.6640625" customWidth="1"/>
    <col min="3589" max="3592" width="9.33203125" customWidth="1"/>
    <col min="3842" max="3842" width="9.33203125" customWidth="1"/>
    <col min="3843" max="3843" width="6.6640625" customWidth="1"/>
    <col min="3844" max="3844" width="40.6640625" customWidth="1"/>
    <col min="3845" max="3848" width="9.33203125" customWidth="1"/>
    <col min="4098" max="4098" width="9.33203125" customWidth="1"/>
    <col min="4099" max="4099" width="6.6640625" customWidth="1"/>
    <col min="4100" max="4100" width="40.6640625" customWidth="1"/>
    <col min="4101" max="4104" width="9.33203125" customWidth="1"/>
    <col min="4354" max="4354" width="9.33203125" customWidth="1"/>
    <col min="4355" max="4355" width="6.6640625" customWidth="1"/>
    <col min="4356" max="4356" width="40.6640625" customWidth="1"/>
    <col min="4357" max="4360" width="9.33203125" customWidth="1"/>
    <col min="4610" max="4610" width="9.33203125" customWidth="1"/>
    <col min="4611" max="4611" width="6.6640625" customWidth="1"/>
    <col min="4612" max="4612" width="40.6640625" customWidth="1"/>
    <col min="4613" max="4616" width="9.33203125" customWidth="1"/>
    <col min="4866" max="4866" width="9.33203125" customWidth="1"/>
    <col min="4867" max="4867" width="6.6640625" customWidth="1"/>
    <col min="4868" max="4868" width="40.6640625" customWidth="1"/>
    <col min="4869" max="4872" width="9.33203125" customWidth="1"/>
    <col min="5122" max="5122" width="9.33203125" customWidth="1"/>
    <col min="5123" max="5123" width="6.6640625" customWidth="1"/>
    <col min="5124" max="5124" width="40.6640625" customWidth="1"/>
    <col min="5125" max="5128" width="9.33203125" customWidth="1"/>
    <col min="5378" max="5378" width="9.33203125" customWidth="1"/>
    <col min="5379" max="5379" width="6.6640625" customWidth="1"/>
    <col min="5380" max="5380" width="40.6640625" customWidth="1"/>
    <col min="5381" max="5384" width="9.33203125" customWidth="1"/>
    <col min="5634" max="5634" width="9.33203125" customWidth="1"/>
    <col min="5635" max="5635" width="6.6640625" customWidth="1"/>
    <col min="5636" max="5636" width="40.6640625" customWidth="1"/>
    <col min="5637" max="5640" width="9.33203125" customWidth="1"/>
    <col min="5890" max="5890" width="9.33203125" customWidth="1"/>
    <col min="5891" max="5891" width="6.6640625" customWidth="1"/>
    <col min="5892" max="5892" width="40.6640625" customWidth="1"/>
    <col min="5893" max="5896" width="9.33203125" customWidth="1"/>
    <col min="6146" max="6146" width="9.33203125" customWidth="1"/>
    <col min="6147" max="6147" width="6.6640625" customWidth="1"/>
    <col min="6148" max="6148" width="40.6640625" customWidth="1"/>
    <col min="6149" max="6152" width="9.33203125" customWidth="1"/>
    <col min="6402" max="6402" width="9.33203125" customWidth="1"/>
    <col min="6403" max="6403" width="6.6640625" customWidth="1"/>
    <col min="6404" max="6404" width="40.6640625" customWidth="1"/>
    <col min="6405" max="6408" width="9.33203125" customWidth="1"/>
    <col min="6658" max="6658" width="9.33203125" customWidth="1"/>
    <col min="6659" max="6659" width="6.6640625" customWidth="1"/>
    <col min="6660" max="6660" width="40.6640625" customWidth="1"/>
    <col min="6661" max="6664" width="9.33203125" customWidth="1"/>
    <col min="6914" max="6914" width="9.33203125" customWidth="1"/>
    <col min="6915" max="6915" width="6.6640625" customWidth="1"/>
    <col min="6916" max="6916" width="40.6640625" customWidth="1"/>
    <col min="6917" max="6920" width="9.33203125" customWidth="1"/>
    <col min="7170" max="7170" width="9.33203125" customWidth="1"/>
    <col min="7171" max="7171" width="6.6640625" customWidth="1"/>
    <col min="7172" max="7172" width="40.6640625" customWidth="1"/>
    <col min="7173" max="7176" width="9.33203125" customWidth="1"/>
    <col min="7426" max="7426" width="9.33203125" customWidth="1"/>
    <col min="7427" max="7427" width="6.6640625" customWidth="1"/>
    <col min="7428" max="7428" width="40.6640625" customWidth="1"/>
    <col min="7429" max="7432" width="9.33203125" customWidth="1"/>
    <col min="7682" max="7682" width="9.33203125" customWidth="1"/>
    <col min="7683" max="7683" width="6.6640625" customWidth="1"/>
    <col min="7684" max="7684" width="40.6640625" customWidth="1"/>
    <col min="7685" max="7688" width="9.33203125" customWidth="1"/>
    <col min="7938" max="7938" width="9.33203125" customWidth="1"/>
    <col min="7939" max="7939" width="6.6640625" customWidth="1"/>
    <col min="7940" max="7940" width="40.6640625" customWidth="1"/>
    <col min="7941" max="7944" width="9.33203125" customWidth="1"/>
    <col min="8194" max="8194" width="9.33203125" customWidth="1"/>
    <col min="8195" max="8195" width="6.6640625" customWidth="1"/>
    <col min="8196" max="8196" width="40.6640625" customWidth="1"/>
    <col min="8197" max="8200" width="9.33203125" customWidth="1"/>
    <col min="8450" max="8450" width="9.33203125" customWidth="1"/>
    <col min="8451" max="8451" width="6.6640625" customWidth="1"/>
    <col min="8452" max="8452" width="40.6640625" customWidth="1"/>
    <col min="8453" max="8456" width="9.33203125" customWidth="1"/>
    <col min="8706" max="8706" width="9.33203125" customWidth="1"/>
    <col min="8707" max="8707" width="6.6640625" customWidth="1"/>
    <col min="8708" max="8708" width="40.6640625" customWidth="1"/>
    <col min="8709" max="8712" width="9.33203125" customWidth="1"/>
    <col min="8962" max="8962" width="9.33203125" customWidth="1"/>
    <col min="8963" max="8963" width="6.6640625" customWidth="1"/>
    <col min="8964" max="8964" width="40.6640625" customWidth="1"/>
    <col min="8965" max="8968" width="9.33203125" customWidth="1"/>
    <col min="9218" max="9218" width="9.33203125" customWidth="1"/>
    <col min="9219" max="9219" width="6.6640625" customWidth="1"/>
    <col min="9220" max="9220" width="40.6640625" customWidth="1"/>
    <col min="9221" max="9224" width="9.33203125" customWidth="1"/>
    <col min="9474" max="9474" width="9.33203125" customWidth="1"/>
    <col min="9475" max="9475" width="6.6640625" customWidth="1"/>
    <col min="9476" max="9476" width="40.6640625" customWidth="1"/>
    <col min="9477" max="9480" width="9.33203125" customWidth="1"/>
    <col min="9730" max="9730" width="9.33203125" customWidth="1"/>
    <col min="9731" max="9731" width="6.6640625" customWidth="1"/>
    <col min="9732" max="9732" width="40.6640625" customWidth="1"/>
    <col min="9733" max="9736" width="9.33203125" customWidth="1"/>
    <col min="9986" max="9986" width="9.33203125" customWidth="1"/>
    <col min="9987" max="9987" width="6.6640625" customWidth="1"/>
    <col min="9988" max="9988" width="40.6640625" customWidth="1"/>
    <col min="9989" max="9992" width="9.33203125" customWidth="1"/>
    <col min="10242" max="10242" width="9.33203125" customWidth="1"/>
    <col min="10243" max="10243" width="6.6640625" customWidth="1"/>
    <col min="10244" max="10244" width="40.6640625" customWidth="1"/>
    <col min="10245" max="10248" width="9.33203125" customWidth="1"/>
    <col min="10498" max="10498" width="9.33203125" customWidth="1"/>
    <col min="10499" max="10499" width="6.6640625" customWidth="1"/>
    <col min="10500" max="10500" width="40.6640625" customWidth="1"/>
    <col min="10501" max="10504" width="9.33203125" customWidth="1"/>
    <col min="10754" max="10754" width="9.33203125" customWidth="1"/>
    <col min="10755" max="10755" width="6.6640625" customWidth="1"/>
    <col min="10756" max="10756" width="40.6640625" customWidth="1"/>
    <col min="10757" max="10760" width="9.33203125" customWidth="1"/>
    <col min="11010" max="11010" width="9.33203125" customWidth="1"/>
    <col min="11011" max="11011" width="6.6640625" customWidth="1"/>
    <col min="11012" max="11012" width="40.6640625" customWidth="1"/>
    <col min="11013" max="11016" width="9.33203125" customWidth="1"/>
    <col min="11266" max="11266" width="9.33203125" customWidth="1"/>
    <col min="11267" max="11267" width="6.6640625" customWidth="1"/>
    <col min="11268" max="11268" width="40.6640625" customWidth="1"/>
    <col min="11269" max="11272" width="9.33203125" customWidth="1"/>
    <col min="11522" max="11522" width="9.33203125" customWidth="1"/>
    <col min="11523" max="11523" width="6.6640625" customWidth="1"/>
    <col min="11524" max="11524" width="40.6640625" customWidth="1"/>
    <col min="11525" max="11528" width="9.33203125" customWidth="1"/>
    <col min="11778" max="11778" width="9.33203125" customWidth="1"/>
    <col min="11779" max="11779" width="6.6640625" customWidth="1"/>
    <col min="11780" max="11780" width="40.6640625" customWidth="1"/>
    <col min="11781" max="11784" width="9.33203125" customWidth="1"/>
    <col min="12034" max="12034" width="9.33203125" customWidth="1"/>
    <col min="12035" max="12035" width="6.6640625" customWidth="1"/>
    <col min="12036" max="12036" width="40.6640625" customWidth="1"/>
    <col min="12037" max="12040" width="9.33203125" customWidth="1"/>
    <col min="12290" max="12290" width="9.33203125" customWidth="1"/>
    <col min="12291" max="12291" width="6.6640625" customWidth="1"/>
    <col min="12292" max="12292" width="40.6640625" customWidth="1"/>
    <col min="12293" max="12296" width="9.33203125" customWidth="1"/>
    <col min="12546" max="12546" width="9.33203125" customWidth="1"/>
    <col min="12547" max="12547" width="6.6640625" customWidth="1"/>
    <col min="12548" max="12548" width="40.6640625" customWidth="1"/>
    <col min="12549" max="12552" width="9.33203125" customWidth="1"/>
    <col min="12802" max="12802" width="9.33203125" customWidth="1"/>
    <col min="12803" max="12803" width="6.6640625" customWidth="1"/>
    <col min="12804" max="12804" width="40.6640625" customWidth="1"/>
    <col min="12805" max="12808" width="9.33203125" customWidth="1"/>
    <col min="13058" max="13058" width="9.33203125" customWidth="1"/>
    <col min="13059" max="13059" width="6.6640625" customWidth="1"/>
    <col min="13060" max="13060" width="40.6640625" customWidth="1"/>
    <col min="13061" max="13064" width="9.33203125" customWidth="1"/>
    <col min="13314" max="13314" width="9.33203125" customWidth="1"/>
    <col min="13315" max="13315" width="6.6640625" customWidth="1"/>
    <col min="13316" max="13316" width="40.6640625" customWidth="1"/>
    <col min="13317" max="13320" width="9.33203125" customWidth="1"/>
    <col min="13570" max="13570" width="9.33203125" customWidth="1"/>
    <col min="13571" max="13571" width="6.6640625" customWidth="1"/>
    <col min="13572" max="13572" width="40.6640625" customWidth="1"/>
    <col min="13573" max="13576" width="9.33203125" customWidth="1"/>
    <col min="13826" max="13826" width="9.33203125" customWidth="1"/>
    <col min="13827" max="13827" width="6.6640625" customWidth="1"/>
    <col min="13828" max="13828" width="40.6640625" customWidth="1"/>
    <col min="13829" max="13832" width="9.33203125" customWidth="1"/>
    <col min="14082" max="14082" width="9.33203125" customWidth="1"/>
    <col min="14083" max="14083" width="6.6640625" customWidth="1"/>
    <col min="14084" max="14084" width="40.6640625" customWidth="1"/>
    <col min="14085" max="14088" width="9.33203125" customWidth="1"/>
    <col min="14338" max="14338" width="9.33203125" customWidth="1"/>
    <col min="14339" max="14339" width="6.6640625" customWidth="1"/>
    <col min="14340" max="14340" width="40.6640625" customWidth="1"/>
    <col min="14341" max="14344" width="9.33203125" customWidth="1"/>
    <col min="14594" max="14594" width="9.33203125" customWidth="1"/>
    <col min="14595" max="14595" width="6.6640625" customWidth="1"/>
    <col min="14596" max="14596" width="40.6640625" customWidth="1"/>
    <col min="14597" max="14600" width="9.33203125" customWidth="1"/>
    <col min="14850" max="14850" width="9.33203125" customWidth="1"/>
    <col min="14851" max="14851" width="6.6640625" customWidth="1"/>
    <col min="14852" max="14852" width="40.6640625" customWidth="1"/>
    <col min="14853" max="14856" width="9.33203125" customWidth="1"/>
    <col min="15106" max="15106" width="9.33203125" customWidth="1"/>
    <col min="15107" max="15107" width="6.6640625" customWidth="1"/>
    <col min="15108" max="15108" width="40.6640625" customWidth="1"/>
    <col min="15109" max="15112" width="9.33203125" customWidth="1"/>
    <col min="15362" max="15362" width="9.33203125" customWidth="1"/>
    <col min="15363" max="15363" width="6.6640625" customWidth="1"/>
    <col min="15364" max="15364" width="40.6640625" customWidth="1"/>
    <col min="15365" max="15368" width="9.33203125" customWidth="1"/>
    <col min="15618" max="15618" width="9.33203125" customWidth="1"/>
    <col min="15619" max="15619" width="6.6640625" customWidth="1"/>
    <col min="15620" max="15620" width="40.6640625" customWidth="1"/>
    <col min="15621" max="15624" width="9.33203125" customWidth="1"/>
    <col min="15874" max="15874" width="9.33203125" customWidth="1"/>
    <col min="15875" max="15875" width="6.6640625" customWidth="1"/>
    <col min="15876" max="15876" width="40.6640625" customWidth="1"/>
    <col min="15877" max="15880" width="9.33203125" customWidth="1"/>
    <col min="16130" max="16130" width="9.33203125" customWidth="1"/>
    <col min="16131" max="16131" width="6.6640625" customWidth="1"/>
    <col min="16132" max="16132" width="40.6640625" customWidth="1"/>
    <col min="16133" max="16136" width="9.33203125" customWidth="1"/>
  </cols>
  <sheetData>
    <row r="1" spans="1:9" x14ac:dyDescent="0.25">
      <c r="A1" s="264" t="str">
        <f>'C3.1'!A1</f>
        <v>CONTRACT SANRAL N.012-150-2020/1</v>
      </c>
      <c r="B1" s="264"/>
      <c r="C1" s="264"/>
      <c r="D1" s="264"/>
      <c r="E1" s="264"/>
      <c r="F1" s="264"/>
      <c r="G1" s="264"/>
      <c r="H1" s="264"/>
    </row>
    <row r="2" spans="1:9" x14ac:dyDescent="0.25">
      <c r="A2" s="264" t="str">
        <f>'C3.1'!A2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  <c r="H2" s="264"/>
    </row>
    <row r="3" spans="1:9" ht="48" customHeight="1" x14ac:dyDescent="0.25">
      <c r="A3" s="43" t="s">
        <v>400</v>
      </c>
      <c r="B3" s="44"/>
      <c r="C3" s="44"/>
      <c r="D3" s="44"/>
      <c r="E3" s="261" t="s">
        <v>401</v>
      </c>
      <c r="F3" s="261"/>
      <c r="G3" s="261"/>
      <c r="H3" s="261"/>
    </row>
    <row r="4" spans="1:9" x14ac:dyDescent="0.25">
      <c r="A4" s="46" t="s">
        <v>0</v>
      </c>
      <c r="B4" s="46"/>
      <c r="C4" s="47"/>
      <c r="D4" s="48" t="s">
        <v>1</v>
      </c>
      <c r="E4" s="48" t="s">
        <v>2</v>
      </c>
      <c r="F4" s="48" t="s">
        <v>3</v>
      </c>
      <c r="G4" s="48" t="s">
        <v>4</v>
      </c>
      <c r="H4" s="48" t="s">
        <v>5</v>
      </c>
      <c r="I4" s="93"/>
    </row>
    <row r="5" spans="1:9" x14ac:dyDescent="0.25">
      <c r="A5" s="49"/>
      <c r="B5" s="49"/>
      <c r="C5" s="50"/>
      <c r="D5" s="51"/>
      <c r="E5" s="52"/>
      <c r="F5" s="52"/>
      <c r="G5" s="51"/>
      <c r="H5" s="51"/>
    </row>
    <row r="6" spans="1:9" x14ac:dyDescent="0.25">
      <c r="A6" s="53"/>
      <c r="B6" s="53"/>
      <c r="C6" s="187"/>
      <c r="D6" s="51"/>
      <c r="E6" s="52"/>
      <c r="F6" s="52"/>
      <c r="G6" s="51"/>
      <c r="H6" s="51"/>
    </row>
    <row r="7" spans="1:9" x14ac:dyDescent="0.25">
      <c r="A7" s="59" t="s">
        <v>402</v>
      </c>
      <c r="B7" s="59"/>
      <c r="C7" s="62"/>
      <c r="D7" s="189" t="s">
        <v>403</v>
      </c>
      <c r="E7" s="62"/>
      <c r="F7" s="62"/>
      <c r="G7" s="62"/>
      <c r="H7" s="182"/>
    </row>
    <row r="8" spans="1:9" ht="37.5" customHeight="1" x14ac:dyDescent="0.25">
      <c r="A8" s="59"/>
      <c r="B8" s="59" t="s">
        <v>404</v>
      </c>
      <c r="C8" s="62"/>
      <c r="D8" s="158" t="s">
        <v>406</v>
      </c>
      <c r="E8" s="63"/>
      <c r="F8" s="62"/>
      <c r="G8" s="62"/>
      <c r="H8" s="182"/>
    </row>
    <row r="9" spans="1:9" ht="15.6" x14ac:dyDescent="0.25">
      <c r="A9" s="59"/>
      <c r="B9" s="59"/>
      <c r="C9" s="62" t="s">
        <v>27</v>
      </c>
      <c r="D9" s="158" t="s">
        <v>672</v>
      </c>
      <c r="E9" s="63" t="s">
        <v>259</v>
      </c>
      <c r="F9" s="62">
        <v>10</v>
      </c>
      <c r="G9" s="34">
        <v>0</v>
      </c>
      <c r="H9" s="7">
        <f t="shared" ref="H9:H11" si="0">F9*G9</f>
        <v>0</v>
      </c>
    </row>
    <row r="10" spans="1:9" ht="15.6" x14ac:dyDescent="0.25">
      <c r="A10" s="59"/>
      <c r="B10" s="59"/>
      <c r="C10" s="62" t="s">
        <v>29</v>
      </c>
      <c r="D10" s="158" t="s">
        <v>671</v>
      </c>
      <c r="E10" s="63" t="s">
        <v>259</v>
      </c>
      <c r="F10" s="62">
        <v>5</v>
      </c>
      <c r="G10" s="34">
        <v>0</v>
      </c>
      <c r="H10" s="7">
        <f t="shared" si="0"/>
        <v>0</v>
      </c>
    </row>
    <row r="11" spans="1:9" ht="26.4" x14ac:dyDescent="0.25">
      <c r="A11" s="59"/>
      <c r="B11" s="59" t="s">
        <v>405</v>
      </c>
      <c r="C11" s="62"/>
      <c r="D11" s="77" t="s">
        <v>407</v>
      </c>
      <c r="E11" s="63" t="s">
        <v>259</v>
      </c>
      <c r="F11" s="62">
        <v>1.5</v>
      </c>
      <c r="G11" s="34">
        <v>0</v>
      </c>
      <c r="H11" s="7">
        <f t="shared" si="0"/>
        <v>0</v>
      </c>
    </row>
    <row r="12" spans="1:9" x14ac:dyDescent="0.25">
      <c r="A12" s="59" t="s">
        <v>724</v>
      </c>
      <c r="B12" s="59"/>
      <c r="C12" s="62"/>
      <c r="D12" s="190" t="s">
        <v>408</v>
      </c>
      <c r="E12" s="63"/>
      <c r="F12" s="62"/>
      <c r="G12" s="62"/>
      <c r="H12" s="182"/>
    </row>
    <row r="13" spans="1:9" x14ac:dyDescent="0.25">
      <c r="A13" s="59"/>
      <c r="B13" s="59" t="s">
        <v>409</v>
      </c>
      <c r="C13" s="62"/>
      <c r="D13" s="158" t="s">
        <v>410</v>
      </c>
      <c r="E13" s="63"/>
      <c r="F13" s="62"/>
      <c r="G13" s="62"/>
      <c r="H13" s="182"/>
    </row>
    <row r="14" spans="1:9" ht="15.6" x14ac:dyDescent="0.25">
      <c r="A14" s="59"/>
      <c r="B14" s="59"/>
      <c r="C14" s="62" t="s">
        <v>27</v>
      </c>
      <c r="D14" s="184" t="s">
        <v>745</v>
      </c>
      <c r="E14" s="63" t="s">
        <v>259</v>
      </c>
      <c r="F14" s="62">
        <v>20</v>
      </c>
      <c r="G14" s="34">
        <v>0</v>
      </c>
      <c r="H14" s="7">
        <f>F14*G14</f>
        <v>0</v>
      </c>
      <c r="I14" s="95"/>
    </row>
    <row r="15" spans="1:9" x14ac:dyDescent="0.25">
      <c r="A15" s="59" t="s">
        <v>411</v>
      </c>
      <c r="B15" s="59"/>
      <c r="C15" s="62"/>
      <c r="D15" s="181" t="s">
        <v>13</v>
      </c>
      <c r="E15" s="63"/>
      <c r="F15" s="62"/>
      <c r="G15" s="62"/>
      <c r="H15" s="182"/>
    </row>
    <row r="16" spans="1:9" ht="26.4" x14ac:dyDescent="0.25">
      <c r="A16" s="59"/>
      <c r="B16" s="59" t="s">
        <v>412</v>
      </c>
      <c r="C16" s="62"/>
      <c r="D16" s="184" t="s">
        <v>746</v>
      </c>
      <c r="E16" s="109" t="s">
        <v>93</v>
      </c>
      <c r="F16" s="62">
        <v>5</v>
      </c>
      <c r="G16" s="34">
        <v>0</v>
      </c>
      <c r="H16" s="7">
        <f>F16*G16</f>
        <v>0</v>
      </c>
      <c r="I16" s="95"/>
    </row>
    <row r="17" spans="1:10" x14ac:dyDescent="0.25">
      <c r="A17" s="59" t="s">
        <v>413</v>
      </c>
      <c r="B17" s="59"/>
      <c r="C17" s="62"/>
      <c r="D17" s="183" t="s">
        <v>414</v>
      </c>
      <c r="E17" s="63"/>
      <c r="F17" s="62"/>
      <c r="G17" s="62"/>
      <c r="H17" s="182"/>
      <c r="J17" s="191"/>
    </row>
    <row r="18" spans="1:10" ht="66" x14ac:dyDescent="0.25">
      <c r="A18" s="59"/>
      <c r="B18" s="59" t="s">
        <v>415</v>
      </c>
      <c r="C18" s="62"/>
      <c r="D18" s="184" t="s">
        <v>747</v>
      </c>
      <c r="E18" s="63" t="s">
        <v>259</v>
      </c>
      <c r="F18" s="62">
        <v>5</v>
      </c>
      <c r="G18" s="34">
        <v>0</v>
      </c>
      <c r="H18" s="7">
        <f t="shared" ref="H18:H20" si="1">F18*G18</f>
        <v>0</v>
      </c>
      <c r="I18" s="95"/>
      <c r="J18" s="191"/>
    </row>
    <row r="19" spans="1:10" ht="26.4" x14ac:dyDescent="0.25">
      <c r="A19" s="59"/>
      <c r="B19" s="59" t="s">
        <v>416</v>
      </c>
      <c r="C19" s="62"/>
      <c r="D19" s="184" t="s">
        <v>748</v>
      </c>
      <c r="E19" s="63" t="s">
        <v>136</v>
      </c>
      <c r="F19" s="62">
        <v>6</v>
      </c>
      <c r="G19" s="34">
        <v>0</v>
      </c>
      <c r="H19" s="7">
        <f t="shared" si="1"/>
        <v>0</v>
      </c>
      <c r="I19" s="95"/>
      <c r="J19" s="191"/>
    </row>
    <row r="20" spans="1:10" ht="39.6" x14ac:dyDescent="0.25">
      <c r="A20" s="59" t="s">
        <v>418</v>
      </c>
      <c r="B20" s="59"/>
      <c r="C20" s="62"/>
      <c r="D20" s="192" t="s">
        <v>749</v>
      </c>
      <c r="E20" s="63" t="s">
        <v>260</v>
      </c>
      <c r="F20" s="62">
        <v>2</v>
      </c>
      <c r="G20" s="34">
        <v>0</v>
      </c>
      <c r="H20" s="7">
        <f t="shared" si="1"/>
        <v>0</v>
      </c>
      <c r="I20" s="95"/>
    </row>
    <row r="21" spans="1:10" x14ac:dyDescent="0.25">
      <c r="A21" s="59" t="s">
        <v>419</v>
      </c>
      <c r="B21" s="59"/>
      <c r="C21" s="62"/>
      <c r="D21" s="192" t="s">
        <v>420</v>
      </c>
      <c r="E21" s="63"/>
      <c r="F21" s="62"/>
      <c r="G21" s="62"/>
      <c r="H21" s="182"/>
    </row>
    <row r="22" spans="1:10" ht="15.6" x14ac:dyDescent="0.25">
      <c r="A22" s="59"/>
      <c r="B22" s="59" t="s">
        <v>421</v>
      </c>
      <c r="C22" s="62"/>
      <c r="D22" s="184" t="s">
        <v>673</v>
      </c>
      <c r="E22" s="63" t="s">
        <v>136</v>
      </c>
      <c r="F22" s="62">
        <v>10</v>
      </c>
      <c r="G22" s="34">
        <v>0</v>
      </c>
      <c r="H22" s="7">
        <f t="shared" ref="H22:H24" si="2">F22*G22</f>
        <v>0</v>
      </c>
    </row>
    <row r="23" spans="1:10" ht="15.6" x14ac:dyDescent="0.25">
      <c r="A23" s="59" t="s">
        <v>422</v>
      </c>
      <c r="B23" s="59"/>
      <c r="C23" s="62"/>
      <c r="D23" s="190" t="s">
        <v>14</v>
      </c>
      <c r="E23" s="63" t="s">
        <v>136</v>
      </c>
      <c r="F23" s="62">
        <v>10</v>
      </c>
      <c r="G23" s="34">
        <v>0</v>
      </c>
      <c r="H23" s="7">
        <f t="shared" si="2"/>
        <v>0</v>
      </c>
    </row>
    <row r="24" spans="1:10" ht="15.6" x14ac:dyDescent="0.25">
      <c r="A24" s="59" t="s">
        <v>423</v>
      </c>
      <c r="B24" s="59"/>
      <c r="C24" s="62"/>
      <c r="D24" s="121" t="s">
        <v>15</v>
      </c>
      <c r="E24" s="63" t="s">
        <v>259</v>
      </c>
      <c r="F24" s="62">
        <v>1</v>
      </c>
      <c r="G24" s="34">
        <v>0</v>
      </c>
      <c r="H24" s="7">
        <f t="shared" si="2"/>
        <v>0</v>
      </c>
    </row>
    <row r="25" spans="1:10" x14ac:dyDescent="0.25">
      <c r="A25" s="65"/>
      <c r="B25" s="65"/>
      <c r="C25" s="62"/>
      <c r="D25" s="158"/>
      <c r="E25" s="62"/>
      <c r="F25" s="65"/>
      <c r="G25" s="65"/>
      <c r="H25" s="182"/>
    </row>
    <row r="26" spans="1:10" x14ac:dyDescent="0.25">
      <c r="A26" s="65"/>
      <c r="B26" s="65"/>
      <c r="C26" s="62"/>
      <c r="D26" s="158"/>
      <c r="E26" s="62"/>
      <c r="F26" s="65"/>
      <c r="G26" s="65"/>
      <c r="H26" s="182"/>
      <c r="I26" s="94"/>
    </row>
    <row r="27" spans="1:10" x14ac:dyDescent="0.25">
      <c r="A27" s="65"/>
      <c r="B27" s="65"/>
      <c r="C27" s="62"/>
      <c r="D27" s="158"/>
      <c r="E27" s="62"/>
      <c r="F27" s="65"/>
      <c r="G27" s="65"/>
      <c r="H27" s="182"/>
    </row>
    <row r="28" spans="1:10" x14ac:dyDescent="0.25">
      <c r="A28" s="188" t="s">
        <v>24</v>
      </c>
      <c r="B28" s="188"/>
      <c r="C28" s="188"/>
      <c r="D28" s="188"/>
      <c r="E28" s="115"/>
      <c r="F28" s="188"/>
      <c r="G28" s="188"/>
      <c r="H28" s="13">
        <f>SUM(H7:H27)</f>
        <v>0</v>
      </c>
    </row>
    <row r="1048304" spans="5:5" x14ac:dyDescent="0.25">
      <c r="E1048304" s="62"/>
    </row>
  </sheetData>
  <sheetProtection algorithmName="SHA-512" hashValue="n504St1qTKeSwwhhiRSnPBQ8yeoUmmXe7e4AFeZaBOu80QHq6qLjXyeHeFmLzHmEqCihMJh7rIOGP135btqp4A==" saltValue="9ytCb+1aRMncoTl7tRF3fA==" spinCount="100000" sheet="1" objects="1" scenarios="1" selectLockedCells="1"/>
  <mergeCells count="3">
    <mergeCell ref="E3:H3"/>
    <mergeCell ref="A1:H1"/>
    <mergeCell ref="A2:H2"/>
  </mergeCells>
  <phoneticPr fontId="9" type="noConversion"/>
  <pageMargins left="0.75" right="0.75" top="1" bottom="1" header="0.5" footer="0.5"/>
  <pageSetup paperSize="9" scale="61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FFFF00"/>
  </sheetPr>
  <dimension ref="A1:I1048290"/>
  <sheetViews>
    <sheetView view="pageBreakPreview" zoomScale="84" zoomScaleNormal="100" zoomScaleSheetLayoutView="84" workbookViewId="0">
      <selection activeCell="G11" sqref="G11"/>
    </sheetView>
  </sheetViews>
  <sheetFormatPr defaultRowHeight="13.2" x14ac:dyDescent="0.25"/>
  <cols>
    <col min="1" max="1" width="9.33203125" customWidth="1"/>
    <col min="2" max="2" width="11.33203125" customWidth="1"/>
    <col min="3" max="3" width="3.109375" bestFit="1" customWidth="1"/>
    <col min="4" max="4" width="40.6640625" customWidth="1"/>
    <col min="5" max="5" width="23.33203125" bestFit="1" customWidth="1"/>
    <col min="6" max="8" width="20.6640625" customWidth="1"/>
    <col min="258" max="258" width="9.33203125" customWidth="1"/>
    <col min="259" max="259" width="6.6640625" customWidth="1"/>
    <col min="260" max="260" width="40.6640625" customWidth="1"/>
    <col min="261" max="264" width="9.33203125" customWidth="1"/>
    <col min="514" max="514" width="9.33203125" customWidth="1"/>
    <col min="515" max="515" width="6.6640625" customWidth="1"/>
    <col min="516" max="516" width="40.6640625" customWidth="1"/>
    <col min="517" max="520" width="9.33203125" customWidth="1"/>
    <col min="770" max="770" width="9.33203125" customWidth="1"/>
    <col min="771" max="771" width="6.6640625" customWidth="1"/>
    <col min="772" max="772" width="40.6640625" customWidth="1"/>
    <col min="773" max="776" width="9.33203125" customWidth="1"/>
    <col min="1026" max="1026" width="9.33203125" customWidth="1"/>
    <col min="1027" max="1027" width="6.6640625" customWidth="1"/>
    <col min="1028" max="1028" width="40.6640625" customWidth="1"/>
    <col min="1029" max="1032" width="9.33203125" customWidth="1"/>
    <col min="1282" max="1282" width="9.33203125" customWidth="1"/>
    <col min="1283" max="1283" width="6.6640625" customWidth="1"/>
    <col min="1284" max="1284" width="40.6640625" customWidth="1"/>
    <col min="1285" max="1288" width="9.33203125" customWidth="1"/>
    <col min="1538" max="1538" width="9.33203125" customWidth="1"/>
    <col min="1539" max="1539" width="6.6640625" customWidth="1"/>
    <col min="1540" max="1540" width="40.6640625" customWidth="1"/>
    <col min="1541" max="1544" width="9.33203125" customWidth="1"/>
    <col min="1794" max="1794" width="9.33203125" customWidth="1"/>
    <col min="1795" max="1795" width="6.6640625" customWidth="1"/>
    <col min="1796" max="1796" width="40.6640625" customWidth="1"/>
    <col min="1797" max="1800" width="9.33203125" customWidth="1"/>
    <col min="2050" max="2050" width="9.33203125" customWidth="1"/>
    <col min="2051" max="2051" width="6.6640625" customWidth="1"/>
    <col min="2052" max="2052" width="40.6640625" customWidth="1"/>
    <col min="2053" max="2056" width="9.33203125" customWidth="1"/>
    <col min="2306" max="2306" width="9.33203125" customWidth="1"/>
    <col min="2307" max="2307" width="6.6640625" customWidth="1"/>
    <col min="2308" max="2308" width="40.6640625" customWidth="1"/>
    <col min="2309" max="2312" width="9.33203125" customWidth="1"/>
    <col min="2562" max="2562" width="9.33203125" customWidth="1"/>
    <col min="2563" max="2563" width="6.6640625" customWidth="1"/>
    <col min="2564" max="2564" width="40.6640625" customWidth="1"/>
    <col min="2565" max="2568" width="9.33203125" customWidth="1"/>
    <col min="2818" max="2818" width="9.33203125" customWidth="1"/>
    <col min="2819" max="2819" width="6.6640625" customWidth="1"/>
    <col min="2820" max="2820" width="40.6640625" customWidth="1"/>
    <col min="2821" max="2824" width="9.33203125" customWidth="1"/>
    <col min="3074" max="3074" width="9.33203125" customWidth="1"/>
    <col min="3075" max="3075" width="6.6640625" customWidth="1"/>
    <col min="3076" max="3076" width="40.6640625" customWidth="1"/>
    <col min="3077" max="3080" width="9.33203125" customWidth="1"/>
    <col min="3330" max="3330" width="9.33203125" customWidth="1"/>
    <col min="3331" max="3331" width="6.6640625" customWidth="1"/>
    <col min="3332" max="3332" width="40.6640625" customWidth="1"/>
    <col min="3333" max="3336" width="9.33203125" customWidth="1"/>
    <col min="3586" max="3586" width="9.33203125" customWidth="1"/>
    <col min="3587" max="3587" width="6.6640625" customWidth="1"/>
    <col min="3588" max="3588" width="40.6640625" customWidth="1"/>
    <col min="3589" max="3592" width="9.33203125" customWidth="1"/>
    <col min="3842" max="3842" width="9.33203125" customWidth="1"/>
    <col min="3843" max="3843" width="6.6640625" customWidth="1"/>
    <col min="3844" max="3844" width="40.6640625" customWidth="1"/>
    <col min="3845" max="3848" width="9.33203125" customWidth="1"/>
    <col min="4098" max="4098" width="9.33203125" customWidth="1"/>
    <col min="4099" max="4099" width="6.6640625" customWidth="1"/>
    <col min="4100" max="4100" width="40.6640625" customWidth="1"/>
    <col min="4101" max="4104" width="9.33203125" customWidth="1"/>
    <col min="4354" max="4354" width="9.33203125" customWidth="1"/>
    <col min="4355" max="4355" width="6.6640625" customWidth="1"/>
    <col min="4356" max="4356" width="40.6640625" customWidth="1"/>
    <col min="4357" max="4360" width="9.33203125" customWidth="1"/>
    <col min="4610" max="4610" width="9.33203125" customWidth="1"/>
    <col min="4611" max="4611" width="6.6640625" customWidth="1"/>
    <col min="4612" max="4612" width="40.6640625" customWidth="1"/>
    <col min="4613" max="4616" width="9.33203125" customWidth="1"/>
    <col min="4866" max="4866" width="9.33203125" customWidth="1"/>
    <col min="4867" max="4867" width="6.6640625" customWidth="1"/>
    <col min="4868" max="4868" width="40.6640625" customWidth="1"/>
    <col min="4869" max="4872" width="9.33203125" customWidth="1"/>
    <col min="5122" max="5122" width="9.33203125" customWidth="1"/>
    <col min="5123" max="5123" width="6.6640625" customWidth="1"/>
    <col min="5124" max="5124" width="40.6640625" customWidth="1"/>
    <col min="5125" max="5128" width="9.33203125" customWidth="1"/>
    <col min="5378" max="5378" width="9.33203125" customWidth="1"/>
    <col min="5379" max="5379" width="6.6640625" customWidth="1"/>
    <col min="5380" max="5380" width="40.6640625" customWidth="1"/>
    <col min="5381" max="5384" width="9.33203125" customWidth="1"/>
    <col min="5634" max="5634" width="9.33203125" customWidth="1"/>
    <col min="5635" max="5635" width="6.6640625" customWidth="1"/>
    <col min="5636" max="5636" width="40.6640625" customWidth="1"/>
    <col min="5637" max="5640" width="9.33203125" customWidth="1"/>
    <col min="5890" max="5890" width="9.33203125" customWidth="1"/>
    <col min="5891" max="5891" width="6.6640625" customWidth="1"/>
    <col min="5892" max="5892" width="40.6640625" customWidth="1"/>
    <col min="5893" max="5896" width="9.33203125" customWidth="1"/>
    <col min="6146" max="6146" width="9.33203125" customWidth="1"/>
    <col min="6147" max="6147" width="6.6640625" customWidth="1"/>
    <col min="6148" max="6148" width="40.6640625" customWidth="1"/>
    <col min="6149" max="6152" width="9.33203125" customWidth="1"/>
    <col min="6402" max="6402" width="9.33203125" customWidth="1"/>
    <col min="6403" max="6403" width="6.6640625" customWidth="1"/>
    <col min="6404" max="6404" width="40.6640625" customWidth="1"/>
    <col min="6405" max="6408" width="9.33203125" customWidth="1"/>
    <col min="6658" max="6658" width="9.33203125" customWidth="1"/>
    <col min="6659" max="6659" width="6.6640625" customWidth="1"/>
    <col min="6660" max="6660" width="40.6640625" customWidth="1"/>
    <col min="6661" max="6664" width="9.33203125" customWidth="1"/>
    <col min="6914" max="6914" width="9.33203125" customWidth="1"/>
    <col min="6915" max="6915" width="6.6640625" customWidth="1"/>
    <col min="6916" max="6916" width="40.6640625" customWidth="1"/>
    <col min="6917" max="6920" width="9.33203125" customWidth="1"/>
    <col min="7170" max="7170" width="9.33203125" customWidth="1"/>
    <col min="7171" max="7171" width="6.6640625" customWidth="1"/>
    <col min="7172" max="7172" width="40.6640625" customWidth="1"/>
    <col min="7173" max="7176" width="9.33203125" customWidth="1"/>
    <col min="7426" max="7426" width="9.33203125" customWidth="1"/>
    <col min="7427" max="7427" width="6.6640625" customWidth="1"/>
    <col min="7428" max="7428" width="40.6640625" customWidth="1"/>
    <col min="7429" max="7432" width="9.33203125" customWidth="1"/>
    <col min="7682" max="7682" width="9.33203125" customWidth="1"/>
    <col min="7683" max="7683" width="6.6640625" customWidth="1"/>
    <col min="7684" max="7684" width="40.6640625" customWidth="1"/>
    <col min="7685" max="7688" width="9.33203125" customWidth="1"/>
    <col min="7938" max="7938" width="9.33203125" customWidth="1"/>
    <col min="7939" max="7939" width="6.6640625" customWidth="1"/>
    <col min="7940" max="7940" width="40.6640625" customWidth="1"/>
    <col min="7941" max="7944" width="9.33203125" customWidth="1"/>
    <col min="8194" max="8194" width="9.33203125" customWidth="1"/>
    <col min="8195" max="8195" width="6.6640625" customWidth="1"/>
    <col min="8196" max="8196" width="40.6640625" customWidth="1"/>
    <col min="8197" max="8200" width="9.33203125" customWidth="1"/>
    <col min="8450" max="8450" width="9.33203125" customWidth="1"/>
    <col min="8451" max="8451" width="6.6640625" customWidth="1"/>
    <col min="8452" max="8452" width="40.6640625" customWidth="1"/>
    <col min="8453" max="8456" width="9.33203125" customWidth="1"/>
    <col min="8706" max="8706" width="9.33203125" customWidth="1"/>
    <col min="8707" max="8707" width="6.6640625" customWidth="1"/>
    <col min="8708" max="8708" width="40.6640625" customWidth="1"/>
    <col min="8709" max="8712" width="9.33203125" customWidth="1"/>
    <col min="8962" max="8962" width="9.33203125" customWidth="1"/>
    <col min="8963" max="8963" width="6.6640625" customWidth="1"/>
    <col min="8964" max="8964" width="40.6640625" customWidth="1"/>
    <col min="8965" max="8968" width="9.33203125" customWidth="1"/>
    <col min="9218" max="9218" width="9.33203125" customWidth="1"/>
    <col min="9219" max="9219" width="6.6640625" customWidth="1"/>
    <col min="9220" max="9220" width="40.6640625" customWidth="1"/>
    <col min="9221" max="9224" width="9.33203125" customWidth="1"/>
    <col min="9474" max="9474" width="9.33203125" customWidth="1"/>
    <col min="9475" max="9475" width="6.6640625" customWidth="1"/>
    <col min="9476" max="9476" width="40.6640625" customWidth="1"/>
    <col min="9477" max="9480" width="9.33203125" customWidth="1"/>
    <col min="9730" max="9730" width="9.33203125" customWidth="1"/>
    <col min="9731" max="9731" width="6.6640625" customWidth="1"/>
    <col min="9732" max="9732" width="40.6640625" customWidth="1"/>
    <col min="9733" max="9736" width="9.33203125" customWidth="1"/>
    <col min="9986" max="9986" width="9.33203125" customWidth="1"/>
    <col min="9987" max="9987" width="6.6640625" customWidth="1"/>
    <col min="9988" max="9988" width="40.6640625" customWidth="1"/>
    <col min="9989" max="9992" width="9.33203125" customWidth="1"/>
    <col min="10242" max="10242" width="9.33203125" customWidth="1"/>
    <col min="10243" max="10243" width="6.6640625" customWidth="1"/>
    <col min="10244" max="10244" width="40.6640625" customWidth="1"/>
    <col min="10245" max="10248" width="9.33203125" customWidth="1"/>
    <col min="10498" max="10498" width="9.33203125" customWidth="1"/>
    <col min="10499" max="10499" width="6.6640625" customWidth="1"/>
    <col min="10500" max="10500" width="40.6640625" customWidth="1"/>
    <col min="10501" max="10504" width="9.33203125" customWidth="1"/>
    <col min="10754" max="10754" width="9.33203125" customWidth="1"/>
    <col min="10755" max="10755" width="6.6640625" customWidth="1"/>
    <col min="10756" max="10756" width="40.6640625" customWidth="1"/>
    <col min="10757" max="10760" width="9.33203125" customWidth="1"/>
    <col min="11010" max="11010" width="9.33203125" customWidth="1"/>
    <col min="11011" max="11011" width="6.6640625" customWidth="1"/>
    <col min="11012" max="11012" width="40.6640625" customWidth="1"/>
    <col min="11013" max="11016" width="9.33203125" customWidth="1"/>
    <col min="11266" max="11266" width="9.33203125" customWidth="1"/>
    <col min="11267" max="11267" width="6.6640625" customWidth="1"/>
    <col min="11268" max="11268" width="40.6640625" customWidth="1"/>
    <col min="11269" max="11272" width="9.33203125" customWidth="1"/>
    <col min="11522" max="11522" width="9.33203125" customWidth="1"/>
    <col min="11523" max="11523" width="6.6640625" customWidth="1"/>
    <col min="11524" max="11524" width="40.6640625" customWidth="1"/>
    <col min="11525" max="11528" width="9.33203125" customWidth="1"/>
    <col min="11778" max="11778" width="9.33203125" customWidth="1"/>
    <col min="11779" max="11779" width="6.6640625" customWidth="1"/>
    <col min="11780" max="11780" width="40.6640625" customWidth="1"/>
    <col min="11781" max="11784" width="9.33203125" customWidth="1"/>
    <col min="12034" max="12034" width="9.33203125" customWidth="1"/>
    <col min="12035" max="12035" width="6.6640625" customWidth="1"/>
    <col min="12036" max="12036" width="40.6640625" customWidth="1"/>
    <col min="12037" max="12040" width="9.33203125" customWidth="1"/>
    <col min="12290" max="12290" width="9.33203125" customWidth="1"/>
    <col min="12291" max="12291" width="6.6640625" customWidth="1"/>
    <col min="12292" max="12292" width="40.6640625" customWidth="1"/>
    <col min="12293" max="12296" width="9.33203125" customWidth="1"/>
    <col min="12546" max="12546" width="9.33203125" customWidth="1"/>
    <col min="12547" max="12547" width="6.6640625" customWidth="1"/>
    <col min="12548" max="12548" width="40.6640625" customWidth="1"/>
    <col min="12549" max="12552" width="9.33203125" customWidth="1"/>
    <col min="12802" max="12802" width="9.33203125" customWidth="1"/>
    <col min="12803" max="12803" width="6.6640625" customWidth="1"/>
    <col min="12804" max="12804" width="40.6640625" customWidth="1"/>
    <col min="12805" max="12808" width="9.33203125" customWidth="1"/>
    <col min="13058" max="13058" width="9.33203125" customWidth="1"/>
    <col min="13059" max="13059" width="6.6640625" customWidth="1"/>
    <col min="13060" max="13060" width="40.6640625" customWidth="1"/>
    <col min="13061" max="13064" width="9.33203125" customWidth="1"/>
    <col min="13314" max="13314" width="9.33203125" customWidth="1"/>
    <col min="13315" max="13315" width="6.6640625" customWidth="1"/>
    <col min="13316" max="13316" width="40.6640625" customWidth="1"/>
    <col min="13317" max="13320" width="9.33203125" customWidth="1"/>
    <col min="13570" max="13570" width="9.33203125" customWidth="1"/>
    <col min="13571" max="13571" width="6.6640625" customWidth="1"/>
    <col min="13572" max="13572" width="40.6640625" customWidth="1"/>
    <col min="13573" max="13576" width="9.33203125" customWidth="1"/>
    <col min="13826" max="13826" width="9.33203125" customWidth="1"/>
    <col min="13827" max="13827" width="6.6640625" customWidth="1"/>
    <col min="13828" max="13828" width="40.6640625" customWidth="1"/>
    <col min="13829" max="13832" width="9.33203125" customWidth="1"/>
    <col min="14082" max="14082" width="9.33203125" customWidth="1"/>
    <col min="14083" max="14083" width="6.6640625" customWidth="1"/>
    <col min="14084" max="14084" width="40.6640625" customWidth="1"/>
    <col min="14085" max="14088" width="9.33203125" customWidth="1"/>
    <col min="14338" max="14338" width="9.33203125" customWidth="1"/>
    <col min="14339" max="14339" width="6.6640625" customWidth="1"/>
    <col min="14340" max="14340" width="40.6640625" customWidth="1"/>
    <col min="14341" max="14344" width="9.33203125" customWidth="1"/>
    <col min="14594" max="14594" width="9.33203125" customWidth="1"/>
    <col min="14595" max="14595" width="6.6640625" customWidth="1"/>
    <col min="14596" max="14596" width="40.6640625" customWidth="1"/>
    <col min="14597" max="14600" width="9.33203125" customWidth="1"/>
    <col min="14850" max="14850" width="9.33203125" customWidth="1"/>
    <col min="14851" max="14851" width="6.6640625" customWidth="1"/>
    <col min="14852" max="14852" width="40.6640625" customWidth="1"/>
    <col min="14853" max="14856" width="9.33203125" customWidth="1"/>
    <col min="15106" max="15106" width="9.33203125" customWidth="1"/>
    <col min="15107" max="15107" width="6.6640625" customWidth="1"/>
    <col min="15108" max="15108" width="40.6640625" customWidth="1"/>
    <col min="15109" max="15112" width="9.33203125" customWidth="1"/>
    <col min="15362" max="15362" width="9.33203125" customWidth="1"/>
    <col min="15363" max="15363" width="6.6640625" customWidth="1"/>
    <col min="15364" max="15364" width="40.6640625" customWidth="1"/>
    <col min="15365" max="15368" width="9.33203125" customWidth="1"/>
    <col min="15618" max="15618" width="9.33203125" customWidth="1"/>
    <col min="15619" max="15619" width="6.6640625" customWidth="1"/>
    <col min="15620" max="15620" width="40.6640625" customWidth="1"/>
    <col min="15621" max="15624" width="9.33203125" customWidth="1"/>
    <col min="15874" max="15874" width="9.33203125" customWidth="1"/>
    <col min="15875" max="15875" width="6.6640625" customWidth="1"/>
    <col min="15876" max="15876" width="40.6640625" customWidth="1"/>
    <col min="15877" max="15880" width="9.33203125" customWidth="1"/>
    <col min="16130" max="16130" width="9.33203125" customWidth="1"/>
    <col min="16131" max="16131" width="6.6640625" customWidth="1"/>
    <col min="16132" max="16132" width="40.6640625" customWidth="1"/>
    <col min="16133" max="16136" width="9.33203125" customWidth="1"/>
  </cols>
  <sheetData>
    <row r="1" spans="1:9" x14ac:dyDescent="0.25">
      <c r="A1" s="264" t="str">
        <f>'C3.2'!A1</f>
        <v>CONTRACT SANRAL N.012-150-2020/1</v>
      </c>
      <c r="B1" s="264"/>
      <c r="C1" s="264"/>
      <c r="D1" s="264"/>
      <c r="E1" s="264"/>
      <c r="F1" s="264"/>
      <c r="G1" s="264"/>
      <c r="H1" s="264"/>
    </row>
    <row r="2" spans="1:9" x14ac:dyDescent="0.25">
      <c r="A2" s="264" t="str">
        <f>'C3.2'!A2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  <c r="H2" s="264"/>
    </row>
    <row r="3" spans="1:9" ht="48" customHeight="1" x14ac:dyDescent="0.25">
      <c r="A3" s="43" t="s">
        <v>425</v>
      </c>
      <c r="B3" s="44"/>
      <c r="C3" s="44"/>
      <c r="D3" s="44"/>
      <c r="E3" s="261" t="s">
        <v>16</v>
      </c>
      <c r="F3" s="261"/>
      <c r="G3" s="261"/>
      <c r="H3" s="261"/>
    </row>
    <row r="4" spans="1:9" x14ac:dyDescent="0.25">
      <c r="A4" s="46" t="s">
        <v>0</v>
      </c>
      <c r="B4" s="46"/>
      <c r="C4" s="47"/>
      <c r="D4" s="48" t="s">
        <v>1</v>
      </c>
      <c r="E4" s="48" t="s">
        <v>2</v>
      </c>
      <c r="F4" s="48" t="s">
        <v>3</v>
      </c>
      <c r="G4" s="48" t="s">
        <v>4</v>
      </c>
      <c r="H4" s="48" t="s">
        <v>5</v>
      </c>
      <c r="I4" s="93"/>
    </row>
    <row r="5" spans="1:9" x14ac:dyDescent="0.25">
      <c r="A5" s="49"/>
      <c r="B5" s="49"/>
      <c r="C5" s="50"/>
      <c r="D5" s="51"/>
      <c r="E5" s="52"/>
      <c r="F5" s="52"/>
      <c r="G5" s="51"/>
      <c r="H5" s="51"/>
    </row>
    <row r="6" spans="1:9" x14ac:dyDescent="0.25">
      <c r="A6" s="53"/>
      <c r="B6" s="53"/>
      <c r="C6" s="187"/>
      <c r="D6" s="51"/>
      <c r="E6" s="52"/>
      <c r="F6" s="52"/>
      <c r="G6" s="51"/>
      <c r="H6" s="51"/>
    </row>
    <row r="7" spans="1:9" ht="24.75" customHeight="1" x14ac:dyDescent="0.25">
      <c r="A7" s="57" t="s">
        <v>799</v>
      </c>
      <c r="B7" s="57"/>
      <c r="C7" s="109"/>
      <c r="D7" s="181" t="s">
        <v>800</v>
      </c>
      <c r="E7" s="63" t="s">
        <v>259</v>
      </c>
      <c r="F7" s="109">
        <v>1500</v>
      </c>
      <c r="G7" s="35">
        <v>0</v>
      </c>
      <c r="H7" s="22">
        <f t="shared" ref="H7:H8" si="0">F7*G7</f>
        <v>0</v>
      </c>
    </row>
    <row r="8" spans="1:9" ht="26.4" x14ac:dyDescent="0.25">
      <c r="A8" s="57" t="s">
        <v>801</v>
      </c>
      <c r="B8" s="57"/>
      <c r="C8" s="109"/>
      <c r="D8" s="181" t="s">
        <v>802</v>
      </c>
      <c r="E8" s="63" t="s">
        <v>259</v>
      </c>
      <c r="F8" s="109">
        <v>1500</v>
      </c>
      <c r="G8" s="35">
        <v>0</v>
      </c>
      <c r="H8" s="22">
        <f t="shared" si="0"/>
        <v>0</v>
      </c>
    </row>
    <row r="9" spans="1:9" ht="26.4" x14ac:dyDescent="0.25">
      <c r="A9" s="57" t="s">
        <v>803</v>
      </c>
      <c r="B9" s="57"/>
      <c r="C9" s="109"/>
      <c r="D9" s="181" t="s">
        <v>804</v>
      </c>
      <c r="E9" s="106"/>
      <c r="F9" s="109"/>
      <c r="G9" s="109"/>
      <c r="H9" s="193"/>
    </row>
    <row r="10" spans="1:9" ht="26.4" x14ac:dyDescent="0.25">
      <c r="A10" s="57"/>
      <c r="B10" s="57" t="s">
        <v>805</v>
      </c>
      <c r="C10" s="109"/>
      <c r="D10" s="194" t="s">
        <v>806</v>
      </c>
      <c r="E10" s="106"/>
      <c r="F10" s="109"/>
      <c r="G10" s="109"/>
      <c r="H10" s="193"/>
    </row>
    <row r="11" spans="1:9" ht="26.4" x14ac:dyDescent="0.25">
      <c r="A11" s="57"/>
      <c r="B11" s="57"/>
      <c r="C11" s="109" t="s">
        <v>44</v>
      </c>
      <c r="D11" s="57" t="s">
        <v>807</v>
      </c>
      <c r="E11" s="109" t="s">
        <v>256</v>
      </c>
      <c r="F11" s="109">
        <v>1</v>
      </c>
      <c r="G11" s="35">
        <v>0</v>
      </c>
      <c r="H11" s="22">
        <f>F11*G11</f>
        <v>0</v>
      </c>
    </row>
    <row r="12" spans="1:9" x14ac:dyDescent="0.25">
      <c r="A12" s="57"/>
      <c r="B12" s="57"/>
      <c r="C12" s="109"/>
      <c r="D12" s="57"/>
      <c r="E12" s="106"/>
      <c r="F12" s="109"/>
      <c r="G12" s="102"/>
      <c r="H12" s="193"/>
    </row>
    <row r="13" spans="1:9" x14ac:dyDescent="0.25">
      <c r="A13" s="102"/>
      <c r="B13" s="102"/>
      <c r="C13" s="109"/>
      <c r="D13" s="158"/>
      <c r="E13" s="109"/>
      <c r="F13" s="102"/>
      <c r="G13" s="102"/>
      <c r="H13" s="193"/>
    </row>
    <row r="14" spans="1:9" x14ac:dyDescent="0.25">
      <c r="A14" s="188" t="s">
        <v>24</v>
      </c>
      <c r="B14" s="188"/>
      <c r="C14" s="188"/>
      <c r="D14" s="188"/>
      <c r="E14" s="115"/>
      <c r="F14" s="188"/>
      <c r="G14" s="188"/>
      <c r="H14" s="25">
        <f>SUM(H7:H13)</f>
        <v>0</v>
      </c>
    </row>
    <row r="1048290" spans="5:5" x14ac:dyDescent="0.25">
      <c r="E1048290" s="62"/>
    </row>
  </sheetData>
  <sheetProtection algorithmName="SHA-512" hashValue="N1JwBsZfniWAcoBDBbzHa34qQRzcNfslEHfZWWmlZ3AZ9VXeUwll/8SeTzn4RrWf2Scq99q8q71i6YrANa4z9g==" saltValue="akpI3+9gT9Bx/iu8V/rSOQ==" spinCount="100000" sheet="1" objects="1" scenarios="1" selectLockedCells="1"/>
  <mergeCells count="3">
    <mergeCell ref="E3:H3"/>
    <mergeCell ref="A1:H1"/>
    <mergeCell ref="A2:H2"/>
  </mergeCells>
  <pageMargins left="0.75" right="0.75" top="1" bottom="1" header="0.5" footer="0.5"/>
  <pageSetup paperSize="9" scale="58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rgb="FFFFFF00"/>
  </sheetPr>
  <dimension ref="A1:J1048302"/>
  <sheetViews>
    <sheetView view="pageBreakPreview" zoomScale="73" zoomScaleNormal="100" zoomScaleSheetLayoutView="73" workbookViewId="0">
      <selection activeCell="G11" sqref="G11"/>
    </sheetView>
  </sheetViews>
  <sheetFormatPr defaultRowHeight="13.2" x14ac:dyDescent="0.25"/>
  <cols>
    <col min="1" max="1" width="9.33203125" customWidth="1"/>
    <col min="2" max="2" width="11.33203125" customWidth="1"/>
    <col min="3" max="3" width="3.109375" bestFit="1" customWidth="1"/>
    <col min="4" max="4" width="3.6640625" customWidth="1"/>
    <col min="5" max="5" width="40.6640625" customWidth="1"/>
    <col min="6" max="6" width="23.33203125" bestFit="1" customWidth="1"/>
    <col min="7" max="9" width="20.6640625" customWidth="1"/>
    <col min="259" max="259" width="9.33203125" customWidth="1"/>
    <col min="260" max="260" width="6.6640625" customWidth="1"/>
    <col min="261" max="261" width="40.6640625" customWidth="1"/>
    <col min="262" max="265" width="9.33203125" customWidth="1"/>
    <col min="515" max="515" width="9.33203125" customWidth="1"/>
    <col min="516" max="516" width="6.6640625" customWidth="1"/>
    <col min="517" max="517" width="40.6640625" customWidth="1"/>
    <col min="518" max="521" width="9.33203125" customWidth="1"/>
    <col min="771" max="771" width="9.33203125" customWidth="1"/>
    <col min="772" max="772" width="6.6640625" customWidth="1"/>
    <col min="773" max="773" width="40.6640625" customWidth="1"/>
    <col min="774" max="777" width="9.33203125" customWidth="1"/>
    <col min="1027" max="1027" width="9.33203125" customWidth="1"/>
    <col min="1028" max="1028" width="6.6640625" customWidth="1"/>
    <col min="1029" max="1029" width="40.6640625" customWidth="1"/>
    <col min="1030" max="1033" width="9.33203125" customWidth="1"/>
    <col min="1283" max="1283" width="9.33203125" customWidth="1"/>
    <col min="1284" max="1284" width="6.6640625" customWidth="1"/>
    <col min="1285" max="1285" width="40.6640625" customWidth="1"/>
    <col min="1286" max="1289" width="9.33203125" customWidth="1"/>
    <col min="1539" max="1539" width="9.33203125" customWidth="1"/>
    <col min="1540" max="1540" width="6.6640625" customWidth="1"/>
    <col min="1541" max="1541" width="40.6640625" customWidth="1"/>
    <col min="1542" max="1545" width="9.33203125" customWidth="1"/>
    <col min="1795" max="1795" width="9.33203125" customWidth="1"/>
    <col min="1796" max="1796" width="6.6640625" customWidth="1"/>
    <col min="1797" max="1797" width="40.6640625" customWidth="1"/>
    <col min="1798" max="1801" width="9.33203125" customWidth="1"/>
    <col min="2051" max="2051" width="9.33203125" customWidth="1"/>
    <col min="2052" max="2052" width="6.6640625" customWidth="1"/>
    <col min="2053" max="2053" width="40.6640625" customWidth="1"/>
    <col min="2054" max="2057" width="9.33203125" customWidth="1"/>
    <col min="2307" max="2307" width="9.33203125" customWidth="1"/>
    <col min="2308" max="2308" width="6.6640625" customWidth="1"/>
    <col min="2309" max="2309" width="40.6640625" customWidth="1"/>
    <col min="2310" max="2313" width="9.33203125" customWidth="1"/>
    <col min="2563" max="2563" width="9.33203125" customWidth="1"/>
    <col min="2564" max="2564" width="6.6640625" customWidth="1"/>
    <col min="2565" max="2565" width="40.6640625" customWidth="1"/>
    <col min="2566" max="2569" width="9.33203125" customWidth="1"/>
    <col min="2819" max="2819" width="9.33203125" customWidth="1"/>
    <col min="2820" max="2820" width="6.6640625" customWidth="1"/>
    <col min="2821" max="2821" width="40.6640625" customWidth="1"/>
    <col min="2822" max="2825" width="9.33203125" customWidth="1"/>
    <col min="3075" max="3075" width="9.33203125" customWidth="1"/>
    <col min="3076" max="3076" width="6.6640625" customWidth="1"/>
    <col min="3077" max="3077" width="40.6640625" customWidth="1"/>
    <col min="3078" max="3081" width="9.33203125" customWidth="1"/>
    <col min="3331" max="3331" width="9.33203125" customWidth="1"/>
    <col min="3332" max="3332" width="6.6640625" customWidth="1"/>
    <col min="3333" max="3333" width="40.6640625" customWidth="1"/>
    <col min="3334" max="3337" width="9.33203125" customWidth="1"/>
    <col min="3587" max="3587" width="9.33203125" customWidth="1"/>
    <col min="3588" max="3588" width="6.6640625" customWidth="1"/>
    <col min="3589" max="3589" width="40.6640625" customWidth="1"/>
    <col min="3590" max="3593" width="9.33203125" customWidth="1"/>
    <col min="3843" max="3843" width="9.33203125" customWidth="1"/>
    <col min="3844" max="3844" width="6.6640625" customWidth="1"/>
    <col min="3845" max="3845" width="40.6640625" customWidth="1"/>
    <col min="3846" max="3849" width="9.33203125" customWidth="1"/>
    <col min="4099" max="4099" width="9.33203125" customWidth="1"/>
    <col min="4100" max="4100" width="6.6640625" customWidth="1"/>
    <col min="4101" max="4101" width="40.6640625" customWidth="1"/>
    <col min="4102" max="4105" width="9.33203125" customWidth="1"/>
    <col min="4355" max="4355" width="9.33203125" customWidth="1"/>
    <col min="4356" max="4356" width="6.6640625" customWidth="1"/>
    <col min="4357" max="4357" width="40.6640625" customWidth="1"/>
    <col min="4358" max="4361" width="9.33203125" customWidth="1"/>
    <col min="4611" max="4611" width="9.33203125" customWidth="1"/>
    <col min="4612" max="4612" width="6.6640625" customWidth="1"/>
    <col min="4613" max="4613" width="40.6640625" customWidth="1"/>
    <col min="4614" max="4617" width="9.33203125" customWidth="1"/>
    <col min="4867" max="4867" width="9.33203125" customWidth="1"/>
    <col min="4868" max="4868" width="6.6640625" customWidth="1"/>
    <col min="4869" max="4869" width="40.6640625" customWidth="1"/>
    <col min="4870" max="4873" width="9.33203125" customWidth="1"/>
    <col min="5123" max="5123" width="9.33203125" customWidth="1"/>
    <col min="5124" max="5124" width="6.6640625" customWidth="1"/>
    <col min="5125" max="5125" width="40.6640625" customWidth="1"/>
    <col min="5126" max="5129" width="9.33203125" customWidth="1"/>
    <col min="5379" max="5379" width="9.33203125" customWidth="1"/>
    <col min="5380" max="5380" width="6.6640625" customWidth="1"/>
    <col min="5381" max="5381" width="40.6640625" customWidth="1"/>
    <col min="5382" max="5385" width="9.33203125" customWidth="1"/>
    <col min="5635" max="5635" width="9.33203125" customWidth="1"/>
    <col min="5636" max="5636" width="6.6640625" customWidth="1"/>
    <col min="5637" max="5637" width="40.6640625" customWidth="1"/>
    <col min="5638" max="5641" width="9.33203125" customWidth="1"/>
    <col min="5891" max="5891" width="9.33203125" customWidth="1"/>
    <col min="5892" max="5892" width="6.6640625" customWidth="1"/>
    <col min="5893" max="5893" width="40.6640625" customWidth="1"/>
    <col min="5894" max="5897" width="9.33203125" customWidth="1"/>
    <col min="6147" max="6147" width="9.33203125" customWidth="1"/>
    <col min="6148" max="6148" width="6.6640625" customWidth="1"/>
    <col min="6149" max="6149" width="40.6640625" customWidth="1"/>
    <col min="6150" max="6153" width="9.33203125" customWidth="1"/>
    <col min="6403" max="6403" width="9.33203125" customWidth="1"/>
    <col min="6404" max="6404" width="6.6640625" customWidth="1"/>
    <col min="6405" max="6405" width="40.6640625" customWidth="1"/>
    <col min="6406" max="6409" width="9.33203125" customWidth="1"/>
    <col min="6659" max="6659" width="9.33203125" customWidth="1"/>
    <col min="6660" max="6660" width="6.6640625" customWidth="1"/>
    <col min="6661" max="6661" width="40.6640625" customWidth="1"/>
    <col min="6662" max="6665" width="9.33203125" customWidth="1"/>
    <col min="6915" max="6915" width="9.33203125" customWidth="1"/>
    <col min="6916" max="6916" width="6.6640625" customWidth="1"/>
    <col min="6917" max="6917" width="40.6640625" customWidth="1"/>
    <col min="6918" max="6921" width="9.33203125" customWidth="1"/>
    <col min="7171" max="7171" width="9.33203125" customWidth="1"/>
    <col min="7172" max="7172" width="6.6640625" customWidth="1"/>
    <col min="7173" max="7173" width="40.6640625" customWidth="1"/>
    <col min="7174" max="7177" width="9.33203125" customWidth="1"/>
    <col min="7427" max="7427" width="9.33203125" customWidth="1"/>
    <col min="7428" max="7428" width="6.6640625" customWidth="1"/>
    <col min="7429" max="7429" width="40.6640625" customWidth="1"/>
    <col min="7430" max="7433" width="9.33203125" customWidth="1"/>
    <col min="7683" max="7683" width="9.33203125" customWidth="1"/>
    <col min="7684" max="7684" width="6.6640625" customWidth="1"/>
    <col min="7685" max="7685" width="40.6640625" customWidth="1"/>
    <col min="7686" max="7689" width="9.33203125" customWidth="1"/>
    <col min="7939" max="7939" width="9.33203125" customWidth="1"/>
    <col min="7940" max="7940" width="6.6640625" customWidth="1"/>
    <col min="7941" max="7941" width="40.6640625" customWidth="1"/>
    <col min="7942" max="7945" width="9.33203125" customWidth="1"/>
    <col min="8195" max="8195" width="9.33203125" customWidth="1"/>
    <col min="8196" max="8196" width="6.6640625" customWidth="1"/>
    <col min="8197" max="8197" width="40.6640625" customWidth="1"/>
    <col min="8198" max="8201" width="9.33203125" customWidth="1"/>
    <col min="8451" max="8451" width="9.33203125" customWidth="1"/>
    <col min="8452" max="8452" width="6.6640625" customWidth="1"/>
    <col min="8453" max="8453" width="40.6640625" customWidth="1"/>
    <col min="8454" max="8457" width="9.33203125" customWidth="1"/>
    <col min="8707" max="8707" width="9.33203125" customWidth="1"/>
    <col min="8708" max="8708" width="6.6640625" customWidth="1"/>
    <col min="8709" max="8709" width="40.6640625" customWidth="1"/>
    <col min="8710" max="8713" width="9.33203125" customWidth="1"/>
    <col min="8963" max="8963" width="9.33203125" customWidth="1"/>
    <col min="8964" max="8964" width="6.6640625" customWidth="1"/>
    <col min="8965" max="8965" width="40.6640625" customWidth="1"/>
    <col min="8966" max="8969" width="9.33203125" customWidth="1"/>
    <col min="9219" max="9219" width="9.33203125" customWidth="1"/>
    <col min="9220" max="9220" width="6.6640625" customWidth="1"/>
    <col min="9221" max="9221" width="40.6640625" customWidth="1"/>
    <col min="9222" max="9225" width="9.33203125" customWidth="1"/>
    <col min="9475" max="9475" width="9.33203125" customWidth="1"/>
    <col min="9476" max="9476" width="6.6640625" customWidth="1"/>
    <col min="9477" max="9477" width="40.6640625" customWidth="1"/>
    <col min="9478" max="9481" width="9.33203125" customWidth="1"/>
    <col min="9731" max="9731" width="9.33203125" customWidth="1"/>
    <col min="9732" max="9732" width="6.6640625" customWidth="1"/>
    <col min="9733" max="9733" width="40.6640625" customWidth="1"/>
    <col min="9734" max="9737" width="9.33203125" customWidth="1"/>
    <col min="9987" max="9987" width="9.33203125" customWidth="1"/>
    <col min="9988" max="9988" width="6.6640625" customWidth="1"/>
    <col min="9989" max="9989" width="40.6640625" customWidth="1"/>
    <col min="9990" max="9993" width="9.33203125" customWidth="1"/>
    <col min="10243" max="10243" width="9.33203125" customWidth="1"/>
    <col min="10244" max="10244" width="6.6640625" customWidth="1"/>
    <col min="10245" max="10245" width="40.6640625" customWidth="1"/>
    <col min="10246" max="10249" width="9.33203125" customWidth="1"/>
    <col min="10499" max="10499" width="9.33203125" customWidth="1"/>
    <col min="10500" max="10500" width="6.6640625" customWidth="1"/>
    <col min="10501" max="10501" width="40.6640625" customWidth="1"/>
    <col min="10502" max="10505" width="9.33203125" customWidth="1"/>
    <col min="10755" max="10755" width="9.33203125" customWidth="1"/>
    <col min="10756" max="10756" width="6.6640625" customWidth="1"/>
    <col min="10757" max="10757" width="40.6640625" customWidth="1"/>
    <col min="10758" max="10761" width="9.33203125" customWidth="1"/>
    <col min="11011" max="11011" width="9.33203125" customWidth="1"/>
    <col min="11012" max="11012" width="6.6640625" customWidth="1"/>
    <col min="11013" max="11013" width="40.6640625" customWidth="1"/>
    <col min="11014" max="11017" width="9.33203125" customWidth="1"/>
    <col min="11267" max="11267" width="9.33203125" customWidth="1"/>
    <col min="11268" max="11268" width="6.6640625" customWidth="1"/>
    <col min="11269" max="11269" width="40.6640625" customWidth="1"/>
    <col min="11270" max="11273" width="9.33203125" customWidth="1"/>
    <col min="11523" max="11523" width="9.33203125" customWidth="1"/>
    <col min="11524" max="11524" width="6.6640625" customWidth="1"/>
    <col min="11525" max="11525" width="40.6640625" customWidth="1"/>
    <col min="11526" max="11529" width="9.33203125" customWidth="1"/>
    <col min="11779" max="11779" width="9.33203125" customWidth="1"/>
    <col min="11780" max="11780" width="6.6640625" customWidth="1"/>
    <col min="11781" max="11781" width="40.6640625" customWidth="1"/>
    <col min="11782" max="11785" width="9.33203125" customWidth="1"/>
    <col min="12035" max="12035" width="9.33203125" customWidth="1"/>
    <col min="12036" max="12036" width="6.6640625" customWidth="1"/>
    <col min="12037" max="12037" width="40.6640625" customWidth="1"/>
    <col min="12038" max="12041" width="9.33203125" customWidth="1"/>
    <col min="12291" max="12291" width="9.33203125" customWidth="1"/>
    <col min="12292" max="12292" width="6.6640625" customWidth="1"/>
    <col min="12293" max="12293" width="40.6640625" customWidth="1"/>
    <col min="12294" max="12297" width="9.33203125" customWidth="1"/>
    <col min="12547" max="12547" width="9.33203125" customWidth="1"/>
    <col min="12548" max="12548" width="6.6640625" customWidth="1"/>
    <col min="12549" max="12549" width="40.6640625" customWidth="1"/>
    <col min="12550" max="12553" width="9.33203125" customWidth="1"/>
    <col min="12803" max="12803" width="9.33203125" customWidth="1"/>
    <col min="12804" max="12804" width="6.6640625" customWidth="1"/>
    <col min="12805" max="12805" width="40.6640625" customWidth="1"/>
    <col min="12806" max="12809" width="9.33203125" customWidth="1"/>
    <col min="13059" max="13059" width="9.33203125" customWidth="1"/>
    <col min="13060" max="13060" width="6.6640625" customWidth="1"/>
    <col min="13061" max="13061" width="40.6640625" customWidth="1"/>
    <col min="13062" max="13065" width="9.33203125" customWidth="1"/>
    <col min="13315" max="13315" width="9.33203125" customWidth="1"/>
    <col min="13316" max="13316" width="6.6640625" customWidth="1"/>
    <col min="13317" max="13317" width="40.6640625" customWidth="1"/>
    <col min="13318" max="13321" width="9.33203125" customWidth="1"/>
    <col min="13571" max="13571" width="9.33203125" customWidth="1"/>
    <col min="13572" max="13572" width="6.6640625" customWidth="1"/>
    <col min="13573" max="13573" width="40.6640625" customWidth="1"/>
    <col min="13574" max="13577" width="9.33203125" customWidth="1"/>
    <col min="13827" max="13827" width="9.33203125" customWidth="1"/>
    <col min="13828" max="13828" width="6.6640625" customWidth="1"/>
    <col min="13829" max="13829" width="40.6640625" customWidth="1"/>
    <col min="13830" max="13833" width="9.33203125" customWidth="1"/>
    <col min="14083" max="14083" width="9.33203125" customWidth="1"/>
    <col min="14084" max="14084" width="6.6640625" customWidth="1"/>
    <col min="14085" max="14085" width="40.6640625" customWidth="1"/>
    <col min="14086" max="14089" width="9.33203125" customWidth="1"/>
    <col min="14339" max="14339" width="9.33203125" customWidth="1"/>
    <col min="14340" max="14340" width="6.6640625" customWidth="1"/>
    <col min="14341" max="14341" width="40.6640625" customWidth="1"/>
    <col min="14342" max="14345" width="9.33203125" customWidth="1"/>
    <col min="14595" max="14595" width="9.33203125" customWidth="1"/>
    <col min="14596" max="14596" width="6.6640625" customWidth="1"/>
    <col min="14597" max="14597" width="40.6640625" customWidth="1"/>
    <col min="14598" max="14601" width="9.33203125" customWidth="1"/>
    <col min="14851" max="14851" width="9.33203125" customWidth="1"/>
    <col min="14852" max="14852" width="6.6640625" customWidth="1"/>
    <col min="14853" max="14853" width="40.6640625" customWidth="1"/>
    <col min="14854" max="14857" width="9.33203125" customWidth="1"/>
    <col min="15107" max="15107" width="9.33203125" customWidth="1"/>
    <col min="15108" max="15108" width="6.6640625" customWidth="1"/>
    <col min="15109" max="15109" width="40.6640625" customWidth="1"/>
    <col min="15110" max="15113" width="9.33203125" customWidth="1"/>
    <col min="15363" max="15363" width="9.33203125" customWidth="1"/>
    <col min="15364" max="15364" width="6.6640625" customWidth="1"/>
    <col min="15365" max="15365" width="40.6640625" customWidth="1"/>
    <col min="15366" max="15369" width="9.33203125" customWidth="1"/>
    <col min="15619" max="15619" width="9.33203125" customWidth="1"/>
    <col min="15620" max="15620" width="6.6640625" customWidth="1"/>
    <col min="15621" max="15621" width="40.6640625" customWidth="1"/>
    <col min="15622" max="15625" width="9.33203125" customWidth="1"/>
    <col min="15875" max="15875" width="9.33203125" customWidth="1"/>
    <col min="15876" max="15876" width="6.6640625" customWidth="1"/>
    <col min="15877" max="15877" width="40.6640625" customWidth="1"/>
    <col min="15878" max="15881" width="9.33203125" customWidth="1"/>
    <col min="16131" max="16131" width="9.33203125" customWidth="1"/>
    <col min="16132" max="16132" width="6.6640625" customWidth="1"/>
    <col min="16133" max="16133" width="40.6640625" customWidth="1"/>
    <col min="16134" max="16137" width="9.33203125" customWidth="1"/>
  </cols>
  <sheetData>
    <row r="1" spans="1:10" x14ac:dyDescent="0.25">
      <c r="A1" s="264" t="str">
        <f>'C4.1'!A1</f>
        <v>CONTRACT SANRAL N.012-150-2020/1</v>
      </c>
      <c r="B1" s="264"/>
      <c r="C1" s="264"/>
      <c r="D1" s="264"/>
      <c r="E1" s="264"/>
      <c r="F1" s="264"/>
      <c r="G1" s="264"/>
      <c r="H1" s="264"/>
      <c r="I1" s="264"/>
    </row>
    <row r="2" spans="1:10" x14ac:dyDescent="0.25">
      <c r="A2" s="264" t="str">
        <f>'C4.1'!A2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  <c r="H2" s="264"/>
      <c r="I2" s="264"/>
    </row>
    <row r="3" spans="1:10" ht="48" customHeight="1" x14ac:dyDescent="0.25">
      <c r="A3" s="43" t="s">
        <v>426</v>
      </c>
      <c r="B3" s="44"/>
      <c r="C3" s="44"/>
      <c r="D3" s="44"/>
      <c r="E3" s="44"/>
      <c r="F3" s="261" t="s">
        <v>427</v>
      </c>
      <c r="G3" s="261"/>
      <c r="H3" s="261"/>
      <c r="I3" s="261"/>
    </row>
    <row r="4" spans="1:10" x14ac:dyDescent="0.25">
      <c r="A4" s="46" t="s">
        <v>0</v>
      </c>
      <c r="B4" s="46"/>
      <c r="C4" s="47"/>
      <c r="D4" s="48"/>
      <c r="E4" s="48" t="s">
        <v>1</v>
      </c>
      <c r="F4" s="48" t="s">
        <v>2</v>
      </c>
      <c r="G4" s="48" t="s">
        <v>3</v>
      </c>
      <c r="H4" s="48" t="s">
        <v>4</v>
      </c>
      <c r="I4" s="48" t="s">
        <v>5</v>
      </c>
      <c r="J4" s="93"/>
    </row>
    <row r="5" spans="1:10" x14ac:dyDescent="0.25">
      <c r="A5" s="49"/>
      <c r="B5" s="49"/>
      <c r="C5" s="50"/>
      <c r="D5" s="52"/>
      <c r="E5" s="51"/>
      <c r="F5" s="52"/>
      <c r="G5" s="52"/>
      <c r="H5" s="51"/>
      <c r="I5" s="51"/>
    </row>
    <row r="6" spans="1:10" x14ac:dyDescent="0.25">
      <c r="A6" s="53"/>
      <c r="B6" s="53"/>
      <c r="C6" s="187"/>
      <c r="D6" s="187"/>
      <c r="E6" s="195"/>
      <c r="F6" s="52"/>
      <c r="G6" s="52"/>
      <c r="H6" s="51"/>
      <c r="I6" s="51"/>
    </row>
    <row r="7" spans="1:10" ht="29.25" customHeight="1" x14ac:dyDescent="0.25">
      <c r="A7" s="196" t="s">
        <v>428</v>
      </c>
      <c r="B7" s="196"/>
      <c r="C7" s="197"/>
      <c r="D7" s="197"/>
      <c r="E7" s="181" t="s">
        <v>429</v>
      </c>
      <c r="F7" s="106"/>
      <c r="G7" s="109"/>
      <c r="H7" s="15"/>
      <c r="I7" s="14"/>
    </row>
    <row r="8" spans="1:10" x14ac:dyDescent="0.25">
      <c r="A8" s="196"/>
      <c r="B8" s="196" t="s">
        <v>430</v>
      </c>
      <c r="C8" s="197"/>
      <c r="D8" s="197"/>
      <c r="E8" s="194" t="s">
        <v>696</v>
      </c>
      <c r="F8" s="106"/>
      <c r="G8" s="109"/>
      <c r="H8" s="15"/>
      <c r="I8" s="14"/>
    </row>
    <row r="9" spans="1:10" ht="26.4" x14ac:dyDescent="0.25">
      <c r="A9" s="196"/>
      <c r="B9" s="196"/>
      <c r="C9" s="109" t="s">
        <v>27</v>
      </c>
      <c r="D9" s="109"/>
      <c r="E9" s="57" t="s">
        <v>674</v>
      </c>
      <c r="F9" s="109" t="s">
        <v>93</v>
      </c>
      <c r="G9" s="109">
        <v>3302.4</v>
      </c>
      <c r="H9" s="35">
        <v>0</v>
      </c>
      <c r="I9" s="7">
        <f>G9*H9</f>
        <v>0</v>
      </c>
    </row>
    <row r="10" spans="1:10" x14ac:dyDescent="0.25">
      <c r="A10" s="196" t="s">
        <v>431</v>
      </c>
      <c r="B10" s="196"/>
      <c r="C10" s="197"/>
      <c r="D10" s="197"/>
      <c r="E10" s="198" t="s">
        <v>432</v>
      </c>
      <c r="F10" s="106"/>
      <c r="G10" s="109"/>
      <c r="H10" s="15"/>
      <c r="I10" s="14"/>
    </row>
    <row r="11" spans="1:10" ht="26.4" x14ac:dyDescent="0.25">
      <c r="A11" s="196"/>
      <c r="B11" s="196" t="s">
        <v>433</v>
      </c>
      <c r="C11" s="197"/>
      <c r="D11" s="197"/>
      <c r="E11" s="57" t="s">
        <v>434</v>
      </c>
      <c r="F11" s="106" t="s">
        <v>260</v>
      </c>
      <c r="G11" s="109">
        <v>1</v>
      </c>
      <c r="H11" s="35">
        <v>0</v>
      </c>
      <c r="I11" s="7">
        <f>G11*H11</f>
        <v>0</v>
      </c>
    </row>
    <row r="12" spans="1:10" ht="49.5" customHeight="1" x14ac:dyDescent="0.25">
      <c r="A12" s="196" t="s">
        <v>894</v>
      </c>
      <c r="B12" s="196"/>
      <c r="C12" s="197"/>
      <c r="D12" s="197"/>
      <c r="E12" s="55" t="s">
        <v>895</v>
      </c>
      <c r="F12" s="106"/>
      <c r="G12" s="109"/>
      <c r="H12" s="15"/>
      <c r="I12" s="14"/>
    </row>
    <row r="13" spans="1:10" ht="15.6" x14ac:dyDescent="0.25">
      <c r="A13" s="196"/>
      <c r="B13" s="196" t="s">
        <v>896</v>
      </c>
      <c r="C13" s="197"/>
      <c r="D13" s="197"/>
      <c r="E13" s="57" t="s">
        <v>670</v>
      </c>
      <c r="F13" s="109" t="s">
        <v>91</v>
      </c>
      <c r="G13" s="109">
        <v>2320</v>
      </c>
      <c r="H13" s="35">
        <v>0</v>
      </c>
      <c r="I13" s="7">
        <f>G13*H13</f>
        <v>0</v>
      </c>
    </row>
    <row r="14" spans="1:10" ht="15.6" x14ac:dyDescent="0.25">
      <c r="A14" s="196"/>
      <c r="B14" s="196" t="s">
        <v>897</v>
      </c>
      <c r="C14" s="197"/>
      <c r="D14" s="197"/>
      <c r="E14" s="57" t="s">
        <v>675</v>
      </c>
      <c r="F14" s="109" t="s">
        <v>91</v>
      </c>
      <c r="G14" s="109">
        <v>1710</v>
      </c>
      <c r="H14" s="35">
        <v>0</v>
      </c>
      <c r="I14" s="7">
        <f>G14*H14</f>
        <v>0</v>
      </c>
    </row>
    <row r="15" spans="1:10" x14ac:dyDescent="0.25">
      <c r="A15" s="196" t="s">
        <v>435</v>
      </c>
      <c r="B15" s="196"/>
      <c r="C15" s="197"/>
      <c r="D15" s="197"/>
      <c r="E15" s="181" t="s">
        <v>436</v>
      </c>
      <c r="F15" s="106"/>
      <c r="G15" s="109"/>
      <c r="H15" s="15"/>
      <c r="I15" s="14"/>
    </row>
    <row r="16" spans="1:10" ht="15.6" x14ac:dyDescent="0.25">
      <c r="A16" s="196"/>
      <c r="B16" s="196" t="s">
        <v>437</v>
      </c>
      <c r="C16" s="197"/>
      <c r="D16" s="197"/>
      <c r="E16" s="57" t="s">
        <v>438</v>
      </c>
      <c r="F16" s="109" t="s">
        <v>91</v>
      </c>
      <c r="G16" s="109">
        <v>300</v>
      </c>
      <c r="H16" s="35">
        <v>0</v>
      </c>
      <c r="I16" s="7">
        <f>G16*H16</f>
        <v>0</v>
      </c>
    </row>
    <row r="17" spans="1:10" ht="52.8" x14ac:dyDescent="0.25">
      <c r="A17" s="196" t="s">
        <v>898</v>
      </c>
      <c r="B17" s="196"/>
      <c r="C17" s="197"/>
      <c r="D17" s="197"/>
      <c r="E17" s="181" t="s">
        <v>899</v>
      </c>
      <c r="F17" s="106"/>
      <c r="G17" s="109"/>
      <c r="H17" s="15"/>
      <c r="I17" s="14"/>
    </row>
    <row r="18" spans="1:10" ht="15.6" x14ac:dyDescent="0.25">
      <c r="A18" s="196"/>
      <c r="B18" s="196" t="s">
        <v>900</v>
      </c>
      <c r="C18" s="197"/>
      <c r="D18" s="197"/>
      <c r="E18" s="57" t="s">
        <v>841</v>
      </c>
      <c r="F18" s="109" t="s">
        <v>91</v>
      </c>
      <c r="G18" s="109">
        <v>1600</v>
      </c>
      <c r="H18" s="35">
        <v>0</v>
      </c>
      <c r="I18" s="7">
        <f>G18*H18</f>
        <v>0</v>
      </c>
    </row>
    <row r="19" spans="1:10" ht="26.4" x14ac:dyDescent="0.25">
      <c r="A19" s="196"/>
      <c r="B19" s="196" t="s">
        <v>901</v>
      </c>
      <c r="C19" s="197"/>
      <c r="D19" s="197"/>
      <c r="E19" s="57" t="s">
        <v>902</v>
      </c>
      <c r="F19" s="109" t="s">
        <v>91</v>
      </c>
      <c r="G19" s="109">
        <v>6576</v>
      </c>
      <c r="H19" s="35">
        <v>0</v>
      </c>
      <c r="I19" s="7">
        <f>G19*H19</f>
        <v>0</v>
      </c>
    </row>
    <row r="20" spans="1:10" ht="15.6" x14ac:dyDescent="0.25">
      <c r="A20" s="196"/>
      <c r="B20" s="196" t="s">
        <v>903</v>
      </c>
      <c r="C20" s="197"/>
      <c r="D20" s="197"/>
      <c r="E20" s="57" t="s">
        <v>842</v>
      </c>
      <c r="F20" s="109" t="s">
        <v>91</v>
      </c>
      <c r="G20" s="109">
        <v>1450</v>
      </c>
      <c r="H20" s="35">
        <v>0</v>
      </c>
      <c r="I20" s="7">
        <f>G20*H20</f>
        <v>0</v>
      </c>
    </row>
    <row r="21" spans="1:10" ht="26.4" x14ac:dyDescent="0.25">
      <c r="A21" s="57" t="s">
        <v>843</v>
      </c>
      <c r="B21" s="57"/>
      <c r="C21" s="109"/>
      <c r="D21" s="109"/>
      <c r="E21" s="181" t="s">
        <v>48</v>
      </c>
      <c r="F21" s="109"/>
      <c r="G21" s="109"/>
      <c r="H21" s="193"/>
      <c r="I21" s="22"/>
    </row>
    <row r="22" spans="1:10" ht="26.4" x14ac:dyDescent="0.25">
      <c r="A22" s="57"/>
      <c r="B22" s="57" t="s">
        <v>844</v>
      </c>
      <c r="C22" s="109"/>
      <c r="D22" s="109"/>
      <c r="E22" s="57" t="s">
        <v>808</v>
      </c>
      <c r="F22" s="109" t="s">
        <v>52</v>
      </c>
      <c r="G22" s="109">
        <v>6</v>
      </c>
      <c r="H22" s="35">
        <v>0</v>
      </c>
      <c r="I22" s="22">
        <f>G22*H22</f>
        <v>0</v>
      </c>
    </row>
    <row r="23" spans="1:10" x14ac:dyDescent="0.25">
      <c r="A23" s="196"/>
      <c r="B23" s="196"/>
      <c r="C23" s="197"/>
      <c r="D23" s="197"/>
      <c r="E23" s="57"/>
      <c r="F23" s="106"/>
      <c r="G23" s="109"/>
      <c r="H23" s="102"/>
      <c r="I23" s="14"/>
    </row>
    <row r="24" spans="1:10" x14ac:dyDescent="0.25">
      <c r="A24" s="57"/>
      <c r="B24" s="57"/>
      <c r="C24" s="109"/>
      <c r="D24" s="109"/>
      <c r="E24" s="57"/>
      <c r="F24" s="106"/>
      <c r="G24" s="109"/>
      <c r="H24" s="102"/>
      <c r="I24" s="14"/>
      <c r="J24" s="94"/>
    </row>
    <row r="25" spans="1:10" x14ac:dyDescent="0.25">
      <c r="A25" s="102"/>
      <c r="B25" s="102"/>
      <c r="C25" s="109"/>
      <c r="D25" s="109"/>
      <c r="E25" s="158"/>
      <c r="F25" s="109"/>
      <c r="G25" s="102"/>
      <c r="H25" s="102"/>
      <c r="I25" s="14"/>
    </row>
    <row r="26" spans="1:10" x14ac:dyDescent="0.25">
      <c r="A26" s="188" t="s">
        <v>24</v>
      </c>
      <c r="B26" s="188"/>
      <c r="C26" s="188"/>
      <c r="D26" s="188"/>
      <c r="E26" s="188"/>
      <c r="F26" s="115"/>
      <c r="G26" s="188"/>
      <c r="H26" s="188"/>
      <c r="I26" s="13">
        <f>SUM(I7:I25)</f>
        <v>0</v>
      </c>
    </row>
    <row r="1048302" spans="6:6" x14ac:dyDescent="0.25">
      <c r="F1048302" s="62"/>
    </row>
  </sheetData>
  <sheetProtection algorithmName="SHA-512" hashValue="fSDVjYgLWNkXvuTxj164l6OcVX9p/GJgm8pO+9iSBhuxEq1mMwQeam4p4Hgtxk0quS+sHm8DLroFB0RU1DBnfg==" saltValue="Zg9m4HiaM3PmgvtfrkZuBw==" spinCount="100000" sheet="1" objects="1" scenarios="1" selectLockedCells="1"/>
  <mergeCells count="3">
    <mergeCell ref="F3:I3"/>
    <mergeCell ref="A1:I1"/>
    <mergeCell ref="A2:I2"/>
  </mergeCells>
  <phoneticPr fontId="9" type="noConversion"/>
  <pageMargins left="0.75" right="0.75" top="1" bottom="1" header="0.5" footer="0.5"/>
  <pageSetup paperSize="9" scale="57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rgb="FFFFFF00"/>
  </sheetPr>
  <dimension ref="A1:I1048294"/>
  <sheetViews>
    <sheetView view="pageBreakPreview" zoomScale="68" zoomScaleNormal="100" zoomScaleSheetLayoutView="68" workbookViewId="0">
      <selection activeCell="G11" sqref="G11"/>
    </sheetView>
  </sheetViews>
  <sheetFormatPr defaultRowHeight="13.2" x14ac:dyDescent="0.25"/>
  <cols>
    <col min="1" max="1" width="9.33203125" customWidth="1"/>
    <col min="2" max="2" width="9" bestFit="1" customWidth="1"/>
    <col min="3" max="3" width="3.6640625" customWidth="1"/>
    <col min="4" max="4" width="40.6640625" customWidth="1"/>
    <col min="5" max="5" width="23.33203125" bestFit="1" customWidth="1"/>
    <col min="6" max="8" width="20.6640625" customWidth="1"/>
    <col min="258" max="258" width="9.33203125" customWidth="1"/>
    <col min="259" max="259" width="6.6640625" customWidth="1"/>
    <col min="260" max="260" width="40.6640625" customWidth="1"/>
    <col min="261" max="264" width="9.33203125" customWidth="1"/>
    <col min="514" max="514" width="9.33203125" customWidth="1"/>
    <col min="515" max="515" width="6.6640625" customWidth="1"/>
    <col min="516" max="516" width="40.6640625" customWidth="1"/>
    <col min="517" max="520" width="9.33203125" customWidth="1"/>
    <col min="770" max="770" width="9.33203125" customWidth="1"/>
    <col min="771" max="771" width="6.6640625" customWidth="1"/>
    <col min="772" max="772" width="40.6640625" customWidth="1"/>
    <col min="773" max="776" width="9.33203125" customWidth="1"/>
    <col min="1026" max="1026" width="9.33203125" customWidth="1"/>
    <col min="1027" max="1027" width="6.6640625" customWidth="1"/>
    <col min="1028" max="1028" width="40.6640625" customWidth="1"/>
    <col min="1029" max="1032" width="9.33203125" customWidth="1"/>
    <col min="1282" max="1282" width="9.33203125" customWidth="1"/>
    <col min="1283" max="1283" width="6.6640625" customWidth="1"/>
    <col min="1284" max="1284" width="40.6640625" customWidth="1"/>
    <col min="1285" max="1288" width="9.33203125" customWidth="1"/>
    <col min="1538" max="1538" width="9.33203125" customWidth="1"/>
    <col min="1539" max="1539" width="6.6640625" customWidth="1"/>
    <col min="1540" max="1540" width="40.6640625" customWidth="1"/>
    <col min="1541" max="1544" width="9.33203125" customWidth="1"/>
    <col min="1794" max="1794" width="9.33203125" customWidth="1"/>
    <col min="1795" max="1795" width="6.6640625" customWidth="1"/>
    <col min="1796" max="1796" width="40.6640625" customWidth="1"/>
    <col min="1797" max="1800" width="9.33203125" customWidth="1"/>
    <col min="2050" max="2050" width="9.33203125" customWidth="1"/>
    <col min="2051" max="2051" width="6.6640625" customWidth="1"/>
    <col min="2052" max="2052" width="40.6640625" customWidth="1"/>
    <col min="2053" max="2056" width="9.33203125" customWidth="1"/>
    <col min="2306" max="2306" width="9.33203125" customWidth="1"/>
    <col min="2307" max="2307" width="6.6640625" customWidth="1"/>
    <col min="2308" max="2308" width="40.6640625" customWidth="1"/>
    <col min="2309" max="2312" width="9.33203125" customWidth="1"/>
    <col min="2562" max="2562" width="9.33203125" customWidth="1"/>
    <col min="2563" max="2563" width="6.6640625" customWidth="1"/>
    <col min="2564" max="2564" width="40.6640625" customWidth="1"/>
    <col min="2565" max="2568" width="9.33203125" customWidth="1"/>
    <col min="2818" max="2818" width="9.33203125" customWidth="1"/>
    <col min="2819" max="2819" width="6.6640625" customWidth="1"/>
    <col min="2820" max="2820" width="40.6640625" customWidth="1"/>
    <col min="2821" max="2824" width="9.33203125" customWidth="1"/>
    <col min="3074" max="3074" width="9.33203125" customWidth="1"/>
    <col min="3075" max="3075" width="6.6640625" customWidth="1"/>
    <col min="3076" max="3076" width="40.6640625" customWidth="1"/>
    <col min="3077" max="3080" width="9.33203125" customWidth="1"/>
    <col min="3330" max="3330" width="9.33203125" customWidth="1"/>
    <col min="3331" max="3331" width="6.6640625" customWidth="1"/>
    <col min="3332" max="3332" width="40.6640625" customWidth="1"/>
    <col min="3333" max="3336" width="9.33203125" customWidth="1"/>
    <col min="3586" max="3586" width="9.33203125" customWidth="1"/>
    <col min="3587" max="3587" width="6.6640625" customWidth="1"/>
    <col min="3588" max="3588" width="40.6640625" customWidth="1"/>
    <col min="3589" max="3592" width="9.33203125" customWidth="1"/>
    <col min="3842" max="3842" width="9.33203125" customWidth="1"/>
    <col min="3843" max="3843" width="6.6640625" customWidth="1"/>
    <col min="3844" max="3844" width="40.6640625" customWidth="1"/>
    <col min="3845" max="3848" width="9.33203125" customWidth="1"/>
    <col min="4098" max="4098" width="9.33203125" customWidth="1"/>
    <col min="4099" max="4099" width="6.6640625" customWidth="1"/>
    <col min="4100" max="4100" width="40.6640625" customWidth="1"/>
    <col min="4101" max="4104" width="9.33203125" customWidth="1"/>
    <col min="4354" max="4354" width="9.33203125" customWidth="1"/>
    <col min="4355" max="4355" width="6.6640625" customWidth="1"/>
    <col min="4356" max="4356" width="40.6640625" customWidth="1"/>
    <col min="4357" max="4360" width="9.33203125" customWidth="1"/>
    <col min="4610" max="4610" width="9.33203125" customWidth="1"/>
    <col min="4611" max="4611" width="6.6640625" customWidth="1"/>
    <col min="4612" max="4612" width="40.6640625" customWidth="1"/>
    <col min="4613" max="4616" width="9.33203125" customWidth="1"/>
    <col min="4866" max="4866" width="9.33203125" customWidth="1"/>
    <col min="4867" max="4867" width="6.6640625" customWidth="1"/>
    <col min="4868" max="4868" width="40.6640625" customWidth="1"/>
    <col min="4869" max="4872" width="9.33203125" customWidth="1"/>
    <col min="5122" max="5122" width="9.33203125" customWidth="1"/>
    <col min="5123" max="5123" width="6.6640625" customWidth="1"/>
    <col min="5124" max="5124" width="40.6640625" customWidth="1"/>
    <col min="5125" max="5128" width="9.33203125" customWidth="1"/>
    <col min="5378" max="5378" width="9.33203125" customWidth="1"/>
    <col min="5379" max="5379" width="6.6640625" customWidth="1"/>
    <col min="5380" max="5380" width="40.6640625" customWidth="1"/>
    <col min="5381" max="5384" width="9.33203125" customWidth="1"/>
    <col min="5634" max="5634" width="9.33203125" customWidth="1"/>
    <col min="5635" max="5635" width="6.6640625" customWidth="1"/>
    <col min="5636" max="5636" width="40.6640625" customWidth="1"/>
    <col min="5637" max="5640" width="9.33203125" customWidth="1"/>
    <col min="5890" max="5890" width="9.33203125" customWidth="1"/>
    <col min="5891" max="5891" width="6.6640625" customWidth="1"/>
    <col min="5892" max="5892" width="40.6640625" customWidth="1"/>
    <col min="5893" max="5896" width="9.33203125" customWidth="1"/>
    <col min="6146" max="6146" width="9.33203125" customWidth="1"/>
    <col min="6147" max="6147" width="6.6640625" customWidth="1"/>
    <col min="6148" max="6148" width="40.6640625" customWidth="1"/>
    <col min="6149" max="6152" width="9.33203125" customWidth="1"/>
    <col min="6402" max="6402" width="9.33203125" customWidth="1"/>
    <col min="6403" max="6403" width="6.6640625" customWidth="1"/>
    <col min="6404" max="6404" width="40.6640625" customWidth="1"/>
    <col min="6405" max="6408" width="9.33203125" customWidth="1"/>
    <col min="6658" max="6658" width="9.33203125" customWidth="1"/>
    <col min="6659" max="6659" width="6.6640625" customWidth="1"/>
    <col min="6660" max="6660" width="40.6640625" customWidth="1"/>
    <col min="6661" max="6664" width="9.33203125" customWidth="1"/>
    <col min="6914" max="6914" width="9.33203125" customWidth="1"/>
    <col min="6915" max="6915" width="6.6640625" customWidth="1"/>
    <col min="6916" max="6916" width="40.6640625" customWidth="1"/>
    <col min="6917" max="6920" width="9.33203125" customWidth="1"/>
    <col min="7170" max="7170" width="9.33203125" customWidth="1"/>
    <col min="7171" max="7171" width="6.6640625" customWidth="1"/>
    <col min="7172" max="7172" width="40.6640625" customWidth="1"/>
    <col min="7173" max="7176" width="9.33203125" customWidth="1"/>
    <col min="7426" max="7426" width="9.33203125" customWidth="1"/>
    <col min="7427" max="7427" width="6.6640625" customWidth="1"/>
    <col min="7428" max="7428" width="40.6640625" customWidth="1"/>
    <col min="7429" max="7432" width="9.33203125" customWidth="1"/>
    <col min="7682" max="7682" width="9.33203125" customWidth="1"/>
    <col min="7683" max="7683" width="6.6640625" customWidth="1"/>
    <col min="7684" max="7684" width="40.6640625" customWidth="1"/>
    <col min="7685" max="7688" width="9.33203125" customWidth="1"/>
    <col min="7938" max="7938" width="9.33203125" customWidth="1"/>
    <col min="7939" max="7939" width="6.6640625" customWidth="1"/>
    <col min="7940" max="7940" width="40.6640625" customWidth="1"/>
    <col min="7941" max="7944" width="9.33203125" customWidth="1"/>
    <col min="8194" max="8194" width="9.33203125" customWidth="1"/>
    <col min="8195" max="8195" width="6.6640625" customWidth="1"/>
    <col min="8196" max="8196" width="40.6640625" customWidth="1"/>
    <col min="8197" max="8200" width="9.33203125" customWidth="1"/>
    <col min="8450" max="8450" width="9.33203125" customWidth="1"/>
    <col min="8451" max="8451" width="6.6640625" customWidth="1"/>
    <col min="8452" max="8452" width="40.6640625" customWidth="1"/>
    <col min="8453" max="8456" width="9.33203125" customWidth="1"/>
    <col min="8706" max="8706" width="9.33203125" customWidth="1"/>
    <col min="8707" max="8707" width="6.6640625" customWidth="1"/>
    <col min="8708" max="8708" width="40.6640625" customWidth="1"/>
    <col min="8709" max="8712" width="9.33203125" customWidth="1"/>
    <col min="8962" max="8962" width="9.33203125" customWidth="1"/>
    <col min="8963" max="8963" width="6.6640625" customWidth="1"/>
    <col min="8964" max="8964" width="40.6640625" customWidth="1"/>
    <col min="8965" max="8968" width="9.33203125" customWidth="1"/>
    <col min="9218" max="9218" width="9.33203125" customWidth="1"/>
    <col min="9219" max="9219" width="6.6640625" customWidth="1"/>
    <col min="9220" max="9220" width="40.6640625" customWidth="1"/>
    <col min="9221" max="9224" width="9.33203125" customWidth="1"/>
    <col min="9474" max="9474" width="9.33203125" customWidth="1"/>
    <col min="9475" max="9475" width="6.6640625" customWidth="1"/>
    <col min="9476" max="9476" width="40.6640625" customWidth="1"/>
    <col min="9477" max="9480" width="9.33203125" customWidth="1"/>
    <col min="9730" max="9730" width="9.33203125" customWidth="1"/>
    <col min="9731" max="9731" width="6.6640625" customWidth="1"/>
    <col min="9732" max="9732" width="40.6640625" customWidth="1"/>
    <col min="9733" max="9736" width="9.33203125" customWidth="1"/>
    <col min="9986" max="9986" width="9.33203125" customWidth="1"/>
    <col min="9987" max="9987" width="6.6640625" customWidth="1"/>
    <col min="9988" max="9988" width="40.6640625" customWidth="1"/>
    <col min="9989" max="9992" width="9.33203125" customWidth="1"/>
    <col min="10242" max="10242" width="9.33203125" customWidth="1"/>
    <col min="10243" max="10243" width="6.6640625" customWidth="1"/>
    <col min="10244" max="10244" width="40.6640625" customWidth="1"/>
    <col min="10245" max="10248" width="9.33203125" customWidth="1"/>
    <col min="10498" max="10498" width="9.33203125" customWidth="1"/>
    <col min="10499" max="10499" width="6.6640625" customWidth="1"/>
    <col min="10500" max="10500" width="40.6640625" customWidth="1"/>
    <col min="10501" max="10504" width="9.33203125" customWidth="1"/>
    <col min="10754" max="10754" width="9.33203125" customWidth="1"/>
    <col min="10755" max="10755" width="6.6640625" customWidth="1"/>
    <col min="10756" max="10756" width="40.6640625" customWidth="1"/>
    <col min="10757" max="10760" width="9.33203125" customWidth="1"/>
    <col min="11010" max="11010" width="9.33203125" customWidth="1"/>
    <col min="11011" max="11011" width="6.6640625" customWidth="1"/>
    <col min="11012" max="11012" width="40.6640625" customWidth="1"/>
    <col min="11013" max="11016" width="9.33203125" customWidth="1"/>
    <col min="11266" max="11266" width="9.33203125" customWidth="1"/>
    <col min="11267" max="11267" width="6.6640625" customWidth="1"/>
    <col min="11268" max="11268" width="40.6640625" customWidth="1"/>
    <col min="11269" max="11272" width="9.33203125" customWidth="1"/>
    <col min="11522" max="11522" width="9.33203125" customWidth="1"/>
    <col min="11523" max="11523" width="6.6640625" customWidth="1"/>
    <col min="11524" max="11524" width="40.6640625" customWidth="1"/>
    <col min="11525" max="11528" width="9.33203125" customWidth="1"/>
    <col min="11778" max="11778" width="9.33203125" customWidth="1"/>
    <col min="11779" max="11779" width="6.6640625" customWidth="1"/>
    <col min="11780" max="11780" width="40.6640625" customWidth="1"/>
    <col min="11781" max="11784" width="9.33203125" customWidth="1"/>
    <col min="12034" max="12034" width="9.33203125" customWidth="1"/>
    <col min="12035" max="12035" width="6.6640625" customWidth="1"/>
    <col min="12036" max="12036" width="40.6640625" customWidth="1"/>
    <col min="12037" max="12040" width="9.33203125" customWidth="1"/>
    <col min="12290" max="12290" width="9.33203125" customWidth="1"/>
    <col min="12291" max="12291" width="6.6640625" customWidth="1"/>
    <col min="12292" max="12292" width="40.6640625" customWidth="1"/>
    <col min="12293" max="12296" width="9.33203125" customWidth="1"/>
    <col min="12546" max="12546" width="9.33203125" customWidth="1"/>
    <col min="12547" max="12547" width="6.6640625" customWidth="1"/>
    <col min="12548" max="12548" width="40.6640625" customWidth="1"/>
    <col min="12549" max="12552" width="9.33203125" customWidth="1"/>
    <col min="12802" max="12802" width="9.33203125" customWidth="1"/>
    <col min="12803" max="12803" width="6.6640625" customWidth="1"/>
    <col min="12804" max="12804" width="40.6640625" customWidth="1"/>
    <col min="12805" max="12808" width="9.33203125" customWidth="1"/>
    <col min="13058" max="13058" width="9.33203125" customWidth="1"/>
    <col min="13059" max="13059" width="6.6640625" customWidth="1"/>
    <col min="13060" max="13060" width="40.6640625" customWidth="1"/>
    <col min="13061" max="13064" width="9.33203125" customWidth="1"/>
    <col min="13314" max="13314" width="9.33203125" customWidth="1"/>
    <col min="13315" max="13315" width="6.6640625" customWidth="1"/>
    <col min="13316" max="13316" width="40.6640625" customWidth="1"/>
    <col min="13317" max="13320" width="9.33203125" customWidth="1"/>
    <col min="13570" max="13570" width="9.33203125" customWidth="1"/>
    <col min="13571" max="13571" width="6.6640625" customWidth="1"/>
    <col min="13572" max="13572" width="40.6640625" customWidth="1"/>
    <col min="13573" max="13576" width="9.33203125" customWidth="1"/>
    <col min="13826" max="13826" width="9.33203125" customWidth="1"/>
    <col min="13827" max="13827" width="6.6640625" customWidth="1"/>
    <col min="13828" max="13828" width="40.6640625" customWidth="1"/>
    <col min="13829" max="13832" width="9.33203125" customWidth="1"/>
    <col min="14082" max="14082" width="9.33203125" customWidth="1"/>
    <col min="14083" max="14083" width="6.6640625" customWidth="1"/>
    <col min="14084" max="14084" width="40.6640625" customWidth="1"/>
    <col min="14085" max="14088" width="9.33203125" customWidth="1"/>
    <col min="14338" max="14338" width="9.33203125" customWidth="1"/>
    <col min="14339" max="14339" width="6.6640625" customWidth="1"/>
    <col min="14340" max="14340" width="40.6640625" customWidth="1"/>
    <col min="14341" max="14344" width="9.33203125" customWidth="1"/>
    <col min="14594" max="14594" width="9.33203125" customWidth="1"/>
    <col min="14595" max="14595" width="6.6640625" customWidth="1"/>
    <col min="14596" max="14596" width="40.6640625" customWidth="1"/>
    <col min="14597" max="14600" width="9.33203125" customWidth="1"/>
    <col min="14850" max="14850" width="9.33203125" customWidth="1"/>
    <col min="14851" max="14851" width="6.6640625" customWidth="1"/>
    <col min="14852" max="14852" width="40.6640625" customWidth="1"/>
    <col min="14853" max="14856" width="9.33203125" customWidth="1"/>
    <col min="15106" max="15106" width="9.33203125" customWidth="1"/>
    <col min="15107" max="15107" width="6.6640625" customWidth="1"/>
    <col min="15108" max="15108" width="40.6640625" customWidth="1"/>
    <col min="15109" max="15112" width="9.33203125" customWidth="1"/>
    <col min="15362" max="15362" width="9.33203125" customWidth="1"/>
    <col min="15363" max="15363" width="6.6640625" customWidth="1"/>
    <col min="15364" max="15364" width="40.6640625" customWidth="1"/>
    <col min="15365" max="15368" width="9.33203125" customWidth="1"/>
    <col min="15618" max="15618" width="9.33203125" customWidth="1"/>
    <col min="15619" max="15619" width="6.6640625" customWidth="1"/>
    <col min="15620" max="15620" width="40.6640625" customWidth="1"/>
    <col min="15621" max="15624" width="9.33203125" customWidth="1"/>
    <col min="15874" max="15874" width="9.33203125" customWidth="1"/>
    <col min="15875" max="15875" width="6.6640625" customWidth="1"/>
    <col min="15876" max="15876" width="40.6640625" customWidth="1"/>
    <col min="15877" max="15880" width="9.33203125" customWidth="1"/>
    <col min="16130" max="16130" width="9.33203125" customWidth="1"/>
    <col min="16131" max="16131" width="6.6640625" customWidth="1"/>
    <col min="16132" max="16132" width="40.6640625" customWidth="1"/>
    <col min="16133" max="16136" width="9.33203125" customWidth="1"/>
  </cols>
  <sheetData>
    <row r="1" spans="1:9" x14ac:dyDescent="0.25">
      <c r="A1" s="264" t="str">
        <f>'C4.3'!A1</f>
        <v>CONTRACT SANRAL N.012-150-2020/1</v>
      </c>
      <c r="B1" s="264"/>
      <c r="C1" s="264"/>
      <c r="D1" s="264"/>
      <c r="E1" s="264"/>
      <c r="F1" s="264"/>
      <c r="G1" s="264"/>
      <c r="H1" s="264"/>
    </row>
    <row r="2" spans="1:9" x14ac:dyDescent="0.25">
      <c r="A2" s="264" t="str">
        <f>'C4.3'!A2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  <c r="H2" s="264"/>
    </row>
    <row r="3" spans="1:9" ht="48" customHeight="1" x14ac:dyDescent="0.25">
      <c r="A3" s="43" t="s">
        <v>439</v>
      </c>
      <c r="B3" s="44"/>
      <c r="C3" s="44"/>
      <c r="D3" s="44"/>
      <c r="E3" s="261" t="s">
        <v>440</v>
      </c>
      <c r="F3" s="261"/>
      <c r="G3" s="261"/>
      <c r="H3" s="261"/>
    </row>
    <row r="4" spans="1:9" x14ac:dyDescent="0.25">
      <c r="A4" s="46" t="s">
        <v>0</v>
      </c>
      <c r="B4" s="46"/>
      <c r="C4" s="47"/>
      <c r="D4" s="48" t="s">
        <v>1</v>
      </c>
      <c r="E4" s="48" t="s">
        <v>2</v>
      </c>
      <c r="F4" s="48" t="s">
        <v>3</v>
      </c>
      <c r="G4" s="48" t="s">
        <v>4</v>
      </c>
      <c r="H4" s="48" t="s">
        <v>5</v>
      </c>
      <c r="I4" s="93"/>
    </row>
    <row r="5" spans="1:9" x14ac:dyDescent="0.25">
      <c r="A5" s="49"/>
      <c r="B5" s="49"/>
      <c r="C5" s="50"/>
      <c r="D5" s="51"/>
      <c r="E5" s="52"/>
      <c r="F5" s="52"/>
      <c r="G5" s="51"/>
      <c r="H5" s="51"/>
    </row>
    <row r="6" spans="1:9" x14ac:dyDescent="0.25">
      <c r="A6" s="196"/>
      <c r="B6" s="196"/>
      <c r="C6" s="197"/>
      <c r="D6" s="102"/>
      <c r="E6" s="109"/>
      <c r="F6" s="109"/>
      <c r="G6" s="102"/>
      <c r="H6" s="102"/>
    </row>
    <row r="7" spans="1:9" ht="39.6" x14ac:dyDescent="0.25">
      <c r="A7" s="196" t="s">
        <v>444</v>
      </c>
      <c r="B7" s="196"/>
      <c r="C7" s="197"/>
      <c r="D7" s="55" t="s">
        <v>443</v>
      </c>
      <c r="E7" s="106"/>
      <c r="F7" s="109"/>
      <c r="G7" s="26"/>
      <c r="H7" s="27"/>
    </row>
    <row r="8" spans="1:9" x14ac:dyDescent="0.25">
      <c r="A8" s="196"/>
      <c r="B8" s="196" t="s">
        <v>445</v>
      </c>
      <c r="C8" s="197"/>
      <c r="D8" s="77" t="s">
        <v>441</v>
      </c>
      <c r="E8" s="106"/>
      <c r="F8" s="109"/>
      <c r="G8" s="26"/>
      <c r="H8" s="27"/>
    </row>
    <row r="9" spans="1:9" ht="26.4" x14ac:dyDescent="0.25">
      <c r="A9" s="196"/>
      <c r="B9" s="196"/>
      <c r="C9" s="197" t="s">
        <v>44</v>
      </c>
      <c r="D9" s="77" t="s">
        <v>873</v>
      </c>
      <c r="E9" s="109" t="s">
        <v>91</v>
      </c>
      <c r="F9" s="109">
        <v>650</v>
      </c>
      <c r="G9" s="35">
        <v>0</v>
      </c>
      <c r="H9" s="22">
        <f t="shared" ref="H9:H10" si="0">F9*G9</f>
        <v>0</v>
      </c>
      <c r="I9" s="95"/>
    </row>
    <row r="10" spans="1:9" ht="52.8" x14ac:dyDescent="0.25">
      <c r="A10" s="196"/>
      <c r="B10" s="196"/>
      <c r="C10" s="197" t="s">
        <v>32</v>
      </c>
      <c r="D10" s="77" t="s">
        <v>912</v>
      </c>
      <c r="E10" s="109" t="s">
        <v>91</v>
      </c>
      <c r="F10" s="109">
        <v>4887</v>
      </c>
      <c r="G10" s="35">
        <v>0</v>
      </c>
      <c r="H10" s="22">
        <f t="shared" si="0"/>
        <v>0</v>
      </c>
      <c r="I10" s="95"/>
    </row>
    <row r="11" spans="1:9" x14ac:dyDescent="0.25">
      <c r="A11" s="196"/>
      <c r="B11" s="196" t="s">
        <v>446</v>
      </c>
      <c r="C11" s="197"/>
      <c r="D11" s="77" t="s">
        <v>442</v>
      </c>
      <c r="E11" s="106"/>
      <c r="F11" s="109"/>
      <c r="G11" s="26"/>
      <c r="H11" s="27"/>
    </row>
    <row r="12" spans="1:9" ht="15.6" x14ac:dyDescent="0.25">
      <c r="A12" s="196"/>
      <c r="B12" s="196" t="s">
        <v>447</v>
      </c>
      <c r="C12" s="197"/>
      <c r="D12" s="77" t="s">
        <v>750</v>
      </c>
      <c r="E12" s="109" t="s">
        <v>91</v>
      </c>
      <c r="F12" s="109">
        <v>950</v>
      </c>
      <c r="G12" s="35">
        <v>0</v>
      </c>
      <c r="H12" s="22">
        <f>F12*G12</f>
        <v>0</v>
      </c>
    </row>
    <row r="13" spans="1:9" x14ac:dyDescent="0.25">
      <c r="A13" s="196" t="s">
        <v>449</v>
      </c>
      <c r="B13" s="196"/>
      <c r="C13" s="197"/>
      <c r="D13" s="55" t="s">
        <v>448</v>
      </c>
      <c r="E13" s="109"/>
      <c r="F13" s="109"/>
      <c r="G13" s="109"/>
      <c r="H13" s="27"/>
    </row>
    <row r="14" spans="1:9" x14ac:dyDescent="0.25">
      <c r="A14" s="196"/>
      <c r="B14" s="196" t="s">
        <v>450</v>
      </c>
      <c r="C14" s="197"/>
      <c r="D14" s="77" t="s">
        <v>847</v>
      </c>
      <c r="E14" s="109" t="s">
        <v>92</v>
      </c>
      <c r="F14" s="109">
        <v>520</v>
      </c>
      <c r="G14" s="35">
        <v>0</v>
      </c>
      <c r="H14" s="22">
        <f>F14*G14</f>
        <v>0</v>
      </c>
    </row>
    <row r="15" spans="1:9" x14ac:dyDescent="0.25">
      <c r="A15" s="57"/>
      <c r="B15" s="57"/>
      <c r="C15" s="109"/>
      <c r="D15" s="57"/>
      <c r="E15" s="106"/>
      <c r="F15" s="109"/>
      <c r="G15" s="109"/>
      <c r="H15" s="27"/>
    </row>
    <row r="16" spans="1:9" x14ac:dyDescent="0.25">
      <c r="A16" s="57"/>
      <c r="B16" s="57"/>
      <c r="C16" s="109"/>
      <c r="D16" s="57"/>
      <c r="E16" s="106"/>
      <c r="F16" s="109"/>
      <c r="G16" s="109"/>
      <c r="H16" s="27"/>
      <c r="I16" s="94"/>
    </row>
    <row r="17" spans="1:8" x14ac:dyDescent="0.25">
      <c r="A17" s="102"/>
      <c r="B17" s="102"/>
      <c r="C17" s="109"/>
      <c r="D17" s="158"/>
      <c r="E17" s="109"/>
      <c r="F17" s="109"/>
      <c r="G17" s="109"/>
      <c r="H17" s="27"/>
    </row>
    <row r="18" spans="1:8" x14ac:dyDescent="0.25">
      <c r="A18" s="188" t="s">
        <v>24</v>
      </c>
      <c r="B18" s="188"/>
      <c r="C18" s="188"/>
      <c r="D18" s="188"/>
      <c r="E18" s="115"/>
      <c r="F18" s="199"/>
      <c r="G18" s="199"/>
      <c r="H18" s="25">
        <f>SUM(H7:H17)</f>
        <v>0</v>
      </c>
    </row>
    <row r="1048294" spans="5:5" x14ac:dyDescent="0.25">
      <c r="E1048294" s="62"/>
    </row>
  </sheetData>
  <sheetProtection algorithmName="SHA-512" hashValue="LRhN25OlFUFG0ooB5XeoJ9EVDM/UhLCWS4vYBRx6urmGRGSHrRXNNLXh19mkFTtdojNjVAGENb07k7mjpys4jw==" saltValue="FT2bEQcQYMt0y1rQ/hSJtQ==" spinCount="100000" sheet="1" objects="1" scenarios="1" selectLockedCells="1"/>
  <mergeCells count="3">
    <mergeCell ref="E3:H3"/>
    <mergeCell ref="A1:H1"/>
    <mergeCell ref="A2:H2"/>
  </mergeCells>
  <pageMargins left="0.75" right="0.75" top="1" bottom="1" header="0.5" footer="0.5"/>
  <pageSetup paperSize="9" scale="5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rgb="FFFFFF00"/>
  </sheetPr>
  <dimension ref="A1:J1048291"/>
  <sheetViews>
    <sheetView view="pageBreakPreview" zoomScale="75" zoomScaleNormal="100" zoomScaleSheetLayoutView="75" workbookViewId="0">
      <selection activeCell="G11" sqref="G11"/>
    </sheetView>
  </sheetViews>
  <sheetFormatPr defaultRowHeight="13.2" x14ac:dyDescent="0.25"/>
  <cols>
    <col min="1" max="1" width="9.33203125" customWidth="1"/>
    <col min="2" max="2" width="9" bestFit="1" customWidth="1"/>
    <col min="3" max="3" width="3.6640625" customWidth="1"/>
    <col min="4" max="4" width="3.109375" customWidth="1"/>
    <col min="5" max="5" width="40.6640625" customWidth="1"/>
    <col min="6" max="6" width="23.33203125" bestFit="1" customWidth="1"/>
    <col min="7" max="9" width="20.6640625" customWidth="1"/>
    <col min="259" max="259" width="9.33203125" customWidth="1"/>
    <col min="260" max="260" width="6.6640625" customWidth="1"/>
    <col min="261" max="261" width="40.6640625" customWidth="1"/>
    <col min="262" max="265" width="9.33203125" customWidth="1"/>
    <col min="515" max="515" width="9.33203125" customWidth="1"/>
    <col min="516" max="516" width="6.6640625" customWidth="1"/>
    <col min="517" max="517" width="40.6640625" customWidth="1"/>
    <col min="518" max="521" width="9.33203125" customWidth="1"/>
    <col min="771" max="771" width="9.33203125" customWidth="1"/>
    <col min="772" max="772" width="6.6640625" customWidth="1"/>
    <col min="773" max="773" width="40.6640625" customWidth="1"/>
    <col min="774" max="777" width="9.33203125" customWidth="1"/>
    <col min="1027" max="1027" width="9.33203125" customWidth="1"/>
    <col min="1028" max="1028" width="6.6640625" customWidth="1"/>
    <col min="1029" max="1029" width="40.6640625" customWidth="1"/>
    <col min="1030" max="1033" width="9.33203125" customWidth="1"/>
    <col min="1283" max="1283" width="9.33203125" customWidth="1"/>
    <col min="1284" max="1284" width="6.6640625" customWidth="1"/>
    <col min="1285" max="1285" width="40.6640625" customWidth="1"/>
    <col min="1286" max="1289" width="9.33203125" customWidth="1"/>
    <col min="1539" max="1539" width="9.33203125" customWidth="1"/>
    <col min="1540" max="1540" width="6.6640625" customWidth="1"/>
    <col min="1541" max="1541" width="40.6640625" customWidth="1"/>
    <col min="1542" max="1545" width="9.33203125" customWidth="1"/>
    <col min="1795" max="1795" width="9.33203125" customWidth="1"/>
    <col min="1796" max="1796" width="6.6640625" customWidth="1"/>
    <col min="1797" max="1797" width="40.6640625" customWidth="1"/>
    <col min="1798" max="1801" width="9.33203125" customWidth="1"/>
    <col min="2051" max="2051" width="9.33203125" customWidth="1"/>
    <col min="2052" max="2052" width="6.6640625" customWidth="1"/>
    <col min="2053" max="2053" width="40.6640625" customWidth="1"/>
    <col min="2054" max="2057" width="9.33203125" customWidth="1"/>
    <col min="2307" max="2307" width="9.33203125" customWidth="1"/>
    <col min="2308" max="2308" width="6.6640625" customWidth="1"/>
    <col min="2309" max="2309" width="40.6640625" customWidth="1"/>
    <col min="2310" max="2313" width="9.33203125" customWidth="1"/>
    <col min="2563" max="2563" width="9.33203125" customWidth="1"/>
    <col min="2564" max="2564" width="6.6640625" customWidth="1"/>
    <col min="2565" max="2565" width="40.6640625" customWidth="1"/>
    <col min="2566" max="2569" width="9.33203125" customWidth="1"/>
    <col min="2819" max="2819" width="9.33203125" customWidth="1"/>
    <col min="2820" max="2820" width="6.6640625" customWidth="1"/>
    <col min="2821" max="2821" width="40.6640625" customWidth="1"/>
    <col min="2822" max="2825" width="9.33203125" customWidth="1"/>
    <col min="3075" max="3075" width="9.33203125" customWidth="1"/>
    <col min="3076" max="3076" width="6.6640625" customWidth="1"/>
    <col min="3077" max="3077" width="40.6640625" customWidth="1"/>
    <col min="3078" max="3081" width="9.33203125" customWidth="1"/>
    <col min="3331" max="3331" width="9.33203125" customWidth="1"/>
    <col min="3332" max="3332" width="6.6640625" customWidth="1"/>
    <col min="3333" max="3333" width="40.6640625" customWidth="1"/>
    <col min="3334" max="3337" width="9.33203125" customWidth="1"/>
    <col min="3587" max="3587" width="9.33203125" customWidth="1"/>
    <col min="3588" max="3588" width="6.6640625" customWidth="1"/>
    <col min="3589" max="3589" width="40.6640625" customWidth="1"/>
    <col min="3590" max="3593" width="9.33203125" customWidth="1"/>
    <col min="3843" max="3843" width="9.33203125" customWidth="1"/>
    <col min="3844" max="3844" width="6.6640625" customWidth="1"/>
    <col min="3845" max="3845" width="40.6640625" customWidth="1"/>
    <col min="3846" max="3849" width="9.33203125" customWidth="1"/>
    <col min="4099" max="4099" width="9.33203125" customWidth="1"/>
    <col min="4100" max="4100" width="6.6640625" customWidth="1"/>
    <col min="4101" max="4101" width="40.6640625" customWidth="1"/>
    <col min="4102" max="4105" width="9.33203125" customWidth="1"/>
    <col min="4355" max="4355" width="9.33203125" customWidth="1"/>
    <col min="4356" max="4356" width="6.6640625" customWidth="1"/>
    <col min="4357" max="4357" width="40.6640625" customWidth="1"/>
    <col min="4358" max="4361" width="9.33203125" customWidth="1"/>
    <col min="4611" max="4611" width="9.33203125" customWidth="1"/>
    <col min="4612" max="4612" width="6.6640625" customWidth="1"/>
    <col min="4613" max="4613" width="40.6640625" customWidth="1"/>
    <col min="4614" max="4617" width="9.33203125" customWidth="1"/>
    <col min="4867" max="4867" width="9.33203125" customWidth="1"/>
    <col min="4868" max="4868" width="6.6640625" customWidth="1"/>
    <col min="4869" max="4869" width="40.6640625" customWidth="1"/>
    <col min="4870" max="4873" width="9.33203125" customWidth="1"/>
    <col min="5123" max="5123" width="9.33203125" customWidth="1"/>
    <col min="5124" max="5124" width="6.6640625" customWidth="1"/>
    <col min="5125" max="5125" width="40.6640625" customWidth="1"/>
    <col min="5126" max="5129" width="9.33203125" customWidth="1"/>
    <col min="5379" max="5379" width="9.33203125" customWidth="1"/>
    <col min="5380" max="5380" width="6.6640625" customWidth="1"/>
    <col min="5381" max="5381" width="40.6640625" customWidth="1"/>
    <col min="5382" max="5385" width="9.33203125" customWidth="1"/>
    <col min="5635" max="5635" width="9.33203125" customWidth="1"/>
    <col min="5636" max="5636" width="6.6640625" customWidth="1"/>
    <col min="5637" max="5637" width="40.6640625" customWidth="1"/>
    <col min="5638" max="5641" width="9.33203125" customWidth="1"/>
    <col min="5891" max="5891" width="9.33203125" customWidth="1"/>
    <col min="5892" max="5892" width="6.6640625" customWidth="1"/>
    <col min="5893" max="5893" width="40.6640625" customWidth="1"/>
    <col min="5894" max="5897" width="9.33203125" customWidth="1"/>
    <col min="6147" max="6147" width="9.33203125" customWidth="1"/>
    <col min="6148" max="6148" width="6.6640625" customWidth="1"/>
    <col min="6149" max="6149" width="40.6640625" customWidth="1"/>
    <col min="6150" max="6153" width="9.33203125" customWidth="1"/>
    <col min="6403" max="6403" width="9.33203125" customWidth="1"/>
    <col min="6404" max="6404" width="6.6640625" customWidth="1"/>
    <col min="6405" max="6405" width="40.6640625" customWidth="1"/>
    <col min="6406" max="6409" width="9.33203125" customWidth="1"/>
    <col min="6659" max="6659" width="9.33203125" customWidth="1"/>
    <col min="6660" max="6660" width="6.6640625" customWidth="1"/>
    <col min="6661" max="6661" width="40.6640625" customWidth="1"/>
    <col min="6662" max="6665" width="9.33203125" customWidth="1"/>
    <col min="6915" max="6915" width="9.33203125" customWidth="1"/>
    <col min="6916" max="6916" width="6.6640625" customWidth="1"/>
    <col min="6917" max="6917" width="40.6640625" customWidth="1"/>
    <col min="6918" max="6921" width="9.33203125" customWidth="1"/>
    <col min="7171" max="7171" width="9.33203125" customWidth="1"/>
    <col min="7172" max="7172" width="6.6640625" customWidth="1"/>
    <col min="7173" max="7173" width="40.6640625" customWidth="1"/>
    <col min="7174" max="7177" width="9.33203125" customWidth="1"/>
    <col min="7427" max="7427" width="9.33203125" customWidth="1"/>
    <col min="7428" max="7428" width="6.6640625" customWidth="1"/>
    <col min="7429" max="7429" width="40.6640625" customWidth="1"/>
    <col min="7430" max="7433" width="9.33203125" customWidth="1"/>
    <col min="7683" max="7683" width="9.33203125" customWidth="1"/>
    <col min="7684" max="7684" width="6.6640625" customWidth="1"/>
    <col min="7685" max="7685" width="40.6640625" customWidth="1"/>
    <col min="7686" max="7689" width="9.33203125" customWidth="1"/>
    <col min="7939" max="7939" width="9.33203125" customWidth="1"/>
    <col min="7940" max="7940" width="6.6640625" customWidth="1"/>
    <col min="7941" max="7941" width="40.6640625" customWidth="1"/>
    <col min="7942" max="7945" width="9.33203125" customWidth="1"/>
    <col min="8195" max="8195" width="9.33203125" customWidth="1"/>
    <col min="8196" max="8196" width="6.6640625" customWidth="1"/>
    <col min="8197" max="8197" width="40.6640625" customWidth="1"/>
    <col min="8198" max="8201" width="9.33203125" customWidth="1"/>
    <col min="8451" max="8451" width="9.33203125" customWidth="1"/>
    <col min="8452" max="8452" width="6.6640625" customWidth="1"/>
    <col min="8453" max="8453" width="40.6640625" customWidth="1"/>
    <col min="8454" max="8457" width="9.33203125" customWidth="1"/>
    <col min="8707" max="8707" width="9.33203125" customWidth="1"/>
    <col min="8708" max="8708" width="6.6640625" customWidth="1"/>
    <col min="8709" max="8709" width="40.6640625" customWidth="1"/>
    <col min="8710" max="8713" width="9.33203125" customWidth="1"/>
    <col min="8963" max="8963" width="9.33203125" customWidth="1"/>
    <col min="8964" max="8964" width="6.6640625" customWidth="1"/>
    <col min="8965" max="8965" width="40.6640625" customWidth="1"/>
    <col min="8966" max="8969" width="9.33203125" customWidth="1"/>
    <col min="9219" max="9219" width="9.33203125" customWidth="1"/>
    <col min="9220" max="9220" width="6.6640625" customWidth="1"/>
    <col min="9221" max="9221" width="40.6640625" customWidth="1"/>
    <col min="9222" max="9225" width="9.33203125" customWidth="1"/>
    <col min="9475" max="9475" width="9.33203125" customWidth="1"/>
    <col min="9476" max="9476" width="6.6640625" customWidth="1"/>
    <col min="9477" max="9477" width="40.6640625" customWidth="1"/>
    <col min="9478" max="9481" width="9.33203125" customWidth="1"/>
    <col min="9731" max="9731" width="9.33203125" customWidth="1"/>
    <col min="9732" max="9732" width="6.6640625" customWidth="1"/>
    <col min="9733" max="9733" width="40.6640625" customWidth="1"/>
    <col min="9734" max="9737" width="9.33203125" customWidth="1"/>
    <col min="9987" max="9987" width="9.33203125" customWidth="1"/>
    <col min="9988" max="9988" width="6.6640625" customWidth="1"/>
    <col min="9989" max="9989" width="40.6640625" customWidth="1"/>
    <col min="9990" max="9993" width="9.33203125" customWidth="1"/>
    <col min="10243" max="10243" width="9.33203125" customWidth="1"/>
    <col min="10244" max="10244" width="6.6640625" customWidth="1"/>
    <col min="10245" max="10245" width="40.6640625" customWidth="1"/>
    <col min="10246" max="10249" width="9.33203125" customWidth="1"/>
    <col min="10499" max="10499" width="9.33203125" customWidth="1"/>
    <col min="10500" max="10500" width="6.6640625" customWidth="1"/>
    <col min="10501" max="10501" width="40.6640625" customWidth="1"/>
    <col min="10502" max="10505" width="9.33203125" customWidth="1"/>
    <col min="10755" max="10755" width="9.33203125" customWidth="1"/>
    <col min="10756" max="10756" width="6.6640625" customWidth="1"/>
    <col min="10757" max="10757" width="40.6640625" customWidth="1"/>
    <col min="10758" max="10761" width="9.33203125" customWidth="1"/>
    <col min="11011" max="11011" width="9.33203125" customWidth="1"/>
    <col min="11012" max="11012" width="6.6640625" customWidth="1"/>
    <col min="11013" max="11013" width="40.6640625" customWidth="1"/>
    <col min="11014" max="11017" width="9.33203125" customWidth="1"/>
    <col min="11267" max="11267" width="9.33203125" customWidth="1"/>
    <col min="11268" max="11268" width="6.6640625" customWidth="1"/>
    <col min="11269" max="11269" width="40.6640625" customWidth="1"/>
    <col min="11270" max="11273" width="9.33203125" customWidth="1"/>
    <col min="11523" max="11523" width="9.33203125" customWidth="1"/>
    <col min="11524" max="11524" width="6.6640625" customWidth="1"/>
    <col min="11525" max="11525" width="40.6640625" customWidth="1"/>
    <col min="11526" max="11529" width="9.33203125" customWidth="1"/>
    <col min="11779" max="11779" width="9.33203125" customWidth="1"/>
    <col min="11780" max="11780" width="6.6640625" customWidth="1"/>
    <col min="11781" max="11781" width="40.6640625" customWidth="1"/>
    <col min="11782" max="11785" width="9.33203125" customWidth="1"/>
    <col min="12035" max="12035" width="9.33203125" customWidth="1"/>
    <col min="12036" max="12036" width="6.6640625" customWidth="1"/>
    <col min="12037" max="12037" width="40.6640625" customWidth="1"/>
    <col min="12038" max="12041" width="9.33203125" customWidth="1"/>
    <col min="12291" max="12291" width="9.33203125" customWidth="1"/>
    <col min="12292" max="12292" width="6.6640625" customWidth="1"/>
    <col min="12293" max="12293" width="40.6640625" customWidth="1"/>
    <col min="12294" max="12297" width="9.33203125" customWidth="1"/>
    <col min="12547" max="12547" width="9.33203125" customWidth="1"/>
    <col min="12548" max="12548" width="6.6640625" customWidth="1"/>
    <col min="12549" max="12549" width="40.6640625" customWidth="1"/>
    <col min="12550" max="12553" width="9.33203125" customWidth="1"/>
    <col min="12803" max="12803" width="9.33203125" customWidth="1"/>
    <col min="12804" max="12804" width="6.6640625" customWidth="1"/>
    <col min="12805" max="12805" width="40.6640625" customWidth="1"/>
    <col min="12806" max="12809" width="9.33203125" customWidth="1"/>
    <col min="13059" max="13059" width="9.33203125" customWidth="1"/>
    <col min="13060" max="13060" width="6.6640625" customWidth="1"/>
    <col min="13061" max="13061" width="40.6640625" customWidth="1"/>
    <col min="13062" max="13065" width="9.33203125" customWidth="1"/>
    <col min="13315" max="13315" width="9.33203125" customWidth="1"/>
    <col min="13316" max="13316" width="6.6640625" customWidth="1"/>
    <col min="13317" max="13317" width="40.6640625" customWidth="1"/>
    <col min="13318" max="13321" width="9.33203125" customWidth="1"/>
    <col min="13571" max="13571" width="9.33203125" customWidth="1"/>
    <col min="13572" max="13572" width="6.6640625" customWidth="1"/>
    <col min="13573" max="13573" width="40.6640625" customWidth="1"/>
    <col min="13574" max="13577" width="9.33203125" customWidth="1"/>
    <col min="13827" max="13827" width="9.33203125" customWidth="1"/>
    <col min="13828" max="13828" width="6.6640625" customWidth="1"/>
    <col min="13829" max="13829" width="40.6640625" customWidth="1"/>
    <col min="13830" max="13833" width="9.33203125" customWidth="1"/>
    <col min="14083" max="14083" width="9.33203125" customWidth="1"/>
    <col min="14084" max="14084" width="6.6640625" customWidth="1"/>
    <col min="14085" max="14085" width="40.6640625" customWidth="1"/>
    <col min="14086" max="14089" width="9.33203125" customWidth="1"/>
    <col min="14339" max="14339" width="9.33203125" customWidth="1"/>
    <col min="14340" max="14340" width="6.6640625" customWidth="1"/>
    <col min="14341" max="14341" width="40.6640625" customWidth="1"/>
    <col min="14342" max="14345" width="9.33203125" customWidth="1"/>
    <col min="14595" max="14595" width="9.33203125" customWidth="1"/>
    <col min="14596" max="14596" width="6.6640625" customWidth="1"/>
    <col min="14597" max="14597" width="40.6640625" customWidth="1"/>
    <col min="14598" max="14601" width="9.33203125" customWidth="1"/>
    <col min="14851" max="14851" width="9.33203125" customWidth="1"/>
    <col min="14852" max="14852" width="6.6640625" customWidth="1"/>
    <col min="14853" max="14853" width="40.6640625" customWidth="1"/>
    <col min="14854" max="14857" width="9.33203125" customWidth="1"/>
    <col min="15107" max="15107" width="9.33203125" customWidth="1"/>
    <col min="15108" max="15108" width="6.6640625" customWidth="1"/>
    <col min="15109" max="15109" width="40.6640625" customWidth="1"/>
    <col min="15110" max="15113" width="9.33203125" customWidth="1"/>
    <col min="15363" max="15363" width="9.33203125" customWidth="1"/>
    <col min="15364" max="15364" width="6.6640625" customWidth="1"/>
    <col min="15365" max="15365" width="40.6640625" customWidth="1"/>
    <col min="15366" max="15369" width="9.33203125" customWidth="1"/>
    <col min="15619" max="15619" width="9.33203125" customWidth="1"/>
    <col min="15620" max="15620" width="6.6640625" customWidth="1"/>
    <col min="15621" max="15621" width="40.6640625" customWidth="1"/>
    <col min="15622" max="15625" width="9.33203125" customWidth="1"/>
    <col min="15875" max="15875" width="9.33203125" customWidth="1"/>
    <col min="15876" max="15876" width="6.6640625" customWidth="1"/>
    <col min="15877" max="15877" width="40.6640625" customWidth="1"/>
    <col min="15878" max="15881" width="9.33203125" customWidth="1"/>
    <col min="16131" max="16131" width="9.33203125" customWidth="1"/>
    <col min="16132" max="16132" width="6.6640625" customWidth="1"/>
    <col min="16133" max="16133" width="40.6640625" customWidth="1"/>
    <col min="16134" max="16137" width="9.33203125" customWidth="1"/>
  </cols>
  <sheetData>
    <row r="1" spans="1:10" x14ac:dyDescent="0.25">
      <c r="A1" s="264" t="str">
        <f>'C4.4'!A1</f>
        <v>CONTRACT SANRAL N.012-150-2020/1</v>
      </c>
      <c r="B1" s="264"/>
      <c r="C1" s="264"/>
      <c r="D1" s="264"/>
      <c r="E1" s="264"/>
      <c r="F1" s="264"/>
      <c r="G1" s="264"/>
      <c r="H1" s="264"/>
      <c r="I1" s="264"/>
    </row>
    <row r="2" spans="1:10" x14ac:dyDescent="0.25">
      <c r="A2" s="264" t="str">
        <f>'C4.4'!A2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  <c r="H2" s="264"/>
      <c r="I2" s="264"/>
    </row>
    <row r="3" spans="1:10" ht="48" customHeight="1" x14ac:dyDescent="0.25">
      <c r="A3" s="43" t="s">
        <v>451</v>
      </c>
      <c r="B3" s="44"/>
      <c r="C3" s="44"/>
      <c r="D3" s="44"/>
      <c r="E3" s="44"/>
      <c r="F3" s="261" t="s">
        <v>452</v>
      </c>
      <c r="G3" s="261"/>
      <c r="H3" s="261"/>
      <c r="I3" s="261"/>
    </row>
    <row r="4" spans="1:10" x14ac:dyDescent="0.25">
      <c r="A4" s="46" t="s">
        <v>0</v>
      </c>
      <c r="B4" s="46"/>
      <c r="C4" s="47"/>
      <c r="D4" s="48"/>
      <c r="E4" s="48" t="s">
        <v>1</v>
      </c>
      <c r="F4" s="48" t="s">
        <v>2</v>
      </c>
      <c r="G4" s="48" t="s">
        <v>3</v>
      </c>
      <c r="H4" s="48" t="s">
        <v>4</v>
      </c>
      <c r="I4" s="48" t="s">
        <v>5</v>
      </c>
      <c r="J4" s="93"/>
    </row>
    <row r="5" spans="1:10" x14ac:dyDescent="0.25">
      <c r="A5" s="49"/>
      <c r="B5" s="49"/>
      <c r="C5" s="50"/>
      <c r="D5" s="52"/>
      <c r="E5" s="51"/>
      <c r="F5" s="52"/>
      <c r="G5" s="52"/>
      <c r="H5" s="51"/>
      <c r="I5" s="51"/>
    </row>
    <row r="6" spans="1:10" x14ac:dyDescent="0.25">
      <c r="A6" s="196"/>
      <c r="B6" s="196"/>
      <c r="C6" s="197"/>
      <c r="D6" s="197"/>
      <c r="E6" s="102"/>
      <c r="F6" s="109"/>
      <c r="G6" s="109"/>
      <c r="H6" s="102"/>
      <c r="I6" s="102"/>
    </row>
    <row r="7" spans="1:10" x14ac:dyDescent="0.25">
      <c r="A7" s="196" t="s">
        <v>453</v>
      </c>
      <c r="B7" s="196"/>
      <c r="C7" s="197"/>
      <c r="D7" s="197"/>
      <c r="E7" s="183" t="s">
        <v>454</v>
      </c>
      <c r="F7" s="109"/>
      <c r="G7" s="109"/>
      <c r="H7" s="102"/>
      <c r="I7" s="193"/>
    </row>
    <row r="8" spans="1:10" ht="26.4" x14ac:dyDescent="0.25">
      <c r="A8" s="196"/>
      <c r="B8" s="196" t="s">
        <v>455</v>
      </c>
      <c r="C8" s="197"/>
      <c r="D8" s="197"/>
      <c r="E8" s="57" t="s">
        <v>676</v>
      </c>
      <c r="F8" s="109" t="s">
        <v>91</v>
      </c>
      <c r="G8" s="109">
        <v>1830</v>
      </c>
      <c r="H8" s="35">
        <v>0</v>
      </c>
      <c r="I8" s="7">
        <f t="shared" ref="I8" si="0">G8*H8</f>
        <v>0</v>
      </c>
    </row>
    <row r="9" spans="1:10" ht="26.4" x14ac:dyDescent="0.25">
      <c r="A9" s="196" t="s">
        <v>458</v>
      </c>
      <c r="B9" s="196"/>
      <c r="C9" s="197"/>
      <c r="D9" s="197"/>
      <c r="E9" s="181" t="s">
        <v>457</v>
      </c>
      <c r="F9" s="109" t="s">
        <v>91</v>
      </c>
      <c r="G9" s="109">
        <v>950</v>
      </c>
      <c r="H9" s="35">
        <v>0</v>
      </c>
      <c r="I9" s="7">
        <f>G9*H9</f>
        <v>0</v>
      </c>
    </row>
    <row r="10" spans="1:10" x14ac:dyDescent="0.25">
      <c r="A10" s="196" t="s">
        <v>697</v>
      </c>
      <c r="B10" s="196"/>
      <c r="C10" s="197"/>
      <c r="D10" s="197"/>
      <c r="E10" s="183" t="s">
        <v>459</v>
      </c>
      <c r="F10" s="106"/>
      <c r="G10" s="109"/>
      <c r="H10" s="15"/>
      <c r="I10" s="7"/>
    </row>
    <row r="11" spans="1:10" ht="26.4" x14ac:dyDescent="0.25">
      <c r="A11" s="57"/>
      <c r="B11" s="57" t="s">
        <v>698</v>
      </c>
      <c r="C11" s="109"/>
      <c r="D11" s="109"/>
      <c r="E11" s="194" t="s">
        <v>677</v>
      </c>
      <c r="F11" s="109" t="s">
        <v>91</v>
      </c>
      <c r="G11" s="109">
        <v>474.75</v>
      </c>
      <c r="H11" s="35">
        <v>0</v>
      </c>
      <c r="I11" s="7">
        <f>G11*H11</f>
        <v>0</v>
      </c>
    </row>
    <row r="12" spans="1:10" x14ac:dyDescent="0.25">
      <c r="A12" s="57"/>
      <c r="B12" s="57"/>
      <c r="C12" s="109"/>
      <c r="D12" s="109"/>
      <c r="E12" s="200"/>
      <c r="F12" s="109"/>
      <c r="G12" s="109"/>
      <c r="H12" s="109"/>
      <c r="I12" s="7"/>
    </row>
    <row r="13" spans="1:10" x14ac:dyDescent="0.25">
      <c r="A13" s="57"/>
      <c r="B13" s="57"/>
      <c r="C13" s="109"/>
      <c r="D13" s="109"/>
      <c r="E13" s="57"/>
      <c r="F13" s="106"/>
      <c r="G13" s="109"/>
      <c r="H13" s="109"/>
      <c r="I13" s="14"/>
      <c r="J13" s="94"/>
    </row>
    <row r="14" spans="1:10" x14ac:dyDescent="0.25">
      <c r="A14" s="102"/>
      <c r="B14" s="102"/>
      <c r="C14" s="109"/>
      <c r="D14" s="109"/>
      <c r="E14" s="158"/>
      <c r="F14" s="109"/>
      <c r="G14" s="109"/>
      <c r="H14" s="109"/>
      <c r="I14" s="14"/>
    </row>
    <row r="15" spans="1:10" x14ac:dyDescent="0.25">
      <c r="A15" s="188" t="s">
        <v>24</v>
      </c>
      <c r="B15" s="188"/>
      <c r="C15" s="188"/>
      <c r="D15" s="188"/>
      <c r="E15" s="188"/>
      <c r="F15" s="115"/>
      <c r="G15" s="188"/>
      <c r="H15" s="188"/>
      <c r="I15" s="13">
        <f>SUM(I7:I14)</f>
        <v>0</v>
      </c>
    </row>
    <row r="1048291" spans="6:6" x14ac:dyDescent="0.25">
      <c r="F1048291" s="62"/>
    </row>
  </sheetData>
  <sheetProtection algorithmName="SHA-512" hashValue="WL5qWaTbG0XQMzTYGG6E6a2Dz2Dm8bLI5CeBTUbuUDUq54snpFCPDHLh4wZQykQKvYLfG+bq+DjhcX9P7GJ93Q==" saltValue="9lxoNmZq+oJen9IqXTPSmQ==" spinCount="100000" sheet="1" objects="1" scenarios="1" selectLockedCells="1"/>
  <mergeCells count="3">
    <mergeCell ref="F3:I3"/>
    <mergeCell ref="A1:I1"/>
    <mergeCell ref="A2:I2"/>
  </mergeCells>
  <phoneticPr fontId="9" type="noConversion"/>
  <pageMargins left="0.75" right="0.75" top="1" bottom="1" header="0.5" footer="0.5"/>
  <pageSetup paperSize="9" scale="58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tabColor rgb="FFFFFF00"/>
  </sheetPr>
  <dimension ref="A1:S1048298"/>
  <sheetViews>
    <sheetView view="pageBreakPreview" zoomScale="70" zoomScaleNormal="100" zoomScaleSheetLayoutView="70" workbookViewId="0">
      <selection activeCell="G11" sqref="G11"/>
    </sheetView>
  </sheetViews>
  <sheetFormatPr defaultRowHeight="13.2" x14ac:dyDescent="0.25"/>
  <cols>
    <col min="1" max="1" width="9.33203125" customWidth="1"/>
    <col min="2" max="2" width="9" bestFit="1" customWidth="1"/>
    <col min="3" max="3" width="4.6640625" customWidth="1"/>
    <col min="4" max="4" width="40.6640625" customWidth="1"/>
    <col min="5" max="5" width="25.5546875" bestFit="1" customWidth="1"/>
    <col min="6" max="8" width="20.6640625" customWidth="1"/>
    <col min="258" max="258" width="9.33203125" customWidth="1"/>
    <col min="259" max="259" width="6.6640625" customWidth="1"/>
    <col min="260" max="260" width="40.6640625" customWidth="1"/>
    <col min="261" max="264" width="9.33203125" customWidth="1"/>
    <col min="514" max="514" width="9.33203125" customWidth="1"/>
    <col min="515" max="515" width="6.6640625" customWidth="1"/>
    <col min="516" max="516" width="40.6640625" customWidth="1"/>
    <col min="517" max="520" width="9.33203125" customWidth="1"/>
    <col min="770" max="770" width="9.33203125" customWidth="1"/>
    <col min="771" max="771" width="6.6640625" customWidth="1"/>
    <col min="772" max="772" width="40.6640625" customWidth="1"/>
    <col min="773" max="776" width="9.33203125" customWidth="1"/>
    <col min="1026" max="1026" width="9.33203125" customWidth="1"/>
    <col min="1027" max="1027" width="6.6640625" customWidth="1"/>
    <col min="1028" max="1028" width="40.6640625" customWidth="1"/>
    <col min="1029" max="1032" width="9.33203125" customWidth="1"/>
    <col min="1282" max="1282" width="9.33203125" customWidth="1"/>
    <col min="1283" max="1283" width="6.6640625" customWidth="1"/>
    <col min="1284" max="1284" width="40.6640625" customWidth="1"/>
    <col min="1285" max="1288" width="9.33203125" customWidth="1"/>
    <col min="1538" max="1538" width="9.33203125" customWidth="1"/>
    <col min="1539" max="1539" width="6.6640625" customWidth="1"/>
    <col min="1540" max="1540" width="40.6640625" customWidth="1"/>
    <col min="1541" max="1544" width="9.33203125" customWidth="1"/>
    <col min="1794" max="1794" width="9.33203125" customWidth="1"/>
    <col min="1795" max="1795" width="6.6640625" customWidth="1"/>
    <col min="1796" max="1796" width="40.6640625" customWidth="1"/>
    <col min="1797" max="1800" width="9.33203125" customWidth="1"/>
    <col min="2050" max="2050" width="9.33203125" customWidth="1"/>
    <col min="2051" max="2051" width="6.6640625" customWidth="1"/>
    <col min="2052" max="2052" width="40.6640625" customWidth="1"/>
    <col min="2053" max="2056" width="9.33203125" customWidth="1"/>
    <col min="2306" max="2306" width="9.33203125" customWidth="1"/>
    <col min="2307" max="2307" width="6.6640625" customWidth="1"/>
    <col min="2308" max="2308" width="40.6640625" customWidth="1"/>
    <col min="2309" max="2312" width="9.33203125" customWidth="1"/>
    <col min="2562" max="2562" width="9.33203125" customWidth="1"/>
    <col min="2563" max="2563" width="6.6640625" customWidth="1"/>
    <col min="2564" max="2564" width="40.6640625" customWidth="1"/>
    <col min="2565" max="2568" width="9.33203125" customWidth="1"/>
    <col min="2818" max="2818" width="9.33203125" customWidth="1"/>
    <col min="2819" max="2819" width="6.6640625" customWidth="1"/>
    <col min="2820" max="2820" width="40.6640625" customWidth="1"/>
    <col min="2821" max="2824" width="9.33203125" customWidth="1"/>
    <col min="3074" max="3074" width="9.33203125" customWidth="1"/>
    <col min="3075" max="3075" width="6.6640625" customWidth="1"/>
    <col min="3076" max="3076" width="40.6640625" customWidth="1"/>
    <col min="3077" max="3080" width="9.33203125" customWidth="1"/>
    <col min="3330" max="3330" width="9.33203125" customWidth="1"/>
    <col min="3331" max="3331" width="6.6640625" customWidth="1"/>
    <col min="3332" max="3332" width="40.6640625" customWidth="1"/>
    <col min="3333" max="3336" width="9.33203125" customWidth="1"/>
    <col min="3586" max="3586" width="9.33203125" customWidth="1"/>
    <col min="3587" max="3587" width="6.6640625" customWidth="1"/>
    <col min="3588" max="3588" width="40.6640625" customWidth="1"/>
    <col min="3589" max="3592" width="9.33203125" customWidth="1"/>
    <col min="3842" max="3842" width="9.33203125" customWidth="1"/>
    <col min="3843" max="3843" width="6.6640625" customWidth="1"/>
    <col min="3844" max="3844" width="40.6640625" customWidth="1"/>
    <col min="3845" max="3848" width="9.33203125" customWidth="1"/>
    <col min="4098" max="4098" width="9.33203125" customWidth="1"/>
    <col min="4099" max="4099" width="6.6640625" customWidth="1"/>
    <col min="4100" max="4100" width="40.6640625" customWidth="1"/>
    <col min="4101" max="4104" width="9.33203125" customWidth="1"/>
    <col min="4354" max="4354" width="9.33203125" customWidth="1"/>
    <col min="4355" max="4355" width="6.6640625" customWidth="1"/>
    <col min="4356" max="4356" width="40.6640625" customWidth="1"/>
    <col min="4357" max="4360" width="9.33203125" customWidth="1"/>
    <col min="4610" max="4610" width="9.33203125" customWidth="1"/>
    <col min="4611" max="4611" width="6.6640625" customWidth="1"/>
    <col min="4612" max="4612" width="40.6640625" customWidth="1"/>
    <col min="4613" max="4616" width="9.33203125" customWidth="1"/>
    <col min="4866" max="4866" width="9.33203125" customWidth="1"/>
    <col min="4867" max="4867" width="6.6640625" customWidth="1"/>
    <col min="4868" max="4868" width="40.6640625" customWidth="1"/>
    <col min="4869" max="4872" width="9.33203125" customWidth="1"/>
    <col min="5122" max="5122" width="9.33203125" customWidth="1"/>
    <col min="5123" max="5123" width="6.6640625" customWidth="1"/>
    <col min="5124" max="5124" width="40.6640625" customWidth="1"/>
    <col min="5125" max="5128" width="9.33203125" customWidth="1"/>
    <col min="5378" max="5378" width="9.33203125" customWidth="1"/>
    <col min="5379" max="5379" width="6.6640625" customWidth="1"/>
    <col min="5380" max="5380" width="40.6640625" customWidth="1"/>
    <col min="5381" max="5384" width="9.33203125" customWidth="1"/>
    <col min="5634" max="5634" width="9.33203125" customWidth="1"/>
    <col min="5635" max="5635" width="6.6640625" customWidth="1"/>
    <col min="5636" max="5636" width="40.6640625" customWidth="1"/>
    <col min="5637" max="5640" width="9.33203125" customWidth="1"/>
    <col min="5890" max="5890" width="9.33203125" customWidth="1"/>
    <col min="5891" max="5891" width="6.6640625" customWidth="1"/>
    <col min="5892" max="5892" width="40.6640625" customWidth="1"/>
    <col min="5893" max="5896" width="9.33203125" customWidth="1"/>
    <col min="6146" max="6146" width="9.33203125" customWidth="1"/>
    <col min="6147" max="6147" width="6.6640625" customWidth="1"/>
    <col min="6148" max="6148" width="40.6640625" customWidth="1"/>
    <col min="6149" max="6152" width="9.33203125" customWidth="1"/>
    <col min="6402" max="6402" width="9.33203125" customWidth="1"/>
    <col min="6403" max="6403" width="6.6640625" customWidth="1"/>
    <col min="6404" max="6404" width="40.6640625" customWidth="1"/>
    <col min="6405" max="6408" width="9.33203125" customWidth="1"/>
    <col min="6658" max="6658" width="9.33203125" customWidth="1"/>
    <col min="6659" max="6659" width="6.6640625" customWidth="1"/>
    <col min="6660" max="6660" width="40.6640625" customWidth="1"/>
    <col min="6661" max="6664" width="9.33203125" customWidth="1"/>
    <col min="6914" max="6914" width="9.33203125" customWidth="1"/>
    <col min="6915" max="6915" width="6.6640625" customWidth="1"/>
    <col min="6916" max="6916" width="40.6640625" customWidth="1"/>
    <col min="6917" max="6920" width="9.33203125" customWidth="1"/>
    <col min="7170" max="7170" width="9.33203125" customWidth="1"/>
    <col min="7171" max="7171" width="6.6640625" customWidth="1"/>
    <col min="7172" max="7172" width="40.6640625" customWidth="1"/>
    <col min="7173" max="7176" width="9.33203125" customWidth="1"/>
    <col min="7426" max="7426" width="9.33203125" customWidth="1"/>
    <col min="7427" max="7427" width="6.6640625" customWidth="1"/>
    <col min="7428" max="7428" width="40.6640625" customWidth="1"/>
    <col min="7429" max="7432" width="9.33203125" customWidth="1"/>
    <col min="7682" max="7682" width="9.33203125" customWidth="1"/>
    <col min="7683" max="7683" width="6.6640625" customWidth="1"/>
    <col min="7684" max="7684" width="40.6640625" customWidth="1"/>
    <col min="7685" max="7688" width="9.33203125" customWidth="1"/>
    <col min="7938" max="7938" width="9.33203125" customWidth="1"/>
    <col min="7939" max="7939" width="6.6640625" customWidth="1"/>
    <col min="7940" max="7940" width="40.6640625" customWidth="1"/>
    <col min="7941" max="7944" width="9.33203125" customWidth="1"/>
    <col min="8194" max="8194" width="9.33203125" customWidth="1"/>
    <col min="8195" max="8195" width="6.6640625" customWidth="1"/>
    <col min="8196" max="8196" width="40.6640625" customWidth="1"/>
    <col min="8197" max="8200" width="9.33203125" customWidth="1"/>
    <col min="8450" max="8450" width="9.33203125" customWidth="1"/>
    <col min="8451" max="8451" width="6.6640625" customWidth="1"/>
    <col min="8452" max="8452" width="40.6640625" customWidth="1"/>
    <col min="8453" max="8456" width="9.33203125" customWidth="1"/>
    <col min="8706" max="8706" width="9.33203125" customWidth="1"/>
    <col min="8707" max="8707" width="6.6640625" customWidth="1"/>
    <col min="8708" max="8708" width="40.6640625" customWidth="1"/>
    <col min="8709" max="8712" width="9.33203125" customWidth="1"/>
    <col min="8962" max="8962" width="9.33203125" customWidth="1"/>
    <col min="8963" max="8963" width="6.6640625" customWidth="1"/>
    <col min="8964" max="8964" width="40.6640625" customWidth="1"/>
    <col min="8965" max="8968" width="9.33203125" customWidth="1"/>
    <col min="9218" max="9218" width="9.33203125" customWidth="1"/>
    <col min="9219" max="9219" width="6.6640625" customWidth="1"/>
    <col min="9220" max="9220" width="40.6640625" customWidth="1"/>
    <col min="9221" max="9224" width="9.33203125" customWidth="1"/>
    <col min="9474" max="9474" width="9.33203125" customWidth="1"/>
    <col min="9475" max="9475" width="6.6640625" customWidth="1"/>
    <col min="9476" max="9476" width="40.6640625" customWidth="1"/>
    <col min="9477" max="9480" width="9.33203125" customWidth="1"/>
    <col min="9730" max="9730" width="9.33203125" customWidth="1"/>
    <col min="9731" max="9731" width="6.6640625" customWidth="1"/>
    <col min="9732" max="9732" width="40.6640625" customWidth="1"/>
    <col min="9733" max="9736" width="9.33203125" customWidth="1"/>
    <col min="9986" max="9986" width="9.33203125" customWidth="1"/>
    <col min="9987" max="9987" width="6.6640625" customWidth="1"/>
    <col min="9988" max="9988" width="40.6640625" customWidth="1"/>
    <col min="9989" max="9992" width="9.33203125" customWidth="1"/>
    <col min="10242" max="10242" width="9.33203125" customWidth="1"/>
    <col min="10243" max="10243" width="6.6640625" customWidth="1"/>
    <col min="10244" max="10244" width="40.6640625" customWidth="1"/>
    <col min="10245" max="10248" width="9.33203125" customWidth="1"/>
    <col min="10498" max="10498" width="9.33203125" customWidth="1"/>
    <col min="10499" max="10499" width="6.6640625" customWidth="1"/>
    <col min="10500" max="10500" width="40.6640625" customWidth="1"/>
    <col min="10501" max="10504" width="9.33203125" customWidth="1"/>
    <col min="10754" max="10754" width="9.33203125" customWidth="1"/>
    <col min="10755" max="10755" width="6.6640625" customWidth="1"/>
    <col min="10756" max="10756" width="40.6640625" customWidth="1"/>
    <col min="10757" max="10760" width="9.33203125" customWidth="1"/>
    <col min="11010" max="11010" width="9.33203125" customWidth="1"/>
    <col min="11011" max="11011" width="6.6640625" customWidth="1"/>
    <col min="11012" max="11012" width="40.6640625" customWidth="1"/>
    <col min="11013" max="11016" width="9.33203125" customWidth="1"/>
    <col min="11266" max="11266" width="9.33203125" customWidth="1"/>
    <col min="11267" max="11267" width="6.6640625" customWidth="1"/>
    <col min="11268" max="11268" width="40.6640625" customWidth="1"/>
    <col min="11269" max="11272" width="9.33203125" customWidth="1"/>
    <col min="11522" max="11522" width="9.33203125" customWidth="1"/>
    <col min="11523" max="11523" width="6.6640625" customWidth="1"/>
    <col min="11524" max="11524" width="40.6640625" customWidth="1"/>
    <col min="11525" max="11528" width="9.33203125" customWidth="1"/>
    <col min="11778" max="11778" width="9.33203125" customWidth="1"/>
    <col min="11779" max="11779" width="6.6640625" customWidth="1"/>
    <col min="11780" max="11780" width="40.6640625" customWidth="1"/>
    <col min="11781" max="11784" width="9.33203125" customWidth="1"/>
    <col min="12034" max="12034" width="9.33203125" customWidth="1"/>
    <col min="12035" max="12035" width="6.6640625" customWidth="1"/>
    <col min="12036" max="12036" width="40.6640625" customWidth="1"/>
    <col min="12037" max="12040" width="9.33203125" customWidth="1"/>
    <col min="12290" max="12290" width="9.33203125" customWidth="1"/>
    <col min="12291" max="12291" width="6.6640625" customWidth="1"/>
    <col min="12292" max="12292" width="40.6640625" customWidth="1"/>
    <col min="12293" max="12296" width="9.33203125" customWidth="1"/>
    <col min="12546" max="12546" width="9.33203125" customWidth="1"/>
    <col min="12547" max="12547" width="6.6640625" customWidth="1"/>
    <col min="12548" max="12548" width="40.6640625" customWidth="1"/>
    <col min="12549" max="12552" width="9.33203125" customWidth="1"/>
    <col min="12802" max="12802" width="9.33203125" customWidth="1"/>
    <col min="12803" max="12803" width="6.6640625" customWidth="1"/>
    <col min="12804" max="12804" width="40.6640625" customWidth="1"/>
    <col min="12805" max="12808" width="9.33203125" customWidth="1"/>
    <col min="13058" max="13058" width="9.33203125" customWidth="1"/>
    <col min="13059" max="13059" width="6.6640625" customWidth="1"/>
    <col min="13060" max="13060" width="40.6640625" customWidth="1"/>
    <col min="13061" max="13064" width="9.33203125" customWidth="1"/>
    <col min="13314" max="13314" width="9.33203125" customWidth="1"/>
    <col min="13315" max="13315" width="6.6640625" customWidth="1"/>
    <col min="13316" max="13316" width="40.6640625" customWidth="1"/>
    <col min="13317" max="13320" width="9.33203125" customWidth="1"/>
    <col min="13570" max="13570" width="9.33203125" customWidth="1"/>
    <col min="13571" max="13571" width="6.6640625" customWidth="1"/>
    <col min="13572" max="13572" width="40.6640625" customWidth="1"/>
    <col min="13573" max="13576" width="9.33203125" customWidth="1"/>
    <col min="13826" max="13826" width="9.33203125" customWidth="1"/>
    <col min="13827" max="13827" width="6.6640625" customWidth="1"/>
    <col min="13828" max="13828" width="40.6640625" customWidth="1"/>
    <col min="13829" max="13832" width="9.33203125" customWidth="1"/>
    <col min="14082" max="14082" width="9.33203125" customWidth="1"/>
    <col min="14083" max="14083" width="6.6640625" customWidth="1"/>
    <col min="14084" max="14084" width="40.6640625" customWidth="1"/>
    <col min="14085" max="14088" width="9.33203125" customWidth="1"/>
    <col min="14338" max="14338" width="9.33203125" customWidth="1"/>
    <col min="14339" max="14339" width="6.6640625" customWidth="1"/>
    <col min="14340" max="14340" width="40.6640625" customWidth="1"/>
    <col min="14341" max="14344" width="9.33203125" customWidth="1"/>
    <col min="14594" max="14594" width="9.33203125" customWidth="1"/>
    <col min="14595" max="14595" width="6.6640625" customWidth="1"/>
    <col min="14596" max="14596" width="40.6640625" customWidth="1"/>
    <col min="14597" max="14600" width="9.33203125" customWidth="1"/>
    <col min="14850" max="14850" width="9.33203125" customWidth="1"/>
    <col min="14851" max="14851" width="6.6640625" customWidth="1"/>
    <col min="14852" max="14852" width="40.6640625" customWidth="1"/>
    <col min="14853" max="14856" width="9.33203125" customWidth="1"/>
    <col min="15106" max="15106" width="9.33203125" customWidth="1"/>
    <col min="15107" max="15107" width="6.6640625" customWidth="1"/>
    <col min="15108" max="15108" width="40.6640625" customWidth="1"/>
    <col min="15109" max="15112" width="9.33203125" customWidth="1"/>
    <col min="15362" max="15362" width="9.33203125" customWidth="1"/>
    <col min="15363" max="15363" width="6.6640625" customWidth="1"/>
    <col min="15364" max="15364" width="40.6640625" customWidth="1"/>
    <col min="15365" max="15368" width="9.33203125" customWidth="1"/>
    <col min="15618" max="15618" width="9.33203125" customWidth="1"/>
    <col min="15619" max="15619" width="6.6640625" customWidth="1"/>
    <col min="15620" max="15620" width="40.6640625" customWidth="1"/>
    <col min="15621" max="15624" width="9.33203125" customWidth="1"/>
    <col min="15874" max="15874" width="9.33203125" customWidth="1"/>
    <col min="15875" max="15875" width="6.6640625" customWidth="1"/>
    <col min="15876" max="15876" width="40.6640625" customWidth="1"/>
    <col min="15877" max="15880" width="9.33203125" customWidth="1"/>
    <col min="16130" max="16130" width="9.33203125" customWidth="1"/>
    <col min="16131" max="16131" width="6.6640625" customWidth="1"/>
    <col min="16132" max="16132" width="40.6640625" customWidth="1"/>
    <col min="16133" max="16136" width="9.33203125" customWidth="1"/>
  </cols>
  <sheetData>
    <row r="1" spans="1:9" x14ac:dyDescent="0.25">
      <c r="A1" s="264" t="str">
        <f>'C5.1'!A1</f>
        <v>CONTRACT SANRAL N.012-150-2020/1</v>
      </c>
      <c r="B1" s="264"/>
      <c r="C1" s="264"/>
      <c r="D1" s="264"/>
      <c r="E1" s="264"/>
      <c r="F1" s="264"/>
      <c r="G1" s="264"/>
      <c r="H1" s="264"/>
    </row>
    <row r="2" spans="1:9" x14ac:dyDescent="0.25">
      <c r="A2" s="264" t="str">
        <f>'C5.1'!A2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  <c r="H2" s="264"/>
    </row>
    <row r="3" spans="1:9" ht="48" customHeight="1" x14ac:dyDescent="0.25">
      <c r="A3" s="43" t="s">
        <v>460</v>
      </c>
      <c r="B3" s="44"/>
      <c r="C3" s="44"/>
      <c r="D3" s="44"/>
      <c r="E3" s="261" t="s">
        <v>461</v>
      </c>
      <c r="F3" s="261"/>
      <c r="G3" s="261"/>
      <c r="H3" s="261"/>
    </row>
    <row r="4" spans="1:9" x14ac:dyDescent="0.25">
      <c r="A4" s="46" t="s">
        <v>0</v>
      </c>
      <c r="B4" s="46"/>
      <c r="C4" s="47"/>
      <c r="D4" s="48" t="s">
        <v>1</v>
      </c>
      <c r="E4" s="48" t="s">
        <v>2</v>
      </c>
      <c r="F4" s="48" t="s">
        <v>3</v>
      </c>
      <c r="G4" s="48" t="s">
        <v>4</v>
      </c>
      <c r="H4" s="48" t="s">
        <v>5</v>
      </c>
      <c r="I4" s="93"/>
    </row>
    <row r="5" spans="1:9" x14ac:dyDescent="0.25">
      <c r="A5" s="49"/>
      <c r="B5" s="49"/>
      <c r="C5" s="50"/>
      <c r="D5" s="51"/>
      <c r="E5" s="52"/>
      <c r="F5" s="52"/>
      <c r="G5" s="52"/>
      <c r="H5" s="51"/>
    </row>
    <row r="6" spans="1:9" x14ac:dyDescent="0.25">
      <c r="A6" s="196"/>
      <c r="B6" s="196"/>
      <c r="C6" s="197"/>
      <c r="D6" s="102"/>
      <c r="E6" s="109"/>
      <c r="F6" s="109"/>
      <c r="G6" s="109"/>
      <c r="H6" s="102"/>
    </row>
    <row r="7" spans="1:9" ht="26.4" x14ac:dyDescent="0.25">
      <c r="A7" s="196" t="s">
        <v>462</v>
      </c>
      <c r="B7" s="196"/>
      <c r="C7" s="197"/>
      <c r="D7" s="183" t="s">
        <v>463</v>
      </c>
      <c r="E7" s="106" t="s">
        <v>260</v>
      </c>
      <c r="F7" s="109">
        <v>2</v>
      </c>
      <c r="G7" s="36">
        <v>0</v>
      </c>
      <c r="H7" s="7">
        <f>F7*G7</f>
        <v>0</v>
      </c>
    </row>
    <row r="8" spans="1:9" x14ac:dyDescent="0.25">
      <c r="A8" s="196" t="s">
        <v>464</v>
      </c>
      <c r="B8" s="196"/>
      <c r="C8" s="197"/>
      <c r="D8" s="183" t="s">
        <v>465</v>
      </c>
      <c r="E8" s="109"/>
      <c r="F8" s="109"/>
      <c r="G8" s="109"/>
      <c r="H8" s="193"/>
    </row>
    <row r="9" spans="1:9" ht="26.4" x14ac:dyDescent="0.25">
      <c r="A9" s="196"/>
      <c r="B9" s="196" t="s">
        <v>466</v>
      </c>
      <c r="C9" s="197"/>
      <c r="D9" s="201" t="s">
        <v>467</v>
      </c>
      <c r="E9" s="109"/>
      <c r="F9" s="109"/>
      <c r="G9" s="109"/>
      <c r="H9" s="193"/>
    </row>
    <row r="10" spans="1:9" ht="26.4" x14ac:dyDescent="0.25">
      <c r="A10" s="196"/>
      <c r="B10" s="196"/>
      <c r="C10" s="197" t="s">
        <v>36</v>
      </c>
      <c r="D10" s="202" t="s">
        <v>914</v>
      </c>
      <c r="E10" s="109" t="s">
        <v>91</v>
      </c>
      <c r="F10" s="109">
        <v>2442</v>
      </c>
      <c r="G10" s="36">
        <v>0</v>
      </c>
      <c r="H10" s="7">
        <f t="shared" ref="H10:H11" si="0">F10*G10</f>
        <v>0</v>
      </c>
      <c r="I10" s="95"/>
    </row>
    <row r="11" spans="1:9" ht="26.4" x14ac:dyDescent="0.25">
      <c r="A11" s="196"/>
      <c r="B11" s="196"/>
      <c r="C11" s="197" t="s">
        <v>46</v>
      </c>
      <c r="D11" s="202" t="s">
        <v>913</v>
      </c>
      <c r="E11" s="109" t="s">
        <v>91</v>
      </c>
      <c r="F11" s="109">
        <v>2445</v>
      </c>
      <c r="G11" s="36">
        <v>0</v>
      </c>
      <c r="H11" s="7">
        <f t="shared" si="0"/>
        <v>0</v>
      </c>
      <c r="I11" s="95"/>
    </row>
    <row r="12" spans="1:9" x14ac:dyDescent="0.25">
      <c r="A12" s="196"/>
      <c r="B12" s="196"/>
      <c r="C12" s="197"/>
      <c r="D12" s="183"/>
      <c r="E12" s="109"/>
      <c r="F12" s="109"/>
      <c r="G12" s="109"/>
      <c r="H12" s="193"/>
    </row>
    <row r="13" spans="1:9" x14ac:dyDescent="0.25">
      <c r="A13" s="196"/>
      <c r="B13" s="196"/>
      <c r="C13" s="197"/>
      <c r="D13" s="201"/>
      <c r="E13" s="109"/>
      <c r="F13" s="109"/>
      <c r="G13" s="109"/>
      <c r="H13" s="193"/>
    </row>
    <row r="14" spans="1:9" x14ac:dyDescent="0.25">
      <c r="A14" s="196"/>
      <c r="B14" s="196"/>
      <c r="C14" s="197"/>
      <c r="D14" s="202"/>
      <c r="E14" s="109"/>
      <c r="F14" s="109"/>
      <c r="G14" s="109"/>
      <c r="H14" s="7"/>
      <c r="I14" s="95"/>
    </row>
    <row r="15" spans="1:9" x14ac:dyDescent="0.25">
      <c r="A15" s="196"/>
      <c r="B15" s="196"/>
      <c r="C15" s="197"/>
      <c r="D15" s="202"/>
      <c r="E15" s="109"/>
      <c r="F15" s="109"/>
      <c r="G15" s="109"/>
      <c r="H15" s="7"/>
      <c r="I15" s="95"/>
    </row>
    <row r="16" spans="1:9" x14ac:dyDescent="0.25">
      <c r="A16" s="196"/>
      <c r="B16" s="196"/>
      <c r="C16" s="197"/>
      <c r="D16" s="202"/>
      <c r="E16" s="109"/>
      <c r="F16" s="109"/>
      <c r="G16" s="109"/>
      <c r="H16" s="7"/>
      <c r="I16" s="95"/>
    </row>
    <row r="17" spans="1:19" x14ac:dyDescent="0.25">
      <c r="A17" s="196"/>
      <c r="B17" s="196"/>
      <c r="C17" s="197"/>
      <c r="D17" s="183"/>
      <c r="E17" s="109"/>
      <c r="F17" s="109"/>
      <c r="G17" s="109"/>
      <c r="H17" s="193"/>
    </row>
    <row r="18" spans="1:19" x14ac:dyDescent="0.25">
      <c r="A18" s="196"/>
      <c r="B18" s="196"/>
      <c r="C18" s="197"/>
      <c r="D18" s="201"/>
      <c r="E18" s="109"/>
      <c r="F18" s="109"/>
      <c r="G18" s="109"/>
      <c r="H18" s="7"/>
    </row>
    <row r="19" spans="1:19" x14ac:dyDescent="0.25">
      <c r="A19" s="196"/>
      <c r="B19" s="196"/>
      <c r="C19" s="197"/>
      <c r="D19" s="76"/>
      <c r="E19" s="109"/>
      <c r="F19" s="109"/>
      <c r="G19" s="109"/>
      <c r="H19" s="193"/>
    </row>
    <row r="20" spans="1:19" x14ac:dyDescent="0.25">
      <c r="A20" s="57"/>
      <c r="B20" s="57"/>
      <c r="C20" s="109"/>
      <c r="D20" s="57"/>
      <c r="E20" s="106"/>
      <c r="F20" s="109"/>
      <c r="G20" s="109"/>
      <c r="H20" s="193"/>
      <c r="I20" s="94"/>
    </row>
    <row r="21" spans="1:19" x14ac:dyDescent="0.25">
      <c r="A21" s="102"/>
      <c r="B21" s="102"/>
      <c r="C21" s="109"/>
      <c r="D21" s="158"/>
      <c r="E21" s="109"/>
      <c r="F21" s="109"/>
      <c r="G21" s="109"/>
      <c r="H21" s="193"/>
    </row>
    <row r="22" spans="1:19" x14ac:dyDescent="0.25">
      <c r="A22" s="188" t="s">
        <v>24</v>
      </c>
      <c r="B22" s="188"/>
      <c r="C22" s="188"/>
      <c r="D22" s="188"/>
      <c r="E22" s="115"/>
      <c r="F22" s="199"/>
      <c r="G22" s="199"/>
      <c r="H22" s="13">
        <f>SUM(H7:H21)</f>
        <v>0</v>
      </c>
    </row>
    <row r="26" spans="1:19" x14ac:dyDescent="0.25">
      <c r="J26" s="267"/>
      <c r="K26" s="267"/>
      <c r="L26" s="267"/>
      <c r="M26" s="267"/>
      <c r="N26" s="267"/>
      <c r="O26" s="267"/>
      <c r="P26" s="267"/>
      <c r="Q26" s="267"/>
      <c r="R26" s="267"/>
      <c r="S26" s="267"/>
    </row>
    <row r="27" spans="1:19" x14ac:dyDescent="0.25">
      <c r="J27" s="267"/>
      <c r="K27" s="267"/>
      <c r="L27" s="267"/>
      <c r="M27" s="267"/>
      <c r="N27" s="267"/>
      <c r="O27" s="267"/>
      <c r="P27" s="267"/>
      <c r="Q27" s="267"/>
      <c r="R27" s="267"/>
      <c r="S27" s="267"/>
    </row>
    <row r="28" spans="1:19" x14ac:dyDescent="0.25">
      <c r="J28" s="203"/>
    </row>
    <row r="1048298" spans="5:5" x14ac:dyDescent="0.25">
      <c r="E1048298" s="62"/>
    </row>
  </sheetData>
  <sheetProtection algorithmName="SHA-512" hashValue="rnqOYHR2eqT9vi+b4smmOwCqW2zRfKax7gd/X/OPIKoh0hWavs5ciIqOCJ6Ap4BCtkjZQyTYf7BN/wo+xB1Rew==" saltValue="72ySinKBvhlopiFn/ysK2g==" spinCount="100000" sheet="1" objects="1" scenarios="1" selectLockedCells="1"/>
  <mergeCells count="4">
    <mergeCell ref="E3:H3"/>
    <mergeCell ref="A1:H1"/>
    <mergeCell ref="A2:H2"/>
    <mergeCell ref="J26:S27"/>
  </mergeCells>
  <phoneticPr fontId="9" type="noConversion"/>
  <pageMargins left="0.75" right="0.75" top="1" bottom="1" header="0.5" footer="0.5"/>
  <pageSetup paperSize="9" scale="58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tabColor rgb="FFFFFF00"/>
  </sheetPr>
  <dimension ref="A1:I1048293"/>
  <sheetViews>
    <sheetView view="pageBreakPreview" topLeftCell="D1" zoomScale="84" zoomScaleNormal="100" zoomScaleSheetLayoutView="84" workbookViewId="0">
      <selection activeCell="G11" sqref="G11"/>
    </sheetView>
  </sheetViews>
  <sheetFormatPr defaultRowHeight="13.2" x14ac:dyDescent="0.25"/>
  <cols>
    <col min="1" max="1" width="9.33203125" customWidth="1"/>
    <col min="2" max="2" width="9" bestFit="1" customWidth="1"/>
    <col min="3" max="3" width="3.88671875" customWidth="1"/>
    <col min="4" max="4" width="40.6640625" customWidth="1"/>
    <col min="5" max="5" width="25.5546875" bestFit="1" customWidth="1"/>
    <col min="6" max="8" width="20.6640625" customWidth="1"/>
    <col min="258" max="258" width="9.33203125" customWidth="1"/>
    <col min="259" max="259" width="6.6640625" customWidth="1"/>
    <col min="260" max="260" width="40.6640625" customWidth="1"/>
    <col min="261" max="264" width="9.33203125" customWidth="1"/>
    <col min="514" max="514" width="9.33203125" customWidth="1"/>
    <col min="515" max="515" width="6.6640625" customWidth="1"/>
    <col min="516" max="516" width="40.6640625" customWidth="1"/>
    <col min="517" max="520" width="9.33203125" customWidth="1"/>
    <col min="770" max="770" width="9.33203125" customWidth="1"/>
    <col min="771" max="771" width="6.6640625" customWidth="1"/>
    <col min="772" max="772" width="40.6640625" customWidth="1"/>
    <col min="773" max="776" width="9.33203125" customWidth="1"/>
    <col min="1026" max="1026" width="9.33203125" customWidth="1"/>
    <col min="1027" max="1027" width="6.6640625" customWidth="1"/>
    <col min="1028" max="1028" width="40.6640625" customWidth="1"/>
    <col min="1029" max="1032" width="9.33203125" customWidth="1"/>
    <col min="1282" max="1282" width="9.33203125" customWidth="1"/>
    <col min="1283" max="1283" width="6.6640625" customWidth="1"/>
    <col min="1284" max="1284" width="40.6640625" customWidth="1"/>
    <col min="1285" max="1288" width="9.33203125" customWidth="1"/>
    <col min="1538" max="1538" width="9.33203125" customWidth="1"/>
    <col min="1539" max="1539" width="6.6640625" customWidth="1"/>
    <col min="1540" max="1540" width="40.6640625" customWidth="1"/>
    <col min="1541" max="1544" width="9.33203125" customWidth="1"/>
    <col min="1794" max="1794" width="9.33203125" customWidth="1"/>
    <col min="1795" max="1795" width="6.6640625" customWidth="1"/>
    <col min="1796" max="1796" width="40.6640625" customWidth="1"/>
    <col min="1797" max="1800" width="9.33203125" customWidth="1"/>
    <col min="2050" max="2050" width="9.33203125" customWidth="1"/>
    <col min="2051" max="2051" width="6.6640625" customWidth="1"/>
    <col min="2052" max="2052" width="40.6640625" customWidth="1"/>
    <col min="2053" max="2056" width="9.33203125" customWidth="1"/>
    <col min="2306" max="2306" width="9.33203125" customWidth="1"/>
    <col min="2307" max="2307" width="6.6640625" customWidth="1"/>
    <col min="2308" max="2308" width="40.6640625" customWidth="1"/>
    <col min="2309" max="2312" width="9.33203125" customWidth="1"/>
    <col min="2562" max="2562" width="9.33203125" customWidth="1"/>
    <col min="2563" max="2563" width="6.6640625" customWidth="1"/>
    <col min="2564" max="2564" width="40.6640625" customWidth="1"/>
    <col min="2565" max="2568" width="9.33203125" customWidth="1"/>
    <col min="2818" max="2818" width="9.33203125" customWidth="1"/>
    <col min="2819" max="2819" width="6.6640625" customWidth="1"/>
    <col min="2820" max="2820" width="40.6640625" customWidth="1"/>
    <col min="2821" max="2824" width="9.33203125" customWidth="1"/>
    <col min="3074" max="3074" width="9.33203125" customWidth="1"/>
    <col min="3075" max="3075" width="6.6640625" customWidth="1"/>
    <col min="3076" max="3076" width="40.6640625" customWidth="1"/>
    <col min="3077" max="3080" width="9.33203125" customWidth="1"/>
    <col min="3330" max="3330" width="9.33203125" customWidth="1"/>
    <col min="3331" max="3331" width="6.6640625" customWidth="1"/>
    <col min="3332" max="3332" width="40.6640625" customWidth="1"/>
    <col min="3333" max="3336" width="9.33203125" customWidth="1"/>
    <col min="3586" max="3586" width="9.33203125" customWidth="1"/>
    <col min="3587" max="3587" width="6.6640625" customWidth="1"/>
    <col min="3588" max="3588" width="40.6640625" customWidth="1"/>
    <col min="3589" max="3592" width="9.33203125" customWidth="1"/>
    <col min="3842" max="3842" width="9.33203125" customWidth="1"/>
    <col min="3843" max="3843" width="6.6640625" customWidth="1"/>
    <col min="3844" max="3844" width="40.6640625" customWidth="1"/>
    <col min="3845" max="3848" width="9.33203125" customWidth="1"/>
    <col min="4098" max="4098" width="9.33203125" customWidth="1"/>
    <col min="4099" max="4099" width="6.6640625" customWidth="1"/>
    <col min="4100" max="4100" width="40.6640625" customWidth="1"/>
    <col min="4101" max="4104" width="9.33203125" customWidth="1"/>
    <col min="4354" max="4354" width="9.33203125" customWidth="1"/>
    <col min="4355" max="4355" width="6.6640625" customWidth="1"/>
    <col min="4356" max="4356" width="40.6640625" customWidth="1"/>
    <col min="4357" max="4360" width="9.33203125" customWidth="1"/>
    <col min="4610" max="4610" width="9.33203125" customWidth="1"/>
    <col min="4611" max="4611" width="6.6640625" customWidth="1"/>
    <col min="4612" max="4612" width="40.6640625" customWidth="1"/>
    <col min="4613" max="4616" width="9.33203125" customWidth="1"/>
    <col min="4866" max="4866" width="9.33203125" customWidth="1"/>
    <col min="4867" max="4867" width="6.6640625" customWidth="1"/>
    <col min="4868" max="4868" width="40.6640625" customWidth="1"/>
    <col min="4869" max="4872" width="9.33203125" customWidth="1"/>
    <col min="5122" max="5122" width="9.33203125" customWidth="1"/>
    <col min="5123" max="5123" width="6.6640625" customWidth="1"/>
    <col min="5124" max="5124" width="40.6640625" customWidth="1"/>
    <col min="5125" max="5128" width="9.33203125" customWidth="1"/>
    <col min="5378" max="5378" width="9.33203125" customWidth="1"/>
    <col min="5379" max="5379" width="6.6640625" customWidth="1"/>
    <col min="5380" max="5380" width="40.6640625" customWidth="1"/>
    <col min="5381" max="5384" width="9.33203125" customWidth="1"/>
    <col min="5634" max="5634" width="9.33203125" customWidth="1"/>
    <col min="5635" max="5635" width="6.6640625" customWidth="1"/>
    <col min="5636" max="5636" width="40.6640625" customWidth="1"/>
    <col min="5637" max="5640" width="9.33203125" customWidth="1"/>
    <col min="5890" max="5890" width="9.33203125" customWidth="1"/>
    <col min="5891" max="5891" width="6.6640625" customWidth="1"/>
    <col min="5892" max="5892" width="40.6640625" customWidth="1"/>
    <col min="5893" max="5896" width="9.33203125" customWidth="1"/>
    <col min="6146" max="6146" width="9.33203125" customWidth="1"/>
    <col min="6147" max="6147" width="6.6640625" customWidth="1"/>
    <col min="6148" max="6148" width="40.6640625" customWidth="1"/>
    <col min="6149" max="6152" width="9.33203125" customWidth="1"/>
    <col min="6402" max="6402" width="9.33203125" customWidth="1"/>
    <col min="6403" max="6403" width="6.6640625" customWidth="1"/>
    <col min="6404" max="6404" width="40.6640625" customWidth="1"/>
    <col min="6405" max="6408" width="9.33203125" customWidth="1"/>
    <col min="6658" max="6658" width="9.33203125" customWidth="1"/>
    <col min="6659" max="6659" width="6.6640625" customWidth="1"/>
    <col min="6660" max="6660" width="40.6640625" customWidth="1"/>
    <col min="6661" max="6664" width="9.33203125" customWidth="1"/>
    <col min="6914" max="6914" width="9.33203125" customWidth="1"/>
    <col min="6915" max="6915" width="6.6640625" customWidth="1"/>
    <col min="6916" max="6916" width="40.6640625" customWidth="1"/>
    <col min="6917" max="6920" width="9.33203125" customWidth="1"/>
    <col min="7170" max="7170" width="9.33203125" customWidth="1"/>
    <col min="7171" max="7171" width="6.6640625" customWidth="1"/>
    <col min="7172" max="7172" width="40.6640625" customWidth="1"/>
    <col min="7173" max="7176" width="9.33203125" customWidth="1"/>
    <col min="7426" max="7426" width="9.33203125" customWidth="1"/>
    <col min="7427" max="7427" width="6.6640625" customWidth="1"/>
    <col min="7428" max="7428" width="40.6640625" customWidth="1"/>
    <col min="7429" max="7432" width="9.33203125" customWidth="1"/>
    <col min="7682" max="7682" width="9.33203125" customWidth="1"/>
    <col min="7683" max="7683" width="6.6640625" customWidth="1"/>
    <col min="7684" max="7684" width="40.6640625" customWidth="1"/>
    <col min="7685" max="7688" width="9.33203125" customWidth="1"/>
    <col min="7938" max="7938" width="9.33203125" customWidth="1"/>
    <col min="7939" max="7939" width="6.6640625" customWidth="1"/>
    <col min="7940" max="7940" width="40.6640625" customWidth="1"/>
    <col min="7941" max="7944" width="9.33203125" customWidth="1"/>
    <col min="8194" max="8194" width="9.33203125" customWidth="1"/>
    <col min="8195" max="8195" width="6.6640625" customWidth="1"/>
    <col min="8196" max="8196" width="40.6640625" customWidth="1"/>
    <col min="8197" max="8200" width="9.33203125" customWidth="1"/>
    <col min="8450" max="8450" width="9.33203125" customWidth="1"/>
    <col min="8451" max="8451" width="6.6640625" customWidth="1"/>
    <col min="8452" max="8452" width="40.6640625" customWidth="1"/>
    <col min="8453" max="8456" width="9.33203125" customWidth="1"/>
    <col min="8706" max="8706" width="9.33203125" customWidth="1"/>
    <col min="8707" max="8707" width="6.6640625" customWidth="1"/>
    <col min="8708" max="8708" width="40.6640625" customWidth="1"/>
    <col min="8709" max="8712" width="9.33203125" customWidth="1"/>
    <col min="8962" max="8962" width="9.33203125" customWidth="1"/>
    <col min="8963" max="8963" width="6.6640625" customWidth="1"/>
    <col min="8964" max="8964" width="40.6640625" customWidth="1"/>
    <col min="8965" max="8968" width="9.33203125" customWidth="1"/>
    <col min="9218" max="9218" width="9.33203125" customWidth="1"/>
    <col min="9219" max="9219" width="6.6640625" customWidth="1"/>
    <col min="9220" max="9220" width="40.6640625" customWidth="1"/>
    <col min="9221" max="9224" width="9.33203125" customWidth="1"/>
    <col min="9474" max="9474" width="9.33203125" customWidth="1"/>
    <col min="9475" max="9475" width="6.6640625" customWidth="1"/>
    <col min="9476" max="9476" width="40.6640625" customWidth="1"/>
    <col min="9477" max="9480" width="9.33203125" customWidth="1"/>
    <col min="9730" max="9730" width="9.33203125" customWidth="1"/>
    <col min="9731" max="9731" width="6.6640625" customWidth="1"/>
    <col min="9732" max="9732" width="40.6640625" customWidth="1"/>
    <col min="9733" max="9736" width="9.33203125" customWidth="1"/>
    <col min="9986" max="9986" width="9.33203125" customWidth="1"/>
    <col min="9987" max="9987" width="6.6640625" customWidth="1"/>
    <col min="9988" max="9988" width="40.6640625" customWidth="1"/>
    <col min="9989" max="9992" width="9.33203125" customWidth="1"/>
    <col min="10242" max="10242" width="9.33203125" customWidth="1"/>
    <col min="10243" max="10243" width="6.6640625" customWidth="1"/>
    <col min="10244" max="10244" width="40.6640625" customWidth="1"/>
    <col min="10245" max="10248" width="9.33203125" customWidth="1"/>
    <col min="10498" max="10498" width="9.33203125" customWidth="1"/>
    <col min="10499" max="10499" width="6.6640625" customWidth="1"/>
    <col min="10500" max="10500" width="40.6640625" customWidth="1"/>
    <col min="10501" max="10504" width="9.33203125" customWidth="1"/>
    <col min="10754" max="10754" width="9.33203125" customWidth="1"/>
    <col min="10755" max="10755" width="6.6640625" customWidth="1"/>
    <col min="10756" max="10756" width="40.6640625" customWidth="1"/>
    <col min="10757" max="10760" width="9.33203125" customWidth="1"/>
    <col min="11010" max="11010" width="9.33203125" customWidth="1"/>
    <col min="11011" max="11011" width="6.6640625" customWidth="1"/>
    <col min="11012" max="11012" width="40.6640625" customWidth="1"/>
    <col min="11013" max="11016" width="9.33203125" customWidth="1"/>
    <col min="11266" max="11266" width="9.33203125" customWidth="1"/>
    <col min="11267" max="11267" width="6.6640625" customWidth="1"/>
    <col min="11268" max="11268" width="40.6640625" customWidth="1"/>
    <col min="11269" max="11272" width="9.33203125" customWidth="1"/>
    <col min="11522" max="11522" width="9.33203125" customWidth="1"/>
    <col min="11523" max="11523" width="6.6640625" customWidth="1"/>
    <col min="11524" max="11524" width="40.6640625" customWidth="1"/>
    <col min="11525" max="11528" width="9.33203125" customWidth="1"/>
    <col min="11778" max="11778" width="9.33203125" customWidth="1"/>
    <col min="11779" max="11779" width="6.6640625" customWidth="1"/>
    <col min="11780" max="11780" width="40.6640625" customWidth="1"/>
    <col min="11781" max="11784" width="9.33203125" customWidth="1"/>
    <col min="12034" max="12034" width="9.33203125" customWidth="1"/>
    <col min="12035" max="12035" width="6.6640625" customWidth="1"/>
    <col min="12036" max="12036" width="40.6640625" customWidth="1"/>
    <col min="12037" max="12040" width="9.33203125" customWidth="1"/>
    <col min="12290" max="12290" width="9.33203125" customWidth="1"/>
    <col min="12291" max="12291" width="6.6640625" customWidth="1"/>
    <col min="12292" max="12292" width="40.6640625" customWidth="1"/>
    <col min="12293" max="12296" width="9.33203125" customWidth="1"/>
    <col min="12546" max="12546" width="9.33203125" customWidth="1"/>
    <col min="12547" max="12547" width="6.6640625" customWidth="1"/>
    <col min="12548" max="12548" width="40.6640625" customWidth="1"/>
    <col min="12549" max="12552" width="9.33203125" customWidth="1"/>
    <col min="12802" max="12802" width="9.33203125" customWidth="1"/>
    <col min="12803" max="12803" width="6.6640625" customWidth="1"/>
    <col min="12804" max="12804" width="40.6640625" customWidth="1"/>
    <col min="12805" max="12808" width="9.33203125" customWidth="1"/>
    <col min="13058" max="13058" width="9.33203125" customWidth="1"/>
    <col min="13059" max="13059" width="6.6640625" customWidth="1"/>
    <col min="13060" max="13060" width="40.6640625" customWidth="1"/>
    <col min="13061" max="13064" width="9.33203125" customWidth="1"/>
    <col min="13314" max="13314" width="9.33203125" customWidth="1"/>
    <col min="13315" max="13315" width="6.6640625" customWidth="1"/>
    <col min="13316" max="13316" width="40.6640625" customWidth="1"/>
    <col min="13317" max="13320" width="9.33203125" customWidth="1"/>
    <col min="13570" max="13570" width="9.33203125" customWidth="1"/>
    <col min="13571" max="13571" width="6.6640625" customWidth="1"/>
    <col min="13572" max="13572" width="40.6640625" customWidth="1"/>
    <col min="13573" max="13576" width="9.33203125" customWidth="1"/>
    <col min="13826" max="13826" width="9.33203125" customWidth="1"/>
    <col min="13827" max="13827" width="6.6640625" customWidth="1"/>
    <col min="13828" max="13828" width="40.6640625" customWidth="1"/>
    <col min="13829" max="13832" width="9.33203125" customWidth="1"/>
    <col min="14082" max="14082" width="9.33203125" customWidth="1"/>
    <col min="14083" max="14083" width="6.6640625" customWidth="1"/>
    <col min="14084" max="14084" width="40.6640625" customWidth="1"/>
    <col min="14085" max="14088" width="9.33203125" customWidth="1"/>
    <col min="14338" max="14338" width="9.33203125" customWidth="1"/>
    <col min="14339" max="14339" width="6.6640625" customWidth="1"/>
    <col min="14340" max="14340" width="40.6640625" customWidth="1"/>
    <col min="14341" max="14344" width="9.33203125" customWidth="1"/>
    <col min="14594" max="14594" width="9.33203125" customWidth="1"/>
    <col min="14595" max="14595" width="6.6640625" customWidth="1"/>
    <col min="14596" max="14596" width="40.6640625" customWidth="1"/>
    <col min="14597" max="14600" width="9.33203125" customWidth="1"/>
    <col min="14850" max="14850" width="9.33203125" customWidth="1"/>
    <col min="14851" max="14851" width="6.6640625" customWidth="1"/>
    <col min="14852" max="14852" width="40.6640625" customWidth="1"/>
    <col min="14853" max="14856" width="9.33203125" customWidth="1"/>
    <col min="15106" max="15106" width="9.33203125" customWidth="1"/>
    <col min="15107" max="15107" width="6.6640625" customWidth="1"/>
    <col min="15108" max="15108" width="40.6640625" customWidth="1"/>
    <col min="15109" max="15112" width="9.33203125" customWidth="1"/>
    <col min="15362" max="15362" width="9.33203125" customWidth="1"/>
    <col min="15363" max="15363" width="6.6640625" customWidth="1"/>
    <col min="15364" max="15364" width="40.6640625" customWidth="1"/>
    <col min="15365" max="15368" width="9.33203125" customWidth="1"/>
    <col min="15618" max="15618" width="9.33203125" customWidth="1"/>
    <col min="15619" max="15619" width="6.6640625" customWidth="1"/>
    <col min="15620" max="15620" width="40.6640625" customWidth="1"/>
    <col min="15621" max="15624" width="9.33203125" customWidth="1"/>
    <col min="15874" max="15874" width="9.33203125" customWidth="1"/>
    <col min="15875" max="15875" width="6.6640625" customWidth="1"/>
    <col min="15876" max="15876" width="40.6640625" customWidth="1"/>
    <col min="15877" max="15880" width="9.33203125" customWidth="1"/>
    <col min="16130" max="16130" width="9.33203125" customWidth="1"/>
    <col min="16131" max="16131" width="6.6640625" customWidth="1"/>
    <col min="16132" max="16132" width="40.6640625" customWidth="1"/>
    <col min="16133" max="16136" width="9.33203125" customWidth="1"/>
  </cols>
  <sheetData>
    <row r="1" spans="1:9" x14ac:dyDescent="0.25">
      <c r="A1" s="264" t="str">
        <f>'C5.3'!A1</f>
        <v>CONTRACT SANRAL N.012-150-2020/1</v>
      </c>
      <c r="B1" s="264"/>
      <c r="C1" s="264"/>
      <c r="D1" s="264"/>
      <c r="E1" s="264"/>
      <c r="F1" s="264"/>
      <c r="G1" s="264"/>
      <c r="H1" s="264"/>
    </row>
    <row r="2" spans="1:9" x14ac:dyDescent="0.25">
      <c r="A2" s="264" t="str">
        <f>'C5.3'!A2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  <c r="H2" s="264"/>
    </row>
    <row r="3" spans="1:9" ht="48" customHeight="1" x14ac:dyDescent="0.25">
      <c r="A3" s="43" t="s">
        <v>468</v>
      </c>
      <c r="B3" s="44"/>
      <c r="C3" s="44"/>
      <c r="D3" s="44"/>
      <c r="E3" s="261" t="s">
        <v>469</v>
      </c>
      <c r="F3" s="261"/>
      <c r="G3" s="261"/>
      <c r="H3" s="261"/>
    </row>
    <row r="4" spans="1:9" x14ac:dyDescent="0.25">
      <c r="A4" s="46" t="s">
        <v>0</v>
      </c>
      <c r="B4" s="46"/>
      <c r="C4" s="47"/>
      <c r="D4" s="48" t="s">
        <v>1</v>
      </c>
      <c r="E4" s="48" t="s">
        <v>2</v>
      </c>
      <c r="F4" s="48" t="s">
        <v>3</v>
      </c>
      <c r="G4" s="48" t="s">
        <v>4</v>
      </c>
      <c r="H4" s="48" t="s">
        <v>5</v>
      </c>
      <c r="I4" s="93"/>
    </row>
    <row r="5" spans="1:9" x14ac:dyDescent="0.25">
      <c r="A5" s="49"/>
      <c r="B5" s="49"/>
      <c r="C5" s="50"/>
      <c r="D5" s="51"/>
      <c r="E5" s="52"/>
      <c r="F5" s="52"/>
      <c r="G5" s="52"/>
      <c r="H5" s="51"/>
    </row>
    <row r="6" spans="1:9" x14ac:dyDescent="0.25">
      <c r="A6" s="196"/>
      <c r="B6" s="196"/>
      <c r="C6" s="197"/>
      <c r="D6" s="102"/>
      <c r="E6" s="109"/>
      <c r="F6" s="109"/>
      <c r="G6" s="109"/>
      <c r="H6" s="102"/>
    </row>
    <row r="7" spans="1:9" x14ac:dyDescent="0.25">
      <c r="A7" s="196" t="s">
        <v>470</v>
      </c>
      <c r="B7" s="196"/>
      <c r="C7" s="197"/>
      <c r="D7" s="183" t="s">
        <v>471</v>
      </c>
      <c r="E7" s="106"/>
      <c r="F7" s="109"/>
      <c r="G7" s="15"/>
      <c r="H7" s="14"/>
    </row>
    <row r="8" spans="1:9" ht="26.4" x14ac:dyDescent="0.25">
      <c r="A8" s="196"/>
      <c r="B8" s="196" t="s">
        <v>472</v>
      </c>
      <c r="C8" s="197"/>
      <c r="D8" s="202" t="s">
        <v>915</v>
      </c>
      <c r="E8" s="109" t="s">
        <v>91</v>
      </c>
      <c r="F8" s="109">
        <v>2442</v>
      </c>
      <c r="G8" s="35">
        <v>0</v>
      </c>
      <c r="H8" s="7">
        <f>F8*G8</f>
        <v>0</v>
      </c>
      <c r="I8" s="95"/>
    </row>
    <row r="9" spans="1:9" ht="26.4" x14ac:dyDescent="0.25">
      <c r="A9" s="196"/>
      <c r="B9" s="196"/>
      <c r="C9" s="197"/>
      <c r="D9" s="202" t="s">
        <v>916</v>
      </c>
      <c r="E9" s="109" t="s">
        <v>91</v>
      </c>
      <c r="F9" s="109">
        <v>2445</v>
      </c>
      <c r="G9" s="35">
        <v>0</v>
      </c>
      <c r="H9" s="7">
        <f>F9*G9</f>
        <v>0</v>
      </c>
      <c r="I9" s="95"/>
    </row>
    <row r="10" spans="1:9" ht="26.4" x14ac:dyDescent="0.25">
      <c r="A10" s="196" t="s">
        <v>473</v>
      </c>
      <c r="B10" s="196"/>
      <c r="C10" s="197"/>
      <c r="D10" s="183" t="s">
        <v>475</v>
      </c>
      <c r="E10" s="106"/>
      <c r="F10" s="109"/>
      <c r="G10" s="15"/>
      <c r="H10" s="14"/>
    </row>
    <row r="11" spans="1:9" ht="26.4" x14ac:dyDescent="0.25">
      <c r="A11" s="196"/>
      <c r="B11" s="196" t="s">
        <v>474</v>
      </c>
      <c r="C11" s="197"/>
      <c r="D11" s="202" t="s">
        <v>699</v>
      </c>
      <c r="E11" s="106"/>
      <c r="F11" s="109"/>
      <c r="G11" s="15"/>
      <c r="H11" s="14"/>
      <c r="I11" s="95"/>
    </row>
    <row r="12" spans="1:9" ht="26.4" x14ac:dyDescent="0.25">
      <c r="A12" s="196"/>
      <c r="B12" s="196"/>
      <c r="C12" s="197" t="s">
        <v>27</v>
      </c>
      <c r="D12" s="202" t="s">
        <v>846</v>
      </c>
      <c r="E12" s="106" t="s">
        <v>92</v>
      </c>
      <c r="F12" s="109">
        <v>520</v>
      </c>
      <c r="G12" s="35">
        <v>0</v>
      </c>
      <c r="H12" s="7">
        <f>F12*G12</f>
        <v>0</v>
      </c>
      <c r="I12" s="95"/>
    </row>
    <row r="13" spans="1:9" x14ac:dyDescent="0.25">
      <c r="A13" s="196" t="s">
        <v>476</v>
      </c>
      <c r="B13" s="196"/>
      <c r="C13" s="197"/>
      <c r="D13" s="183" t="s">
        <v>17</v>
      </c>
      <c r="E13" s="63" t="s">
        <v>456</v>
      </c>
      <c r="F13" s="109">
        <v>2500</v>
      </c>
      <c r="G13" s="35">
        <v>0</v>
      </c>
      <c r="H13" s="7">
        <f>F13*G13</f>
        <v>0</v>
      </c>
    </row>
    <row r="14" spans="1:9" x14ac:dyDescent="0.25">
      <c r="A14" s="196"/>
      <c r="B14" s="196"/>
      <c r="C14" s="197"/>
      <c r="D14" s="183"/>
      <c r="E14" s="109"/>
      <c r="F14" s="109"/>
      <c r="G14" s="15"/>
      <c r="H14" s="7"/>
    </row>
    <row r="15" spans="1:9" x14ac:dyDescent="0.25">
      <c r="A15" s="196"/>
      <c r="B15" s="196"/>
      <c r="C15" s="197"/>
      <c r="D15" s="183"/>
      <c r="E15" s="109"/>
      <c r="F15" s="109"/>
      <c r="G15" s="109"/>
      <c r="H15" s="193"/>
      <c r="I15" s="94"/>
    </row>
    <row r="16" spans="1:9" x14ac:dyDescent="0.25">
      <c r="A16" s="102"/>
      <c r="B16" s="102"/>
      <c r="C16" s="109"/>
      <c r="D16" s="158"/>
      <c r="E16" s="109"/>
      <c r="F16" s="109"/>
      <c r="G16" s="109"/>
      <c r="H16" s="193"/>
    </row>
    <row r="17" spans="1:8" x14ac:dyDescent="0.25">
      <c r="A17" s="188" t="s">
        <v>24</v>
      </c>
      <c r="B17" s="188"/>
      <c r="C17" s="188"/>
      <c r="D17" s="188"/>
      <c r="E17" s="115"/>
      <c r="F17" s="199"/>
      <c r="G17" s="199"/>
      <c r="H17" s="13">
        <f>SUM(H7:H16)</f>
        <v>0</v>
      </c>
    </row>
    <row r="1048293" spans="5:5" x14ac:dyDescent="0.25">
      <c r="E1048293" s="62"/>
    </row>
  </sheetData>
  <sheetProtection algorithmName="SHA-512" hashValue="prmrhHaIB69AVcIbX6UtwsVjfJtCdbTqXffwXB2zETxv3CZeRz8Co+nrdEihTwNiO1PJBUtHdzCbwtbuZWiacg==" saltValue="Mkhj2Ne4synqhOpFmoNUsA==" spinCount="100000" sheet="1" objects="1" scenarios="1" selectLockedCells="1"/>
  <mergeCells count="3">
    <mergeCell ref="E3:H3"/>
    <mergeCell ref="A1:H1"/>
    <mergeCell ref="A2:H2"/>
  </mergeCells>
  <phoneticPr fontId="9" type="noConversion"/>
  <pageMargins left="0.75" right="0.75" top="1" bottom="1" header="0.5" footer="0.5"/>
  <pageSetup paperSize="9" scale="58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tabColor rgb="FFFFFF00"/>
  </sheetPr>
  <dimension ref="A1:H1048291"/>
  <sheetViews>
    <sheetView view="pageBreakPreview" zoomScale="86" zoomScaleNormal="100" zoomScaleSheetLayoutView="86" workbookViewId="0">
      <selection activeCell="G11" sqref="G11"/>
    </sheetView>
  </sheetViews>
  <sheetFormatPr defaultRowHeight="13.2" x14ac:dyDescent="0.25"/>
  <cols>
    <col min="1" max="1" width="9.33203125" customWidth="1"/>
    <col min="2" max="2" width="8" bestFit="1" customWidth="1"/>
    <col min="3" max="3" width="40.6640625" customWidth="1"/>
    <col min="4" max="4" width="25.5546875" bestFit="1" customWidth="1"/>
    <col min="5" max="7" width="20.6640625" customWidth="1"/>
    <col min="257" max="257" width="9.33203125" customWidth="1"/>
    <col min="258" max="258" width="6.6640625" customWidth="1"/>
    <col min="259" max="259" width="40.6640625" customWidth="1"/>
    <col min="260" max="263" width="9.33203125" customWidth="1"/>
    <col min="513" max="513" width="9.33203125" customWidth="1"/>
    <col min="514" max="514" width="6.6640625" customWidth="1"/>
    <col min="515" max="515" width="40.6640625" customWidth="1"/>
    <col min="516" max="519" width="9.33203125" customWidth="1"/>
    <col min="769" max="769" width="9.33203125" customWidth="1"/>
    <col min="770" max="770" width="6.6640625" customWidth="1"/>
    <col min="771" max="771" width="40.6640625" customWidth="1"/>
    <col min="772" max="775" width="9.33203125" customWidth="1"/>
    <col min="1025" max="1025" width="9.33203125" customWidth="1"/>
    <col min="1026" max="1026" width="6.6640625" customWidth="1"/>
    <col min="1027" max="1027" width="40.6640625" customWidth="1"/>
    <col min="1028" max="1031" width="9.33203125" customWidth="1"/>
    <col min="1281" max="1281" width="9.33203125" customWidth="1"/>
    <col min="1282" max="1282" width="6.6640625" customWidth="1"/>
    <col min="1283" max="1283" width="40.6640625" customWidth="1"/>
    <col min="1284" max="1287" width="9.33203125" customWidth="1"/>
    <col min="1537" max="1537" width="9.33203125" customWidth="1"/>
    <col min="1538" max="1538" width="6.6640625" customWidth="1"/>
    <col min="1539" max="1539" width="40.6640625" customWidth="1"/>
    <col min="1540" max="1543" width="9.33203125" customWidth="1"/>
    <col min="1793" max="1793" width="9.33203125" customWidth="1"/>
    <col min="1794" max="1794" width="6.6640625" customWidth="1"/>
    <col min="1795" max="1795" width="40.6640625" customWidth="1"/>
    <col min="1796" max="1799" width="9.33203125" customWidth="1"/>
    <col min="2049" max="2049" width="9.33203125" customWidth="1"/>
    <col min="2050" max="2050" width="6.6640625" customWidth="1"/>
    <col min="2051" max="2051" width="40.6640625" customWidth="1"/>
    <col min="2052" max="2055" width="9.33203125" customWidth="1"/>
    <col min="2305" max="2305" width="9.33203125" customWidth="1"/>
    <col min="2306" max="2306" width="6.6640625" customWidth="1"/>
    <col min="2307" max="2307" width="40.6640625" customWidth="1"/>
    <col min="2308" max="2311" width="9.33203125" customWidth="1"/>
    <col min="2561" max="2561" width="9.33203125" customWidth="1"/>
    <col min="2562" max="2562" width="6.6640625" customWidth="1"/>
    <col min="2563" max="2563" width="40.6640625" customWidth="1"/>
    <col min="2564" max="2567" width="9.33203125" customWidth="1"/>
    <col min="2817" max="2817" width="9.33203125" customWidth="1"/>
    <col min="2818" max="2818" width="6.6640625" customWidth="1"/>
    <col min="2819" max="2819" width="40.6640625" customWidth="1"/>
    <col min="2820" max="2823" width="9.33203125" customWidth="1"/>
    <col min="3073" max="3073" width="9.33203125" customWidth="1"/>
    <col min="3074" max="3074" width="6.6640625" customWidth="1"/>
    <col min="3075" max="3075" width="40.6640625" customWidth="1"/>
    <col min="3076" max="3079" width="9.33203125" customWidth="1"/>
    <col min="3329" max="3329" width="9.33203125" customWidth="1"/>
    <col min="3330" max="3330" width="6.6640625" customWidth="1"/>
    <col min="3331" max="3331" width="40.6640625" customWidth="1"/>
    <col min="3332" max="3335" width="9.33203125" customWidth="1"/>
    <col min="3585" max="3585" width="9.33203125" customWidth="1"/>
    <col min="3586" max="3586" width="6.6640625" customWidth="1"/>
    <col min="3587" max="3587" width="40.6640625" customWidth="1"/>
    <col min="3588" max="3591" width="9.33203125" customWidth="1"/>
    <col min="3841" max="3841" width="9.33203125" customWidth="1"/>
    <col min="3842" max="3842" width="6.6640625" customWidth="1"/>
    <col min="3843" max="3843" width="40.6640625" customWidth="1"/>
    <col min="3844" max="3847" width="9.33203125" customWidth="1"/>
    <col min="4097" max="4097" width="9.33203125" customWidth="1"/>
    <col min="4098" max="4098" width="6.6640625" customWidth="1"/>
    <col min="4099" max="4099" width="40.6640625" customWidth="1"/>
    <col min="4100" max="4103" width="9.33203125" customWidth="1"/>
    <col min="4353" max="4353" width="9.33203125" customWidth="1"/>
    <col min="4354" max="4354" width="6.6640625" customWidth="1"/>
    <col min="4355" max="4355" width="40.6640625" customWidth="1"/>
    <col min="4356" max="4359" width="9.33203125" customWidth="1"/>
    <col min="4609" max="4609" width="9.33203125" customWidth="1"/>
    <col min="4610" max="4610" width="6.6640625" customWidth="1"/>
    <col min="4611" max="4611" width="40.6640625" customWidth="1"/>
    <col min="4612" max="4615" width="9.33203125" customWidth="1"/>
    <col min="4865" max="4865" width="9.33203125" customWidth="1"/>
    <col min="4866" max="4866" width="6.6640625" customWidth="1"/>
    <col min="4867" max="4867" width="40.6640625" customWidth="1"/>
    <col min="4868" max="4871" width="9.33203125" customWidth="1"/>
    <col min="5121" max="5121" width="9.33203125" customWidth="1"/>
    <col min="5122" max="5122" width="6.6640625" customWidth="1"/>
    <col min="5123" max="5123" width="40.6640625" customWidth="1"/>
    <col min="5124" max="5127" width="9.33203125" customWidth="1"/>
    <col min="5377" max="5377" width="9.33203125" customWidth="1"/>
    <col min="5378" max="5378" width="6.6640625" customWidth="1"/>
    <col min="5379" max="5379" width="40.6640625" customWidth="1"/>
    <col min="5380" max="5383" width="9.33203125" customWidth="1"/>
    <col min="5633" max="5633" width="9.33203125" customWidth="1"/>
    <col min="5634" max="5634" width="6.6640625" customWidth="1"/>
    <col min="5635" max="5635" width="40.6640625" customWidth="1"/>
    <col min="5636" max="5639" width="9.33203125" customWidth="1"/>
    <col min="5889" max="5889" width="9.33203125" customWidth="1"/>
    <col min="5890" max="5890" width="6.6640625" customWidth="1"/>
    <col min="5891" max="5891" width="40.6640625" customWidth="1"/>
    <col min="5892" max="5895" width="9.33203125" customWidth="1"/>
    <col min="6145" max="6145" width="9.33203125" customWidth="1"/>
    <col min="6146" max="6146" width="6.6640625" customWidth="1"/>
    <col min="6147" max="6147" width="40.6640625" customWidth="1"/>
    <col min="6148" max="6151" width="9.33203125" customWidth="1"/>
    <col min="6401" max="6401" width="9.33203125" customWidth="1"/>
    <col min="6402" max="6402" width="6.6640625" customWidth="1"/>
    <col min="6403" max="6403" width="40.6640625" customWidth="1"/>
    <col min="6404" max="6407" width="9.33203125" customWidth="1"/>
    <col min="6657" max="6657" width="9.33203125" customWidth="1"/>
    <col min="6658" max="6658" width="6.6640625" customWidth="1"/>
    <col min="6659" max="6659" width="40.6640625" customWidth="1"/>
    <col min="6660" max="6663" width="9.33203125" customWidth="1"/>
    <col min="6913" max="6913" width="9.33203125" customWidth="1"/>
    <col min="6914" max="6914" width="6.6640625" customWidth="1"/>
    <col min="6915" max="6915" width="40.6640625" customWidth="1"/>
    <col min="6916" max="6919" width="9.33203125" customWidth="1"/>
    <col min="7169" max="7169" width="9.33203125" customWidth="1"/>
    <col min="7170" max="7170" width="6.6640625" customWidth="1"/>
    <col min="7171" max="7171" width="40.6640625" customWidth="1"/>
    <col min="7172" max="7175" width="9.33203125" customWidth="1"/>
    <col min="7425" max="7425" width="9.33203125" customWidth="1"/>
    <col min="7426" max="7426" width="6.6640625" customWidth="1"/>
    <col min="7427" max="7427" width="40.6640625" customWidth="1"/>
    <col min="7428" max="7431" width="9.33203125" customWidth="1"/>
    <col min="7681" max="7681" width="9.33203125" customWidth="1"/>
    <col min="7682" max="7682" width="6.6640625" customWidth="1"/>
    <col min="7683" max="7683" width="40.6640625" customWidth="1"/>
    <col min="7684" max="7687" width="9.33203125" customWidth="1"/>
    <col min="7937" max="7937" width="9.33203125" customWidth="1"/>
    <col min="7938" max="7938" width="6.6640625" customWidth="1"/>
    <col min="7939" max="7939" width="40.6640625" customWidth="1"/>
    <col min="7940" max="7943" width="9.33203125" customWidth="1"/>
    <col min="8193" max="8193" width="9.33203125" customWidth="1"/>
    <col min="8194" max="8194" width="6.6640625" customWidth="1"/>
    <col min="8195" max="8195" width="40.6640625" customWidth="1"/>
    <col min="8196" max="8199" width="9.33203125" customWidth="1"/>
    <col min="8449" max="8449" width="9.33203125" customWidth="1"/>
    <col min="8450" max="8450" width="6.6640625" customWidth="1"/>
    <col min="8451" max="8451" width="40.6640625" customWidth="1"/>
    <col min="8452" max="8455" width="9.33203125" customWidth="1"/>
    <col min="8705" max="8705" width="9.33203125" customWidth="1"/>
    <col min="8706" max="8706" width="6.6640625" customWidth="1"/>
    <col min="8707" max="8707" width="40.6640625" customWidth="1"/>
    <col min="8708" max="8711" width="9.33203125" customWidth="1"/>
    <col min="8961" max="8961" width="9.33203125" customWidth="1"/>
    <col min="8962" max="8962" width="6.6640625" customWidth="1"/>
    <col min="8963" max="8963" width="40.6640625" customWidth="1"/>
    <col min="8964" max="8967" width="9.33203125" customWidth="1"/>
    <col min="9217" max="9217" width="9.33203125" customWidth="1"/>
    <col min="9218" max="9218" width="6.6640625" customWidth="1"/>
    <col min="9219" max="9219" width="40.6640625" customWidth="1"/>
    <col min="9220" max="9223" width="9.33203125" customWidth="1"/>
    <col min="9473" max="9473" width="9.33203125" customWidth="1"/>
    <col min="9474" max="9474" width="6.6640625" customWidth="1"/>
    <col min="9475" max="9475" width="40.6640625" customWidth="1"/>
    <col min="9476" max="9479" width="9.33203125" customWidth="1"/>
    <col min="9729" max="9729" width="9.33203125" customWidth="1"/>
    <col min="9730" max="9730" width="6.6640625" customWidth="1"/>
    <col min="9731" max="9731" width="40.6640625" customWidth="1"/>
    <col min="9732" max="9735" width="9.33203125" customWidth="1"/>
    <col min="9985" max="9985" width="9.33203125" customWidth="1"/>
    <col min="9986" max="9986" width="6.6640625" customWidth="1"/>
    <col min="9987" max="9987" width="40.6640625" customWidth="1"/>
    <col min="9988" max="9991" width="9.33203125" customWidth="1"/>
    <col min="10241" max="10241" width="9.33203125" customWidth="1"/>
    <col min="10242" max="10242" width="6.6640625" customWidth="1"/>
    <col min="10243" max="10243" width="40.6640625" customWidth="1"/>
    <col min="10244" max="10247" width="9.33203125" customWidth="1"/>
    <col min="10497" max="10497" width="9.33203125" customWidth="1"/>
    <col min="10498" max="10498" width="6.6640625" customWidth="1"/>
    <col min="10499" max="10499" width="40.6640625" customWidth="1"/>
    <col min="10500" max="10503" width="9.33203125" customWidth="1"/>
    <col min="10753" max="10753" width="9.33203125" customWidth="1"/>
    <col min="10754" max="10754" width="6.6640625" customWidth="1"/>
    <col min="10755" max="10755" width="40.6640625" customWidth="1"/>
    <col min="10756" max="10759" width="9.33203125" customWidth="1"/>
    <col min="11009" max="11009" width="9.33203125" customWidth="1"/>
    <col min="11010" max="11010" width="6.6640625" customWidth="1"/>
    <col min="11011" max="11011" width="40.6640625" customWidth="1"/>
    <col min="11012" max="11015" width="9.33203125" customWidth="1"/>
    <col min="11265" max="11265" width="9.33203125" customWidth="1"/>
    <col min="11266" max="11266" width="6.6640625" customWidth="1"/>
    <col min="11267" max="11267" width="40.6640625" customWidth="1"/>
    <col min="11268" max="11271" width="9.33203125" customWidth="1"/>
    <col min="11521" max="11521" width="9.33203125" customWidth="1"/>
    <col min="11522" max="11522" width="6.6640625" customWidth="1"/>
    <col min="11523" max="11523" width="40.6640625" customWidth="1"/>
    <col min="11524" max="11527" width="9.33203125" customWidth="1"/>
    <col min="11777" max="11777" width="9.33203125" customWidth="1"/>
    <col min="11778" max="11778" width="6.6640625" customWidth="1"/>
    <col min="11779" max="11779" width="40.6640625" customWidth="1"/>
    <col min="11780" max="11783" width="9.33203125" customWidth="1"/>
    <col min="12033" max="12033" width="9.33203125" customWidth="1"/>
    <col min="12034" max="12034" width="6.6640625" customWidth="1"/>
    <col min="12035" max="12035" width="40.6640625" customWidth="1"/>
    <col min="12036" max="12039" width="9.33203125" customWidth="1"/>
    <col min="12289" max="12289" width="9.33203125" customWidth="1"/>
    <col min="12290" max="12290" width="6.6640625" customWidth="1"/>
    <col min="12291" max="12291" width="40.6640625" customWidth="1"/>
    <col min="12292" max="12295" width="9.33203125" customWidth="1"/>
    <col min="12545" max="12545" width="9.33203125" customWidth="1"/>
    <col min="12546" max="12546" width="6.6640625" customWidth="1"/>
    <col min="12547" max="12547" width="40.6640625" customWidth="1"/>
    <col min="12548" max="12551" width="9.33203125" customWidth="1"/>
    <col min="12801" max="12801" width="9.33203125" customWidth="1"/>
    <col min="12802" max="12802" width="6.6640625" customWidth="1"/>
    <col min="12803" max="12803" width="40.6640625" customWidth="1"/>
    <col min="12804" max="12807" width="9.33203125" customWidth="1"/>
    <col min="13057" max="13057" width="9.33203125" customWidth="1"/>
    <col min="13058" max="13058" width="6.6640625" customWidth="1"/>
    <col min="13059" max="13059" width="40.6640625" customWidth="1"/>
    <col min="13060" max="13063" width="9.33203125" customWidth="1"/>
    <col min="13313" max="13313" width="9.33203125" customWidth="1"/>
    <col min="13314" max="13314" width="6.6640625" customWidth="1"/>
    <col min="13315" max="13315" width="40.6640625" customWidth="1"/>
    <col min="13316" max="13319" width="9.33203125" customWidth="1"/>
    <col min="13569" max="13569" width="9.33203125" customWidth="1"/>
    <col min="13570" max="13570" width="6.6640625" customWidth="1"/>
    <col min="13571" max="13571" width="40.6640625" customWidth="1"/>
    <col min="13572" max="13575" width="9.33203125" customWidth="1"/>
    <col min="13825" max="13825" width="9.33203125" customWidth="1"/>
    <col min="13826" max="13826" width="6.6640625" customWidth="1"/>
    <col min="13827" max="13827" width="40.6640625" customWidth="1"/>
    <col min="13828" max="13831" width="9.33203125" customWidth="1"/>
    <col min="14081" max="14081" width="9.33203125" customWidth="1"/>
    <col min="14082" max="14082" width="6.6640625" customWidth="1"/>
    <col min="14083" max="14083" width="40.6640625" customWidth="1"/>
    <col min="14084" max="14087" width="9.33203125" customWidth="1"/>
    <col min="14337" max="14337" width="9.33203125" customWidth="1"/>
    <col min="14338" max="14338" width="6.6640625" customWidth="1"/>
    <col min="14339" max="14339" width="40.6640625" customWidth="1"/>
    <col min="14340" max="14343" width="9.33203125" customWidth="1"/>
    <col min="14593" max="14593" width="9.33203125" customWidth="1"/>
    <col min="14594" max="14594" width="6.6640625" customWidth="1"/>
    <col min="14595" max="14595" width="40.6640625" customWidth="1"/>
    <col min="14596" max="14599" width="9.33203125" customWidth="1"/>
    <col min="14849" max="14849" width="9.33203125" customWidth="1"/>
    <col min="14850" max="14850" width="6.6640625" customWidth="1"/>
    <col min="14851" max="14851" width="40.6640625" customWidth="1"/>
    <col min="14852" max="14855" width="9.33203125" customWidth="1"/>
    <col min="15105" max="15105" width="9.33203125" customWidth="1"/>
    <col min="15106" max="15106" width="6.6640625" customWidth="1"/>
    <col min="15107" max="15107" width="40.6640625" customWidth="1"/>
    <col min="15108" max="15111" width="9.33203125" customWidth="1"/>
    <col min="15361" max="15361" width="9.33203125" customWidth="1"/>
    <col min="15362" max="15362" width="6.6640625" customWidth="1"/>
    <col min="15363" max="15363" width="40.6640625" customWidth="1"/>
    <col min="15364" max="15367" width="9.33203125" customWidth="1"/>
    <col min="15617" max="15617" width="9.33203125" customWidth="1"/>
    <col min="15618" max="15618" width="6.6640625" customWidth="1"/>
    <col min="15619" max="15619" width="40.6640625" customWidth="1"/>
    <col min="15620" max="15623" width="9.33203125" customWidth="1"/>
    <col min="15873" max="15873" width="9.33203125" customWidth="1"/>
    <col min="15874" max="15874" width="6.6640625" customWidth="1"/>
    <col min="15875" max="15875" width="40.6640625" customWidth="1"/>
    <col min="15876" max="15879" width="9.33203125" customWidth="1"/>
    <col min="16129" max="16129" width="9.33203125" customWidth="1"/>
    <col min="16130" max="16130" width="6.6640625" customWidth="1"/>
    <col min="16131" max="16131" width="40.6640625" customWidth="1"/>
    <col min="16132" max="16135" width="9.33203125" customWidth="1"/>
  </cols>
  <sheetData>
    <row r="1" spans="1:8" x14ac:dyDescent="0.25">
      <c r="A1" s="264" t="str">
        <f>'C5.4'!A1</f>
        <v>CONTRACT SANRAL N.012-150-2020/1</v>
      </c>
      <c r="B1" s="264"/>
      <c r="C1" s="264"/>
      <c r="D1" s="264"/>
      <c r="E1" s="264"/>
      <c r="F1" s="264"/>
      <c r="G1" s="264"/>
    </row>
    <row r="2" spans="1:8" x14ac:dyDescent="0.25">
      <c r="A2" s="264" t="str">
        <f>'C5.4'!A2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</row>
    <row r="3" spans="1:8" ht="48" customHeight="1" x14ac:dyDescent="0.25">
      <c r="A3" s="43" t="s">
        <v>477</v>
      </c>
      <c r="B3" s="44"/>
      <c r="C3" s="44"/>
      <c r="D3" s="261" t="s">
        <v>19</v>
      </c>
      <c r="E3" s="261"/>
      <c r="F3" s="261"/>
      <c r="G3" s="261"/>
    </row>
    <row r="4" spans="1:8" x14ac:dyDescent="0.25">
      <c r="A4" s="46" t="s">
        <v>0</v>
      </c>
      <c r="B4" s="46"/>
      <c r="C4" s="48" t="s">
        <v>1</v>
      </c>
      <c r="D4" s="48" t="s">
        <v>2</v>
      </c>
      <c r="E4" s="48" t="s">
        <v>3</v>
      </c>
      <c r="F4" s="48" t="s">
        <v>4</v>
      </c>
      <c r="G4" s="48" t="s">
        <v>5</v>
      </c>
      <c r="H4" s="93"/>
    </row>
    <row r="5" spans="1:8" x14ac:dyDescent="0.25">
      <c r="A5" s="49"/>
      <c r="B5" s="49"/>
      <c r="C5" s="51"/>
      <c r="D5" s="52"/>
      <c r="E5" s="52"/>
      <c r="F5" s="52"/>
      <c r="G5" s="51"/>
    </row>
    <row r="6" spans="1:8" x14ac:dyDescent="0.25">
      <c r="A6" s="196"/>
      <c r="B6" s="196"/>
      <c r="C6" s="102"/>
      <c r="D6" s="109"/>
      <c r="E6" s="109"/>
      <c r="F6" s="109"/>
      <c r="G6" s="102"/>
    </row>
    <row r="7" spans="1:8" x14ac:dyDescent="0.25">
      <c r="A7" s="196" t="s">
        <v>478</v>
      </c>
      <c r="B7" s="196"/>
      <c r="C7" s="189" t="s">
        <v>20</v>
      </c>
      <c r="D7" s="109"/>
      <c r="E7" s="109"/>
      <c r="F7" s="109"/>
      <c r="G7" s="193"/>
    </row>
    <row r="8" spans="1:8" x14ac:dyDescent="0.25">
      <c r="A8" s="196"/>
      <c r="B8" s="196" t="s">
        <v>809</v>
      </c>
      <c r="C8" s="102" t="s">
        <v>810</v>
      </c>
      <c r="D8" s="63" t="s">
        <v>424</v>
      </c>
      <c r="E8" s="109">
        <v>28000</v>
      </c>
      <c r="F8" s="35">
        <v>0</v>
      </c>
      <c r="G8" s="22">
        <f>E8*F8</f>
        <v>0</v>
      </c>
    </row>
    <row r="9" spans="1:8" ht="26.4" x14ac:dyDescent="0.25">
      <c r="A9" s="196"/>
      <c r="B9" s="196" t="s">
        <v>479</v>
      </c>
      <c r="C9" s="184" t="s">
        <v>782</v>
      </c>
      <c r="D9" s="63" t="s">
        <v>424</v>
      </c>
      <c r="E9" s="109">
        <v>100</v>
      </c>
      <c r="F9" s="35">
        <v>0</v>
      </c>
      <c r="G9" s="22">
        <f>E9*F9</f>
        <v>0</v>
      </c>
      <c r="H9" s="95"/>
    </row>
    <row r="10" spans="1:8" x14ac:dyDescent="0.25">
      <c r="A10" s="196" t="s">
        <v>811</v>
      </c>
      <c r="B10" s="196"/>
      <c r="C10" s="181" t="s">
        <v>812</v>
      </c>
      <c r="D10" s="63"/>
      <c r="E10" s="109"/>
      <c r="F10" s="26"/>
      <c r="G10" s="22"/>
      <c r="H10" s="95"/>
    </row>
    <row r="11" spans="1:8" ht="15.6" x14ac:dyDescent="0.25">
      <c r="A11" s="196"/>
      <c r="B11" s="196" t="s">
        <v>813</v>
      </c>
      <c r="C11" s="102" t="s">
        <v>814</v>
      </c>
      <c r="D11" s="109" t="s">
        <v>91</v>
      </c>
      <c r="E11" s="109">
        <v>50</v>
      </c>
      <c r="F11" s="35">
        <v>0</v>
      </c>
      <c r="G11" s="22">
        <f>E11*F11</f>
        <v>0</v>
      </c>
      <c r="H11" s="95"/>
    </row>
    <row r="12" spans="1:8" x14ac:dyDescent="0.25">
      <c r="A12" s="196"/>
      <c r="B12" s="196"/>
      <c r="C12" s="184"/>
      <c r="D12" s="63"/>
      <c r="E12" s="109"/>
      <c r="F12" s="26"/>
      <c r="G12" s="22"/>
      <c r="H12" s="95"/>
    </row>
    <row r="13" spans="1:8" x14ac:dyDescent="0.25">
      <c r="A13" s="196"/>
      <c r="B13" s="196"/>
      <c r="C13" s="184"/>
      <c r="D13" s="63"/>
      <c r="E13" s="109"/>
      <c r="F13" s="26"/>
      <c r="G13" s="22"/>
      <c r="H13" s="95"/>
    </row>
    <row r="14" spans="1:8" x14ac:dyDescent="0.25">
      <c r="A14" s="102"/>
      <c r="B14" s="102"/>
      <c r="C14" s="158"/>
      <c r="D14" s="109"/>
      <c r="E14" s="109"/>
      <c r="F14" s="26"/>
      <c r="G14" s="27"/>
    </row>
    <row r="15" spans="1:8" x14ac:dyDescent="0.25">
      <c r="A15" s="188" t="s">
        <v>24</v>
      </c>
      <c r="B15" s="188"/>
      <c r="C15" s="188"/>
      <c r="D15" s="115"/>
      <c r="E15" s="199"/>
      <c r="F15" s="28"/>
      <c r="G15" s="25">
        <f>SUM(G7:G14)</f>
        <v>0</v>
      </c>
    </row>
    <row r="1048291" spans="4:4" x14ac:dyDescent="0.25">
      <c r="D1048291" s="62"/>
    </row>
  </sheetData>
  <sheetProtection algorithmName="SHA-512" hashValue="bMrj3mFoiUgXnweiyYNlt/eUbzZ3EddxjP56JLkj7kQrVOk+9M3rNbuZR9i8F3y2yI9BifvjYUW2bCAFKLUqaQ==" saltValue="/pRenYo+NikyNYZGzSp4eg==" spinCount="100000" sheet="1" objects="1" scenarios="1" selectLockedCells="1"/>
  <mergeCells count="3">
    <mergeCell ref="D3:G3"/>
    <mergeCell ref="A1:G1"/>
    <mergeCell ref="A2:G2"/>
  </mergeCells>
  <phoneticPr fontId="9" type="noConversion"/>
  <pageMargins left="0.75" right="0.75" top="1" bottom="1" header="0.5" footer="0.5"/>
  <pageSetup paperSize="9" scale="60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1">
    <tabColor rgb="FFFFFF00"/>
  </sheetPr>
  <dimension ref="A1:I1048309"/>
  <sheetViews>
    <sheetView view="pageBreakPreview" topLeftCell="A16" zoomScale="82" zoomScaleNormal="100" zoomScaleSheetLayoutView="82" workbookViewId="0">
      <selection activeCell="G11" sqref="G11"/>
    </sheetView>
  </sheetViews>
  <sheetFormatPr defaultRowHeight="13.2" x14ac:dyDescent="0.25"/>
  <cols>
    <col min="1" max="1" width="9.33203125" customWidth="1"/>
    <col min="2" max="2" width="8" bestFit="1" customWidth="1"/>
    <col min="3" max="3" width="3.88671875" customWidth="1"/>
    <col min="4" max="4" width="40.6640625" customWidth="1"/>
    <col min="5" max="5" width="25.5546875" bestFit="1" customWidth="1"/>
    <col min="6" max="8" width="20.6640625" customWidth="1"/>
    <col min="258" max="258" width="9.33203125" customWidth="1"/>
    <col min="259" max="259" width="6.6640625" customWidth="1"/>
    <col min="260" max="260" width="40.6640625" customWidth="1"/>
    <col min="261" max="264" width="9.33203125" customWidth="1"/>
    <col min="514" max="514" width="9.33203125" customWidth="1"/>
    <col min="515" max="515" width="6.6640625" customWidth="1"/>
    <col min="516" max="516" width="40.6640625" customWidth="1"/>
    <col min="517" max="520" width="9.33203125" customWidth="1"/>
    <col min="770" max="770" width="9.33203125" customWidth="1"/>
    <col min="771" max="771" width="6.6640625" customWidth="1"/>
    <col min="772" max="772" width="40.6640625" customWidth="1"/>
    <col min="773" max="776" width="9.33203125" customWidth="1"/>
    <col min="1026" max="1026" width="9.33203125" customWidth="1"/>
    <col min="1027" max="1027" width="6.6640625" customWidth="1"/>
    <col min="1028" max="1028" width="40.6640625" customWidth="1"/>
    <col min="1029" max="1032" width="9.33203125" customWidth="1"/>
    <col min="1282" max="1282" width="9.33203125" customWidth="1"/>
    <col min="1283" max="1283" width="6.6640625" customWidth="1"/>
    <col min="1284" max="1284" width="40.6640625" customWidth="1"/>
    <col min="1285" max="1288" width="9.33203125" customWidth="1"/>
    <col min="1538" max="1538" width="9.33203125" customWidth="1"/>
    <col min="1539" max="1539" width="6.6640625" customWidth="1"/>
    <col min="1540" max="1540" width="40.6640625" customWidth="1"/>
    <col min="1541" max="1544" width="9.33203125" customWidth="1"/>
    <col min="1794" max="1794" width="9.33203125" customWidth="1"/>
    <col min="1795" max="1795" width="6.6640625" customWidth="1"/>
    <col min="1796" max="1796" width="40.6640625" customWidth="1"/>
    <col min="1797" max="1800" width="9.33203125" customWidth="1"/>
    <col min="2050" max="2050" width="9.33203125" customWidth="1"/>
    <col min="2051" max="2051" width="6.6640625" customWidth="1"/>
    <col min="2052" max="2052" width="40.6640625" customWidth="1"/>
    <col min="2053" max="2056" width="9.33203125" customWidth="1"/>
    <col min="2306" max="2306" width="9.33203125" customWidth="1"/>
    <col min="2307" max="2307" width="6.6640625" customWidth="1"/>
    <col min="2308" max="2308" width="40.6640625" customWidth="1"/>
    <col min="2309" max="2312" width="9.33203125" customWidth="1"/>
    <col min="2562" max="2562" width="9.33203125" customWidth="1"/>
    <col min="2563" max="2563" width="6.6640625" customWidth="1"/>
    <col min="2564" max="2564" width="40.6640625" customWidth="1"/>
    <col min="2565" max="2568" width="9.33203125" customWidth="1"/>
    <col min="2818" max="2818" width="9.33203125" customWidth="1"/>
    <col min="2819" max="2819" width="6.6640625" customWidth="1"/>
    <col min="2820" max="2820" width="40.6640625" customWidth="1"/>
    <col min="2821" max="2824" width="9.33203125" customWidth="1"/>
    <col min="3074" max="3074" width="9.33203125" customWidth="1"/>
    <col min="3075" max="3075" width="6.6640625" customWidth="1"/>
    <col min="3076" max="3076" width="40.6640625" customWidth="1"/>
    <col min="3077" max="3080" width="9.33203125" customWidth="1"/>
    <col min="3330" max="3330" width="9.33203125" customWidth="1"/>
    <col min="3331" max="3331" width="6.6640625" customWidth="1"/>
    <col min="3332" max="3332" width="40.6640625" customWidth="1"/>
    <col min="3333" max="3336" width="9.33203125" customWidth="1"/>
    <col min="3586" max="3586" width="9.33203125" customWidth="1"/>
    <col min="3587" max="3587" width="6.6640625" customWidth="1"/>
    <col min="3588" max="3588" width="40.6640625" customWidth="1"/>
    <col min="3589" max="3592" width="9.33203125" customWidth="1"/>
    <col min="3842" max="3842" width="9.33203125" customWidth="1"/>
    <col min="3843" max="3843" width="6.6640625" customWidth="1"/>
    <col min="3844" max="3844" width="40.6640625" customWidth="1"/>
    <col min="3845" max="3848" width="9.33203125" customWidth="1"/>
    <col min="4098" max="4098" width="9.33203125" customWidth="1"/>
    <col min="4099" max="4099" width="6.6640625" customWidth="1"/>
    <col min="4100" max="4100" width="40.6640625" customWidth="1"/>
    <col min="4101" max="4104" width="9.33203125" customWidth="1"/>
    <col min="4354" max="4354" width="9.33203125" customWidth="1"/>
    <col min="4355" max="4355" width="6.6640625" customWidth="1"/>
    <col min="4356" max="4356" width="40.6640625" customWidth="1"/>
    <col min="4357" max="4360" width="9.33203125" customWidth="1"/>
    <col min="4610" max="4610" width="9.33203125" customWidth="1"/>
    <col min="4611" max="4611" width="6.6640625" customWidth="1"/>
    <col min="4612" max="4612" width="40.6640625" customWidth="1"/>
    <col min="4613" max="4616" width="9.33203125" customWidth="1"/>
    <col min="4866" max="4866" width="9.33203125" customWidth="1"/>
    <col min="4867" max="4867" width="6.6640625" customWidth="1"/>
    <col min="4868" max="4868" width="40.6640625" customWidth="1"/>
    <col min="4869" max="4872" width="9.33203125" customWidth="1"/>
    <col min="5122" max="5122" width="9.33203125" customWidth="1"/>
    <col min="5123" max="5123" width="6.6640625" customWidth="1"/>
    <col min="5124" max="5124" width="40.6640625" customWidth="1"/>
    <col min="5125" max="5128" width="9.33203125" customWidth="1"/>
    <col min="5378" max="5378" width="9.33203125" customWidth="1"/>
    <col min="5379" max="5379" width="6.6640625" customWidth="1"/>
    <col min="5380" max="5380" width="40.6640625" customWidth="1"/>
    <col min="5381" max="5384" width="9.33203125" customWidth="1"/>
    <col min="5634" max="5634" width="9.33203125" customWidth="1"/>
    <col min="5635" max="5635" width="6.6640625" customWidth="1"/>
    <col min="5636" max="5636" width="40.6640625" customWidth="1"/>
    <col min="5637" max="5640" width="9.33203125" customWidth="1"/>
    <col min="5890" max="5890" width="9.33203125" customWidth="1"/>
    <col min="5891" max="5891" width="6.6640625" customWidth="1"/>
    <col min="5892" max="5892" width="40.6640625" customWidth="1"/>
    <col min="5893" max="5896" width="9.33203125" customWidth="1"/>
    <col min="6146" max="6146" width="9.33203125" customWidth="1"/>
    <col min="6147" max="6147" width="6.6640625" customWidth="1"/>
    <col min="6148" max="6148" width="40.6640625" customWidth="1"/>
    <col min="6149" max="6152" width="9.33203125" customWidth="1"/>
    <col min="6402" max="6402" width="9.33203125" customWidth="1"/>
    <col min="6403" max="6403" width="6.6640625" customWidth="1"/>
    <col min="6404" max="6404" width="40.6640625" customWidth="1"/>
    <col min="6405" max="6408" width="9.33203125" customWidth="1"/>
    <col min="6658" max="6658" width="9.33203125" customWidth="1"/>
    <col min="6659" max="6659" width="6.6640625" customWidth="1"/>
    <col min="6660" max="6660" width="40.6640625" customWidth="1"/>
    <col min="6661" max="6664" width="9.33203125" customWidth="1"/>
    <col min="6914" max="6914" width="9.33203125" customWidth="1"/>
    <col min="6915" max="6915" width="6.6640625" customWidth="1"/>
    <col min="6916" max="6916" width="40.6640625" customWidth="1"/>
    <col min="6917" max="6920" width="9.33203125" customWidth="1"/>
    <col min="7170" max="7170" width="9.33203125" customWidth="1"/>
    <col min="7171" max="7171" width="6.6640625" customWidth="1"/>
    <col min="7172" max="7172" width="40.6640625" customWidth="1"/>
    <col min="7173" max="7176" width="9.33203125" customWidth="1"/>
    <col min="7426" max="7426" width="9.33203125" customWidth="1"/>
    <col min="7427" max="7427" width="6.6640625" customWidth="1"/>
    <col min="7428" max="7428" width="40.6640625" customWidth="1"/>
    <col min="7429" max="7432" width="9.33203125" customWidth="1"/>
    <col min="7682" max="7682" width="9.33203125" customWidth="1"/>
    <col min="7683" max="7683" width="6.6640625" customWidth="1"/>
    <col min="7684" max="7684" width="40.6640625" customWidth="1"/>
    <col min="7685" max="7688" width="9.33203125" customWidth="1"/>
    <col min="7938" max="7938" width="9.33203125" customWidth="1"/>
    <col min="7939" max="7939" width="6.6640625" customWidth="1"/>
    <col min="7940" max="7940" width="40.6640625" customWidth="1"/>
    <col min="7941" max="7944" width="9.33203125" customWidth="1"/>
    <col min="8194" max="8194" width="9.33203125" customWidth="1"/>
    <col min="8195" max="8195" width="6.6640625" customWidth="1"/>
    <col min="8196" max="8196" width="40.6640625" customWidth="1"/>
    <col min="8197" max="8200" width="9.33203125" customWidth="1"/>
    <col min="8450" max="8450" width="9.33203125" customWidth="1"/>
    <col min="8451" max="8451" width="6.6640625" customWidth="1"/>
    <col min="8452" max="8452" width="40.6640625" customWidth="1"/>
    <col min="8453" max="8456" width="9.33203125" customWidth="1"/>
    <col min="8706" max="8706" width="9.33203125" customWidth="1"/>
    <col min="8707" max="8707" width="6.6640625" customWidth="1"/>
    <col min="8708" max="8708" width="40.6640625" customWidth="1"/>
    <col min="8709" max="8712" width="9.33203125" customWidth="1"/>
    <col min="8962" max="8962" width="9.33203125" customWidth="1"/>
    <col min="8963" max="8963" width="6.6640625" customWidth="1"/>
    <col min="8964" max="8964" width="40.6640625" customWidth="1"/>
    <col min="8965" max="8968" width="9.33203125" customWidth="1"/>
    <col min="9218" max="9218" width="9.33203125" customWidth="1"/>
    <col min="9219" max="9219" width="6.6640625" customWidth="1"/>
    <col min="9220" max="9220" width="40.6640625" customWidth="1"/>
    <col min="9221" max="9224" width="9.33203125" customWidth="1"/>
    <col min="9474" max="9474" width="9.33203125" customWidth="1"/>
    <col min="9475" max="9475" width="6.6640625" customWidth="1"/>
    <col min="9476" max="9476" width="40.6640625" customWidth="1"/>
    <col min="9477" max="9480" width="9.33203125" customWidth="1"/>
    <col min="9730" max="9730" width="9.33203125" customWidth="1"/>
    <col min="9731" max="9731" width="6.6640625" customWidth="1"/>
    <col min="9732" max="9732" width="40.6640625" customWidth="1"/>
    <col min="9733" max="9736" width="9.33203125" customWidth="1"/>
    <col min="9986" max="9986" width="9.33203125" customWidth="1"/>
    <col min="9987" max="9987" width="6.6640625" customWidth="1"/>
    <col min="9988" max="9988" width="40.6640625" customWidth="1"/>
    <col min="9989" max="9992" width="9.33203125" customWidth="1"/>
    <col min="10242" max="10242" width="9.33203125" customWidth="1"/>
    <col min="10243" max="10243" width="6.6640625" customWidth="1"/>
    <col min="10244" max="10244" width="40.6640625" customWidth="1"/>
    <col min="10245" max="10248" width="9.33203125" customWidth="1"/>
    <col min="10498" max="10498" width="9.33203125" customWidth="1"/>
    <col min="10499" max="10499" width="6.6640625" customWidth="1"/>
    <col min="10500" max="10500" width="40.6640625" customWidth="1"/>
    <col min="10501" max="10504" width="9.33203125" customWidth="1"/>
    <col min="10754" max="10754" width="9.33203125" customWidth="1"/>
    <col min="10755" max="10755" width="6.6640625" customWidth="1"/>
    <col min="10756" max="10756" width="40.6640625" customWidth="1"/>
    <col min="10757" max="10760" width="9.33203125" customWidth="1"/>
    <col min="11010" max="11010" width="9.33203125" customWidth="1"/>
    <col min="11011" max="11011" width="6.6640625" customWidth="1"/>
    <col min="11012" max="11012" width="40.6640625" customWidth="1"/>
    <col min="11013" max="11016" width="9.33203125" customWidth="1"/>
    <col min="11266" max="11266" width="9.33203125" customWidth="1"/>
    <col min="11267" max="11267" width="6.6640625" customWidth="1"/>
    <col min="11268" max="11268" width="40.6640625" customWidth="1"/>
    <col min="11269" max="11272" width="9.33203125" customWidth="1"/>
    <col min="11522" max="11522" width="9.33203125" customWidth="1"/>
    <col min="11523" max="11523" width="6.6640625" customWidth="1"/>
    <col min="11524" max="11524" width="40.6640625" customWidth="1"/>
    <col min="11525" max="11528" width="9.33203125" customWidth="1"/>
    <col min="11778" max="11778" width="9.33203125" customWidth="1"/>
    <col min="11779" max="11779" width="6.6640625" customWidth="1"/>
    <col min="11780" max="11780" width="40.6640625" customWidth="1"/>
    <col min="11781" max="11784" width="9.33203125" customWidth="1"/>
    <col min="12034" max="12034" width="9.33203125" customWidth="1"/>
    <col min="12035" max="12035" width="6.6640625" customWidth="1"/>
    <col min="12036" max="12036" width="40.6640625" customWidth="1"/>
    <col min="12037" max="12040" width="9.33203125" customWidth="1"/>
    <col min="12290" max="12290" width="9.33203125" customWidth="1"/>
    <col min="12291" max="12291" width="6.6640625" customWidth="1"/>
    <col min="12292" max="12292" width="40.6640625" customWidth="1"/>
    <col min="12293" max="12296" width="9.33203125" customWidth="1"/>
    <col min="12546" max="12546" width="9.33203125" customWidth="1"/>
    <col min="12547" max="12547" width="6.6640625" customWidth="1"/>
    <col min="12548" max="12548" width="40.6640625" customWidth="1"/>
    <col min="12549" max="12552" width="9.33203125" customWidth="1"/>
    <col min="12802" max="12802" width="9.33203125" customWidth="1"/>
    <col min="12803" max="12803" width="6.6640625" customWidth="1"/>
    <col min="12804" max="12804" width="40.6640625" customWidth="1"/>
    <col min="12805" max="12808" width="9.33203125" customWidth="1"/>
    <col min="13058" max="13058" width="9.33203125" customWidth="1"/>
    <col min="13059" max="13059" width="6.6640625" customWidth="1"/>
    <col min="13060" max="13060" width="40.6640625" customWidth="1"/>
    <col min="13061" max="13064" width="9.33203125" customWidth="1"/>
    <col min="13314" max="13314" width="9.33203125" customWidth="1"/>
    <col min="13315" max="13315" width="6.6640625" customWidth="1"/>
    <col min="13316" max="13316" width="40.6640625" customWidth="1"/>
    <col min="13317" max="13320" width="9.33203125" customWidth="1"/>
    <col min="13570" max="13570" width="9.33203125" customWidth="1"/>
    <col min="13571" max="13571" width="6.6640625" customWidth="1"/>
    <col min="13572" max="13572" width="40.6640625" customWidth="1"/>
    <col min="13573" max="13576" width="9.33203125" customWidth="1"/>
    <col min="13826" max="13826" width="9.33203125" customWidth="1"/>
    <col min="13827" max="13827" width="6.6640625" customWidth="1"/>
    <col min="13828" max="13828" width="40.6640625" customWidth="1"/>
    <col min="13829" max="13832" width="9.33203125" customWidth="1"/>
    <col min="14082" max="14082" width="9.33203125" customWidth="1"/>
    <col min="14083" max="14083" width="6.6640625" customWidth="1"/>
    <col min="14084" max="14084" width="40.6640625" customWidth="1"/>
    <col min="14085" max="14088" width="9.33203125" customWidth="1"/>
    <col min="14338" max="14338" width="9.33203125" customWidth="1"/>
    <col min="14339" max="14339" width="6.6640625" customWidth="1"/>
    <col min="14340" max="14340" width="40.6640625" customWidth="1"/>
    <col min="14341" max="14344" width="9.33203125" customWidth="1"/>
    <col min="14594" max="14594" width="9.33203125" customWidth="1"/>
    <col min="14595" max="14595" width="6.6640625" customWidth="1"/>
    <col min="14596" max="14596" width="40.6640625" customWidth="1"/>
    <col min="14597" max="14600" width="9.33203125" customWidth="1"/>
    <col min="14850" max="14850" width="9.33203125" customWidth="1"/>
    <col min="14851" max="14851" width="6.6640625" customWidth="1"/>
    <col min="14852" max="14852" width="40.6640625" customWidth="1"/>
    <col min="14853" max="14856" width="9.33203125" customWidth="1"/>
    <col min="15106" max="15106" width="9.33203125" customWidth="1"/>
    <col min="15107" max="15107" width="6.6640625" customWidth="1"/>
    <col min="15108" max="15108" width="40.6640625" customWidth="1"/>
    <col min="15109" max="15112" width="9.33203125" customWidth="1"/>
    <col min="15362" max="15362" width="9.33203125" customWidth="1"/>
    <col min="15363" max="15363" width="6.6640625" customWidth="1"/>
    <col min="15364" max="15364" width="40.6640625" customWidth="1"/>
    <col min="15365" max="15368" width="9.33203125" customWidth="1"/>
    <col min="15618" max="15618" width="9.33203125" customWidth="1"/>
    <col min="15619" max="15619" width="6.6640625" customWidth="1"/>
    <col min="15620" max="15620" width="40.6640625" customWidth="1"/>
    <col min="15621" max="15624" width="9.33203125" customWidth="1"/>
    <col min="15874" max="15874" width="9.33203125" customWidth="1"/>
    <col min="15875" max="15875" width="6.6640625" customWidth="1"/>
    <col min="15876" max="15876" width="40.6640625" customWidth="1"/>
    <col min="15877" max="15880" width="9.33203125" customWidth="1"/>
    <col min="16130" max="16130" width="9.33203125" customWidth="1"/>
    <col min="16131" max="16131" width="6.6640625" customWidth="1"/>
    <col min="16132" max="16132" width="40.6640625" customWidth="1"/>
    <col min="16133" max="16136" width="9.33203125" customWidth="1"/>
  </cols>
  <sheetData>
    <row r="1" spans="1:9" x14ac:dyDescent="0.25">
      <c r="A1" s="264" t="str">
        <f>'C8.1'!A1</f>
        <v>CONTRACT SANRAL N.012-150-2020/1</v>
      </c>
      <c r="B1" s="264"/>
      <c r="C1" s="264"/>
      <c r="D1" s="264"/>
      <c r="E1" s="264"/>
      <c r="F1" s="264"/>
      <c r="G1" s="264"/>
      <c r="H1" s="264"/>
    </row>
    <row r="2" spans="1:9" x14ac:dyDescent="0.25">
      <c r="A2" s="264" t="str">
        <f>'C8.1'!A2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  <c r="H2" s="264"/>
    </row>
    <row r="3" spans="1:9" ht="48" customHeight="1" x14ac:dyDescent="0.25">
      <c r="A3" s="43" t="s">
        <v>480</v>
      </c>
      <c r="B3" s="44"/>
      <c r="C3" s="44"/>
      <c r="D3" s="44"/>
      <c r="E3" s="261" t="s">
        <v>481</v>
      </c>
      <c r="F3" s="261"/>
      <c r="G3" s="261"/>
      <c r="H3" s="261"/>
    </row>
    <row r="4" spans="1:9" x14ac:dyDescent="0.25">
      <c r="A4" s="46" t="s">
        <v>0</v>
      </c>
      <c r="B4" s="46"/>
      <c r="C4" s="47"/>
      <c r="D4" s="48" t="s">
        <v>1</v>
      </c>
      <c r="E4" s="48" t="s">
        <v>2</v>
      </c>
      <c r="F4" s="48" t="s">
        <v>3</v>
      </c>
      <c r="G4" s="48" t="s">
        <v>4</v>
      </c>
      <c r="H4" s="48" t="s">
        <v>5</v>
      </c>
      <c r="I4" s="93"/>
    </row>
    <row r="5" spans="1:9" x14ac:dyDescent="0.25">
      <c r="A5" s="49"/>
      <c r="B5" s="49"/>
      <c r="C5" s="50"/>
      <c r="D5" s="51"/>
      <c r="E5" s="52"/>
      <c r="F5" s="52"/>
      <c r="G5" s="8"/>
      <c r="H5" s="51"/>
    </row>
    <row r="6" spans="1:9" x14ac:dyDescent="0.25">
      <c r="A6" s="196"/>
      <c r="B6" s="196"/>
      <c r="C6" s="197"/>
      <c r="D6" s="102"/>
      <c r="E6" s="109"/>
      <c r="F6" s="109"/>
      <c r="G6" s="15"/>
      <c r="H6" s="102"/>
    </row>
    <row r="7" spans="1:9" x14ac:dyDescent="0.25">
      <c r="A7" s="196" t="s">
        <v>482</v>
      </c>
      <c r="B7" s="196"/>
      <c r="C7" s="197"/>
      <c r="D7" s="198" t="s">
        <v>483</v>
      </c>
      <c r="E7" s="109"/>
      <c r="F7" s="109"/>
      <c r="G7" s="15"/>
      <c r="H7" s="193"/>
    </row>
    <row r="8" spans="1:9" ht="26.4" x14ac:dyDescent="0.25">
      <c r="A8" s="196"/>
      <c r="B8" s="196" t="s">
        <v>484</v>
      </c>
      <c r="C8" s="197"/>
      <c r="D8" s="102" t="s">
        <v>485</v>
      </c>
      <c r="E8" s="109"/>
      <c r="F8" s="109"/>
      <c r="G8" s="15"/>
      <c r="H8" s="193"/>
    </row>
    <row r="9" spans="1:9" x14ac:dyDescent="0.25">
      <c r="A9" s="196"/>
      <c r="B9" s="196"/>
      <c r="C9" s="197" t="s">
        <v>27</v>
      </c>
      <c r="D9" s="102" t="s">
        <v>670</v>
      </c>
      <c r="E9" s="106" t="s">
        <v>93</v>
      </c>
      <c r="F9" s="109">
        <v>845</v>
      </c>
      <c r="G9" s="35">
        <v>0</v>
      </c>
      <c r="H9" s="7">
        <f>F9*G9</f>
        <v>0</v>
      </c>
    </row>
    <row r="10" spans="1:9" ht="26.4" x14ac:dyDescent="0.25">
      <c r="A10" s="196" t="s">
        <v>486</v>
      </c>
      <c r="B10" s="196"/>
      <c r="C10" s="197"/>
      <c r="D10" s="198" t="s">
        <v>487</v>
      </c>
      <c r="E10" s="106"/>
      <c r="F10" s="109"/>
      <c r="G10" s="15"/>
      <c r="H10" s="193"/>
      <c r="I10" s="94"/>
    </row>
    <row r="11" spans="1:9" x14ac:dyDescent="0.25">
      <c r="A11" s="196"/>
      <c r="B11" s="196" t="s">
        <v>488</v>
      </c>
      <c r="C11" s="197"/>
      <c r="D11" s="102" t="s">
        <v>490</v>
      </c>
      <c r="E11" s="106"/>
      <c r="F11" s="109"/>
      <c r="G11" s="15"/>
      <c r="H11" s="193"/>
    </row>
    <row r="12" spans="1:9" ht="26.4" x14ac:dyDescent="0.25">
      <c r="A12" s="196"/>
      <c r="B12" s="196"/>
      <c r="C12" s="197" t="s">
        <v>27</v>
      </c>
      <c r="D12" s="102" t="s">
        <v>684</v>
      </c>
      <c r="E12" s="109" t="s">
        <v>91</v>
      </c>
      <c r="F12" s="109">
        <v>8.4</v>
      </c>
      <c r="G12" s="35">
        <v>0</v>
      </c>
      <c r="H12" s="7">
        <f>F12*G12</f>
        <v>0</v>
      </c>
    </row>
    <row r="13" spans="1:9" ht="26.4" x14ac:dyDescent="0.25">
      <c r="A13" s="196"/>
      <c r="B13" s="196"/>
      <c r="C13" s="197" t="s">
        <v>29</v>
      </c>
      <c r="D13" s="102" t="s">
        <v>678</v>
      </c>
      <c r="E13" s="109" t="s">
        <v>91</v>
      </c>
      <c r="F13" s="109">
        <v>48</v>
      </c>
      <c r="G13" s="35">
        <v>0</v>
      </c>
      <c r="H13" s="7">
        <f>F13*G13</f>
        <v>0</v>
      </c>
    </row>
    <row r="14" spans="1:9" ht="26.4" x14ac:dyDescent="0.25">
      <c r="A14" s="196"/>
      <c r="B14" s="196"/>
      <c r="C14" s="197" t="s">
        <v>44</v>
      </c>
      <c r="D14" s="102" t="s">
        <v>679</v>
      </c>
      <c r="E14" s="109" t="s">
        <v>91</v>
      </c>
      <c r="F14" s="109">
        <v>31.2</v>
      </c>
      <c r="G14" s="35">
        <v>0</v>
      </c>
      <c r="H14" s="7">
        <f>F14*G14</f>
        <v>0</v>
      </c>
    </row>
    <row r="15" spans="1:9" ht="15.6" x14ac:dyDescent="0.25">
      <c r="A15" s="196"/>
      <c r="B15" s="196"/>
      <c r="C15" s="197" t="s">
        <v>32</v>
      </c>
      <c r="D15" s="102" t="s">
        <v>680</v>
      </c>
      <c r="E15" s="109" t="s">
        <v>91</v>
      </c>
      <c r="F15" s="109">
        <v>18</v>
      </c>
      <c r="G15" s="35">
        <v>0</v>
      </c>
      <c r="H15" s="7">
        <f>F15*G15</f>
        <v>0</v>
      </c>
    </row>
    <row r="16" spans="1:9" x14ac:dyDescent="0.25">
      <c r="A16" s="196"/>
      <c r="B16" s="196" t="s">
        <v>489</v>
      </c>
      <c r="C16" s="197"/>
      <c r="D16" s="184" t="s">
        <v>751</v>
      </c>
      <c r="E16" s="109"/>
      <c r="F16" s="109"/>
      <c r="G16" s="15"/>
      <c r="H16" s="193"/>
      <c r="I16" s="95"/>
    </row>
    <row r="17" spans="1:9" ht="26.4" x14ac:dyDescent="0.25">
      <c r="A17" s="196"/>
      <c r="B17" s="196"/>
      <c r="C17" s="197" t="s">
        <v>27</v>
      </c>
      <c r="D17" s="102" t="s">
        <v>684</v>
      </c>
      <c r="E17" s="109" t="s">
        <v>91</v>
      </c>
      <c r="F17" s="109">
        <v>14.4</v>
      </c>
      <c r="G17" s="35">
        <v>0</v>
      </c>
      <c r="H17" s="7">
        <f>F17*G17</f>
        <v>0</v>
      </c>
    </row>
    <row r="18" spans="1:9" ht="26.4" x14ac:dyDescent="0.25">
      <c r="A18" s="196"/>
      <c r="B18" s="196"/>
      <c r="C18" s="197" t="s">
        <v>29</v>
      </c>
      <c r="D18" s="102" t="s">
        <v>678</v>
      </c>
      <c r="E18" s="109" t="s">
        <v>91</v>
      </c>
      <c r="F18" s="109">
        <v>121.2</v>
      </c>
      <c r="G18" s="35">
        <v>0</v>
      </c>
      <c r="H18" s="7">
        <f>F18*G18</f>
        <v>0</v>
      </c>
    </row>
    <row r="19" spans="1:9" ht="26.4" x14ac:dyDescent="0.25">
      <c r="A19" s="196"/>
      <c r="B19" s="196"/>
      <c r="C19" s="197" t="s">
        <v>44</v>
      </c>
      <c r="D19" s="102" t="s">
        <v>679</v>
      </c>
      <c r="E19" s="109" t="s">
        <v>91</v>
      </c>
      <c r="F19" s="109">
        <v>84</v>
      </c>
      <c r="G19" s="35">
        <v>0</v>
      </c>
      <c r="H19" s="7">
        <f>F19*G19</f>
        <v>0</v>
      </c>
    </row>
    <row r="20" spans="1:9" ht="15.6" x14ac:dyDescent="0.25">
      <c r="A20" s="196"/>
      <c r="B20" s="196"/>
      <c r="C20" s="197" t="s">
        <v>32</v>
      </c>
      <c r="D20" s="102" t="s">
        <v>680</v>
      </c>
      <c r="E20" s="109" t="s">
        <v>91</v>
      </c>
      <c r="F20" s="109">
        <v>48</v>
      </c>
      <c r="G20" s="35">
        <v>0</v>
      </c>
      <c r="H20" s="7">
        <f>F20*G20</f>
        <v>0</v>
      </c>
    </row>
    <row r="21" spans="1:9" ht="26.4" x14ac:dyDescent="0.25">
      <c r="A21" s="196" t="s">
        <v>491</v>
      </c>
      <c r="B21" s="196"/>
      <c r="C21" s="197"/>
      <c r="D21" s="204" t="s">
        <v>700</v>
      </c>
      <c r="E21" s="109" t="s">
        <v>497</v>
      </c>
      <c r="F21" s="109">
        <v>2000</v>
      </c>
      <c r="G21" s="35">
        <v>0</v>
      </c>
      <c r="H21" s="7">
        <f>F21*G21</f>
        <v>0</v>
      </c>
      <c r="I21" s="95"/>
    </row>
    <row r="22" spans="1:9" x14ac:dyDescent="0.25">
      <c r="A22" s="196" t="s">
        <v>492</v>
      </c>
      <c r="B22" s="196"/>
      <c r="C22" s="197"/>
      <c r="D22" s="198" t="s">
        <v>21</v>
      </c>
      <c r="E22" s="109"/>
      <c r="F22" s="109"/>
      <c r="G22" s="15"/>
      <c r="H22" s="193"/>
    </row>
    <row r="23" spans="1:9" ht="52.8" x14ac:dyDescent="0.25">
      <c r="A23" s="196"/>
      <c r="B23" s="196" t="s">
        <v>493</v>
      </c>
      <c r="C23" s="197"/>
      <c r="D23" s="184" t="s">
        <v>845</v>
      </c>
      <c r="E23" s="109"/>
      <c r="F23" s="109"/>
      <c r="G23" s="15"/>
      <c r="H23" s="193"/>
      <c r="I23" s="95"/>
    </row>
    <row r="24" spans="1:9" ht="26.4" x14ac:dyDescent="0.25">
      <c r="A24" s="196"/>
      <c r="B24" s="196"/>
      <c r="C24" s="197" t="s">
        <v>27</v>
      </c>
      <c r="D24" s="102" t="s">
        <v>684</v>
      </c>
      <c r="E24" s="109" t="s">
        <v>92</v>
      </c>
      <c r="F24" s="109">
        <v>68.400000000000006</v>
      </c>
      <c r="G24" s="35">
        <v>0</v>
      </c>
      <c r="H24" s="7">
        <f>F24*G24</f>
        <v>0</v>
      </c>
    </row>
    <row r="25" spans="1:9" ht="26.4" x14ac:dyDescent="0.25">
      <c r="A25" s="196"/>
      <c r="B25" s="196"/>
      <c r="C25" s="197" t="s">
        <v>29</v>
      </c>
      <c r="D25" s="102" t="s">
        <v>678</v>
      </c>
      <c r="E25" s="109" t="s">
        <v>92</v>
      </c>
      <c r="F25" s="109">
        <v>507.6</v>
      </c>
      <c r="G25" s="35">
        <v>0</v>
      </c>
      <c r="H25" s="7">
        <f>F25*G25</f>
        <v>0</v>
      </c>
    </row>
    <row r="26" spans="1:9" ht="26.4" x14ac:dyDescent="0.25">
      <c r="A26" s="196"/>
      <c r="B26" s="196"/>
      <c r="C26" s="197" t="s">
        <v>44</v>
      </c>
      <c r="D26" s="102" t="s">
        <v>679</v>
      </c>
      <c r="E26" s="109" t="s">
        <v>92</v>
      </c>
      <c r="F26" s="109">
        <v>345.6</v>
      </c>
      <c r="G26" s="35">
        <v>0</v>
      </c>
      <c r="H26" s="7">
        <f>F26*G26</f>
        <v>0</v>
      </c>
    </row>
    <row r="27" spans="1:9" x14ac:dyDescent="0.25">
      <c r="A27" s="196"/>
      <c r="B27" s="196"/>
      <c r="C27" s="197" t="s">
        <v>32</v>
      </c>
      <c r="D27" s="102" t="s">
        <v>680</v>
      </c>
      <c r="E27" s="109" t="s">
        <v>92</v>
      </c>
      <c r="F27" s="109">
        <v>198</v>
      </c>
      <c r="G27" s="35">
        <v>0</v>
      </c>
      <c r="H27" s="7">
        <f>F27*G27</f>
        <v>0</v>
      </c>
    </row>
    <row r="28" spans="1:9" x14ac:dyDescent="0.25">
      <c r="A28" s="196" t="s">
        <v>494</v>
      </c>
      <c r="B28" s="196"/>
      <c r="C28" s="197"/>
      <c r="D28" s="198" t="s">
        <v>495</v>
      </c>
      <c r="E28" s="109"/>
      <c r="F28" s="109"/>
      <c r="G28" s="15"/>
      <c r="H28" s="193"/>
    </row>
    <row r="29" spans="1:9" ht="26.4" x14ac:dyDescent="0.25">
      <c r="A29" s="196"/>
      <c r="B29" s="196" t="s">
        <v>496</v>
      </c>
      <c r="C29" s="197"/>
      <c r="D29" s="102" t="s">
        <v>18</v>
      </c>
      <c r="E29" s="109" t="s">
        <v>93</v>
      </c>
      <c r="F29" s="109">
        <v>1280.4000000000001</v>
      </c>
      <c r="G29" s="35">
        <v>0</v>
      </c>
      <c r="H29" s="7">
        <f>F29*G29</f>
        <v>0</v>
      </c>
    </row>
    <row r="30" spans="1:9" x14ac:dyDescent="0.25">
      <c r="A30" s="196"/>
      <c r="B30" s="196"/>
      <c r="C30" s="197"/>
      <c r="D30" s="102"/>
      <c r="E30" s="109"/>
      <c r="F30" s="109"/>
      <c r="G30" s="15"/>
      <c r="H30" s="193"/>
    </row>
    <row r="31" spans="1:9" x14ac:dyDescent="0.25">
      <c r="A31" s="196"/>
      <c r="B31" s="196"/>
      <c r="C31" s="197"/>
      <c r="D31" s="183"/>
      <c r="E31" s="109"/>
      <c r="F31" s="109"/>
      <c r="G31" s="15"/>
      <c r="H31" s="193"/>
      <c r="I31" s="94"/>
    </row>
    <row r="32" spans="1:9" x14ac:dyDescent="0.25">
      <c r="A32" s="102"/>
      <c r="B32" s="102"/>
      <c r="C32" s="109"/>
      <c r="D32" s="158"/>
      <c r="E32" s="109"/>
      <c r="F32" s="109"/>
      <c r="G32" s="15"/>
      <c r="H32" s="193"/>
    </row>
    <row r="33" spans="1:8" x14ac:dyDescent="0.25">
      <c r="A33" s="188" t="s">
        <v>24</v>
      </c>
      <c r="B33" s="188"/>
      <c r="C33" s="188"/>
      <c r="D33" s="188"/>
      <c r="E33" s="115"/>
      <c r="F33" s="199"/>
      <c r="G33" s="16"/>
      <c r="H33" s="13">
        <f>SUM(H7:H32)</f>
        <v>0</v>
      </c>
    </row>
    <row r="1048309" spans="5:5" x14ac:dyDescent="0.25">
      <c r="E1048309" s="62"/>
    </row>
  </sheetData>
  <sheetProtection algorithmName="SHA-512" hashValue="PturX3qSWw6LKVAIbjRXdo/EVurkxOyvKi7xZWOiQTZxjmf2hb3NyOGPy9ZeJeIVNdMuJN3jMNHtuTydu4pQPg==" saltValue="NjwB8vE6EvKf9ae31dBZEQ==" spinCount="100000" sheet="1" objects="1" scenarios="1" selectLockedCells="1"/>
  <mergeCells count="3">
    <mergeCell ref="E3:H3"/>
    <mergeCell ref="A1:H1"/>
    <mergeCell ref="A2:H2"/>
  </mergeCells>
  <pageMargins left="0.75" right="0.75" top="1" bottom="1" header="0.5" footer="0.5"/>
  <pageSetup paperSize="9" scale="58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3">
    <tabColor rgb="FFFFFF00"/>
  </sheetPr>
  <dimension ref="A1:I1048314"/>
  <sheetViews>
    <sheetView view="pageBreakPreview" topLeftCell="A28" zoomScale="96" zoomScaleNormal="100" zoomScaleSheetLayoutView="96" workbookViewId="0">
      <selection activeCell="G11" sqref="G11"/>
    </sheetView>
  </sheetViews>
  <sheetFormatPr defaultRowHeight="13.2" x14ac:dyDescent="0.25"/>
  <cols>
    <col min="1" max="1" width="9.33203125" customWidth="1"/>
    <col min="2" max="2" width="9" bestFit="1" customWidth="1"/>
    <col min="3" max="3" width="3.88671875" customWidth="1"/>
    <col min="4" max="4" width="40.6640625" customWidth="1"/>
    <col min="5" max="5" width="25.5546875" bestFit="1" customWidth="1"/>
    <col min="6" max="8" width="20.6640625" customWidth="1"/>
    <col min="258" max="258" width="9.33203125" customWidth="1"/>
    <col min="259" max="259" width="6.6640625" customWidth="1"/>
    <col min="260" max="260" width="40.6640625" customWidth="1"/>
    <col min="261" max="264" width="9.33203125" customWidth="1"/>
    <col min="514" max="514" width="9.33203125" customWidth="1"/>
    <col min="515" max="515" width="6.6640625" customWidth="1"/>
    <col min="516" max="516" width="40.6640625" customWidth="1"/>
    <col min="517" max="520" width="9.33203125" customWidth="1"/>
    <col min="770" max="770" width="9.33203125" customWidth="1"/>
    <col min="771" max="771" width="6.6640625" customWidth="1"/>
    <col min="772" max="772" width="40.6640625" customWidth="1"/>
    <col min="773" max="776" width="9.33203125" customWidth="1"/>
    <col min="1026" max="1026" width="9.33203125" customWidth="1"/>
    <col min="1027" max="1027" width="6.6640625" customWidth="1"/>
    <col min="1028" max="1028" width="40.6640625" customWidth="1"/>
    <col min="1029" max="1032" width="9.33203125" customWidth="1"/>
    <col min="1282" max="1282" width="9.33203125" customWidth="1"/>
    <col min="1283" max="1283" width="6.6640625" customWidth="1"/>
    <col min="1284" max="1284" width="40.6640625" customWidth="1"/>
    <col min="1285" max="1288" width="9.33203125" customWidth="1"/>
    <col min="1538" max="1538" width="9.33203125" customWidth="1"/>
    <col min="1539" max="1539" width="6.6640625" customWidth="1"/>
    <col min="1540" max="1540" width="40.6640625" customWidth="1"/>
    <col min="1541" max="1544" width="9.33203125" customWidth="1"/>
    <col min="1794" max="1794" width="9.33203125" customWidth="1"/>
    <col min="1795" max="1795" width="6.6640625" customWidth="1"/>
    <col min="1796" max="1796" width="40.6640625" customWidth="1"/>
    <col min="1797" max="1800" width="9.33203125" customWidth="1"/>
    <col min="2050" max="2050" width="9.33203125" customWidth="1"/>
    <col min="2051" max="2051" width="6.6640625" customWidth="1"/>
    <col min="2052" max="2052" width="40.6640625" customWidth="1"/>
    <col min="2053" max="2056" width="9.33203125" customWidth="1"/>
    <col min="2306" max="2306" width="9.33203125" customWidth="1"/>
    <col min="2307" max="2307" width="6.6640625" customWidth="1"/>
    <col min="2308" max="2308" width="40.6640625" customWidth="1"/>
    <col min="2309" max="2312" width="9.33203125" customWidth="1"/>
    <col min="2562" max="2562" width="9.33203125" customWidth="1"/>
    <col min="2563" max="2563" width="6.6640625" customWidth="1"/>
    <col min="2564" max="2564" width="40.6640625" customWidth="1"/>
    <col min="2565" max="2568" width="9.33203125" customWidth="1"/>
    <col min="2818" max="2818" width="9.33203125" customWidth="1"/>
    <col min="2819" max="2819" width="6.6640625" customWidth="1"/>
    <col min="2820" max="2820" width="40.6640625" customWidth="1"/>
    <col min="2821" max="2824" width="9.33203125" customWidth="1"/>
    <col min="3074" max="3074" width="9.33203125" customWidth="1"/>
    <col min="3075" max="3075" width="6.6640625" customWidth="1"/>
    <col min="3076" max="3076" width="40.6640625" customWidth="1"/>
    <col min="3077" max="3080" width="9.33203125" customWidth="1"/>
    <col min="3330" max="3330" width="9.33203125" customWidth="1"/>
    <col min="3331" max="3331" width="6.6640625" customWidth="1"/>
    <col min="3332" max="3332" width="40.6640625" customWidth="1"/>
    <col min="3333" max="3336" width="9.33203125" customWidth="1"/>
    <col min="3586" max="3586" width="9.33203125" customWidth="1"/>
    <col min="3587" max="3587" width="6.6640625" customWidth="1"/>
    <col min="3588" max="3588" width="40.6640625" customWidth="1"/>
    <col min="3589" max="3592" width="9.33203125" customWidth="1"/>
    <col min="3842" max="3842" width="9.33203125" customWidth="1"/>
    <col min="3843" max="3843" width="6.6640625" customWidth="1"/>
    <col min="3844" max="3844" width="40.6640625" customWidth="1"/>
    <col min="3845" max="3848" width="9.33203125" customWidth="1"/>
    <col min="4098" max="4098" width="9.33203125" customWidth="1"/>
    <col min="4099" max="4099" width="6.6640625" customWidth="1"/>
    <col min="4100" max="4100" width="40.6640625" customWidth="1"/>
    <col min="4101" max="4104" width="9.33203125" customWidth="1"/>
    <col min="4354" max="4354" width="9.33203125" customWidth="1"/>
    <col min="4355" max="4355" width="6.6640625" customWidth="1"/>
    <col min="4356" max="4356" width="40.6640625" customWidth="1"/>
    <col min="4357" max="4360" width="9.33203125" customWidth="1"/>
    <col min="4610" max="4610" width="9.33203125" customWidth="1"/>
    <col min="4611" max="4611" width="6.6640625" customWidth="1"/>
    <col min="4612" max="4612" width="40.6640625" customWidth="1"/>
    <col min="4613" max="4616" width="9.33203125" customWidth="1"/>
    <col min="4866" max="4866" width="9.33203125" customWidth="1"/>
    <col min="4867" max="4867" width="6.6640625" customWidth="1"/>
    <col min="4868" max="4868" width="40.6640625" customWidth="1"/>
    <col min="4869" max="4872" width="9.33203125" customWidth="1"/>
    <col min="5122" max="5122" width="9.33203125" customWidth="1"/>
    <col min="5123" max="5123" width="6.6640625" customWidth="1"/>
    <col min="5124" max="5124" width="40.6640625" customWidth="1"/>
    <col min="5125" max="5128" width="9.33203125" customWidth="1"/>
    <col min="5378" max="5378" width="9.33203125" customWidth="1"/>
    <col min="5379" max="5379" width="6.6640625" customWidth="1"/>
    <col min="5380" max="5380" width="40.6640625" customWidth="1"/>
    <col min="5381" max="5384" width="9.33203125" customWidth="1"/>
    <col min="5634" max="5634" width="9.33203125" customWidth="1"/>
    <col min="5635" max="5635" width="6.6640625" customWidth="1"/>
    <col min="5636" max="5636" width="40.6640625" customWidth="1"/>
    <col min="5637" max="5640" width="9.33203125" customWidth="1"/>
    <col min="5890" max="5890" width="9.33203125" customWidth="1"/>
    <col min="5891" max="5891" width="6.6640625" customWidth="1"/>
    <col min="5892" max="5892" width="40.6640625" customWidth="1"/>
    <col min="5893" max="5896" width="9.33203125" customWidth="1"/>
    <col min="6146" max="6146" width="9.33203125" customWidth="1"/>
    <col min="6147" max="6147" width="6.6640625" customWidth="1"/>
    <col min="6148" max="6148" width="40.6640625" customWidth="1"/>
    <col min="6149" max="6152" width="9.33203125" customWidth="1"/>
    <col min="6402" max="6402" width="9.33203125" customWidth="1"/>
    <col min="6403" max="6403" width="6.6640625" customWidth="1"/>
    <col min="6404" max="6404" width="40.6640625" customWidth="1"/>
    <col min="6405" max="6408" width="9.33203125" customWidth="1"/>
    <col min="6658" max="6658" width="9.33203125" customWidth="1"/>
    <col min="6659" max="6659" width="6.6640625" customWidth="1"/>
    <col min="6660" max="6660" width="40.6640625" customWidth="1"/>
    <col min="6661" max="6664" width="9.33203125" customWidth="1"/>
    <col min="6914" max="6914" width="9.33203125" customWidth="1"/>
    <col min="6915" max="6915" width="6.6640625" customWidth="1"/>
    <col min="6916" max="6916" width="40.6640625" customWidth="1"/>
    <col min="6917" max="6920" width="9.33203125" customWidth="1"/>
    <col min="7170" max="7170" width="9.33203125" customWidth="1"/>
    <col min="7171" max="7171" width="6.6640625" customWidth="1"/>
    <col min="7172" max="7172" width="40.6640625" customWidth="1"/>
    <col min="7173" max="7176" width="9.33203125" customWidth="1"/>
    <col min="7426" max="7426" width="9.33203125" customWidth="1"/>
    <col min="7427" max="7427" width="6.6640625" customWidth="1"/>
    <col min="7428" max="7428" width="40.6640625" customWidth="1"/>
    <col min="7429" max="7432" width="9.33203125" customWidth="1"/>
    <col min="7682" max="7682" width="9.33203125" customWidth="1"/>
    <col min="7683" max="7683" width="6.6640625" customWidth="1"/>
    <col min="7684" max="7684" width="40.6640625" customWidth="1"/>
    <col min="7685" max="7688" width="9.33203125" customWidth="1"/>
    <col min="7938" max="7938" width="9.33203125" customWidth="1"/>
    <col min="7939" max="7939" width="6.6640625" customWidth="1"/>
    <col min="7940" max="7940" width="40.6640625" customWidth="1"/>
    <col min="7941" max="7944" width="9.33203125" customWidth="1"/>
    <col min="8194" max="8194" width="9.33203125" customWidth="1"/>
    <col min="8195" max="8195" width="6.6640625" customWidth="1"/>
    <col min="8196" max="8196" width="40.6640625" customWidth="1"/>
    <col min="8197" max="8200" width="9.33203125" customWidth="1"/>
    <col min="8450" max="8450" width="9.33203125" customWidth="1"/>
    <col min="8451" max="8451" width="6.6640625" customWidth="1"/>
    <col min="8452" max="8452" width="40.6640625" customWidth="1"/>
    <col min="8453" max="8456" width="9.33203125" customWidth="1"/>
    <col min="8706" max="8706" width="9.33203125" customWidth="1"/>
    <col min="8707" max="8707" width="6.6640625" customWidth="1"/>
    <col min="8708" max="8708" width="40.6640625" customWidth="1"/>
    <col min="8709" max="8712" width="9.33203125" customWidth="1"/>
    <col min="8962" max="8962" width="9.33203125" customWidth="1"/>
    <col min="8963" max="8963" width="6.6640625" customWidth="1"/>
    <col min="8964" max="8964" width="40.6640625" customWidth="1"/>
    <col min="8965" max="8968" width="9.33203125" customWidth="1"/>
    <col min="9218" max="9218" width="9.33203125" customWidth="1"/>
    <col min="9219" max="9219" width="6.6640625" customWidth="1"/>
    <col min="9220" max="9220" width="40.6640625" customWidth="1"/>
    <col min="9221" max="9224" width="9.33203125" customWidth="1"/>
    <col min="9474" max="9474" width="9.33203125" customWidth="1"/>
    <col min="9475" max="9475" width="6.6640625" customWidth="1"/>
    <col min="9476" max="9476" width="40.6640625" customWidth="1"/>
    <col min="9477" max="9480" width="9.33203125" customWidth="1"/>
    <col min="9730" max="9730" width="9.33203125" customWidth="1"/>
    <col min="9731" max="9731" width="6.6640625" customWidth="1"/>
    <col min="9732" max="9732" width="40.6640625" customWidth="1"/>
    <col min="9733" max="9736" width="9.33203125" customWidth="1"/>
    <col min="9986" max="9986" width="9.33203125" customWidth="1"/>
    <col min="9987" max="9987" width="6.6640625" customWidth="1"/>
    <col min="9988" max="9988" width="40.6640625" customWidth="1"/>
    <col min="9989" max="9992" width="9.33203125" customWidth="1"/>
    <col min="10242" max="10242" width="9.33203125" customWidth="1"/>
    <col min="10243" max="10243" width="6.6640625" customWidth="1"/>
    <col min="10244" max="10244" width="40.6640625" customWidth="1"/>
    <col min="10245" max="10248" width="9.33203125" customWidth="1"/>
    <col min="10498" max="10498" width="9.33203125" customWidth="1"/>
    <col min="10499" max="10499" width="6.6640625" customWidth="1"/>
    <col min="10500" max="10500" width="40.6640625" customWidth="1"/>
    <col min="10501" max="10504" width="9.33203125" customWidth="1"/>
    <col min="10754" max="10754" width="9.33203125" customWidth="1"/>
    <col min="10755" max="10755" width="6.6640625" customWidth="1"/>
    <col min="10756" max="10756" width="40.6640625" customWidth="1"/>
    <col min="10757" max="10760" width="9.33203125" customWidth="1"/>
    <col min="11010" max="11010" width="9.33203125" customWidth="1"/>
    <col min="11011" max="11011" width="6.6640625" customWidth="1"/>
    <col min="11012" max="11012" width="40.6640625" customWidth="1"/>
    <col min="11013" max="11016" width="9.33203125" customWidth="1"/>
    <col min="11266" max="11266" width="9.33203125" customWidth="1"/>
    <col min="11267" max="11267" width="6.6640625" customWidth="1"/>
    <col min="11268" max="11268" width="40.6640625" customWidth="1"/>
    <col min="11269" max="11272" width="9.33203125" customWidth="1"/>
    <col min="11522" max="11522" width="9.33203125" customWidth="1"/>
    <col min="11523" max="11523" width="6.6640625" customWidth="1"/>
    <col min="11524" max="11524" width="40.6640625" customWidth="1"/>
    <col min="11525" max="11528" width="9.33203125" customWidth="1"/>
    <col min="11778" max="11778" width="9.33203125" customWidth="1"/>
    <col min="11779" max="11779" width="6.6640625" customWidth="1"/>
    <col min="11780" max="11780" width="40.6640625" customWidth="1"/>
    <col min="11781" max="11784" width="9.33203125" customWidth="1"/>
    <col min="12034" max="12034" width="9.33203125" customWidth="1"/>
    <col min="12035" max="12035" width="6.6640625" customWidth="1"/>
    <col min="12036" max="12036" width="40.6640625" customWidth="1"/>
    <col min="12037" max="12040" width="9.33203125" customWidth="1"/>
    <col min="12290" max="12290" width="9.33203125" customWidth="1"/>
    <col min="12291" max="12291" width="6.6640625" customWidth="1"/>
    <col min="12292" max="12292" width="40.6640625" customWidth="1"/>
    <col min="12293" max="12296" width="9.33203125" customWidth="1"/>
    <col min="12546" max="12546" width="9.33203125" customWidth="1"/>
    <col min="12547" max="12547" width="6.6640625" customWidth="1"/>
    <col min="12548" max="12548" width="40.6640625" customWidth="1"/>
    <col min="12549" max="12552" width="9.33203125" customWidth="1"/>
    <col min="12802" max="12802" width="9.33203125" customWidth="1"/>
    <col min="12803" max="12803" width="6.6640625" customWidth="1"/>
    <col min="12804" max="12804" width="40.6640625" customWidth="1"/>
    <col min="12805" max="12808" width="9.33203125" customWidth="1"/>
    <col min="13058" max="13058" width="9.33203125" customWidth="1"/>
    <col min="13059" max="13059" width="6.6640625" customWidth="1"/>
    <col min="13060" max="13060" width="40.6640625" customWidth="1"/>
    <col min="13061" max="13064" width="9.33203125" customWidth="1"/>
    <col min="13314" max="13314" width="9.33203125" customWidth="1"/>
    <col min="13315" max="13315" width="6.6640625" customWidth="1"/>
    <col min="13316" max="13316" width="40.6640625" customWidth="1"/>
    <col min="13317" max="13320" width="9.33203125" customWidth="1"/>
    <col min="13570" max="13570" width="9.33203125" customWidth="1"/>
    <col min="13571" max="13571" width="6.6640625" customWidth="1"/>
    <col min="13572" max="13572" width="40.6640625" customWidth="1"/>
    <col min="13573" max="13576" width="9.33203125" customWidth="1"/>
    <col min="13826" max="13826" width="9.33203125" customWidth="1"/>
    <col min="13827" max="13827" width="6.6640625" customWidth="1"/>
    <col min="13828" max="13828" width="40.6640625" customWidth="1"/>
    <col min="13829" max="13832" width="9.33203125" customWidth="1"/>
    <col min="14082" max="14082" width="9.33203125" customWidth="1"/>
    <col min="14083" max="14083" width="6.6640625" customWidth="1"/>
    <col min="14084" max="14084" width="40.6640625" customWidth="1"/>
    <col min="14085" max="14088" width="9.33203125" customWidth="1"/>
    <col min="14338" max="14338" width="9.33203125" customWidth="1"/>
    <col min="14339" max="14339" width="6.6640625" customWidth="1"/>
    <col min="14340" max="14340" width="40.6640625" customWidth="1"/>
    <col min="14341" max="14344" width="9.33203125" customWidth="1"/>
    <col min="14594" max="14594" width="9.33203125" customWidth="1"/>
    <col min="14595" max="14595" width="6.6640625" customWidth="1"/>
    <col min="14596" max="14596" width="40.6640625" customWidth="1"/>
    <col min="14597" max="14600" width="9.33203125" customWidth="1"/>
    <col min="14850" max="14850" width="9.33203125" customWidth="1"/>
    <col min="14851" max="14851" width="6.6640625" customWidth="1"/>
    <col min="14852" max="14852" width="40.6640625" customWidth="1"/>
    <col min="14853" max="14856" width="9.33203125" customWidth="1"/>
    <col min="15106" max="15106" width="9.33203125" customWidth="1"/>
    <col min="15107" max="15107" width="6.6640625" customWidth="1"/>
    <col min="15108" max="15108" width="40.6640625" customWidth="1"/>
    <col min="15109" max="15112" width="9.33203125" customWidth="1"/>
    <col min="15362" max="15362" width="9.33203125" customWidth="1"/>
    <col min="15363" max="15363" width="6.6640625" customWidth="1"/>
    <col min="15364" max="15364" width="40.6640625" customWidth="1"/>
    <col min="15365" max="15368" width="9.33203125" customWidth="1"/>
    <col min="15618" max="15618" width="9.33203125" customWidth="1"/>
    <col min="15619" max="15619" width="6.6640625" customWidth="1"/>
    <col min="15620" max="15620" width="40.6640625" customWidth="1"/>
    <col min="15621" max="15624" width="9.33203125" customWidth="1"/>
    <col min="15874" max="15874" width="9.33203125" customWidth="1"/>
    <col min="15875" max="15875" width="6.6640625" customWidth="1"/>
    <col min="15876" max="15876" width="40.6640625" customWidth="1"/>
    <col min="15877" max="15880" width="9.33203125" customWidth="1"/>
    <col min="16130" max="16130" width="9.33203125" customWidth="1"/>
    <col min="16131" max="16131" width="6.6640625" customWidth="1"/>
    <col min="16132" max="16132" width="40.6640625" customWidth="1"/>
    <col min="16133" max="16136" width="9.33203125" customWidth="1"/>
  </cols>
  <sheetData>
    <row r="1" spans="1:9" x14ac:dyDescent="0.25">
      <c r="A1" s="264" t="str">
        <f>'C8.8'!A1</f>
        <v>CONTRACT SANRAL N.012-150-2020/1</v>
      </c>
      <c r="B1" s="264"/>
      <c r="C1" s="264"/>
      <c r="D1" s="264"/>
      <c r="E1" s="264"/>
      <c r="F1" s="264"/>
      <c r="G1" s="264"/>
      <c r="H1" s="264"/>
    </row>
    <row r="2" spans="1:9" x14ac:dyDescent="0.25">
      <c r="A2" s="264" t="str">
        <f>'C8.8'!A2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  <c r="H2" s="264"/>
    </row>
    <row r="3" spans="1:9" ht="48" customHeight="1" x14ac:dyDescent="0.25">
      <c r="A3" s="43" t="s">
        <v>498</v>
      </c>
      <c r="B3" s="44"/>
      <c r="C3" s="44"/>
      <c r="D3" s="44"/>
      <c r="E3" s="261" t="s">
        <v>499</v>
      </c>
      <c r="F3" s="261"/>
      <c r="G3" s="261"/>
      <c r="H3" s="261"/>
    </row>
    <row r="4" spans="1:9" x14ac:dyDescent="0.25">
      <c r="A4" s="46" t="s">
        <v>0</v>
      </c>
      <c r="B4" s="46"/>
      <c r="C4" s="47"/>
      <c r="D4" s="48" t="s">
        <v>1</v>
      </c>
      <c r="E4" s="48" t="s">
        <v>2</v>
      </c>
      <c r="F4" s="48" t="s">
        <v>3</v>
      </c>
      <c r="G4" s="48" t="s">
        <v>4</v>
      </c>
      <c r="H4" s="48" t="s">
        <v>5</v>
      </c>
      <c r="I4" s="93"/>
    </row>
    <row r="5" spans="1:9" x14ac:dyDescent="0.25">
      <c r="A5" s="49"/>
      <c r="B5" s="49"/>
      <c r="C5" s="50"/>
      <c r="D5" s="51"/>
      <c r="E5" s="52"/>
      <c r="F5" s="52"/>
      <c r="G5" s="52"/>
      <c r="H5" s="51"/>
    </row>
    <row r="6" spans="1:9" x14ac:dyDescent="0.25">
      <c r="A6" s="196"/>
      <c r="B6" s="196"/>
      <c r="C6" s="197"/>
      <c r="D6" s="102"/>
      <c r="E6" s="109"/>
      <c r="F6" s="109"/>
      <c r="G6" s="109"/>
      <c r="H6" s="102"/>
    </row>
    <row r="7" spans="1:9" x14ac:dyDescent="0.25">
      <c r="A7" s="196" t="s">
        <v>500</v>
      </c>
      <c r="B7" s="196"/>
      <c r="C7" s="197"/>
      <c r="D7" s="55" t="s">
        <v>501</v>
      </c>
      <c r="E7" s="109"/>
      <c r="F7" s="109"/>
      <c r="G7" s="109"/>
      <c r="H7" s="193"/>
    </row>
    <row r="8" spans="1:9" x14ac:dyDescent="0.25">
      <c r="A8" s="196"/>
      <c r="B8" s="196" t="s">
        <v>502</v>
      </c>
      <c r="C8" s="80"/>
      <c r="D8" s="78" t="s">
        <v>503</v>
      </c>
      <c r="E8" s="109"/>
      <c r="F8" s="109"/>
      <c r="G8" s="109"/>
      <c r="H8" s="193"/>
    </row>
    <row r="9" spans="1:9" ht="146.25" customHeight="1" x14ac:dyDescent="0.25">
      <c r="A9" s="196"/>
      <c r="B9" s="196"/>
      <c r="C9" s="197" t="s">
        <v>27</v>
      </c>
      <c r="D9" s="205" t="s">
        <v>850</v>
      </c>
      <c r="E9" s="109" t="s">
        <v>23</v>
      </c>
      <c r="F9" s="109" t="s">
        <v>658</v>
      </c>
      <c r="G9" s="109" t="s">
        <v>659</v>
      </c>
      <c r="H9" s="37">
        <v>0</v>
      </c>
      <c r="I9" s="95"/>
    </row>
    <row r="10" spans="1:9" x14ac:dyDescent="0.25">
      <c r="A10" s="196" t="s">
        <v>504</v>
      </c>
      <c r="B10" s="196"/>
      <c r="C10" s="197"/>
      <c r="D10" s="185" t="s">
        <v>505</v>
      </c>
      <c r="E10" s="109"/>
      <c r="F10" s="109"/>
      <c r="G10" s="26"/>
      <c r="H10" s="193"/>
    </row>
    <row r="11" spans="1:9" ht="56.25" customHeight="1" x14ac:dyDescent="0.25">
      <c r="A11" s="196"/>
      <c r="B11" s="196" t="s">
        <v>506</v>
      </c>
      <c r="C11" s="197"/>
      <c r="D11" s="184" t="s">
        <v>851</v>
      </c>
      <c r="E11" s="109" t="s">
        <v>497</v>
      </c>
      <c r="F11" s="109">
        <v>1220</v>
      </c>
      <c r="G11" s="35">
        <v>0</v>
      </c>
      <c r="H11" s="22">
        <f>F11*G11</f>
        <v>0</v>
      </c>
      <c r="I11" s="95"/>
    </row>
    <row r="12" spans="1:9" ht="66" x14ac:dyDescent="0.25">
      <c r="A12" s="196"/>
      <c r="B12" s="196"/>
      <c r="C12" s="197"/>
      <c r="D12" s="184" t="s">
        <v>852</v>
      </c>
      <c r="E12" s="109" t="s">
        <v>497</v>
      </c>
      <c r="F12" s="109">
        <v>1220</v>
      </c>
      <c r="G12" s="35">
        <v>0</v>
      </c>
      <c r="H12" s="22">
        <f>F12*G12</f>
        <v>0</v>
      </c>
      <c r="I12" s="95"/>
    </row>
    <row r="13" spans="1:9" ht="66" x14ac:dyDescent="0.25">
      <c r="A13" s="196"/>
      <c r="B13" s="196"/>
      <c r="C13" s="197"/>
      <c r="D13" s="184" t="s">
        <v>853</v>
      </c>
      <c r="E13" s="109" t="s">
        <v>497</v>
      </c>
      <c r="F13" s="109">
        <v>1220</v>
      </c>
      <c r="G13" s="35">
        <v>0</v>
      </c>
      <c r="H13" s="22">
        <f>F13*G13</f>
        <v>0</v>
      </c>
      <c r="I13" s="95"/>
    </row>
    <row r="14" spans="1:9" ht="26.4" x14ac:dyDescent="0.25">
      <c r="A14" s="196"/>
      <c r="B14" s="196" t="s">
        <v>507</v>
      </c>
      <c r="C14" s="197"/>
      <c r="D14" s="57" t="s">
        <v>701</v>
      </c>
      <c r="E14" s="109" t="s">
        <v>497</v>
      </c>
      <c r="F14" s="109">
        <v>3660</v>
      </c>
      <c r="G14" s="35">
        <v>0</v>
      </c>
      <c r="H14" s="22">
        <f>F14*G14</f>
        <v>0</v>
      </c>
    </row>
    <row r="15" spans="1:9" x14ac:dyDescent="0.25">
      <c r="A15" s="196" t="s">
        <v>508</v>
      </c>
      <c r="B15" s="196"/>
      <c r="C15" s="197"/>
      <c r="D15" s="55" t="s">
        <v>509</v>
      </c>
      <c r="E15" s="109"/>
      <c r="F15" s="109"/>
      <c r="G15" s="26"/>
      <c r="H15" s="193"/>
    </row>
    <row r="16" spans="1:9" ht="41.25" customHeight="1" x14ac:dyDescent="0.25">
      <c r="A16" s="196"/>
      <c r="B16" s="196" t="s">
        <v>510</v>
      </c>
      <c r="C16" s="197"/>
      <c r="D16" s="206" t="s">
        <v>685</v>
      </c>
      <c r="E16" s="106" t="s">
        <v>424</v>
      </c>
      <c r="F16" s="109">
        <v>26000</v>
      </c>
      <c r="G16" s="35">
        <v>0</v>
      </c>
      <c r="H16" s="22">
        <f>F16*G16</f>
        <v>0</v>
      </c>
    </row>
    <row r="17" spans="1:9" x14ac:dyDescent="0.25">
      <c r="A17" s="196" t="s">
        <v>511</v>
      </c>
      <c r="B17" s="196"/>
      <c r="C17" s="197"/>
      <c r="D17" s="55" t="s">
        <v>512</v>
      </c>
      <c r="E17" s="109"/>
      <c r="F17" s="109"/>
      <c r="G17" s="26"/>
      <c r="H17" s="193"/>
    </row>
    <row r="18" spans="1:9" x14ac:dyDescent="0.25">
      <c r="A18" s="196"/>
      <c r="B18" s="196" t="s">
        <v>513</v>
      </c>
      <c r="C18" s="197"/>
      <c r="D18" s="57" t="s">
        <v>514</v>
      </c>
      <c r="E18" s="109"/>
      <c r="F18" s="109"/>
      <c r="G18" s="26"/>
      <c r="H18" s="193"/>
    </row>
    <row r="19" spans="1:9" ht="66" x14ac:dyDescent="0.25">
      <c r="A19" s="196"/>
      <c r="B19" s="196"/>
      <c r="C19" s="197" t="s">
        <v>44</v>
      </c>
      <c r="D19" s="184" t="s">
        <v>852</v>
      </c>
      <c r="E19" s="109" t="s">
        <v>92</v>
      </c>
      <c r="F19" s="109">
        <v>10500</v>
      </c>
      <c r="G19" s="35">
        <v>0</v>
      </c>
      <c r="H19" s="22">
        <f>F19*G19</f>
        <v>0</v>
      </c>
      <c r="I19" s="95"/>
    </row>
    <row r="20" spans="1:9" x14ac:dyDescent="0.25">
      <c r="A20" s="196" t="s">
        <v>515</v>
      </c>
      <c r="B20" s="196"/>
      <c r="C20" s="197"/>
      <c r="D20" s="55" t="s">
        <v>516</v>
      </c>
      <c r="E20" s="109"/>
      <c r="F20" s="109"/>
      <c r="G20" s="26"/>
      <c r="H20" s="193"/>
    </row>
    <row r="21" spans="1:9" x14ac:dyDescent="0.25">
      <c r="A21" s="196"/>
      <c r="B21" s="196" t="s">
        <v>517</v>
      </c>
      <c r="C21" s="197"/>
      <c r="D21" s="57" t="s">
        <v>514</v>
      </c>
      <c r="E21" s="109"/>
      <c r="F21" s="109"/>
      <c r="G21" s="26"/>
      <c r="H21" s="193"/>
    </row>
    <row r="22" spans="1:9" ht="66" x14ac:dyDescent="0.25">
      <c r="A22" s="196"/>
      <c r="B22" s="196"/>
      <c r="C22" s="197" t="s">
        <v>33</v>
      </c>
      <c r="D22" s="184" t="s">
        <v>854</v>
      </c>
      <c r="E22" s="109" t="s">
        <v>92</v>
      </c>
      <c r="F22" s="109">
        <v>3500</v>
      </c>
      <c r="G22" s="35">
        <v>0</v>
      </c>
      <c r="H22" s="22">
        <f t="shared" ref="H22" si="0">F22*G22</f>
        <v>0</v>
      </c>
      <c r="I22" s="95"/>
    </row>
    <row r="23" spans="1:9" ht="66" x14ac:dyDescent="0.25">
      <c r="A23" s="196"/>
      <c r="B23" s="196"/>
      <c r="C23" s="197"/>
      <c r="D23" s="184" t="s">
        <v>917</v>
      </c>
      <c r="E23" s="109" t="s">
        <v>92</v>
      </c>
      <c r="F23" s="109">
        <v>4100</v>
      </c>
      <c r="G23" s="35">
        <v>0</v>
      </c>
      <c r="H23" s="22">
        <f>F23*G23</f>
        <v>0</v>
      </c>
      <c r="I23" s="95"/>
    </row>
    <row r="24" spans="1:9" ht="26.4" x14ac:dyDescent="0.25">
      <c r="A24" s="196" t="s">
        <v>906</v>
      </c>
      <c r="B24" s="196"/>
      <c r="C24" s="197"/>
      <c r="D24" s="55" t="s">
        <v>907</v>
      </c>
      <c r="E24" s="80"/>
      <c r="F24" s="109"/>
      <c r="G24" s="26"/>
      <c r="H24" s="193"/>
      <c r="I24" s="95"/>
    </row>
    <row r="25" spans="1:9" ht="105.6" x14ac:dyDescent="0.25">
      <c r="A25" s="196"/>
      <c r="B25" s="196" t="s">
        <v>908</v>
      </c>
      <c r="C25" s="197"/>
      <c r="D25" s="78" t="s">
        <v>918</v>
      </c>
      <c r="E25" s="109" t="s">
        <v>92</v>
      </c>
      <c r="F25" s="109">
        <v>205</v>
      </c>
      <c r="G25" s="35">
        <v>0</v>
      </c>
      <c r="H25" s="22">
        <f>F25*G25</f>
        <v>0</v>
      </c>
      <c r="I25" s="95"/>
    </row>
    <row r="26" spans="1:9" ht="26.4" x14ac:dyDescent="0.25">
      <c r="A26" s="196" t="s">
        <v>815</v>
      </c>
      <c r="B26" s="196"/>
      <c r="C26" s="197"/>
      <c r="D26" s="192" t="s">
        <v>849</v>
      </c>
      <c r="E26" s="109"/>
      <c r="F26" s="109"/>
      <c r="G26" s="26"/>
      <c r="H26" s="193"/>
      <c r="I26" s="95"/>
    </row>
    <row r="27" spans="1:9" ht="15.6" x14ac:dyDescent="0.25">
      <c r="A27" s="196"/>
      <c r="B27" s="196" t="s">
        <v>816</v>
      </c>
      <c r="C27" s="197"/>
      <c r="D27" s="57" t="s">
        <v>817</v>
      </c>
      <c r="E27" s="109" t="s">
        <v>497</v>
      </c>
      <c r="F27" s="109">
        <v>33000</v>
      </c>
      <c r="G27" s="35">
        <v>0</v>
      </c>
      <c r="H27" s="22">
        <f>F27*G27</f>
        <v>0</v>
      </c>
      <c r="I27" s="95"/>
    </row>
    <row r="28" spans="1:9" ht="15.6" x14ac:dyDescent="0.25">
      <c r="A28" s="196"/>
      <c r="B28" s="196" t="s">
        <v>905</v>
      </c>
      <c r="C28" s="197"/>
      <c r="D28" s="57" t="s">
        <v>904</v>
      </c>
      <c r="E28" s="109" t="s">
        <v>497</v>
      </c>
      <c r="F28" s="109">
        <v>2000</v>
      </c>
      <c r="G28" s="35">
        <v>0</v>
      </c>
      <c r="H28" s="22">
        <f>F28*G28</f>
        <v>0</v>
      </c>
      <c r="I28" s="95"/>
    </row>
    <row r="29" spans="1:9" x14ac:dyDescent="0.25">
      <c r="A29" s="196" t="s">
        <v>855</v>
      </c>
      <c r="B29" s="196"/>
      <c r="C29" s="197"/>
      <c r="D29" s="55" t="s">
        <v>856</v>
      </c>
      <c r="E29" s="109"/>
      <c r="F29" s="109"/>
      <c r="G29" s="26"/>
      <c r="H29" s="193"/>
      <c r="I29" s="95"/>
    </row>
    <row r="30" spans="1:9" x14ac:dyDescent="0.25">
      <c r="A30" s="196"/>
      <c r="B30" s="196" t="s">
        <v>857</v>
      </c>
      <c r="C30" s="197"/>
      <c r="D30" s="78" t="s">
        <v>862</v>
      </c>
      <c r="E30" s="109" t="s">
        <v>92</v>
      </c>
      <c r="F30" s="109">
        <v>10</v>
      </c>
      <c r="G30" s="35">
        <v>0</v>
      </c>
      <c r="H30" s="22">
        <f t="shared" ref="H30:H32" si="1">F30*G30</f>
        <v>0</v>
      </c>
      <c r="I30" s="95"/>
    </row>
    <row r="31" spans="1:9" ht="26.4" x14ac:dyDescent="0.25">
      <c r="A31" s="196"/>
      <c r="B31" s="196" t="s">
        <v>858</v>
      </c>
      <c r="C31" s="197"/>
      <c r="D31" s="78" t="s">
        <v>859</v>
      </c>
      <c r="E31" s="109" t="s">
        <v>92</v>
      </c>
      <c r="F31" s="109">
        <v>2</v>
      </c>
      <c r="G31" s="35">
        <v>0</v>
      </c>
      <c r="H31" s="22">
        <f t="shared" si="1"/>
        <v>0</v>
      </c>
      <c r="I31" s="95"/>
    </row>
    <row r="32" spans="1:9" x14ac:dyDescent="0.25">
      <c r="A32" s="196"/>
      <c r="B32" s="196" t="s">
        <v>860</v>
      </c>
      <c r="C32" s="197"/>
      <c r="D32" s="78" t="s">
        <v>861</v>
      </c>
      <c r="E32" s="109" t="s">
        <v>92</v>
      </c>
      <c r="F32" s="109">
        <v>30</v>
      </c>
      <c r="G32" s="35">
        <v>0</v>
      </c>
      <c r="H32" s="22">
        <f t="shared" si="1"/>
        <v>0</v>
      </c>
      <c r="I32" s="95"/>
    </row>
    <row r="33" spans="1:9" ht="26.4" x14ac:dyDescent="0.25">
      <c r="A33" s="196"/>
      <c r="B33" s="196" t="s">
        <v>518</v>
      </c>
      <c r="C33" s="197"/>
      <c r="D33" s="78" t="s">
        <v>752</v>
      </c>
      <c r="E33" s="109" t="s">
        <v>260</v>
      </c>
      <c r="F33" s="109">
        <v>1</v>
      </c>
      <c r="G33" s="35">
        <v>0</v>
      </c>
      <c r="H33" s="22">
        <f>F33*G33</f>
        <v>0</v>
      </c>
      <c r="I33" s="95"/>
    </row>
    <row r="34" spans="1:9" ht="26.4" x14ac:dyDescent="0.25">
      <c r="A34" s="196"/>
      <c r="B34" s="196" t="s">
        <v>519</v>
      </c>
      <c r="C34" s="197"/>
      <c r="D34" s="57" t="s">
        <v>520</v>
      </c>
      <c r="E34" s="109" t="s">
        <v>521</v>
      </c>
      <c r="F34" s="109">
        <v>5</v>
      </c>
      <c r="G34" s="35">
        <v>0</v>
      </c>
      <c r="H34" s="22">
        <f>F34*G34</f>
        <v>0</v>
      </c>
    </row>
    <row r="35" spans="1:9" x14ac:dyDescent="0.25">
      <c r="A35" s="196"/>
      <c r="B35" s="196"/>
      <c r="C35" s="197"/>
      <c r="D35" s="198"/>
      <c r="E35" s="109"/>
      <c r="F35" s="109"/>
      <c r="G35" s="109"/>
      <c r="H35" s="193"/>
    </row>
    <row r="36" spans="1:9" x14ac:dyDescent="0.25">
      <c r="A36" s="196"/>
      <c r="B36" s="196"/>
      <c r="C36" s="197"/>
      <c r="D36" s="183"/>
      <c r="E36" s="109"/>
      <c r="F36" s="109"/>
      <c r="G36" s="109"/>
      <c r="H36" s="193"/>
      <c r="I36" s="94"/>
    </row>
    <row r="37" spans="1:9" x14ac:dyDescent="0.25">
      <c r="A37" s="102"/>
      <c r="B37" s="102"/>
      <c r="C37" s="109"/>
      <c r="D37" s="158"/>
      <c r="E37" s="109"/>
      <c r="F37" s="109"/>
      <c r="G37" s="109"/>
      <c r="H37" s="193"/>
    </row>
    <row r="38" spans="1:9" x14ac:dyDescent="0.25">
      <c r="A38" s="188" t="s">
        <v>24</v>
      </c>
      <c r="B38" s="188"/>
      <c r="C38" s="188"/>
      <c r="D38" s="188"/>
      <c r="E38" s="115"/>
      <c r="F38" s="199"/>
      <c r="G38" s="199"/>
      <c r="H38" s="25">
        <f>SUM(H9:H34)</f>
        <v>0</v>
      </c>
    </row>
    <row r="1048314" spans="5:5" x14ac:dyDescent="0.25">
      <c r="E1048314" s="62"/>
    </row>
  </sheetData>
  <sheetProtection algorithmName="SHA-512" hashValue="9l9q+OonwYoUQoCYxRmzdnjHOhMll+UCwovIRCRDDVhjlEetjfJtev7gpjt1RiE92vy4/ACubDCp5X4321+jTQ==" saltValue="jS5tEkx3F+nBMsboG2LzlA==" spinCount="100000" sheet="1" objects="1" scenarios="1" selectLockedCells="1"/>
  <mergeCells count="3">
    <mergeCell ref="E3:H3"/>
    <mergeCell ref="A1:H1"/>
    <mergeCell ref="A2:H2"/>
  </mergeCells>
  <phoneticPr fontId="9" type="noConversion"/>
  <pageMargins left="0.75" right="0.75" top="1" bottom="1" header="0.5" footer="0.5"/>
  <pageSetup paperSize="9" scale="5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FF00"/>
  </sheetPr>
  <dimension ref="A1:I58"/>
  <sheetViews>
    <sheetView view="pageBreakPreview" topLeftCell="A37" zoomScale="68" zoomScaleNormal="100" zoomScaleSheetLayoutView="68" workbookViewId="0">
      <selection activeCell="H11" sqref="H11"/>
    </sheetView>
  </sheetViews>
  <sheetFormatPr defaultRowHeight="13.2" x14ac:dyDescent="0.25"/>
  <cols>
    <col min="1" max="1" width="9.33203125" customWidth="1"/>
    <col min="2" max="2" width="9" bestFit="1" customWidth="1"/>
    <col min="3" max="3" width="3.109375" bestFit="1" customWidth="1"/>
    <col min="4" max="4" width="40.6640625" customWidth="1"/>
    <col min="5" max="5" width="18.44140625" bestFit="1" customWidth="1"/>
    <col min="6" max="8" width="20.6640625" customWidth="1"/>
    <col min="258" max="258" width="9.33203125" customWidth="1"/>
    <col min="259" max="259" width="6.6640625" customWidth="1"/>
    <col min="260" max="260" width="40.6640625" customWidth="1"/>
    <col min="261" max="264" width="9.33203125" customWidth="1"/>
    <col min="514" max="514" width="9.33203125" customWidth="1"/>
    <col min="515" max="515" width="6.6640625" customWidth="1"/>
    <col min="516" max="516" width="40.6640625" customWidth="1"/>
    <col min="517" max="520" width="9.33203125" customWidth="1"/>
    <col min="770" max="770" width="9.33203125" customWidth="1"/>
    <col min="771" max="771" width="6.6640625" customWidth="1"/>
    <col min="772" max="772" width="40.6640625" customWidth="1"/>
    <col min="773" max="776" width="9.33203125" customWidth="1"/>
    <col min="1026" max="1026" width="9.33203125" customWidth="1"/>
    <col min="1027" max="1027" width="6.6640625" customWidth="1"/>
    <col min="1028" max="1028" width="40.6640625" customWidth="1"/>
    <col min="1029" max="1032" width="9.33203125" customWidth="1"/>
    <col min="1282" max="1282" width="9.33203125" customWidth="1"/>
    <col min="1283" max="1283" width="6.6640625" customWidth="1"/>
    <col min="1284" max="1284" width="40.6640625" customWidth="1"/>
    <col min="1285" max="1288" width="9.33203125" customWidth="1"/>
    <col min="1538" max="1538" width="9.33203125" customWidth="1"/>
    <col min="1539" max="1539" width="6.6640625" customWidth="1"/>
    <col min="1540" max="1540" width="40.6640625" customWidth="1"/>
    <col min="1541" max="1544" width="9.33203125" customWidth="1"/>
    <col min="1794" max="1794" width="9.33203125" customWidth="1"/>
    <col min="1795" max="1795" width="6.6640625" customWidth="1"/>
    <col min="1796" max="1796" width="40.6640625" customWidth="1"/>
    <col min="1797" max="1800" width="9.33203125" customWidth="1"/>
    <col min="2050" max="2050" width="9.33203125" customWidth="1"/>
    <col min="2051" max="2051" width="6.6640625" customWidth="1"/>
    <col min="2052" max="2052" width="40.6640625" customWidth="1"/>
    <col min="2053" max="2056" width="9.33203125" customWidth="1"/>
    <col min="2306" max="2306" width="9.33203125" customWidth="1"/>
    <col min="2307" max="2307" width="6.6640625" customWidth="1"/>
    <col min="2308" max="2308" width="40.6640625" customWidth="1"/>
    <col min="2309" max="2312" width="9.33203125" customWidth="1"/>
    <col min="2562" max="2562" width="9.33203125" customWidth="1"/>
    <col min="2563" max="2563" width="6.6640625" customWidth="1"/>
    <col min="2564" max="2564" width="40.6640625" customWidth="1"/>
    <col min="2565" max="2568" width="9.33203125" customWidth="1"/>
    <col min="2818" max="2818" width="9.33203125" customWidth="1"/>
    <col min="2819" max="2819" width="6.6640625" customWidth="1"/>
    <col min="2820" max="2820" width="40.6640625" customWidth="1"/>
    <col min="2821" max="2824" width="9.33203125" customWidth="1"/>
    <col min="3074" max="3074" width="9.33203125" customWidth="1"/>
    <col min="3075" max="3075" width="6.6640625" customWidth="1"/>
    <col min="3076" max="3076" width="40.6640625" customWidth="1"/>
    <col min="3077" max="3080" width="9.33203125" customWidth="1"/>
    <col min="3330" max="3330" width="9.33203125" customWidth="1"/>
    <col min="3331" max="3331" width="6.6640625" customWidth="1"/>
    <col min="3332" max="3332" width="40.6640625" customWidth="1"/>
    <col min="3333" max="3336" width="9.33203125" customWidth="1"/>
    <col min="3586" max="3586" width="9.33203125" customWidth="1"/>
    <col min="3587" max="3587" width="6.6640625" customWidth="1"/>
    <col min="3588" max="3588" width="40.6640625" customWidth="1"/>
    <col min="3589" max="3592" width="9.33203125" customWidth="1"/>
    <col min="3842" max="3842" width="9.33203125" customWidth="1"/>
    <col min="3843" max="3843" width="6.6640625" customWidth="1"/>
    <col min="3844" max="3844" width="40.6640625" customWidth="1"/>
    <col min="3845" max="3848" width="9.33203125" customWidth="1"/>
    <col min="4098" max="4098" width="9.33203125" customWidth="1"/>
    <col min="4099" max="4099" width="6.6640625" customWidth="1"/>
    <col min="4100" max="4100" width="40.6640625" customWidth="1"/>
    <col min="4101" max="4104" width="9.33203125" customWidth="1"/>
    <col min="4354" max="4354" width="9.33203125" customWidth="1"/>
    <col min="4355" max="4355" width="6.6640625" customWidth="1"/>
    <col min="4356" max="4356" width="40.6640625" customWidth="1"/>
    <col min="4357" max="4360" width="9.33203125" customWidth="1"/>
    <col min="4610" max="4610" width="9.33203125" customWidth="1"/>
    <col min="4611" max="4611" width="6.6640625" customWidth="1"/>
    <col min="4612" max="4612" width="40.6640625" customWidth="1"/>
    <col min="4613" max="4616" width="9.33203125" customWidth="1"/>
    <col min="4866" max="4866" width="9.33203125" customWidth="1"/>
    <col min="4867" max="4867" width="6.6640625" customWidth="1"/>
    <col min="4868" max="4868" width="40.6640625" customWidth="1"/>
    <col min="4869" max="4872" width="9.33203125" customWidth="1"/>
    <col min="5122" max="5122" width="9.33203125" customWidth="1"/>
    <col min="5123" max="5123" width="6.6640625" customWidth="1"/>
    <col min="5124" max="5124" width="40.6640625" customWidth="1"/>
    <col min="5125" max="5128" width="9.33203125" customWidth="1"/>
    <col min="5378" max="5378" width="9.33203125" customWidth="1"/>
    <col min="5379" max="5379" width="6.6640625" customWidth="1"/>
    <col min="5380" max="5380" width="40.6640625" customWidth="1"/>
    <col min="5381" max="5384" width="9.33203125" customWidth="1"/>
    <col min="5634" max="5634" width="9.33203125" customWidth="1"/>
    <col min="5635" max="5635" width="6.6640625" customWidth="1"/>
    <col min="5636" max="5636" width="40.6640625" customWidth="1"/>
    <col min="5637" max="5640" width="9.33203125" customWidth="1"/>
    <col min="5890" max="5890" width="9.33203125" customWidth="1"/>
    <col min="5891" max="5891" width="6.6640625" customWidth="1"/>
    <col min="5892" max="5892" width="40.6640625" customWidth="1"/>
    <col min="5893" max="5896" width="9.33203125" customWidth="1"/>
    <col min="6146" max="6146" width="9.33203125" customWidth="1"/>
    <col min="6147" max="6147" width="6.6640625" customWidth="1"/>
    <col min="6148" max="6148" width="40.6640625" customWidth="1"/>
    <col min="6149" max="6152" width="9.33203125" customWidth="1"/>
    <col min="6402" max="6402" width="9.33203125" customWidth="1"/>
    <col min="6403" max="6403" width="6.6640625" customWidth="1"/>
    <col min="6404" max="6404" width="40.6640625" customWidth="1"/>
    <col min="6405" max="6408" width="9.33203125" customWidth="1"/>
    <col min="6658" max="6658" width="9.33203125" customWidth="1"/>
    <col min="6659" max="6659" width="6.6640625" customWidth="1"/>
    <col min="6660" max="6660" width="40.6640625" customWidth="1"/>
    <col min="6661" max="6664" width="9.33203125" customWidth="1"/>
    <col min="6914" max="6914" width="9.33203125" customWidth="1"/>
    <col min="6915" max="6915" width="6.6640625" customWidth="1"/>
    <col min="6916" max="6916" width="40.6640625" customWidth="1"/>
    <col min="6917" max="6920" width="9.33203125" customWidth="1"/>
    <col min="7170" max="7170" width="9.33203125" customWidth="1"/>
    <col min="7171" max="7171" width="6.6640625" customWidth="1"/>
    <col min="7172" max="7172" width="40.6640625" customWidth="1"/>
    <col min="7173" max="7176" width="9.33203125" customWidth="1"/>
    <col min="7426" max="7426" width="9.33203125" customWidth="1"/>
    <col min="7427" max="7427" width="6.6640625" customWidth="1"/>
    <col min="7428" max="7428" width="40.6640625" customWidth="1"/>
    <col min="7429" max="7432" width="9.33203125" customWidth="1"/>
    <col min="7682" max="7682" width="9.33203125" customWidth="1"/>
    <col min="7683" max="7683" width="6.6640625" customWidth="1"/>
    <col min="7684" max="7684" width="40.6640625" customWidth="1"/>
    <col min="7685" max="7688" width="9.33203125" customWidth="1"/>
    <col min="7938" max="7938" width="9.33203125" customWidth="1"/>
    <col min="7939" max="7939" width="6.6640625" customWidth="1"/>
    <col min="7940" max="7940" width="40.6640625" customWidth="1"/>
    <col min="7941" max="7944" width="9.33203125" customWidth="1"/>
    <col min="8194" max="8194" width="9.33203125" customWidth="1"/>
    <col min="8195" max="8195" width="6.6640625" customWidth="1"/>
    <col min="8196" max="8196" width="40.6640625" customWidth="1"/>
    <col min="8197" max="8200" width="9.33203125" customWidth="1"/>
    <col min="8450" max="8450" width="9.33203125" customWidth="1"/>
    <col min="8451" max="8451" width="6.6640625" customWidth="1"/>
    <col min="8452" max="8452" width="40.6640625" customWidth="1"/>
    <col min="8453" max="8456" width="9.33203125" customWidth="1"/>
    <col min="8706" max="8706" width="9.33203125" customWidth="1"/>
    <col min="8707" max="8707" width="6.6640625" customWidth="1"/>
    <col min="8708" max="8708" width="40.6640625" customWidth="1"/>
    <col min="8709" max="8712" width="9.33203125" customWidth="1"/>
    <col min="8962" max="8962" width="9.33203125" customWidth="1"/>
    <col min="8963" max="8963" width="6.6640625" customWidth="1"/>
    <col min="8964" max="8964" width="40.6640625" customWidth="1"/>
    <col min="8965" max="8968" width="9.33203125" customWidth="1"/>
    <col min="9218" max="9218" width="9.33203125" customWidth="1"/>
    <col min="9219" max="9219" width="6.6640625" customWidth="1"/>
    <col min="9220" max="9220" width="40.6640625" customWidth="1"/>
    <col min="9221" max="9224" width="9.33203125" customWidth="1"/>
    <col min="9474" max="9474" width="9.33203125" customWidth="1"/>
    <col min="9475" max="9475" width="6.6640625" customWidth="1"/>
    <col min="9476" max="9476" width="40.6640625" customWidth="1"/>
    <col min="9477" max="9480" width="9.33203125" customWidth="1"/>
    <col min="9730" max="9730" width="9.33203125" customWidth="1"/>
    <col min="9731" max="9731" width="6.6640625" customWidth="1"/>
    <col min="9732" max="9732" width="40.6640625" customWidth="1"/>
    <col min="9733" max="9736" width="9.33203125" customWidth="1"/>
    <col min="9986" max="9986" width="9.33203125" customWidth="1"/>
    <col min="9987" max="9987" width="6.6640625" customWidth="1"/>
    <col min="9988" max="9988" width="40.6640625" customWidth="1"/>
    <col min="9989" max="9992" width="9.33203125" customWidth="1"/>
    <col min="10242" max="10242" width="9.33203125" customWidth="1"/>
    <col min="10243" max="10243" width="6.6640625" customWidth="1"/>
    <col min="10244" max="10244" width="40.6640625" customWidth="1"/>
    <col min="10245" max="10248" width="9.33203125" customWidth="1"/>
    <col min="10498" max="10498" width="9.33203125" customWidth="1"/>
    <col min="10499" max="10499" width="6.6640625" customWidth="1"/>
    <col min="10500" max="10500" width="40.6640625" customWidth="1"/>
    <col min="10501" max="10504" width="9.33203125" customWidth="1"/>
    <col min="10754" max="10754" width="9.33203125" customWidth="1"/>
    <col min="10755" max="10755" width="6.6640625" customWidth="1"/>
    <col min="10756" max="10756" width="40.6640625" customWidth="1"/>
    <col min="10757" max="10760" width="9.33203125" customWidth="1"/>
    <col min="11010" max="11010" width="9.33203125" customWidth="1"/>
    <col min="11011" max="11011" width="6.6640625" customWidth="1"/>
    <col min="11012" max="11012" width="40.6640625" customWidth="1"/>
    <col min="11013" max="11016" width="9.33203125" customWidth="1"/>
    <col min="11266" max="11266" width="9.33203125" customWidth="1"/>
    <col min="11267" max="11267" width="6.6640625" customWidth="1"/>
    <col min="11268" max="11268" width="40.6640625" customWidth="1"/>
    <col min="11269" max="11272" width="9.33203125" customWidth="1"/>
    <col min="11522" max="11522" width="9.33203125" customWidth="1"/>
    <col min="11523" max="11523" width="6.6640625" customWidth="1"/>
    <col min="11524" max="11524" width="40.6640625" customWidth="1"/>
    <col min="11525" max="11528" width="9.33203125" customWidth="1"/>
    <col min="11778" max="11778" width="9.33203125" customWidth="1"/>
    <col min="11779" max="11779" width="6.6640625" customWidth="1"/>
    <col min="11780" max="11780" width="40.6640625" customWidth="1"/>
    <col min="11781" max="11784" width="9.33203125" customWidth="1"/>
    <col min="12034" max="12034" width="9.33203125" customWidth="1"/>
    <col min="12035" max="12035" width="6.6640625" customWidth="1"/>
    <col min="12036" max="12036" width="40.6640625" customWidth="1"/>
    <col min="12037" max="12040" width="9.33203125" customWidth="1"/>
    <col min="12290" max="12290" width="9.33203125" customWidth="1"/>
    <col min="12291" max="12291" width="6.6640625" customWidth="1"/>
    <col min="12292" max="12292" width="40.6640625" customWidth="1"/>
    <col min="12293" max="12296" width="9.33203125" customWidth="1"/>
    <col min="12546" max="12546" width="9.33203125" customWidth="1"/>
    <col min="12547" max="12547" width="6.6640625" customWidth="1"/>
    <col min="12548" max="12548" width="40.6640625" customWidth="1"/>
    <col min="12549" max="12552" width="9.33203125" customWidth="1"/>
    <col min="12802" max="12802" width="9.33203125" customWidth="1"/>
    <col min="12803" max="12803" width="6.6640625" customWidth="1"/>
    <col min="12804" max="12804" width="40.6640625" customWidth="1"/>
    <col min="12805" max="12808" width="9.33203125" customWidth="1"/>
    <col min="13058" max="13058" width="9.33203125" customWidth="1"/>
    <col min="13059" max="13059" width="6.6640625" customWidth="1"/>
    <col min="13060" max="13060" width="40.6640625" customWidth="1"/>
    <col min="13061" max="13064" width="9.33203125" customWidth="1"/>
    <col min="13314" max="13314" width="9.33203125" customWidth="1"/>
    <col min="13315" max="13315" width="6.6640625" customWidth="1"/>
    <col min="13316" max="13316" width="40.6640625" customWidth="1"/>
    <col min="13317" max="13320" width="9.33203125" customWidth="1"/>
    <col min="13570" max="13570" width="9.33203125" customWidth="1"/>
    <col min="13571" max="13571" width="6.6640625" customWidth="1"/>
    <col min="13572" max="13572" width="40.6640625" customWidth="1"/>
    <col min="13573" max="13576" width="9.33203125" customWidth="1"/>
    <col min="13826" max="13826" width="9.33203125" customWidth="1"/>
    <col min="13827" max="13827" width="6.6640625" customWidth="1"/>
    <col min="13828" max="13828" width="40.6640625" customWidth="1"/>
    <col min="13829" max="13832" width="9.33203125" customWidth="1"/>
    <col min="14082" max="14082" width="9.33203125" customWidth="1"/>
    <col min="14083" max="14083" width="6.6640625" customWidth="1"/>
    <col min="14084" max="14084" width="40.6640625" customWidth="1"/>
    <col min="14085" max="14088" width="9.33203125" customWidth="1"/>
    <col min="14338" max="14338" width="9.33203125" customWidth="1"/>
    <col min="14339" max="14339" width="6.6640625" customWidth="1"/>
    <col min="14340" max="14340" width="40.6640625" customWidth="1"/>
    <col min="14341" max="14344" width="9.33203125" customWidth="1"/>
    <col min="14594" max="14594" width="9.33203125" customWidth="1"/>
    <col min="14595" max="14595" width="6.6640625" customWidth="1"/>
    <col min="14596" max="14596" width="40.6640625" customWidth="1"/>
    <col min="14597" max="14600" width="9.33203125" customWidth="1"/>
    <col min="14850" max="14850" width="9.33203125" customWidth="1"/>
    <col min="14851" max="14851" width="6.6640625" customWidth="1"/>
    <col min="14852" max="14852" width="40.6640625" customWidth="1"/>
    <col min="14853" max="14856" width="9.33203125" customWidth="1"/>
    <col min="15106" max="15106" width="9.33203125" customWidth="1"/>
    <col min="15107" max="15107" width="6.6640625" customWidth="1"/>
    <col min="15108" max="15108" width="40.6640625" customWidth="1"/>
    <col min="15109" max="15112" width="9.33203125" customWidth="1"/>
    <col min="15362" max="15362" width="9.33203125" customWidth="1"/>
    <col min="15363" max="15363" width="6.6640625" customWidth="1"/>
    <col min="15364" max="15364" width="40.6640625" customWidth="1"/>
    <col min="15365" max="15368" width="9.33203125" customWidth="1"/>
    <col min="15618" max="15618" width="9.33203125" customWidth="1"/>
    <col min="15619" max="15619" width="6.6640625" customWidth="1"/>
    <col min="15620" max="15620" width="40.6640625" customWidth="1"/>
    <col min="15621" max="15624" width="9.33203125" customWidth="1"/>
    <col min="15874" max="15874" width="9.33203125" customWidth="1"/>
    <col min="15875" max="15875" width="6.6640625" customWidth="1"/>
    <col min="15876" max="15876" width="40.6640625" customWidth="1"/>
    <col min="15877" max="15880" width="9.33203125" customWidth="1"/>
    <col min="16130" max="16130" width="9.33203125" customWidth="1"/>
    <col min="16131" max="16131" width="6.6640625" customWidth="1"/>
    <col min="16132" max="16132" width="40.6640625" customWidth="1"/>
    <col min="16133" max="16136" width="9.33203125" customWidth="1"/>
  </cols>
  <sheetData>
    <row r="1" spans="1:9" ht="12.75" customHeight="1" x14ac:dyDescent="0.25">
      <c r="A1" s="263" t="s">
        <v>870</v>
      </c>
      <c r="B1" s="263"/>
      <c r="C1" s="263"/>
      <c r="D1" s="263"/>
      <c r="E1" s="263"/>
      <c r="F1" s="263"/>
      <c r="G1" s="263"/>
      <c r="H1" s="263"/>
    </row>
    <row r="2" spans="1:9" x14ac:dyDescent="0.25">
      <c r="A2" s="262" t="s">
        <v>871</v>
      </c>
      <c r="B2" s="262"/>
      <c r="C2" s="262"/>
      <c r="D2" s="262"/>
      <c r="E2" s="262"/>
      <c r="F2" s="262"/>
      <c r="G2" s="262"/>
      <c r="H2" s="262"/>
    </row>
    <row r="3" spans="1:9" ht="48" customHeight="1" x14ac:dyDescent="0.25">
      <c r="A3" s="43" t="s">
        <v>75</v>
      </c>
      <c r="B3" s="44"/>
      <c r="C3" s="44"/>
      <c r="D3" s="45"/>
      <c r="E3" s="261" t="s">
        <v>28</v>
      </c>
      <c r="F3" s="261"/>
      <c r="G3" s="261"/>
      <c r="H3" s="261"/>
    </row>
    <row r="4" spans="1:9" x14ac:dyDescent="0.25">
      <c r="A4" s="46" t="s">
        <v>0</v>
      </c>
      <c r="B4" s="46"/>
      <c r="C4" s="47"/>
      <c r="D4" s="48" t="s">
        <v>1</v>
      </c>
      <c r="E4" s="48" t="s">
        <v>2</v>
      </c>
      <c r="F4" s="48" t="s">
        <v>3</v>
      </c>
      <c r="G4" s="48" t="s">
        <v>4</v>
      </c>
      <c r="H4" s="48" t="s">
        <v>5</v>
      </c>
      <c r="I4" s="93"/>
    </row>
    <row r="5" spans="1:9" x14ac:dyDescent="0.25">
      <c r="A5" s="49"/>
      <c r="B5" s="49"/>
      <c r="C5" s="50"/>
      <c r="D5" s="51"/>
      <c r="E5" s="52"/>
      <c r="F5" s="52"/>
      <c r="G5" s="51"/>
      <c r="H5" s="51"/>
    </row>
    <row r="6" spans="1:9" x14ac:dyDescent="0.25">
      <c r="A6" s="53"/>
      <c r="B6" s="53"/>
      <c r="C6" s="54"/>
      <c r="D6" s="51"/>
      <c r="E6" s="52"/>
      <c r="F6" s="52"/>
      <c r="G6" s="51"/>
      <c r="H6" s="51"/>
    </row>
    <row r="7" spans="1:9" x14ac:dyDescent="0.25">
      <c r="A7" s="49" t="s">
        <v>76</v>
      </c>
      <c r="B7" s="49"/>
      <c r="C7" s="50"/>
      <c r="D7" s="55" t="s">
        <v>77</v>
      </c>
      <c r="E7" s="52"/>
      <c r="F7" s="52"/>
      <c r="G7" s="56"/>
      <c r="H7" s="22"/>
    </row>
    <row r="8" spans="1:9" ht="26.4" x14ac:dyDescent="0.25">
      <c r="A8" s="49"/>
      <c r="B8" s="49" t="s">
        <v>78</v>
      </c>
      <c r="C8" s="50"/>
      <c r="D8" s="57" t="s">
        <v>79</v>
      </c>
      <c r="E8" s="52" t="s">
        <v>52</v>
      </c>
      <c r="F8" s="52">
        <v>19</v>
      </c>
      <c r="G8" s="29">
        <v>0</v>
      </c>
      <c r="H8" s="22">
        <f>F8*G8</f>
        <v>0</v>
      </c>
    </row>
    <row r="9" spans="1:9" x14ac:dyDescent="0.25">
      <c r="A9" s="49"/>
      <c r="B9" s="49" t="s">
        <v>80</v>
      </c>
      <c r="C9" s="50"/>
      <c r="D9" s="57" t="s">
        <v>848</v>
      </c>
      <c r="E9" s="52" t="s">
        <v>52</v>
      </c>
      <c r="F9" s="52">
        <v>19</v>
      </c>
      <c r="G9" s="29">
        <v>0</v>
      </c>
      <c r="H9" s="22">
        <f>F9*G9</f>
        <v>0</v>
      </c>
      <c r="I9" s="95"/>
    </row>
    <row r="10" spans="1:9" x14ac:dyDescent="0.25">
      <c r="A10" s="49" t="s">
        <v>81</v>
      </c>
      <c r="B10" s="49"/>
      <c r="C10" s="50"/>
      <c r="D10" s="58" t="s">
        <v>82</v>
      </c>
      <c r="E10" s="52"/>
      <c r="F10" s="52"/>
      <c r="G10" s="21"/>
      <c r="H10" s="22"/>
    </row>
    <row r="11" spans="1:9" x14ac:dyDescent="0.25">
      <c r="A11" s="49"/>
      <c r="B11" s="59" t="s">
        <v>83</v>
      </c>
      <c r="C11" s="60"/>
      <c r="D11" s="61" t="s">
        <v>84</v>
      </c>
      <c r="E11" s="62" t="s">
        <v>23</v>
      </c>
      <c r="F11" s="62" t="s">
        <v>658</v>
      </c>
      <c r="G11" s="20" t="s">
        <v>659</v>
      </c>
      <c r="H11" s="30">
        <v>0</v>
      </c>
    </row>
    <row r="12" spans="1:9" x14ac:dyDescent="0.25">
      <c r="A12" s="49"/>
      <c r="B12" s="59" t="s">
        <v>85</v>
      </c>
      <c r="C12" s="60"/>
      <c r="D12" s="61" t="s">
        <v>86</v>
      </c>
      <c r="E12" s="62" t="s">
        <v>23</v>
      </c>
      <c r="F12" s="62" t="s">
        <v>658</v>
      </c>
      <c r="G12" s="20" t="s">
        <v>659</v>
      </c>
      <c r="H12" s="30">
        <v>0</v>
      </c>
    </row>
    <row r="13" spans="1:9" ht="26.4" x14ac:dyDescent="0.25">
      <c r="A13" s="49"/>
      <c r="B13" s="59" t="s">
        <v>87</v>
      </c>
      <c r="C13" s="60"/>
      <c r="D13" s="61" t="s">
        <v>88</v>
      </c>
      <c r="E13" s="62" t="s">
        <v>52</v>
      </c>
      <c r="F13" s="52">
        <v>18</v>
      </c>
      <c r="G13" s="29">
        <v>0</v>
      </c>
      <c r="H13" s="22">
        <f>F13*G13</f>
        <v>0</v>
      </c>
    </row>
    <row r="14" spans="1:9" ht="39.6" x14ac:dyDescent="0.25">
      <c r="A14" s="49"/>
      <c r="B14" s="59" t="s">
        <v>89</v>
      </c>
      <c r="C14" s="60"/>
      <c r="D14" s="61" t="s">
        <v>90</v>
      </c>
      <c r="E14" s="62" t="s">
        <v>52</v>
      </c>
      <c r="F14" s="52">
        <v>18</v>
      </c>
      <c r="G14" s="29">
        <v>0</v>
      </c>
      <c r="H14" s="22">
        <f>F14*G14</f>
        <v>0</v>
      </c>
    </row>
    <row r="15" spans="1:9" ht="26.4" x14ac:dyDescent="0.25">
      <c r="A15" s="49"/>
      <c r="B15" s="59" t="s">
        <v>95</v>
      </c>
      <c r="C15" s="60"/>
      <c r="D15" s="61" t="s">
        <v>94</v>
      </c>
      <c r="E15" s="62" t="s">
        <v>52</v>
      </c>
      <c r="F15" s="52">
        <v>19</v>
      </c>
      <c r="G15" s="29">
        <v>0</v>
      </c>
      <c r="H15" s="22">
        <f>F15*G15</f>
        <v>0</v>
      </c>
    </row>
    <row r="16" spans="1:9" ht="66.75" customHeight="1" x14ac:dyDescent="0.25">
      <c r="A16" s="59" t="s">
        <v>788</v>
      </c>
      <c r="B16" s="49"/>
      <c r="C16" s="50"/>
      <c r="D16" s="58" t="s">
        <v>789</v>
      </c>
      <c r="E16" s="52"/>
      <c r="F16" s="52"/>
      <c r="G16" s="21"/>
      <c r="H16" s="22"/>
    </row>
    <row r="17" spans="1:8" ht="26.4" x14ac:dyDescent="0.25">
      <c r="A17" s="49"/>
      <c r="B17" s="59" t="s">
        <v>790</v>
      </c>
      <c r="C17" s="60"/>
      <c r="D17" s="61" t="s">
        <v>791</v>
      </c>
      <c r="E17" s="62" t="s">
        <v>792</v>
      </c>
      <c r="F17" s="52">
        <v>200</v>
      </c>
      <c r="G17" s="29">
        <v>0</v>
      </c>
      <c r="H17" s="22">
        <f t="shared" ref="H17" si="0">F17*G17</f>
        <v>0</v>
      </c>
    </row>
    <row r="18" spans="1:8" ht="26.4" x14ac:dyDescent="0.25">
      <c r="A18" s="49"/>
      <c r="B18" s="59" t="s">
        <v>793</v>
      </c>
      <c r="C18" s="60"/>
      <c r="D18" s="61" t="s">
        <v>794</v>
      </c>
      <c r="E18" s="62" t="s">
        <v>258</v>
      </c>
      <c r="F18" s="62" t="s">
        <v>660</v>
      </c>
      <c r="G18" s="20" t="s">
        <v>329</v>
      </c>
      <c r="H18" s="22">
        <v>100000</v>
      </c>
    </row>
    <row r="19" spans="1:8" ht="26.4" x14ac:dyDescent="0.25">
      <c r="A19" s="49"/>
      <c r="B19" s="59" t="s">
        <v>795</v>
      </c>
      <c r="C19" s="60"/>
      <c r="D19" s="61" t="s">
        <v>796</v>
      </c>
      <c r="E19" s="63" t="s">
        <v>231</v>
      </c>
      <c r="F19" s="21">
        <f>H18</f>
        <v>100000</v>
      </c>
      <c r="G19" s="31">
        <v>0</v>
      </c>
      <c r="H19" s="22">
        <f>G19*F19</f>
        <v>0</v>
      </c>
    </row>
    <row r="20" spans="1:8" ht="26.4" x14ac:dyDescent="0.25">
      <c r="A20" s="49"/>
      <c r="B20" s="59" t="s">
        <v>95</v>
      </c>
      <c r="C20" s="60"/>
      <c r="D20" s="61" t="s">
        <v>94</v>
      </c>
      <c r="E20" s="62" t="s">
        <v>52</v>
      </c>
      <c r="F20" s="52">
        <v>21</v>
      </c>
      <c r="G20" s="29">
        <v>0</v>
      </c>
      <c r="H20" s="22">
        <f>F20*G20</f>
        <v>0</v>
      </c>
    </row>
    <row r="21" spans="1:8" x14ac:dyDescent="0.25">
      <c r="A21" s="59" t="s">
        <v>96</v>
      </c>
      <c r="B21" s="49"/>
      <c r="C21" s="50"/>
      <c r="D21" s="55" t="s">
        <v>97</v>
      </c>
      <c r="E21" s="62" t="s">
        <v>52</v>
      </c>
      <c r="F21" s="52">
        <v>20</v>
      </c>
      <c r="G21" s="29">
        <v>0</v>
      </c>
      <c r="H21" s="22">
        <f>F21*G21</f>
        <v>0</v>
      </c>
    </row>
    <row r="22" spans="1:8" x14ac:dyDescent="0.25">
      <c r="A22" s="59" t="s">
        <v>98</v>
      </c>
      <c r="B22" s="49"/>
      <c r="C22" s="50"/>
      <c r="D22" s="55" t="s">
        <v>99</v>
      </c>
      <c r="E22" s="52"/>
      <c r="F22" s="52"/>
      <c r="G22" s="21"/>
      <c r="H22" s="22"/>
    </row>
    <row r="23" spans="1:8" x14ac:dyDescent="0.25">
      <c r="A23" s="49"/>
      <c r="B23" s="59" t="s">
        <v>100</v>
      </c>
      <c r="C23" s="60"/>
      <c r="D23" s="64" t="s">
        <v>101</v>
      </c>
      <c r="E23" s="62" t="s">
        <v>23</v>
      </c>
      <c r="F23" s="62" t="s">
        <v>658</v>
      </c>
      <c r="G23" s="20" t="s">
        <v>659</v>
      </c>
      <c r="H23" s="30">
        <v>0</v>
      </c>
    </row>
    <row r="24" spans="1:8" x14ac:dyDescent="0.25">
      <c r="A24" s="49"/>
      <c r="B24" s="59" t="s">
        <v>102</v>
      </c>
      <c r="C24" s="60"/>
      <c r="D24" s="64" t="s">
        <v>103</v>
      </c>
      <c r="E24" s="62" t="s">
        <v>52</v>
      </c>
      <c r="F24" s="52">
        <v>18</v>
      </c>
      <c r="G24" s="29">
        <v>0</v>
      </c>
      <c r="H24" s="22">
        <f>F24*G24</f>
        <v>0</v>
      </c>
    </row>
    <row r="25" spans="1:8" x14ac:dyDescent="0.25">
      <c r="A25" s="65" t="s">
        <v>721</v>
      </c>
      <c r="B25" s="66"/>
      <c r="C25" s="67"/>
      <c r="D25" s="68" t="s">
        <v>104</v>
      </c>
      <c r="E25" s="52"/>
      <c r="F25" s="52"/>
      <c r="G25" s="21"/>
      <c r="H25" s="22"/>
    </row>
    <row r="26" spans="1:8" x14ac:dyDescent="0.25">
      <c r="A26" s="51"/>
      <c r="B26" s="66" t="s">
        <v>105</v>
      </c>
      <c r="C26" s="67"/>
      <c r="D26" s="69" t="s">
        <v>106</v>
      </c>
      <c r="E26" s="62" t="s">
        <v>258</v>
      </c>
      <c r="F26" s="62" t="s">
        <v>660</v>
      </c>
      <c r="G26" s="20" t="s">
        <v>329</v>
      </c>
      <c r="H26" s="22">
        <v>80000</v>
      </c>
    </row>
    <row r="27" spans="1:8" ht="26.4" x14ac:dyDescent="0.25">
      <c r="A27" s="51"/>
      <c r="B27" s="66" t="s">
        <v>107</v>
      </c>
      <c r="C27" s="67"/>
      <c r="D27" s="69" t="s">
        <v>722</v>
      </c>
      <c r="E27" s="63" t="s">
        <v>231</v>
      </c>
      <c r="F27" s="21">
        <f>H26</f>
        <v>80000</v>
      </c>
      <c r="G27" s="31">
        <v>0</v>
      </c>
      <c r="H27" s="22">
        <f>G27*F27</f>
        <v>0</v>
      </c>
    </row>
    <row r="28" spans="1:8" x14ac:dyDescent="0.25">
      <c r="A28" s="51"/>
      <c r="B28" s="66" t="s">
        <v>108</v>
      </c>
      <c r="C28" s="67"/>
      <c r="D28" s="69" t="s">
        <v>109</v>
      </c>
      <c r="E28" s="62" t="s">
        <v>258</v>
      </c>
      <c r="F28" s="62" t="s">
        <v>660</v>
      </c>
      <c r="G28" s="20" t="s">
        <v>329</v>
      </c>
      <c r="H28" s="22">
        <v>80000</v>
      </c>
    </row>
    <row r="29" spans="1:8" ht="26.4" x14ac:dyDescent="0.25">
      <c r="A29" s="51"/>
      <c r="B29" s="66" t="s">
        <v>110</v>
      </c>
      <c r="C29" s="67"/>
      <c r="D29" s="69" t="s">
        <v>723</v>
      </c>
      <c r="E29" s="63" t="s">
        <v>231</v>
      </c>
      <c r="F29" s="21">
        <f>H28</f>
        <v>80000</v>
      </c>
      <c r="G29" s="31">
        <v>0</v>
      </c>
      <c r="H29" s="22">
        <f>G29*F29</f>
        <v>0</v>
      </c>
    </row>
    <row r="30" spans="1:8" x14ac:dyDescent="0.25">
      <c r="A30" s="65" t="s">
        <v>111</v>
      </c>
      <c r="B30" s="66"/>
      <c r="C30" s="67"/>
      <c r="D30" s="70" t="s">
        <v>112</v>
      </c>
      <c r="E30" s="62"/>
      <c r="F30" s="52"/>
      <c r="G30" s="21"/>
      <c r="H30" s="22"/>
    </row>
    <row r="31" spans="1:8" x14ac:dyDescent="0.25">
      <c r="A31" s="51"/>
      <c r="B31" s="66" t="s">
        <v>113</v>
      </c>
      <c r="C31" s="67"/>
      <c r="D31" s="64" t="s">
        <v>48</v>
      </c>
      <c r="E31" s="62"/>
      <c r="F31" s="52"/>
      <c r="G31" s="21"/>
      <c r="H31" s="22"/>
    </row>
    <row r="32" spans="1:8" x14ac:dyDescent="0.25">
      <c r="A32" s="51"/>
      <c r="B32" s="71"/>
      <c r="C32" s="67" t="s">
        <v>27</v>
      </c>
      <c r="D32" s="69" t="s">
        <v>117</v>
      </c>
      <c r="E32" s="62" t="s">
        <v>627</v>
      </c>
      <c r="F32" s="52">
        <v>200</v>
      </c>
      <c r="G32" s="29">
        <v>0</v>
      </c>
      <c r="H32" s="22">
        <f t="shared" ref="H32:H33" si="1">F32*G32</f>
        <v>0</v>
      </c>
    </row>
    <row r="33" spans="1:9" x14ac:dyDescent="0.25">
      <c r="A33" s="51"/>
      <c r="B33" s="71"/>
      <c r="C33" s="67" t="s">
        <v>29</v>
      </c>
      <c r="D33" s="69" t="s">
        <v>118</v>
      </c>
      <c r="E33" s="62" t="s">
        <v>627</v>
      </c>
      <c r="F33" s="52">
        <v>150</v>
      </c>
      <c r="G33" s="29">
        <v>0</v>
      </c>
      <c r="H33" s="22">
        <f t="shared" si="1"/>
        <v>0</v>
      </c>
    </row>
    <row r="34" spans="1:9" ht="26.4" x14ac:dyDescent="0.25">
      <c r="A34" s="51"/>
      <c r="B34" s="66" t="s">
        <v>114</v>
      </c>
      <c r="C34" s="67"/>
      <c r="D34" s="69" t="s">
        <v>688</v>
      </c>
      <c r="E34" s="62"/>
      <c r="F34" s="52"/>
      <c r="G34" s="21"/>
      <c r="H34" s="22"/>
      <c r="I34" s="95"/>
    </row>
    <row r="35" spans="1:9" x14ac:dyDescent="0.25">
      <c r="A35" s="51"/>
      <c r="B35" s="72"/>
      <c r="C35" s="67" t="s">
        <v>27</v>
      </c>
      <c r="D35" s="64" t="s">
        <v>119</v>
      </c>
      <c r="E35" s="62" t="s">
        <v>627</v>
      </c>
      <c r="F35" s="52">
        <v>50</v>
      </c>
      <c r="G35" s="29">
        <v>0</v>
      </c>
      <c r="H35" s="22">
        <f t="shared" ref="H35:H41" si="2">F35*G35</f>
        <v>0</v>
      </c>
      <c r="I35" s="95"/>
    </row>
    <row r="36" spans="1:9" x14ac:dyDescent="0.25">
      <c r="A36" s="51"/>
      <c r="B36" s="72"/>
      <c r="C36" s="67" t="s">
        <v>29</v>
      </c>
      <c r="D36" s="73" t="s">
        <v>120</v>
      </c>
      <c r="E36" s="62" t="s">
        <v>627</v>
      </c>
      <c r="F36" s="52">
        <v>50</v>
      </c>
      <c r="G36" s="29">
        <v>0</v>
      </c>
      <c r="H36" s="22">
        <f t="shared" si="2"/>
        <v>0</v>
      </c>
      <c r="I36" s="95"/>
    </row>
    <row r="37" spans="1:9" x14ac:dyDescent="0.25">
      <c r="A37" s="51"/>
      <c r="B37" s="72"/>
      <c r="C37" s="67" t="s">
        <v>44</v>
      </c>
      <c r="D37" s="73" t="s">
        <v>121</v>
      </c>
      <c r="E37" s="62" t="s">
        <v>627</v>
      </c>
      <c r="F37" s="52">
        <v>50</v>
      </c>
      <c r="G37" s="29">
        <v>0</v>
      </c>
      <c r="H37" s="22">
        <f t="shared" si="2"/>
        <v>0</v>
      </c>
      <c r="I37" s="95"/>
    </row>
    <row r="38" spans="1:9" x14ac:dyDescent="0.25">
      <c r="A38" s="51"/>
      <c r="B38" s="72"/>
      <c r="C38" s="67" t="s">
        <v>32</v>
      </c>
      <c r="D38" s="73" t="s">
        <v>122</v>
      </c>
      <c r="E38" s="62" t="s">
        <v>627</v>
      </c>
      <c r="F38" s="52">
        <v>20</v>
      </c>
      <c r="G38" s="29">
        <v>0</v>
      </c>
      <c r="H38" s="22">
        <f t="shared" si="2"/>
        <v>0</v>
      </c>
      <c r="I38" s="95"/>
    </row>
    <row r="39" spans="1:9" x14ac:dyDescent="0.25">
      <c r="A39" s="51"/>
      <c r="B39" s="72"/>
      <c r="C39" s="67" t="s">
        <v>33</v>
      </c>
      <c r="D39" s="73" t="s">
        <v>123</v>
      </c>
      <c r="E39" s="62" t="s">
        <v>627</v>
      </c>
      <c r="F39" s="52">
        <v>50</v>
      </c>
      <c r="G39" s="29">
        <v>0</v>
      </c>
      <c r="H39" s="22">
        <f t="shared" si="2"/>
        <v>0</v>
      </c>
      <c r="I39" s="95"/>
    </row>
    <row r="40" spans="1:9" x14ac:dyDescent="0.25">
      <c r="A40" s="51"/>
      <c r="B40" s="72"/>
      <c r="C40" s="67" t="s">
        <v>34</v>
      </c>
      <c r="D40" s="73" t="s">
        <v>124</v>
      </c>
      <c r="E40" s="62" t="s">
        <v>627</v>
      </c>
      <c r="F40" s="52">
        <v>50</v>
      </c>
      <c r="G40" s="29">
        <v>0</v>
      </c>
      <c r="H40" s="22">
        <f t="shared" si="2"/>
        <v>0</v>
      </c>
      <c r="I40" s="95"/>
    </row>
    <row r="41" spans="1:9" ht="26.4" x14ac:dyDescent="0.25">
      <c r="A41" s="51"/>
      <c r="B41" s="72"/>
      <c r="C41" s="67" t="s">
        <v>35</v>
      </c>
      <c r="D41" s="74" t="s">
        <v>731</v>
      </c>
      <c r="E41" s="62" t="s">
        <v>627</v>
      </c>
      <c r="F41" s="52">
        <v>30</v>
      </c>
      <c r="G41" s="29">
        <v>0</v>
      </c>
      <c r="H41" s="22">
        <f t="shared" si="2"/>
        <v>0</v>
      </c>
      <c r="I41" s="95"/>
    </row>
    <row r="42" spans="1:9" x14ac:dyDescent="0.25">
      <c r="A42" s="51"/>
      <c r="B42" s="66" t="s">
        <v>115</v>
      </c>
      <c r="C42" s="67"/>
      <c r="D42" s="75" t="s">
        <v>689</v>
      </c>
      <c r="E42" s="62"/>
      <c r="F42" s="52"/>
      <c r="G42" s="21"/>
      <c r="H42" s="22"/>
      <c r="I42" s="95"/>
    </row>
    <row r="43" spans="1:9" x14ac:dyDescent="0.25">
      <c r="A43" s="51"/>
      <c r="B43" s="72"/>
      <c r="C43" s="67" t="s">
        <v>44</v>
      </c>
      <c r="D43" s="73" t="s">
        <v>730</v>
      </c>
      <c r="E43" s="62" t="s">
        <v>257</v>
      </c>
      <c r="F43" s="52">
        <v>100</v>
      </c>
      <c r="G43" s="29">
        <v>0</v>
      </c>
      <c r="H43" s="22">
        <f>F43*G43</f>
        <v>0</v>
      </c>
      <c r="I43" s="95"/>
    </row>
    <row r="44" spans="1:9" ht="52.8" x14ac:dyDescent="0.25">
      <c r="A44" s="51"/>
      <c r="B44" s="72"/>
      <c r="C44" s="67" t="s">
        <v>32</v>
      </c>
      <c r="D44" s="74" t="s">
        <v>781</v>
      </c>
      <c r="E44" s="62" t="s">
        <v>257</v>
      </c>
      <c r="F44" s="52">
        <v>100</v>
      </c>
      <c r="G44" s="29">
        <v>0</v>
      </c>
      <c r="H44" s="22">
        <f>F44*G44</f>
        <v>0</v>
      </c>
      <c r="I44" s="95"/>
    </row>
    <row r="45" spans="1:9" x14ac:dyDescent="0.25">
      <c r="A45" s="51"/>
      <c r="B45" s="66" t="s">
        <v>116</v>
      </c>
      <c r="C45" s="67"/>
      <c r="D45" s="76" t="s">
        <v>49</v>
      </c>
      <c r="E45" s="62"/>
      <c r="F45" s="52"/>
      <c r="G45" s="21"/>
      <c r="H45" s="22"/>
    </row>
    <row r="46" spans="1:9" x14ac:dyDescent="0.25">
      <c r="A46" s="51"/>
      <c r="B46" s="72"/>
      <c r="C46" s="67" t="s">
        <v>27</v>
      </c>
      <c r="D46" s="77" t="s">
        <v>125</v>
      </c>
      <c r="E46" s="62" t="s">
        <v>258</v>
      </c>
      <c r="F46" s="62" t="s">
        <v>660</v>
      </c>
      <c r="G46" s="20" t="s">
        <v>329</v>
      </c>
      <c r="H46" s="22">
        <v>65000</v>
      </c>
    </row>
    <row r="47" spans="1:9" ht="26.4" x14ac:dyDescent="0.25">
      <c r="A47" s="51"/>
      <c r="B47" s="72"/>
      <c r="C47" s="67" t="s">
        <v>29</v>
      </c>
      <c r="D47" s="69" t="s">
        <v>126</v>
      </c>
      <c r="E47" s="63" t="s">
        <v>231</v>
      </c>
      <c r="F47" s="21">
        <f>H46</f>
        <v>65000</v>
      </c>
      <c r="G47" s="31">
        <v>0</v>
      </c>
      <c r="H47" s="22">
        <f>G47*F47</f>
        <v>0</v>
      </c>
    </row>
    <row r="48" spans="1:9" ht="56.25" customHeight="1" x14ac:dyDescent="0.25">
      <c r="A48" s="51"/>
      <c r="B48" s="66" t="s">
        <v>831</v>
      </c>
      <c r="C48" s="67"/>
      <c r="D48" s="78" t="s">
        <v>832</v>
      </c>
      <c r="E48" s="62" t="s">
        <v>833</v>
      </c>
      <c r="F48" s="52"/>
      <c r="G48" s="21"/>
      <c r="H48" s="22"/>
      <c r="I48" s="95"/>
    </row>
    <row r="49" spans="1:9" x14ac:dyDescent="0.25">
      <c r="A49" s="51"/>
      <c r="B49" s="66"/>
      <c r="C49" s="67" t="s">
        <v>27</v>
      </c>
      <c r="D49" s="78" t="s">
        <v>836</v>
      </c>
      <c r="E49" s="62" t="s">
        <v>93</v>
      </c>
      <c r="F49" s="52">
        <v>20</v>
      </c>
      <c r="G49" s="29">
        <v>0</v>
      </c>
      <c r="H49" s="22">
        <f>F49*G49</f>
        <v>0</v>
      </c>
      <c r="I49" s="95"/>
    </row>
    <row r="50" spans="1:9" x14ac:dyDescent="0.25">
      <c r="A50" s="51"/>
      <c r="B50" s="66"/>
      <c r="C50" s="67" t="s">
        <v>29</v>
      </c>
      <c r="D50" s="78" t="s">
        <v>837</v>
      </c>
      <c r="E50" s="62" t="s">
        <v>838</v>
      </c>
      <c r="F50" s="52">
        <v>5550</v>
      </c>
      <c r="G50" s="29">
        <v>0</v>
      </c>
      <c r="H50" s="22">
        <f t="shared" ref="H50" si="3">F50*G50</f>
        <v>0</v>
      </c>
      <c r="I50" s="95"/>
    </row>
    <row r="51" spans="1:9" ht="56.25" customHeight="1" x14ac:dyDescent="0.25">
      <c r="A51" s="51"/>
      <c r="B51" s="66" t="s">
        <v>834</v>
      </c>
      <c r="C51" s="67"/>
      <c r="D51" s="77" t="s">
        <v>835</v>
      </c>
      <c r="E51" s="62" t="s">
        <v>258</v>
      </c>
      <c r="F51" s="62" t="s">
        <v>660</v>
      </c>
      <c r="G51" s="20" t="s">
        <v>329</v>
      </c>
      <c r="H51" s="22">
        <v>50000</v>
      </c>
    </row>
    <row r="52" spans="1:9" ht="56.25" customHeight="1" x14ac:dyDescent="0.25">
      <c r="A52" s="51"/>
      <c r="B52" s="66" t="s">
        <v>839</v>
      </c>
      <c r="C52" s="67"/>
      <c r="D52" s="69" t="s">
        <v>840</v>
      </c>
      <c r="E52" s="63" t="s">
        <v>231</v>
      </c>
      <c r="F52" s="21">
        <f>H51</f>
        <v>50000</v>
      </c>
      <c r="G52" s="31">
        <v>0</v>
      </c>
      <c r="H52" s="22">
        <f>G52*F52</f>
        <v>0</v>
      </c>
    </row>
    <row r="53" spans="1:9" ht="15" customHeight="1" x14ac:dyDescent="0.25">
      <c r="A53" s="51" t="s">
        <v>710</v>
      </c>
      <c r="B53" s="66"/>
      <c r="C53" s="66"/>
      <c r="D53" s="68" t="s">
        <v>707</v>
      </c>
      <c r="E53" s="79"/>
      <c r="F53" s="52"/>
      <c r="G53" s="21"/>
      <c r="H53" s="22"/>
    </row>
    <row r="54" spans="1:9" x14ac:dyDescent="0.25">
      <c r="A54" s="51"/>
      <c r="B54" s="66" t="s">
        <v>708</v>
      </c>
      <c r="C54" s="66"/>
      <c r="D54" s="77" t="s">
        <v>709</v>
      </c>
      <c r="E54" s="62" t="s">
        <v>326</v>
      </c>
      <c r="F54" s="62" t="s">
        <v>663</v>
      </c>
      <c r="G54" s="20" t="s">
        <v>664</v>
      </c>
      <c r="H54" s="22">
        <v>200000</v>
      </c>
      <c r="I54" s="94"/>
    </row>
    <row r="55" spans="1:9" x14ac:dyDescent="0.25">
      <c r="A55" s="51"/>
      <c r="B55" s="66"/>
      <c r="C55" s="66"/>
      <c r="D55" s="77"/>
      <c r="E55" s="62"/>
      <c r="F55" s="62"/>
      <c r="G55" s="20"/>
      <c r="H55" s="22"/>
    </row>
    <row r="56" spans="1:9" x14ac:dyDescent="0.25">
      <c r="A56" s="51"/>
      <c r="B56" s="66"/>
      <c r="C56" s="66"/>
      <c r="D56" s="77"/>
      <c r="E56" s="62"/>
      <c r="F56" s="62"/>
      <c r="G56" s="20"/>
      <c r="H56" s="22"/>
      <c r="I56" s="94"/>
    </row>
    <row r="57" spans="1:9" x14ac:dyDescent="0.25">
      <c r="A57" s="51"/>
      <c r="B57" s="66"/>
      <c r="C57" s="66"/>
      <c r="D57" s="80"/>
      <c r="E57" s="62"/>
      <c r="F57" s="52"/>
      <c r="G57" s="21"/>
      <c r="H57" s="22"/>
    </row>
    <row r="58" spans="1:9" x14ac:dyDescent="0.25">
      <c r="A58" s="81" t="s">
        <v>24</v>
      </c>
      <c r="B58" s="82"/>
      <c r="C58" s="83"/>
      <c r="D58" s="84"/>
      <c r="E58" s="81"/>
      <c r="F58" s="85"/>
      <c r="G58" s="23"/>
      <c r="H58" s="24">
        <f>SUM(H7:H57)</f>
        <v>575000</v>
      </c>
    </row>
  </sheetData>
  <sheetProtection algorithmName="SHA-512" hashValue="m83akRo2BUu4OLuTMQIITKmdLYkHvA511FTtR8/vESduYGPoFvi/Zdy6DqrqZt60NLQWA/am0HCoaDtpofQjgw==" saltValue="9QS5ONeYrb7yPIGN5GEr3Q==" spinCount="100000" sheet="1" objects="1" scenarios="1" selectLockedCells="1"/>
  <mergeCells count="3">
    <mergeCell ref="E3:H3"/>
    <mergeCell ref="A2:H2"/>
    <mergeCell ref="A1:H1"/>
  </mergeCells>
  <phoneticPr fontId="9" type="noConversion"/>
  <pageMargins left="0.74803149606299213" right="0.74803149606299213" top="0.98425196850393704" bottom="0.98425196850393704" header="0.51181102362204722" footer="0.51181102362204722"/>
  <pageSetup paperSize="9" scale="60" orientation="portrait" r:id="rId1"/>
  <headerFooter alignWithMargins="0"/>
  <rowBreaks count="1" manualBreakCount="1">
    <brk id="58" max="7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4">
    <tabColor rgb="FFFFFF00"/>
  </sheetPr>
  <dimension ref="A1:J1048300"/>
  <sheetViews>
    <sheetView view="pageBreakPreview" zoomScale="93" zoomScaleNormal="100" zoomScaleSheetLayoutView="93" workbookViewId="0">
      <selection activeCell="G11" sqref="G11"/>
    </sheetView>
  </sheetViews>
  <sheetFormatPr defaultRowHeight="13.2" x14ac:dyDescent="0.25"/>
  <cols>
    <col min="1" max="1" width="9.6640625" customWidth="1"/>
    <col min="2" max="2" width="10" bestFit="1" customWidth="1"/>
    <col min="3" max="3" width="3.88671875" customWidth="1"/>
    <col min="4" max="4" width="40.6640625" customWidth="1"/>
    <col min="5" max="5" width="25.5546875" bestFit="1" customWidth="1"/>
    <col min="6" max="8" width="20.6640625" customWidth="1"/>
    <col min="258" max="258" width="9.33203125" customWidth="1"/>
    <col min="259" max="259" width="6.6640625" customWidth="1"/>
    <col min="260" max="260" width="40.6640625" customWidth="1"/>
    <col min="261" max="264" width="9.33203125" customWidth="1"/>
    <col min="514" max="514" width="9.33203125" customWidth="1"/>
    <col min="515" max="515" width="6.6640625" customWidth="1"/>
    <col min="516" max="516" width="40.6640625" customWidth="1"/>
    <col min="517" max="520" width="9.33203125" customWidth="1"/>
    <col min="770" max="770" width="9.33203125" customWidth="1"/>
    <col min="771" max="771" width="6.6640625" customWidth="1"/>
    <col min="772" max="772" width="40.6640625" customWidth="1"/>
    <col min="773" max="776" width="9.33203125" customWidth="1"/>
    <col min="1026" max="1026" width="9.33203125" customWidth="1"/>
    <col min="1027" max="1027" width="6.6640625" customWidth="1"/>
    <col min="1028" max="1028" width="40.6640625" customWidth="1"/>
    <col min="1029" max="1032" width="9.33203125" customWidth="1"/>
    <col min="1282" max="1282" width="9.33203125" customWidth="1"/>
    <col min="1283" max="1283" width="6.6640625" customWidth="1"/>
    <col min="1284" max="1284" width="40.6640625" customWidth="1"/>
    <col min="1285" max="1288" width="9.33203125" customWidth="1"/>
    <col min="1538" max="1538" width="9.33203125" customWidth="1"/>
    <col min="1539" max="1539" width="6.6640625" customWidth="1"/>
    <col min="1540" max="1540" width="40.6640625" customWidth="1"/>
    <col min="1541" max="1544" width="9.33203125" customWidth="1"/>
    <col min="1794" max="1794" width="9.33203125" customWidth="1"/>
    <col min="1795" max="1795" width="6.6640625" customWidth="1"/>
    <col min="1796" max="1796" width="40.6640625" customWidth="1"/>
    <col min="1797" max="1800" width="9.33203125" customWidth="1"/>
    <col min="2050" max="2050" width="9.33203125" customWidth="1"/>
    <col min="2051" max="2051" width="6.6640625" customWidth="1"/>
    <col min="2052" max="2052" width="40.6640625" customWidth="1"/>
    <col min="2053" max="2056" width="9.33203125" customWidth="1"/>
    <col min="2306" max="2306" width="9.33203125" customWidth="1"/>
    <col min="2307" max="2307" width="6.6640625" customWidth="1"/>
    <col min="2308" max="2308" width="40.6640625" customWidth="1"/>
    <col min="2309" max="2312" width="9.33203125" customWidth="1"/>
    <col min="2562" max="2562" width="9.33203125" customWidth="1"/>
    <col min="2563" max="2563" width="6.6640625" customWidth="1"/>
    <col min="2564" max="2564" width="40.6640625" customWidth="1"/>
    <col min="2565" max="2568" width="9.33203125" customWidth="1"/>
    <col min="2818" max="2818" width="9.33203125" customWidth="1"/>
    <col min="2819" max="2819" width="6.6640625" customWidth="1"/>
    <col min="2820" max="2820" width="40.6640625" customWidth="1"/>
    <col min="2821" max="2824" width="9.33203125" customWidth="1"/>
    <col min="3074" max="3074" width="9.33203125" customWidth="1"/>
    <col min="3075" max="3075" width="6.6640625" customWidth="1"/>
    <col min="3076" max="3076" width="40.6640625" customWidth="1"/>
    <col min="3077" max="3080" width="9.33203125" customWidth="1"/>
    <col min="3330" max="3330" width="9.33203125" customWidth="1"/>
    <col min="3331" max="3331" width="6.6640625" customWidth="1"/>
    <col min="3332" max="3332" width="40.6640625" customWidth="1"/>
    <col min="3333" max="3336" width="9.33203125" customWidth="1"/>
    <col min="3586" max="3586" width="9.33203125" customWidth="1"/>
    <col min="3587" max="3587" width="6.6640625" customWidth="1"/>
    <col min="3588" max="3588" width="40.6640625" customWidth="1"/>
    <col min="3589" max="3592" width="9.33203125" customWidth="1"/>
    <col min="3842" max="3842" width="9.33203125" customWidth="1"/>
    <col min="3843" max="3843" width="6.6640625" customWidth="1"/>
    <col min="3844" max="3844" width="40.6640625" customWidth="1"/>
    <col min="3845" max="3848" width="9.33203125" customWidth="1"/>
    <col min="4098" max="4098" width="9.33203125" customWidth="1"/>
    <col min="4099" max="4099" width="6.6640625" customWidth="1"/>
    <col min="4100" max="4100" width="40.6640625" customWidth="1"/>
    <col min="4101" max="4104" width="9.33203125" customWidth="1"/>
    <col min="4354" max="4354" width="9.33203125" customWidth="1"/>
    <col min="4355" max="4355" width="6.6640625" customWidth="1"/>
    <col min="4356" max="4356" width="40.6640625" customWidth="1"/>
    <col min="4357" max="4360" width="9.33203125" customWidth="1"/>
    <col min="4610" max="4610" width="9.33203125" customWidth="1"/>
    <col min="4611" max="4611" width="6.6640625" customWidth="1"/>
    <col min="4612" max="4612" width="40.6640625" customWidth="1"/>
    <col min="4613" max="4616" width="9.33203125" customWidth="1"/>
    <col min="4866" max="4866" width="9.33203125" customWidth="1"/>
    <col min="4867" max="4867" width="6.6640625" customWidth="1"/>
    <col min="4868" max="4868" width="40.6640625" customWidth="1"/>
    <col min="4869" max="4872" width="9.33203125" customWidth="1"/>
    <col min="5122" max="5122" width="9.33203125" customWidth="1"/>
    <col min="5123" max="5123" width="6.6640625" customWidth="1"/>
    <col min="5124" max="5124" width="40.6640625" customWidth="1"/>
    <col min="5125" max="5128" width="9.33203125" customWidth="1"/>
    <col min="5378" max="5378" width="9.33203125" customWidth="1"/>
    <col min="5379" max="5379" width="6.6640625" customWidth="1"/>
    <col min="5380" max="5380" width="40.6640625" customWidth="1"/>
    <col min="5381" max="5384" width="9.33203125" customWidth="1"/>
    <col min="5634" max="5634" width="9.33203125" customWidth="1"/>
    <col min="5635" max="5635" width="6.6640625" customWidth="1"/>
    <col min="5636" max="5636" width="40.6640625" customWidth="1"/>
    <col min="5637" max="5640" width="9.33203125" customWidth="1"/>
    <col min="5890" max="5890" width="9.33203125" customWidth="1"/>
    <col min="5891" max="5891" width="6.6640625" customWidth="1"/>
    <col min="5892" max="5892" width="40.6640625" customWidth="1"/>
    <col min="5893" max="5896" width="9.33203125" customWidth="1"/>
    <col min="6146" max="6146" width="9.33203125" customWidth="1"/>
    <col min="6147" max="6147" width="6.6640625" customWidth="1"/>
    <col min="6148" max="6148" width="40.6640625" customWidth="1"/>
    <col min="6149" max="6152" width="9.33203125" customWidth="1"/>
    <col min="6402" max="6402" width="9.33203125" customWidth="1"/>
    <col min="6403" max="6403" width="6.6640625" customWidth="1"/>
    <col min="6404" max="6404" width="40.6640625" customWidth="1"/>
    <col min="6405" max="6408" width="9.33203125" customWidth="1"/>
    <col min="6658" max="6658" width="9.33203125" customWidth="1"/>
    <col min="6659" max="6659" width="6.6640625" customWidth="1"/>
    <col min="6660" max="6660" width="40.6640625" customWidth="1"/>
    <col min="6661" max="6664" width="9.33203125" customWidth="1"/>
    <col min="6914" max="6914" width="9.33203125" customWidth="1"/>
    <col min="6915" max="6915" width="6.6640625" customWidth="1"/>
    <col min="6916" max="6916" width="40.6640625" customWidth="1"/>
    <col min="6917" max="6920" width="9.33203125" customWidth="1"/>
    <col min="7170" max="7170" width="9.33203125" customWidth="1"/>
    <col min="7171" max="7171" width="6.6640625" customWidth="1"/>
    <col min="7172" max="7172" width="40.6640625" customWidth="1"/>
    <col min="7173" max="7176" width="9.33203125" customWidth="1"/>
    <col min="7426" max="7426" width="9.33203125" customWidth="1"/>
    <col min="7427" max="7427" width="6.6640625" customWidth="1"/>
    <col min="7428" max="7428" width="40.6640625" customWidth="1"/>
    <col min="7429" max="7432" width="9.33203125" customWidth="1"/>
    <col min="7682" max="7682" width="9.33203125" customWidth="1"/>
    <col min="7683" max="7683" width="6.6640625" customWidth="1"/>
    <col min="7684" max="7684" width="40.6640625" customWidth="1"/>
    <col min="7685" max="7688" width="9.33203125" customWidth="1"/>
    <col min="7938" max="7938" width="9.33203125" customWidth="1"/>
    <col min="7939" max="7939" width="6.6640625" customWidth="1"/>
    <col min="7940" max="7940" width="40.6640625" customWidth="1"/>
    <col min="7941" max="7944" width="9.33203125" customWidth="1"/>
    <col min="8194" max="8194" width="9.33203125" customWidth="1"/>
    <col min="8195" max="8195" width="6.6640625" customWidth="1"/>
    <col min="8196" max="8196" width="40.6640625" customWidth="1"/>
    <col min="8197" max="8200" width="9.33203125" customWidth="1"/>
    <col min="8450" max="8450" width="9.33203125" customWidth="1"/>
    <col min="8451" max="8451" width="6.6640625" customWidth="1"/>
    <col min="8452" max="8452" width="40.6640625" customWidth="1"/>
    <col min="8453" max="8456" width="9.33203125" customWidth="1"/>
    <col min="8706" max="8706" width="9.33203125" customWidth="1"/>
    <col min="8707" max="8707" width="6.6640625" customWidth="1"/>
    <col min="8708" max="8708" width="40.6640625" customWidth="1"/>
    <col min="8709" max="8712" width="9.33203125" customWidth="1"/>
    <col min="8962" max="8962" width="9.33203125" customWidth="1"/>
    <col min="8963" max="8963" width="6.6640625" customWidth="1"/>
    <col min="8964" max="8964" width="40.6640625" customWidth="1"/>
    <col min="8965" max="8968" width="9.33203125" customWidth="1"/>
    <col min="9218" max="9218" width="9.33203125" customWidth="1"/>
    <col min="9219" max="9219" width="6.6640625" customWidth="1"/>
    <col min="9220" max="9220" width="40.6640625" customWidth="1"/>
    <col min="9221" max="9224" width="9.33203125" customWidth="1"/>
    <col min="9474" max="9474" width="9.33203125" customWidth="1"/>
    <col min="9475" max="9475" width="6.6640625" customWidth="1"/>
    <col min="9476" max="9476" width="40.6640625" customWidth="1"/>
    <col min="9477" max="9480" width="9.33203125" customWidth="1"/>
    <col min="9730" max="9730" width="9.33203125" customWidth="1"/>
    <col min="9731" max="9731" width="6.6640625" customWidth="1"/>
    <col min="9732" max="9732" width="40.6640625" customWidth="1"/>
    <col min="9733" max="9736" width="9.33203125" customWidth="1"/>
    <col min="9986" max="9986" width="9.33203125" customWidth="1"/>
    <col min="9987" max="9987" width="6.6640625" customWidth="1"/>
    <col min="9988" max="9988" width="40.6640625" customWidth="1"/>
    <col min="9989" max="9992" width="9.33203125" customWidth="1"/>
    <col min="10242" max="10242" width="9.33203125" customWidth="1"/>
    <col min="10243" max="10243" width="6.6640625" customWidth="1"/>
    <col min="10244" max="10244" width="40.6640625" customWidth="1"/>
    <col min="10245" max="10248" width="9.33203125" customWidth="1"/>
    <col min="10498" max="10498" width="9.33203125" customWidth="1"/>
    <col min="10499" max="10499" width="6.6640625" customWidth="1"/>
    <col min="10500" max="10500" width="40.6640625" customWidth="1"/>
    <col min="10501" max="10504" width="9.33203125" customWidth="1"/>
    <col min="10754" max="10754" width="9.33203125" customWidth="1"/>
    <col min="10755" max="10755" width="6.6640625" customWidth="1"/>
    <col min="10756" max="10756" width="40.6640625" customWidth="1"/>
    <col min="10757" max="10760" width="9.33203125" customWidth="1"/>
    <col min="11010" max="11010" width="9.33203125" customWidth="1"/>
    <col min="11011" max="11011" width="6.6640625" customWidth="1"/>
    <col min="11012" max="11012" width="40.6640625" customWidth="1"/>
    <col min="11013" max="11016" width="9.33203125" customWidth="1"/>
    <col min="11266" max="11266" width="9.33203125" customWidth="1"/>
    <col min="11267" max="11267" width="6.6640625" customWidth="1"/>
    <col min="11268" max="11268" width="40.6640625" customWidth="1"/>
    <col min="11269" max="11272" width="9.33203125" customWidth="1"/>
    <col min="11522" max="11522" width="9.33203125" customWidth="1"/>
    <col min="11523" max="11523" width="6.6640625" customWidth="1"/>
    <col min="11524" max="11524" width="40.6640625" customWidth="1"/>
    <col min="11525" max="11528" width="9.33203125" customWidth="1"/>
    <col min="11778" max="11778" width="9.33203125" customWidth="1"/>
    <col min="11779" max="11779" width="6.6640625" customWidth="1"/>
    <col min="11780" max="11780" width="40.6640625" customWidth="1"/>
    <col min="11781" max="11784" width="9.33203125" customWidth="1"/>
    <col min="12034" max="12034" width="9.33203125" customWidth="1"/>
    <col min="12035" max="12035" width="6.6640625" customWidth="1"/>
    <col min="12036" max="12036" width="40.6640625" customWidth="1"/>
    <col min="12037" max="12040" width="9.33203125" customWidth="1"/>
    <col min="12290" max="12290" width="9.33203125" customWidth="1"/>
    <col min="12291" max="12291" width="6.6640625" customWidth="1"/>
    <col min="12292" max="12292" width="40.6640625" customWidth="1"/>
    <col min="12293" max="12296" width="9.33203125" customWidth="1"/>
    <col min="12546" max="12546" width="9.33203125" customWidth="1"/>
    <col min="12547" max="12547" width="6.6640625" customWidth="1"/>
    <col min="12548" max="12548" width="40.6640625" customWidth="1"/>
    <col min="12549" max="12552" width="9.33203125" customWidth="1"/>
    <col min="12802" max="12802" width="9.33203125" customWidth="1"/>
    <col min="12803" max="12803" width="6.6640625" customWidth="1"/>
    <col min="12804" max="12804" width="40.6640625" customWidth="1"/>
    <col min="12805" max="12808" width="9.33203125" customWidth="1"/>
    <col min="13058" max="13058" width="9.33203125" customWidth="1"/>
    <col min="13059" max="13059" width="6.6640625" customWidth="1"/>
    <col min="13060" max="13060" width="40.6640625" customWidth="1"/>
    <col min="13061" max="13064" width="9.33203125" customWidth="1"/>
    <col min="13314" max="13314" width="9.33203125" customWidth="1"/>
    <col min="13315" max="13315" width="6.6640625" customWidth="1"/>
    <col min="13316" max="13316" width="40.6640625" customWidth="1"/>
    <col min="13317" max="13320" width="9.33203125" customWidth="1"/>
    <col min="13570" max="13570" width="9.33203125" customWidth="1"/>
    <col min="13571" max="13571" width="6.6640625" customWidth="1"/>
    <col min="13572" max="13572" width="40.6640625" customWidth="1"/>
    <col min="13573" max="13576" width="9.33203125" customWidth="1"/>
    <col min="13826" max="13826" width="9.33203125" customWidth="1"/>
    <col min="13827" max="13827" width="6.6640625" customWidth="1"/>
    <col min="13828" max="13828" width="40.6640625" customWidth="1"/>
    <col min="13829" max="13832" width="9.33203125" customWidth="1"/>
    <col min="14082" max="14082" width="9.33203125" customWidth="1"/>
    <col min="14083" max="14083" width="6.6640625" customWidth="1"/>
    <col min="14084" max="14084" width="40.6640625" customWidth="1"/>
    <col min="14085" max="14088" width="9.33203125" customWidth="1"/>
    <col min="14338" max="14338" width="9.33203125" customWidth="1"/>
    <col min="14339" max="14339" width="6.6640625" customWidth="1"/>
    <col min="14340" max="14340" width="40.6640625" customWidth="1"/>
    <col min="14341" max="14344" width="9.33203125" customWidth="1"/>
    <col min="14594" max="14594" width="9.33203125" customWidth="1"/>
    <col min="14595" max="14595" width="6.6640625" customWidth="1"/>
    <col min="14596" max="14596" width="40.6640625" customWidth="1"/>
    <col min="14597" max="14600" width="9.33203125" customWidth="1"/>
    <col min="14850" max="14850" width="9.33203125" customWidth="1"/>
    <col min="14851" max="14851" width="6.6640625" customWidth="1"/>
    <col min="14852" max="14852" width="40.6640625" customWidth="1"/>
    <col min="14853" max="14856" width="9.33203125" customWidth="1"/>
    <col min="15106" max="15106" width="9.33203125" customWidth="1"/>
    <col min="15107" max="15107" width="6.6640625" customWidth="1"/>
    <col min="15108" max="15108" width="40.6640625" customWidth="1"/>
    <col min="15109" max="15112" width="9.33203125" customWidth="1"/>
    <col min="15362" max="15362" width="9.33203125" customWidth="1"/>
    <col min="15363" max="15363" width="6.6640625" customWidth="1"/>
    <col min="15364" max="15364" width="40.6640625" customWidth="1"/>
    <col min="15365" max="15368" width="9.33203125" customWidth="1"/>
    <col min="15618" max="15618" width="9.33203125" customWidth="1"/>
    <col min="15619" max="15619" width="6.6640625" customWidth="1"/>
    <col min="15620" max="15620" width="40.6640625" customWidth="1"/>
    <col min="15621" max="15624" width="9.33203125" customWidth="1"/>
    <col min="15874" max="15874" width="9.33203125" customWidth="1"/>
    <col min="15875" max="15875" width="6.6640625" customWidth="1"/>
    <col min="15876" max="15876" width="40.6640625" customWidth="1"/>
    <col min="15877" max="15880" width="9.33203125" customWidth="1"/>
    <col min="16130" max="16130" width="9.33203125" customWidth="1"/>
    <col min="16131" max="16131" width="6.6640625" customWidth="1"/>
    <col min="16132" max="16132" width="40.6640625" customWidth="1"/>
    <col min="16133" max="16136" width="9.33203125" customWidth="1"/>
  </cols>
  <sheetData>
    <row r="1" spans="1:9" x14ac:dyDescent="0.25">
      <c r="A1" s="264" t="str">
        <f>'C9.1'!A1</f>
        <v>CONTRACT SANRAL N.012-150-2020/1</v>
      </c>
      <c r="B1" s="264"/>
      <c r="C1" s="264"/>
      <c r="D1" s="264"/>
      <c r="E1" s="264"/>
      <c r="F1" s="264"/>
      <c r="G1" s="264"/>
      <c r="H1" s="264"/>
    </row>
    <row r="2" spans="1:9" x14ac:dyDescent="0.25">
      <c r="A2" s="264" t="str">
        <f>'C9.1'!A2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  <c r="H2" s="264"/>
    </row>
    <row r="3" spans="1:9" ht="48" customHeight="1" x14ac:dyDescent="0.25">
      <c r="A3" s="43" t="s">
        <v>523</v>
      </c>
      <c r="B3" s="44"/>
      <c r="C3" s="44"/>
      <c r="D3" s="44"/>
      <c r="E3" s="261" t="s">
        <v>642</v>
      </c>
      <c r="F3" s="261"/>
      <c r="G3" s="261"/>
      <c r="H3" s="261"/>
    </row>
    <row r="4" spans="1:9" x14ac:dyDescent="0.25">
      <c r="A4" s="46" t="s">
        <v>0</v>
      </c>
      <c r="B4" s="46"/>
      <c r="C4" s="47"/>
      <c r="D4" s="48" t="s">
        <v>1</v>
      </c>
      <c r="E4" s="48" t="s">
        <v>2</v>
      </c>
      <c r="F4" s="48" t="s">
        <v>3</v>
      </c>
      <c r="G4" s="48" t="s">
        <v>4</v>
      </c>
      <c r="H4" s="48" t="s">
        <v>5</v>
      </c>
      <c r="I4" s="93"/>
    </row>
    <row r="5" spans="1:9" x14ac:dyDescent="0.25">
      <c r="A5" s="49"/>
      <c r="B5" s="49"/>
      <c r="C5" s="50"/>
      <c r="D5" s="51"/>
      <c r="E5" s="52"/>
      <c r="F5" s="52"/>
      <c r="G5" s="21"/>
      <c r="H5" s="22"/>
    </row>
    <row r="6" spans="1:9" x14ac:dyDescent="0.25">
      <c r="A6" s="196"/>
      <c r="B6" s="196"/>
      <c r="C6" s="197"/>
      <c r="D6" s="102"/>
      <c r="E6" s="109"/>
      <c r="F6" s="109"/>
      <c r="G6" s="26"/>
      <c r="H6" s="27"/>
    </row>
    <row r="7" spans="1:9" ht="39.6" x14ac:dyDescent="0.25">
      <c r="A7" s="196" t="s">
        <v>522</v>
      </c>
      <c r="B7" s="196"/>
      <c r="C7" s="197"/>
      <c r="D7" s="204" t="s">
        <v>874</v>
      </c>
      <c r="E7" s="109"/>
      <c r="F7" s="109"/>
      <c r="G7" s="26"/>
      <c r="H7" s="27"/>
      <c r="I7" s="95"/>
    </row>
    <row r="8" spans="1:9" ht="15.6" x14ac:dyDescent="0.25">
      <c r="A8" s="196"/>
      <c r="B8" s="196" t="s">
        <v>524</v>
      </c>
      <c r="C8" s="197"/>
      <c r="D8" s="102" t="s">
        <v>681</v>
      </c>
      <c r="E8" s="109" t="s">
        <v>497</v>
      </c>
      <c r="F8" s="109">
        <v>2500</v>
      </c>
      <c r="G8" s="35">
        <v>0</v>
      </c>
      <c r="H8" s="22">
        <f>F8*G8</f>
        <v>0</v>
      </c>
    </row>
    <row r="9" spans="1:9" s="207" customFormat="1" x14ac:dyDescent="0.25">
      <c r="A9" s="196" t="s">
        <v>784</v>
      </c>
      <c r="B9" s="196"/>
      <c r="C9" s="197"/>
      <c r="D9" s="198" t="s">
        <v>785</v>
      </c>
      <c r="E9" s="109"/>
      <c r="F9" s="109"/>
      <c r="G9" s="26"/>
      <c r="H9" s="27"/>
    </row>
    <row r="10" spans="1:9" s="207" customFormat="1" ht="26.4" x14ac:dyDescent="0.25">
      <c r="A10" s="196"/>
      <c r="B10" s="196" t="s">
        <v>786</v>
      </c>
      <c r="C10" s="197"/>
      <c r="D10" s="102" t="s">
        <v>787</v>
      </c>
      <c r="E10" s="109" t="s">
        <v>23</v>
      </c>
      <c r="F10" s="109" t="s">
        <v>658</v>
      </c>
      <c r="G10" s="26" t="s">
        <v>659</v>
      </c>
      <c r="H10" s="37">
        <v>0</v>
      </c>
    </row>
    <row r="11" spans="1:9" x14ac:dyDescent="0.25">
      <c r="A11" s="196" t="s">
        <v>525</v>
      </c>
      <c r="B11" s="196"/>
      <c r="C11" s="197"/>
      <c r="D11" s="198" t="s">
        <v>22</v>
      </c>
      <c r="E11" s="109"/>
      <c r="F11" s="109"/>
      <c r="G11" s="26"/>
      <c r="H11" s="27"/>
    </row>
    <row r="12" spans="1:9" ht="26.4" x14ac:dyDescent="0.25">
      <c r="A12" s="196"/>
      <c r="B12" s="196" t="s">
        <v>526</v>
      </c>
      <c r="C12" s="197"/>
      <c r="D12" s="184" t="s">
        <v>753</v>
      </c>
      <c r="E12" s="106" t="s">
        <v>424</v>
      </c>
      <c r="F12" s="109">
        <v>56364</v>
      </c>
      <c r="G12" s="35">
        <v>0</v>
      </c>
      <c r="H12" s="22">
        <f t="shared" ref="H12" si="0">F12*G12</f>
        <v>0</v>
      </c>
      <c r="I12" s="95"/>
    </row>
    <row r="13" spans="1:9" x14ac:dyDescent="0.25">
      <c r="A13" s="196" t="s">
        <v>527</v>
      </c>
      <c r="B13" s="196"/>
      <c r="C13" s="197"/>
      <c r="D13" s="204" t="s">
        <v>875</v>
      </c>
      <c r="E13" s="109"/>
      <c r="F13" s="109"/>
      <c r="G13" s="26"/>
      <c r="H13" s="27"/>
      <c r="I13" s="95"/>
    </row>
    <row r="14" spans="1:9" ht="14.25" customHeight="1" x14ac:dyDescent="0.25">
      <c r="A14" s="196"/>
      <c r="B14" s="196" t="s">
        <v>528</v>
      </c>
      <c r="C14" s="80"/>
      <c r="D14" s="102" t="s">
        <v>682</v>
      </c>
      <c r="E14" s="109" t="s">
        <v>91</v>
      </c>
      <c r="F14" s="109">
        <v>1127.28</v>
      </c>
      <c r="G14" s="35">
        <v>0</v>
      </c>
      <c r="H14" s="22">
        <f t="shared" ref="H14" si="1">F14*G14</f>
        <v>0</v>
      </c>
    </row>
    <row r="15" spans="1:9" x14ac:dyDescent="0.25">
      <c r="A15" s="196" t="s">
        <v>529</v>
      </c>
      <c r="B15" s="196"/>
      <c r="C15" s="197"/>
      <c r="D15" s="198" t="s">
        <v>530</v>
      </c>
      <c r="E15" s="109"/>
      <c r="F15" s="109"/>
      <c r="G15" s="26"/>
      <c r="H15" s="27"/>
    </row>
    <row r="16" spans="1:9" ht="26.4" x14ac:dyDescent="0.25">
      <c r="A16" s="196"/>
      <c r="B16" s="196" t="s">
        <v>531</v>
      </c>
      <c r="C16" s="197"/>
      <c r="D16" s="184" t="s">
        <v>754</v>
      </c>
      <c r="E16" s="109" t="s">
        <v>424</v>
      </c>
      <c r="F16" s="109">
        <v>75152</v>
      </c>
      <c r="G16" s="35">
        <v>0</v>
      </c>
      <c r="H16" s="22">
        <f>F16*G16</f>
        <v>0</v>
      </c>
      <c r="I16" s="95"/>
    </row>
    <row r="17" spans="1:10" ht="26.4" x14ac:dyDescent="0.25">
      <c r="A17" s="196" t="s">
        <v>532</v>
      </c>
      <c r="B17" s="196"/>
      <c r="C17" s="197"/>
      <c r="D17" s="198" t="s">
        <v>533</v>
      </c>
      <c r="E17" s="109"/>
      <c r="F17" s="109"/>
      <c r="G17" s="109"/>
      <c r="H17" s="193"/>
    </row>
    <row r="18" spans="1:10" ht="79.2" x14ac:dyDescent="0.25">
      <c r="A18" s="196"/>
      <c r="B18" s="196" t="s">
        <v>534</v>
      </c>
      <c r="C18" s="197"/>
      <c r="D18" s="184" t="s">
        <v>755</v>
      </c>
      <c r="E18" s="109" t="s">
        <v>497</v>
      </c>
      <c r="F18" s="109">
        <v>563640</v>
      </c>
      <c r="G18" s="42">
        <v>0</v>
      </c>
      <c r="H18" s="22">
        <f>F18*G18</f>
        <v>0</v>
      </c>
      <c r="I18" s="95"/>
      <c r="J18" s="94"/>
    </row>
    <row r="19" spans="1:10" ht="26.4" x14ac:dyDescent="0.25">
      <c r="A19" s="196"/>
      <c r="B19" s="196" t="s">
        <v>535</v>
      </c>
      <c r="C19" s="197"/>
      <c r="D19" s="184" t="s">
        <v>756</v>
      </c>
      <c r="E19" s="109" t="s">
        <v>497</v>
      </c>
      <c r="F19" s="109">
        <v>563640</v>
      </c>
      <c r="G19" s="42">
        <v>0</v>
      </c>
      <c r="H19" s="22">
        <f>F19*G19</f>
        <v>0</v>
      </c>
      <c r="I19" s="95"/>
    </row>
    <row r="20" spans="1:10" ht="39.6" x14ac:dyDescent="0.25">
      <c r="A20" s="196" t="s">
        <v>536</v>
      </c>
      <c r="B20" s="196"/>
      <c r="C20" s="197"/>
      <c r="D20" s="204" t="s">
        <v>757</v>
      </c>
      <c r="E20" s="109" t="s">
        <v>23</v>
      </c>
      <c r="F20" s="109" t="s">
        <v>658</v>
      </c>
      <c r="G20" s="109" t="s">
        <v>659</v>
      </c>
      <c r="H20" s="37">
        <v>0</v>
      </c>
      <c r="I20" s="95"/>
    </row>
    <row r="21" spans="1:10" x14ac:dyDescent="0.25">
      <c r="A21" s="196"/>
      <c r="B21" s="196"/>
      <c r="C21" s="197"/>
      <c r="D21" s="208"/>
      <c r="E21" s="109"/>
      <c r="F21" s="109"/>
      <c r="G21" s="109"/>
      <c r="H21" s="193"/>
    </row>
    <row r="22" spans="1:10" x14ac:dyDescent="0.25">
      <c r="A22" s="196"/>
      <c r="B22" s="196"/>
      <c r="C22" s="197"/>
      <c r="D22" s="183"/>
      <c r="E22" s="109"/>
      <c r="F22" s="109"/>
      <c r="G22" s="109"/>
      <c r="H22" s="193"/>
      <c r="I22" s="94"/>
    </row>
    <row r="23" spans="1:10" x14ac:dyDescent="0.25">
      <c r="A23" s="102"/>
      <c r="B23" s="102"/>
      <c r="C23" s="109"/>
      <c r="D23" s="158"/>
      <c r="E23" s="109"/>
      <c r="F23" s="109"/>
      <c r="G23" s="109"/>
      <c r="H23" s="193"/>
    </row>
    <row r="24" spans="1:10" x14ac:dyDescent="0.25">
      <c r="A24" s="188" t="s">
        <v>24</v>
      </c>
      <c r="B24" s="188"/>
      <c r="C24" s="188"/>
      <c r="D24" s="188"/>
      <c r="E24" s="115"/>
      <c r="F24" s="199"/>
      <c r="G24" s="199"/>
      <c r="H24" s="25">
        <f>SUM(H7:H23)</f>
        <v>0</v>
      </c>
    </row>
    <row r="1048300" spans="5:5" x14ac:dyDescent="0.25">
      <c r="E1048300" s="62"/>
    </row>
  </sheetData>
  <sheetProtection algorithmName="SHA-512" hashValue="45XLnx2P/QVicJZ2u6dVDuxz5McPgiFd/uTZshZnpZuKrtSjlSzEpLrwRRY1g7scOuVWIRnC9cbvLbXnSDl5Bw==" saltValue="YK32tu4b6dJDiut9EVk+Og==" spinCount="100000" sheet="1" objects="1" scenarios="1" selectLockedCells="1"/>
  <mergeCells count="3">
    <mergeCell ref="E3:H3"/>
    <mergeCell ref="A1:H1"/>
    <mergeCell ref="A2:H2"/>
  </mergeCells>
  <phoneticPr fontId="9" type="noConversion"/>
  <pageMargins left="0.75" right="0.75" top="1" bottom="1" header="0.5" footer="0.5"/>
  <pageSetup paperSize="9" scale="57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5">
    <tabColor rgb="FFFFFF00"/>
  </sheetPr>
  <dimension ref="A1:I1048287"/>
  <sheetViews>
    <sheetView view="pageBreakPreview" topLeftCell="B1" zoomScaleNormal="100" zoomScaleSheetLayoutView="100" workbookViewId="0">
      <selection activeCell="G11" sqref="G11"/>
    </sheetView>
  </sheetViews>
  <sheetFormatPr defaultRowHeight="13.2" x14ac:dyDescent="0.25"/>
  <cols>
    <col min="1" max="1" width="9.33203125" customWidth="1"/>
    <col min="2" max="2" width="9" bestFit="1" customWidth="1"/>
    <col min="3" max="3" width="3.88671875" customWidth="1"/>
    <col min="4" max="4" width="40.6640625" customWidth="1"/>
    <col min="5" max="5" width="25.5546875" bestFit="1" customWidth="1"/>
    <col min="6" max="8" width="20.6640625" customWidth="1"/>
    <col min="258" max="258" width="9.33203125" customWidth="1"/>
    <col min="259" max="259" width="6.6640625" customWidth="1"/>
    <col min="260" max="260" width="40.6640625" customWidth="1"/>
    <col min="261" max="264" width="9.33203125" customWidth="1"/>
    <col min="514" max="514" width="9.33203125" customWidth="1"/>
    <col min="515" max="515" width="6.6640625" customWidth="1"/>
    <col min="516" max="516" width="40.6640625" customWidth="1"/>
    <col min="517" max="520" width="9.33203125" customWidth="1"/>
    <col min="770" max="770" width="9.33203125" customWidth="1"/>
    <col min="771" max="771" width="6.6640625" customWidth="1"/>
    <col min="772" max="772" width="40.6640625" customWidth="1"/>
    <col min="773" max="776" width="9.33203125" customWidth="1"/>
    <col min="1026" max="1026" width="9.33203125" customWidth="1"/>
    <col min="1027" max="1027" width="6.6640625" customWidth="1"/>
    <col min="1028" max="1028" width="40.6640625" customWidth="1"/>
    <col min="1029" max="1032" width="9.33203125" customWidth="1"/>
    <col min="1282" max="1282" width="9.33203125" customWidth="1"/>
    <col min="1283" max="1283" width="6.6640625" customWidth="1"/>
    <col min="1284" max="1284" width="40.6640625" customWidth="1"/>
    <col min="1285" max="1288" width="9.33203125" customWidth="1"/>
    <col min="1538" max="1538" width="9.33203125" customWidth="1"/>
    <col min="1539" max="1539" width="6.6640625" customWidth="1"/>
    <col min="1540" max="1540" width="40.6640625" customWidth="1"/>
    <col min="1541" max="1544" width="9.33203125" customWidth="1"/>
    <col min="1794" max="1794" width="9.33203125" customWidth="1"/>
    <col min="1795" max="1795" width="6.6640625" customWidth="1"/>
    <col min="1796" max="1796" width="40.6640625" customWidth="1"/>
    <col min="1797" max="1800" width="9.33203125" customWidth="1"/>
    <col min="2050" max="2050" width="9.33203125" customWidth="1"/>
    <col min="2051" max="2051" width="6.6640625" customWidth="1"/>
    <col min="2052" max="2052" width="40.6640625" customWidth="1"/>
    <col min="2053" max="2056" width="9.33203125" customWidth="1"/>
    <col min="2306" max="2306" width="9.33203125" customWidth="1"/>
    <col min="2307" max="2307" width="6.6640625" customWidth="1"/>
    <col min="2308" max="2308" width="40.6640625" customWidth="1"/>
    <col min="2309" max="2312" width="9.33203125" customWidth="1"/>
    <col min="2562" max="2562" width="9.33203125" customWidth="1"/>
    <col min="2563" max="2563" width="6.6640625" customWidth="1"/>
    <col min="2564" max="2564" width="40.6640625" customWidth="1"/>
    <col min="2565" max="2568" width="9.33203125" customWidth="1"/>
    <col min="2818" max="2818" width="9.33203125" customWidth="1"/>
    <col min="2819" max="2819" width="6.6640625" customWidth="1"/>
    <col min="2820" max="2820" width="40.6640625" customWidth="1"/>
    <col min="2821" max="2824" width="9.33203125" customWidth="1"/>
    <col min="3074" max="3074" width="9.33203125" customWidth="1"/>
    <col min="3075" max="3075" width="6.6640625" customWidth="1"/>
    <col min="3076" max="3076" width="40.6640625" customWidth="1"/>
    <col min="3077" max="3080" width="9.33203125" customWidth="1"/>
    <col min="3330" max="3330" width="9.33203125" customWidth="1"/>
    <col min="3331" max="3331" width="6.6640625" customWidth="1"/>
    <col min="3332" max="3332" width="40.6640625" customWidth="1"/>
    <col min="3333" max="3336" width="9.33203125" customWidth="1"/>
    <col min="3586" max="3586" width="9.33203125" customWidth="1"/>
    <col min="3587" max="3587" width="6.6640625" customWidth="1"/>
    <col min="3588" max="3588" width="40.6640625" customWidth="1"/>
    <col min="3589" max="3592" width="9.33203125" customWidth="1"/>
    <col min="3842" max="3842" width="9.33203125" customWidth="1"/>
    <col min="3843" max="3843" width="6.6640625" customWidth="1"/>
    <col min="3844" max="3844" width="40.6640625" customWidth="1"/>
    <col min="3845" max="3848" width="9.33203125" customWidth="1"/>
    <col min="4098" max="4098" width="9.33203125" customWidth="1"/>
    <col min="4099" max="4099" width="6.6640625" customWidth="1"/>
    <col min="4100" max="4100" width="40.6640625" customWidth="1"/>
    <col min="4101" max="4104" width="9.33203125" customWidth="1"/>
    <col min="4354" max="4354" width="9.33203125" customWidth="1"/>
    <col min="4355" max="4355" width="6.6640625" customWidth="1"/>
    <col min="4356" max="4356" width="40.6640625" customWidth="1"/>
    <col min="4357" max="4360" width="9.33203125" customWidth="1"/>
    <col min="4610" max="4610" width="9.33203125" customWidth="1"/>
    <col min="4611" max="4611" width="6.6640625" customWidth="1"/>
    <col min="4612" max="4612" width="40.6640625" customWidth="1"/>
    <col min="4613" max="4616" width="9.33203125" customWidth="1"/>
    <col min="4866" max="4866" width="9.33203125" customWidth="1"/>
    <col min="4867" max="4867" width="6.6640625" customWidth="1"/>
    <col min="4868" max="4868" width="40.6640625" customWidth="1"/>
    <col min="4869" max="4872" width="9.33203125" customWidth="1"/>
    <col min="5122" max="5122" width="9.33203125" customWidth="1"/>
    <col min="5123" max="5123" width="6.6640625" customWidth="1"/>
    <col min="5124" max="5124" width="40.6640625" customWidth="1"/>
    <col min="5125" max="5128" width="9.33203125" customWidth="1"/>
    <col min="5378" max="5378" width="9.33203125" customWidth="1"/>
    <col min="5379" max="5379" width="6.6640625" customWidth="1"/>
    <col min="5380" max="5380" width="40.6640625" customWidth="1"/>
    <col min="5381" max="5384" width="9.33203125" customWidth="1"/>
    <col min="5634" max="5634" width="9.33203125" customWidth="1"/>
    <col min="5635" max="5635" width="6.6640625" customWidth="1"/>
    <col min="5636" max="5636" width="40.6640625" customWidth="1"/>
    <col min="5637" max="5640" width="9.33203125" customWidth="1"/>
    <col min="5890" max="5890" width="9.33203125" customWidth="1"/>
    <col min="5891" max="5891" width="6.6640625" customWidth="1"/>
    <col min="5892" max="5892" width="40.6640625" customWidth="1"/>
    <col min="5893" max="5896" width="9.33203125" customWidth="1"/>
    <col min="6146" max="6146" width="9.33203125" customWidth="1"/>
    <col min="6147" max="6147" width="6.6640625" customWidth="1"/>
    <col min="6148" max="6148" width="40.6640625" customWidth="1"/>
    <col min="6149" max="6152" width="9.33203125" customWidth="1"/>
    <col min="6402" max="6402" width="9.33203125" customWidth="1"/>
    <col min="6403" max="6403" width="6.6640625" customWidth="1"/>
    <col min="6404" max="6404" width="40.6640625" customWidth="1"/>
    <col min="6405" max="6408" width="9.33203125" customWidth="1"/>
    <col min="6658" max="6658" width="9.33203125" customWidth="1"/>
    <col min="6659" max="6659" width="6.6640625" customWidth="1"/>
    <col min="6660" max="6660" width="40.6640625" customWidth="1"/>
    <col min="6661" max="6664" width="9.33203125" customWidth="1"/>
    <col min="6914" max="6914" width="9.33203125" customWidth="1"/>
    <col min="6915" max="6915" width="6.6640625" customWidth="1"/>
    <col min="6916" max="6916" width="40.6640625" customWidth="1"/>
    <col min="6917" max="6920" width="9.33203125" customWidth="1"/>
    <col min="7170" max="7170" width="9.33203125" customWidth="1"/>
    <col min="7171" max="7171" width="6.6640625" customWidth="1"/>
    <col min="7172" max="7172" width="40.6640625" customWidth="1"/>
    <col min="7173" max="7176" width="9.33203125" customWidth="1"/>
    <col min="7426" max="7426" width="9.33203125" customWidth="1"/>
    <col min="7427" max="7427" width="6.6640625" customWidth="1"/>
    <col min="7428" max="7428" width="40.6640625" customWidth="1"/>
    <col min="7429" max="7432" width="9.33203125" customWidth="1"/>
    <col min="7682" max="7682" width="9.33203125" customWidth="1"/>
    <col min="7683" max="7683" width="6.6640625" customWidth="1"/>
    <col min="7684" max="7684" width="40.6640625" customWidth="1"/>
    <col min="7685" max="7688" width="9.33203125" customWidth="1"/>
    <col min="7938" max="7938" width="9.33203125" customWidth="1"/>
    <col min="7939" max="7939" width="6.6640625" customWidth="1"/>
    <col min="7940" max="7940" width="40.6640625" customWidth="1"/>
    <col min="7941" max="7944" width="9.33203125" customWidth="1"/>
    <col min="8194" max="8194" width="9.33203125" customWidth="1"/>
    <col min="8195" max="8195" width="6.6640625" customWidth="1"/>
    <col min="8196" max="8196" width="40.6640625" customWidth="1"/>
    <col min="8197" max="8200" width="9.33203125" customWidth="1"/>
    <col min="8450" max="8450" width="9.33203125" customWidth="1"/>
    <col min="8451" max="8451" width="6.6640625" customWidth="1"/>
    <col min="8452" max="8452" width="40.6640625" customWidth="1"/>
    <col min="8453" max="8456" width="9.33203125" customWidth="1"/>
    <col min="8706" max="8706" width="9.33203125" customWidth="1"/>
    <col min="8707" max="8707" width="6.6640625" customWidth="1"/>
    <col min="8708" max="8708" width="40.6640625" customWidth="1"/>
    <col min="8709" max="8712" width="9.33203125" customWidth="1"/>
    <col min="8962" max="8962" width="9.33203125" customWidth="1"/>
    <col min="8963" max="8963" width="6.6640625" customWidth="1"/>
    <col min="8964" max="8964" width="40.6640625" customWidth="1"/>
    <col min="8965" max="8968" width="9.33203125" customWidth="1"/>
    <col min="9218" max="9218" width="9.33203125" customWidth="1"/>
    <col min="9219" max="9219" width="6.6640625" customWidth="1"/>
    <col min="9220" max="9220" width="40.6640625" customWidth="1"/>
    <col min="9221" max="9224" width="9.33203125" customWidth="1"/>
    <col min="9474" max="9474" width="9.33203125" customWidth="1"/>
    <col min="9475" max="9475" width="6.6640625" customWidth="1"/>
    <col min="9476" max="9476" width="40.6640625" customWidth="1"/>
    <col min="9477" max="9480" width="9.33203125" customWidth="1"/>
    <col min="9730" max="9730" width="9.33203125" customWidth="1"/>
    <col min="9731" max="9731" width="6.6640625" customWidth="1"/>
    <col min="9732" max="9732" width="40.6640625" customWidth="1"/>
    <col min="9733" max="9736" width="9.33203125" customWidth="1"/>
    <col min="9986" max="9986" width="9.33203125" customWidth="1"/>
    <col min="9987" max="9987" width="6.6640625" customWidth="1"/>
    <col min="9988" max="9988" width="40.6640625" customWidth="1"/>
    <col min="9989" max="9992" width="9.33203125" customWidth="1"/>
    <col min="10242" max="10242" width="9.33203125" customWidth="1"/>
    <col min="10243" max="10243" width="6.6640625" customWidth="1"/>
    <col min="10244" max="10244" width="40.6640625" customWidth="1"/>
    <col min="10245" max="10248" width="9.33203125" customWidth="1"/>
    <col min="10498" max="10498" width="9.33203125" customWidth="1"/>
    <col min="10499" max="10499" width="6.6640625" customWidth="1"/>
    <col min="10500" max="10500" width="40.6640625" customWidth="1"/>
    <col min="10501" max="10504" width="9.33203125" customWidth="1"/>
    <col min="10754" max="10754" width="9.33203125" customWidth="1"/>
    <col min="10755" max="10755" width="6.6640625" customWidth="1"/>
    <col min="10756" max="10756" width="40.6640625" customWidth="1"/>
    <col min="10757" max="10760" width="9.33203125" customWidth="1"/>
    <col min="11010" max="11010" width="9.33203125" customWidth="1"/>
    <col min="11011" max="11011" width="6.6640625" customWidth="1"/>
    <col min="11012" max="11012" width="40.6640625" customWidth="1"/>
    <col min="11013" max="11016" width="9.33203125" customWidth="1"/>
    <col min="11266" max="11266" width="9.33203125" customWidth="1"/>
    <col min="11267" max="11267" width="6.6640625" customWidth="1"/>
    <col min="11268" max="11268" width="40.6640625" customWidth="1"/>
    <col min="11269" max="11272" width="9.33203125" customWidth="1"/>
    <col min="11522" max="11522" width="9.33203125" customWidth="1"/>
    <col min="11523" max="11523" width="6.6640625" customWidth="1"/>
    <col min="11524" max="11524" width="40.6640625" customWidth="1"/>
    <col min="11525" max="11528" width="9.33203125" customWidth="1"/>
    <col min="11778" max="11778" width="9.33203125" customWidth="1"/>
    <col min="11779" max="11779" width="6.6640625" customWidth="1"/>
    <col min="11780" max="11780" width="40.6640625" customWidth="1"/>
    <col min="11781" max="11784" width="9.33203125" customWidth="1"/>
    <col min="12034" max="12034" width="9.33203125" customWidth="1"/>
    <col min="12035" max="12035" width="6.6640625" customWidth="1"/>
    <col min="12036" max="12036" width="40.6640625" customWidth="1"/>
    <col min="12037" max="12040" width="9.33203125" customWidth="1"/>
    <col min="12290" max="12290" width="9.33203125" customWidth="1"/>
    <col min="12291" max="12291" width="6.6640625" customWidth="1"/>
    <col min="12292" max="12292" width="40.6640625" customWidth="1"/>
    <col min="12293" max="12296" width="9.33203125" customWidth="1"/>
    <col min="12546" max="12546" width="9.33203125" customWidth="1"/>
    <col min="12547" max="12547" width="6.6640625" customWidth="1"/>
    <col min="12548" max="12548" width="40.6640625" customWidth="1"/>
    <col min="12549" max="12552" width="9.33203125" customWidth="1"/>
    <col min="12802" max="12802" width="9.33203125" customWidth="1"/>
    <col min="12803" max="12803" width="6.6640625" customWidth="1"/>
    <col min="12804" max="12804" width="40.6640625" customWidth="1"/>
    <col min="12805" max="12808" width="9.33203125" customWidth="1"/>
    <col min="13058" max="13058" width="9.33203125" customWidth="1"/>
    <col min="13059" max="13059" width="6.6640625" customWidth="1"/>
    <col min="13060" max="13060" width="40.6640625" customWidth="1"/>
    <col min="13061" max="13064" width="9.33203125" customWidth="1"/>
    <col min="13314" max="13314" width="9.33203125" customWidth="1"/>
    <col min="13315" max="13315" width="6.6640625" customWidth="1"/>
    <col min="13316" max="13316" width="40.6640625" customWidth="1"/>
    <col min="13317" max="13320" width="9.33203125" customWidth="1"/>
    <col min="13570" max="13570" width="9.33203125" customWidth="1"/>
    <col min="13571" max="13571" width="6.6640625" customWidth="1"/>
    <col min="13572" max="13572" width="40.6640625" customWidth="1"/>
    <col min="13573" max="13576" width="9.33203125" customWidth="1"/>
    <col min="13826" max="13826" width="9.33203125" customWidth="1"/>
    <col min="13827" max="13827" width="6.6640625" customWidth="1"/>
    <col min="13828" max="13828" width="40.6640625" customWidth="1"/>
    <col min="13829" max="13832" width="9.33203125" customWidth="1"/>
    <col min="14082" max="14082" width="9.33203125" customWidth="1"/>
    <col min="14083" max="14083" width="6.6640625" customWidth="1"/>
    <col min="14084" max="14084" width="40.6640625" customWidth="1"/>
    <col min="14085" max="14088" width="9.33203125" customWidth="1"/>
    <col min="14338" max="14338" width="9.33203125" customWidth="1"/>
    <col min="14339" max="14339" width="6.6640625" customWidth="1"/>
    <col min="14340" max="14340" width="40.6640625" customWidth="1"/>
    <col min="14341" max="14344" width="9.33203125" customWidth="1"/>
    <col min="14594" max="14594" width="9.33203125" customWidth="1"/>
    <col min="14595" max="14595" width="6.6640625" customWidth="1"/>
    <col min="14596" max="14596" width="40.6640625" customWidth="1"/>
    <col min="14597" max="14600" width="9.33203125" customWidth="1"/>
    <col min="14850" max="14850" width="9.33203125" customWidth="1"/>
    <col min="14851" max="14851" width="6.6640625" customWidth="1"/>
    <col min="14852" max="14852" width="40.6640625" customWidth="1"/>
    <col min="14853" max="14856" width="9.33203125" customWidth="1"/>
    <col min="15106" max="15106" width="9.33203125" customWidth="1"/>
    <col min="15107" max="15107" width="6.6640625" customWidth="1"/>
    <col min="15108" max="15108" width="40.6640625" customWidth="1"/>
    <col min="15109" max="15112" width="9.33203125" customWidth="1"/>
    <col min="15362" max="15362" width="9.33203125" customWidth="1"/>
    <col min="15363" max="15363" width="6.6640625" customWidth="1"/>
    <col min="15364" max="15364" width="40.6640625" customWidth="1"/>
    <col min="15365" max="15368" width="9.33203125" customWidth="1"/>
    <col min="15618" max="15618" width="9.33203125" customWidth="1"/>
    <col min="15619" max="15619" width="6.6640625" customWidth="1"/>
    <col min="15620" max="15620" width="40.6640625" customWidth="1"/>
    <col min="15621" max="15624" width="9.33203125" customWidth="1"/>
    <col min="15874" max="15874" width="9.33203125" customWidth="1"/>
    <col min="15875" max="15875" width="6.6640625" customWidth="1"/>
    <col min="15876" max="15876" width="40.6640625" customWidth="1"/>
    <col min="15877" max="15880" width="9.33203125" customWidth="1"/>
    <col min="16130" max="16130" width="9.33203125" customWidth="1"/>
    <col min="16131" max="16131" width="6.6640625" customWidth="1"/>
    <col min="16132" max="16132" width="40.6640625" customWidth="1"/>
    <col min="16133" max="16136" width="9.33203125" customWidth="1"/>
  </cols>
  <sheetData>
    <row r="1" spans="1:9" x14ac:dyDescent="0.25">
      <c r="A1" s="264" t="str">
        <f>'C10.1'!A1</f>
        <v>CONTRACT SANRAL N.012-150-2020/1</v>
      </c>
      <c r="B1" s="264"/>
      <c r="C1" s="264"/>
      <c r="D1" s="264"/>
      <c r="E1" s="264"/>
      <c r="F1" s="264"/>
      <c r="G1" s="264"/>
      <c r="H1" s="264"/>
    </row>
    <row r="2" spans="1:9" x14ac:dyDescent="0.25">
      <c r="A2" s="264" t="str">
        <f>'C10.1'!A2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  <c r="H2" s="264"/>
    </row>
    <row r="3" spans="1:9" ht="48" customHeight="1" x14ac:dyDescent="0.25">
      <c r="A3" s="43" t="s">
        <v>537</v>
      </c>
      <c r="B3" s="44"/>
      <c r="C3" s="44"/>
      <c r="D3" s="44"/>
      <c r="E3" s="261" t="s">
        <v>566</v>
      </c>
      <c r="F3" s="261"/>
      <c r="G3" s="261"/>
      <c r="H3" s="261"/>
    </row>
    <row r="4" spans="1:9" x14ac:dyDescent="0.25">
      <c r="A4" s="46" t="s">
        <v>0</v>
      </c>
      <c r="B4" s="46"/>
      <c r="C4" s="47"/>
      <c r="D4" s="48" t="s">
        <v>1</v>
      </c>
      <c r="E4" s="48" t="s">
        <v>2</v>
      </c>
      <c r="F4" s="48" t="s">
        <v>3</v>
      </c>
      <c r="G4" s="48" t="s">
        <v>4</v>
      </c>
      <c r="H4" s="48" t="s">
        <v>5</v>
      </c>
      <c r="I4" s="93"/>
    </row>
    <row r="5" spans="1:9" x14ac:dyDescent="0.25">
      <c r="A5" s="49"/>
      <c r="B5" s="49"/>
      <c r="C5" s="50"/>
      <c r="D5" s="51"/>
      <c r="E5" s="52"/>
      <c r="F5" s="52"/>
      <c r="G5" s="51"/>
      <c r="H5" s="51"/>
    </row>
    <row r="6" spans="1:9" x14ac:dyDescent="0.25">
      <c r="A6" s="196"/>
      <c r="B6" s="196"/>
      <c r="C6" s="197"/>
      <c r="D6" s="102"/>
      <c r="E6" s="109"/>
      <c r="F6" s="109"/>
      <c r="G6" s="102"/>
      <c r="H6" s="102"/>
    </row>
    <row r="7" spans="1:9" x14ac:dyDescent="0.25">
      <c r="A7" s="196" t="s">
        <v>565</v>
      </c>
      <c r="B7" s="196"/>
      <c r="C7" s="197"/>
      <c r="D7" s="185" t="s">
        <v>758</v>
      </c>
      <c r="E7" s="109" t="s">
        <v>417</v>
      </c>
      <c r="F7" s="109">
        <v>10</v>
      </c>
      <c r="G7" s="35">
        <v>0</v>
      </c>
      <c r="H7" s="14">
        <f>F7*G7</f>
        <v>0</v>
      </c>
      <c r="I7" s="95"/>
    </row>
    <row r="8" spans="1:9" x14ac:dyDescent="0.25">
      <c r="A8" s="196"/>
      <c r="B8" s="196"/>
      <c r="C8" s="197"/>
      <c r="D8" s="77"/>
      <c r="E8" s="63"/>
      <c r="F8" s="109"/>
      <c r="G8" s="109"/>
      <c r="H8" s="14"/>
    </row>
    <row r="9" spans="1:9" x14ac:dyDescent="0.25">
      <c r="A9" s="196"/>
      <c r="B9" s="196"/>
      <c r="C9" s="197"/>
      <c r="D9" s="77"/>
      <c r="E9" s="209"/>
      <c r="F9" s="109"/>
      <c r="G9" s="109"/>
      <c r="H9" s="14"/>
      <c r="I9" s="94"/>
    </row>
    <row r="10" spans="1:9" x14ac:dyDescent="0.25">
      <c r="A10" s="102"/>
      <c r="B10" s="102"/>
      <c r="C10" s="109"/>
      <c r="D10" s="158"/>
      <c r="E10" s="109"/>
      <c r="F10" s="109"/>
      <c r="G10" s="109"/>
      <c r="H10" s="14"/>
    </row>
    <row r="11" spans="1:9" x14ac:dyDescent="0.25">
      <c r="A11" s="188" t="s">
        <v>24</v>
      </c>
      <c r="B11" s="188"/>
      <c r="C11" s="188"/>
      <c r="D11" s="188"/>
      <c r="E11" s="115"/>
      <c r="F11" s="199"/>
      <c r="G11" s="199"/>
      <c r="H11" s="13">
        <f>SUM(H7:H10)</f>
        <v>0</v>
      </c>
    </row>
    <row r="1048287" spans="5:5" x14ac:dyDescent="0.25">
      <c r="E1048287" s="62"/>
    </row>
  </sheetData>
  <sheetProtection algorithmName="SHA-512" hashValue="XUNWF5QYXtZ7T8LUaAt0swcLs+eU9FcwmZZ6Cwar/P8cV73dfAN7dVqGW/pljxW3edZ9FjgGvB4tXIDv9CCZog==" saltValue="jaJNkhlgINUaOOQW0bB2ow==" spinCount="100000" sheet="1" objects="1" scenarios="1" selectLockedCells="1"/>
  <mergeCells count="3">
    <mergeCell ref="E3:H3"/>
    <mergeCell ref="A1:H1"/>
    <mergeCell ref="A2:H2"/>
  </mergeCells>
  <phoneticPr fontId="9" type="noConversion"/>
  <pageMargins left="0.75" right="0.75" top="1" bottom="1" header="0.5" footer="0.5"/>
  <pageSetup paperSize="9" scale="58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FF00"/>
  </sheetPr>
  <dimension ref="A1:I1048295"/>
  <sheetViews>
    <sheetView view="pageBreakPreview" topLeftCell="D1" zoomScale="86" zoomScaleNormal="100" zoomScaleSheetLayoutView="86" workbookViewId="0">
      <selection activeCell="G11" sqref="G11"/>
    </sheetView>
  </sheetViews>
  <sheetFormatPr defaultRowHeight="13.2" x14ac:dyDescent="0.25"/>
  <cols>
    <col min="1" max="1" width="9.33203125" customWidth="1"/>
    <col min="2" max="2" width="9" bestFit="1" customWidth="1"/>
    <col min="3" max="3" width="3.88671875" customWidth="1"/>
    <col min="4" max="4" width="40.6640625" customWidth="1"/>
    <col min="5" max="5" width="25.5546875" bestFit="1" customWidth="1"/>
    <col min="6" max="8" width="20.6640625" customWidth="1"/>
    <col min="258" max="258" width="9.33203125" customWidth="1"/>
    <col min="259" max="259" width="6.6640625" customWidth="1"/>
    <col min="260" max="260" width="40.6640625" customWidth="1"/>
    <col min="261" max="264" width="9.33203125" customWidth="1"/>
    <col min="514" max="514" width="9.33203125" customWidth="1"/>
    <col min="515" max="515" width="6.6640625" customWidth="1"/>
    <col min="516" max="516" width="40.6640625" customWidth="1"/>
    <col min="517" max="520" width="9.33203125" customWidth="1"/>
    <col min="770" max="770" width="9.33203125" customWidth="1"/>
    <col min="771" max="771" width="6.6640625" customWidth="1"/>
    <col min="772" max="772" width="40.6640625" customWidth="1"/>
    <col min="773" max="776" width="9.33203125" customWidth="1"/>
    <col min="1026" max="1026" width="9.33203125" customWidth="1"/>
    <col min="1027" max="1027" width="6.6640625" customWidth="1"/>
    <col min="1028" max="1028" width="40.6640625" customWidth="1"/>
    <col min="1029" max="1032" width="9.33203125" customWidth="1"/>
    <col min="1282" max="1282" width="9.33203125" customWidth="1"/>
    <col min="1283" max="1283" width="6.6640625" customWidth="1"/>
    <col min="1284" max="1284" width="40.6640625" customWidth="1"/>
    <col min="1285" max="1288" width="9.33203125" customWidth="1"/>
    <col min="1538" max="1538" width="9.33203125" customWidth="1"/>
    <col min="1539" max="1539" width="6.6640625" customWidth="1"/>
    <col min="1540" max="1540" width="40.6640625" customWidth="1"/>
    <col min="1541" max="1544" width="9.33203125" customWidth="1"/>
    <col min="1794" max="1794" width="9.33203125" customWidth="1"/>
    <col min="1795" max="1795" width="6.6640625" customWidth="1"/>
    <col min="1796" max="1796" width="40.6640625" customWidth="1"/>
    <col min="1797" max="1800" width="9.33203125" customWidth="1"/>
    <col min="2050" max="2050" width="9.33203125" customWidth="1"/>
    <col min="2051" max="2051" width="6.6640625" customWidth="1"/>
    <col min="2052" max="2052" width="40.6640625" customWidth="1"/>
    <col min="2053" max="2056" width="9.33203125" customWidth="1"/>
    <col min="2306" max="2306" width="9.33203125" customWidth="1"/>
    <col min="2307" max="2307" width="6.6640625" customWidth="1"/>
    <col min="2308" max="2308" width="40.6640625" customWidth="1"/>
    <col min="2309" max="2312" width="9.33203125" customWidth="1"/>
    <col min="2562" max="2562" width="9.33203125" customWidth="1"/>
    <col min="2563" max="2563" width="6.6640625" customWidth="1"/>
    <col min="2564" max="2564" width="40.6640625" customWidth="1"/>
    <col min="2565" max="2568" width="9.33203125" customWidth="1"/>
    <col min="2818" max="2818" width="9.33203125" customWidth="1"/>
    <col min="2819" max="2819" width="6.6640625" customWidth="1"/>
    <col min="2820" max="2820" width="40.6640625" customWidth="1"/>
    <col min="2821" max="2824" width="9.33203125" customWidth="1"/>
    <col min="3074" max="3074" width="9.33203125" customWidth="1"/>
    <col min="3075" max="3075" width="6.6640625" customWidth="1"/>
    <col min="3076" max="3076" width="40.6640625" customWidth="1"/>
    <col min="3077" max="3080" width="9.33203125" customWidth="1"/>
    <col min="3330" max="3330" width="9.33203125" customWidth="1"/>
    <col min="3331" max="3331" width="6.6640625" customWidth="1"/>
    <col min="3332" max="3332" width="40.6640625" customWidth="1"/>
    <col min="3333" max="3336" width="9.33203125" customWidth="1"/>
    <col min="3586" max="3586" width="9.33203125" customWidth="1"/>
    <col min="3587" max="3587" width="6.6640625" customWidth="1"/>
    <col min="3588" max="3588" width="40.6640625" customWidth="1"/>
    <col min="3589" max="3592" width="9.33203125" customWidth="1"/>
    <col min="3842" max="3842" width="9.33203125" customWidth="1"/>
    <col min="3843" max="3843" width="6.6640625" customWidth="1"/>
    <col min="3844" max="3844" width="40.6640625" customWidth="1"/>
    <col min="3845" max="3848" width="9.33203125" customWidth="1"/>
    <col min="4098" max="4098" width="9.33203125" customWidth="1"/>
    <col min="4099" max="4099" width="6.6640625" customWidth="1"/>
    <col min="4100" max="4100" width="40.6640625" customWidth="1"/>
    <col min="4101" max="4104" width="9.33203125" customWidth="1"/>
    <col min="4354" max="4354" width="9.33203125" customWidth="1"/>
    <col min="4355" max="4355" width="6.6640625" customWidth="1"/>
    <col min="4356" max="4356" width="40.6640625" customWidth="1"/>
    <col min="4357" max="4360" width="9.33203125" customWidth="1"/>
    <col min="4610" max="4610" width="9.33203125" customWidth="1"/>
    <col min="4611" max="4611" width="6.6640625" customWidth="1"/>
    <col min="4612" max="4612" width="40.6640625" customWidth="1"/>
    <col min="4613" max="4616" width="9.33203125" customWidth="1"/>
    <col min="4866" max="4866" width="9.33203125" customWidth="1"/>
    <col min="4867" max="4867" width="6.6640625" customWidth="1"/>
    <col min="4868" max="4868" width="40.6640625" customWidth="1"/>
    <col min="4869" max="4872" width="9.33203125" customWidth="1"/>
    <col min="5122" max="5122" width="9.33203125" customWidth="1"/>
    <col min="5123" max="5123" width="6.6640625" customWidth="1"/>
    <col min="5124" max="5124" width="40.6640625" customWidth="1"/>
    <col min="5125" max="5128" width="9.33203125" customWidth="1"/>
    <col min="5378" max="5378" width="9.33203125" customWidth="1"/>
    <col min="5379" max="5379" width="6.6640625" customWidth="1"/>
    <col min="5380" max="5380" width="40.6640625" customWidth="1"/>
    <col min="5381" max="5384" width="9.33203125" customWidth="1"/>
    <col min="5634" max="5634" width="9.33203125" customWidth="1"/>
    <col min="5635" max="5635" width="6.6640625" customWidth="1"/>
    <col min="5636" max="5636" width="40.6640625" customWidth="1"/>
    <col min="5637" max="5640" width="9.33203125" customWidth="1"/>
    <col min="5890" max="5890" width="9.33203125" customWidth="1"/>
    <col min="5891" max="5891" width="6.6640625" customWidth="1"/>
    <col min="5892" max="5892" width="40.6640625" customWidth="1"/>
    <col min="5893" max="5896" width="9.33203125" customWidth="1"/>
    <col min="6146" max="6146" width="9.33203125" customWidth="1"/>
    <col min="6147" max="6147" width="6.6640625" customWidth="1"/>
    <col min="6148" max="6148" width="40.6640625" customWidth="1"/>
    <col min="6149" max="6152" width="9.33203125" customWidth="1"/>
    <col min="6402" max="6402" width="9.33203125" customWidth="1"/>
    <col min="6403" max="6403" width="6.6640625" customWidth="1"/>
    <col min="6404" max="6404" width="40.6640625" customWidth="1"/>
    <col min="6405" max="6408" width="9.33203125" customWidth="1"/>
    <col min="6658" max="6658" width="9.33203125" customWidth="1"/>
    <col min="6659" max="6659" width="6.6640625" customWidth="1"/>
    <col min="6660" max="6660" width="40.6640625" customWidth="1"/>
    <col min="6661" max="6664" width="9.33203125" customWidth="1"/>
    <col min="6914" max="6914" width="9.33203125" customWidth="1"/>
    <col min="6915" max="6915" width="6.6640625" customWidth="1"/>
    <col min="6916" max="6916" width="40.6640625" customWidth="1"/>
    <col min="6917" max="6920" width="9.33203125" customWidth="1"/>
    <col min="7170" max="7170" width="9.33203125" customWidth="1"/>
    <col min="7171" max="7171" width="6.6640625" customWidth="1"/>
    <col min="7172" max="7172" width="40.6640625" customWidth="1"/>
    <col min="7173" max="7176" width="9.33203125" customWidth="1"/>
    <col min="7426" max="7426" width="9.33203125" customWidth="1"/>
    <col min="7427" max="7427" width="6.6640625" customWidth="1"/>
    <col min="7428" max="7428" width="40.6640625" customWidth="1"/>
    <col min="7429" max="7432" width="9.33203125" customWidth="1"/>
    <col min="7682" max="7682" width="9.33203125" customWidth="1"/>
    <col min="7683" max="7683" width="6.6640625" customWidth="1"/>
    <col min="7684" max="7684" width="40.6640625" customWidth="1"/>
    <col min="7685" max="7688" width="9.33203125" customWidth="1"/>
    <col min="7938" max="7938" width="9.33203125" customWidth="1"/>
    <col min="7939" max="7939" width="6.6640625" customWidth="1"/>
    <col min="7940" max="7940" width="40.6640625" customWidth="1"/>
    <col min="7941" max="7944" width="9.33203125" customWidth="1"/>
    <col min="8194" max="8194" width="9.33203125" customWidth="1"/>
    <col min="8195" max="8195" width="6.6640625" customWidth="1"/>
    <col min="8196" max="8196" width="40.6640625" customWidth="1"/>
    <col min="8197" max="8200" width="9.33203125" customWidth="1"/>
    <col min="8450" max="8450" width="9.33203125" customWidth="1"/>
    <col min="8451" max="8451" width="6.6640625" customWidth="1"/>
    <col min="8452" max="8452" width="40.6640625" customWidth="1"/>
    <col min="8453" max="8456" width="9.33203125" customWidth="1"/>
    <col min="8706" max="8706" width="9.33203125" customWidth="1"/>
    <col min="8707" max="8707" width="6.6640625" customWidth="1"/>
    <col min="8708" max="8708" width="40.6640625" customWidth="1"/>
    <col min="8709" max="8712" width="9.33203125" customWidth="1"/>
    <col min="8962" max="8962" width="9.33203125" customWidth="1"/>
    <col min="8963" max="8963" width="6.6640625" customWidth="1"/>
    <col min="8964" max="8964" width="40.6640625" customWidth="1"/>
    <col min="8965" max="8968" width="9.33203125" customWidth="1"/>
    <col min="9218" max="9218" width="9.33203125" customWidth="1"/>
    <col min="9219" max="9219" width="6.6640625" customWidth="1"/>
    <col min="9220" max="9220" width="40.6640625" customWidth="1"/>
    <col min="9221" max="9224" width="9.33203125" customWidth="1"/>
    <col min="9474" max="9474" width="9.33203125" customWidth="1"/>
    <col min="9475" max="9475" width="6.6640625" customWidth="1"/>
    <col min="9476" max="9476" width="40.6640625" customWidth="1"/>
    <col min="9477" max="9480" width="9.33203125" customWidth="1"/>
    <col min="9730" max="9730" width="9.33203125" customWidth="1"/>
    <col min="9731" max="9731" width="6.6640625" customWidth="1"/>
    <col min="9732" max="9732" width="40.6640625" customWidth="1"/>
    <col min="9733" max="9736" width="9.33203125" customWidth="1"/>
    <col min="9986" max="9986" width="9.33203125" customWidth="1"/>
    <col min="9987" max="9987" width="6.6640625" customWidth="1"/>
    <col min="9988" max="9988" width="40.6640625" customWidth="1"/>
    <col min="9989" max="9992" width="9.33203125" customWidth="1"/>
    <col min="10242" max="10242" width="9.33203125" customWidth="1"/>
    <col min="10243" max="10243" width="6.6640625" customWidth="1"/>
    <col min="10244" max="10244" width="40.6640625" customWidth="1"/>
    <col min="10245" max="10248" width="9.33203125" customWidth="1"/>
    <col min="10498" max="10498" width="9.33203125" customWidth="1"/>
    <col min="10499" max="10499" width="6.6640625" customWidth="1"/>
    <col min="10500" max="10500" width="40.6640625" customWidth="1"/>
    <col min="10501" max="10504" width="9.33203125" customWidth="1"/>
    <col min="10754" max="10754" width="9.33203125" customWidth="1"/>
    <col min="10755" max="10755" width="6.6640625" customWidth="1"/>
    <col min="10756" max="10756" width="40.6640625" customWidth="1"/>
    <col min="10757" max="10760" width="9.33203125" customWidth="1"/>
    <col min="11010" max="11010" width="9.33203125" customWidth="1"/>
    <col min="11011" max="11011" width="6.6640625" customWidth="1"/>
    <col min="11012" max="11012" width="40.6640625" customWidth="1"/>
    <col min="11013" max="11016" width="9.33203125" customWidth="1"/>
    <col min="11266" max="11266" width="9.33203125" customWidth="1"/>
    <col min="11267" max="11267" width="6.6640625" customWidth="1"/>
    <col min="11268" max="11268" width="40.6640625" customWidth="1"/>
    <col min="11269" max="11272" width="9.33203125" customWidth="1"/>
    <col min="11522" max="11522" width="9.33203125" customWidth="1"/>
    <col min="11523" max="11523" width="6.6640625" customWidth="1"/>
    <col min="11524" max="11524" width="40.6640625" customWidth="1"/>
    <col min="11525" max="11528" width="9.33203125" customWidth="1"/>
    <col min="11778" max="11778" width="9.33203125" customWidth="1"/>
    <col min="11779" max="11779" width="6.6640625" customWidth="1"/>
    <col min="11780" max="11780" width="40.6640625" customWidth="1"/>
    <col min="11781" max="11784" width="9.33203125" customWidth="1"/>
    <col min="12034" max="12034" width="9.33203125" customWidth="1"/>
    <col min="12035" max="12035" width="6.6640625" customWidth="1"/>
    <col min="12036" max="12036" width="40.6640625" customWidth="1"/>
    <col min="12037" max="12040" width="9.33203125" customWidth="1"/>
    <col min="12290" max="12290" width="9.33203125" customWidth="1"/>
    <col min="12291" max="12291" width="6.6640625" customWidth="1"/>
    <col min="12292" max="12292" width="40.6640625" customWidth="1"/>
    <col min="12293" max="12296" width="9.33203125" customWidth="1"/>
    <col min="12546" max="12546" width="9.33203125" customWidth="1"/>
    <col min="12547" max="12547" width="6.6640625" customWidth="1"/>
    <col min="12548" max="12548" width="40.6640625" customWidth="1"/>
    <col min="12549" max="12552" width="9.33203125" customWidth="1"/>
    <col min="12802" max="12802" width="9.33203125" customWidth="1"/>
    <col min="12803" max="12803" width="6.6640625" customWidth="1"/>
    <col min="12804" max="12804" width="40.6640625" customWidth="1"/>
    <col min="12805" max="12808" width="9.33203125" customWidth="1"/>
    <col min="13058" max="13058" width="9.33203125" customWidth="1"/>
    <col min="13059" max="13059" width="6.6640625" customWidth="1"/>
    <col min="13060" max="13060" width="40.6640625" customWidth="1"/>
    <col min="13061" max="13064" width="9.33203125" customWidth="1"/>
    <col min="13314" max="13314" width="9.33203125" customWidth="1"/>
    <col min="13315" max="13315" width="6.6640625" customWidth="1"/>
    <col min="13316" max="13316" width="40.6640625" customWidth="1"/>
    <col min="13317" max="13320" width="9.33203125" customWidth="1"/>
    <col min="13570" max="13570" width="9.33203125" customWidth="1"/>
    <col min="13571" max="13571" width="6.6640625" customWidth="1"/>
    <col min="13572" max="13572" width="40.6640625" customWidth="1"/>
    <col min="13573" max="13576" width="9.33203125" customWidth="1"/>
    <col min="13826" max="13826" width="9.33203125" customWidth="1"/>
    <col min="13827" max="13827" width="6.6640625" customWidth="1"/>
    <col min="13828" max="13828" width="40.6640625" customWidth="1"/>
    <col min="13829" max="13832" width="9.33203125" customWidth="1"/>
    <col min="14082" max="14082" width="9.33203125" customWidth="1"/>
    <col min="14083" max="14083" width="6.6640625" customWidth="1"/>
    <col min="14084" max="14084" width="40.6640625" customWidth="1"/>
    <col min="14085" max="14088" width="9.33203125" customWidth="1"/>
    <col min="14338" max="14338" width="9.33203125" customWidth="1"/>
    <col min="14339" max="14339" width="6.6640625" customWidth="1"/>
    <col min="14340" max="14340" width="40.6640625" customWidth="1"/>
    <col min="14341" max="14344" width="9.33203125" customWidth="1"/>
    <col min="14594" max="14594" width="9.33203125" customWidth="1"/>
    <col min="14595" max="14595" width="6.6640625" customWidth="1"/>
    <col min="14596" max="14596" width="40.6640625" customWidth="1"/>
    <col min="14597" max="14600" width="9.33203125" customWidth="1"/>
    <col min="14850" max="14850" width="9.33203125" customWidth="1"/>
    <col min="14851" max="14851" width="6.6640625" customWidth="1"/>
    <col min="14852" max="14852" width="40.6640625" customWidth="1"/>
    <col min="14853" max="14856" width="9.33203125" customWidth="1"/>
    <col min="15106" max="15106" width="9.33203125" customWidth="1"/>
    <col min="15107" max="15107" width="6.6640625" customWidth="1"/>
    <col min="15108" max="15108" width="40.6640625" customWidth="1"/>
    <col min="15109" max="15112" width="9.33203125" customWidth="1"/>
    <col min="15362" max="15362" width="9.33203125" customWidth="1"/>
    <col min="15363" max="15363" width="6.6640625" customWidth="1"/>
    <col min="15364" max="15364" width="40.6640625" customWidth="1"/>
    <col min="15365" max="15368" width="9.33203125" customWidth="1"/>
    <col min="15618" max="15618" width="9.33203125" customWidth="1"/>
    <col min="15619" max="15619" width="6.6640625" customWidth="1"/>
    <col min="15620" max="15620" width="40.6640625" customWidth="1"/>
    <col min="15621" max="15624" width="9.33203125" customWidth="1"/>
    <col min="15874" max="15874" width="9.33203125" customWidth="1"/>
    <col min="15875" max="15875" width="6.6640625" customWidth="1"/>
    <col min="15876" max="15876" width="40.6640625" customWidth="1"/>
    <col min="15877" max="15880" width="9.33203125" customWidth="1"/>
    <col min="16130" max="16130" width="9.33203125" customWidth="1"/>
    <col min="16131" max="16131" width="6.6640625" customWidth="1"/>
    <col min="16132" max="16132" width="40.6640625" customWidth="1"/>
    <col min="16133" max="16136" width="9.33203125" customWidth="1"/>
  </cols>
  <sheetData>
    <row r="1" spans="1:9" x14ac:dyDescent="0.25">
      <c r="A1" s="264" t="str">
        <f>'C11.1'!A1</f>
        <v>CONTRACT SANRAL N.012-150-2020/1</v>
      </c>
      <c r="B1" s="264"/>
      <c r="C1" s="264"/>
      <c r="D1" s="264"/>
      <c r="E1" s="264"/>
      <c r="F1" s="264"/>
      <c r="G1" s="264"/>
      <c r="H1" s="264"/>
    </row>
    <row r="2" spans="1:9" x14ac:dyDescent="0.25">
      <c r="A2" s="264" t="str">
        <f>'C11.1'!A2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  <c r="H2" s="264"/>
    </row>
    <row r="3" spans="1:9" ht="48" customHeight="1" x14ac:dyDescent="0.25">
      <c r="A3" s="43" t="s">
        <v>561</v>
      </c>
      <c r="B3" s="44"/>
      <c r="C3" s="44"/>
      <c r="D3" s="44"/>
      <c r="E3" s="261" t="s">
        <v>567</v>
      </c>
      <c r="F3" s="261"/>
      <c r="G3" s="261"/>
      <c r="H3" s="261"/>
    </row>
    <row r="4" spans="1:9" x14ac:dyDescent="0.25">
      <c r="A4" s="46" t="s">
        <v>0</v>
      </c>
      <c r="B4" s="46"/>
      <c r="C4" s="47"/>
      <c r="D4" s="48" t="s">
        <v>1</v>
      </c>
      <c r="E4" s="48" t="s">
        <v>2</v>
      </c>
      <c r="F4" s="48" t="s">
        <v>3</v>
      </c>
      <c r="G4" s="48" t="s">
        <v>4</v>
      </c>
      <c r="H4" s="48" t="s">
        <v>5</v>
      </c>
      <c r="I4" s="93"/>
    </row>
    <row r="5" spans="1:9" x14ac:dyDescent="0.25">
      <c r="A5" s="49"/>
      <c r="B5" s="49"/>
      <c r="C5" s="50"/>
      <c r="D5" s="51"/>
      <c r="E5" s="52"/>
      <c r="F5" s="52"/>
      <c r="G5" s="8"/>
      <c r="H5" s="51"/>
    </row>
    <row r="6" spans="1:9" x14ac:dyDescent="0.25">
      <c r="A6" s="196"/>
      <c r="B6" s="196"/>
      <c r="C6" s="197"/>
      <c r="D6" s="102"/>
      <c r="E6" s="109"/>
      <c r="F6" s="109"/>
      <c r="G6" s="15"/>
      <c r="H6" s="102"/>
    </row>
    <row r="7" spans="1:9" x14ac:dyDescent="0.25">
      <c r="A7" s="196" t="s">
        <v>562</v>
      </c>
      <c r="B7" s="196"/>
      <c r="C7" s="197"/>
      <c r="D7" s="210" t="s">
        <v>568</v>
      </c>
      <c r="E7" s="109"/>
      <c r="F7" s="109"/>
      <c r="G7" s="15"/>
      <c r="H7" s="193"/>
    </row>
    <row r="8" spans="1:9" ht="26.4" x14ac:dyDescent="0.25">
      <c r="A8" s="196"/>
      <c r="B8" s="196" t="s">
        <v>643</v>
      </c>
      <c r="C8" s="197"/>
      <c r="D8" s="211" t="s">
        <v>570</v>
      </c>
      <c r="E8" s="109"/>
      <c r="F8" s="109"/>
      <c r="G8" s="15"/>
      <c r="H8" s="193"/>
    </row>
    <row r="9" spans="1:9" ht="15.6" x14ac:dyDescent="0.25">
      <c r="A9" s="196"/>
      <c r="B9" s="196"/>
      <c r="C9" s="197" t="s">
        <v>27</v>
      </c>
      <c r="D9" s="212" t="s">
        <v>672</v>
      </c>
      <c r="E9" s="109" t="s">
        <v>91</v>
      </c>
      <c r="F9" s="109">
        <v>20</v>
      </c>
      <c r="G9" s="35">
        <v>0</v>
      </c>
      <c r="H9" s="14">
        <f t="shared" ref="H9:H11" si="0">F9*G9</f>
        <v>0</v>
      </c>
    </row>
    <row r="10" spans="1:9" ht="26.4" x14ac:dyDescent="0.25">
      <c r="A10" s="196"/>
      <c r="B10" s="196" t="s">
        <v>644</v>
      </c>
      <c r="C10" s="197"/>
      <c r="D10" s="158" t="s">
        <v>571</v>
      </c>
      <c r="E10" s="109" t="s">
        <v>91</v>
      </c>
      <c r="F10" s="109">
        <v>3</v>
      </c>
      <c r="G10" s="35">
        <v>0</v>
      </c>
      <c r="H10" s="14">
        <f t="shared" si="0"/>
        <v>0</v>
      </c>
    </row>
    <row r="11" spans="1:9" ht="26.4" x14ac:dyDescent="0.25">
      <c r="A11" s="196" t="s">
        <v>563</v>
      </c>
      <c r="B11" s="196"/>
      <c r="C11" s="197"/>
      <c r="D11" s="213" t="s">
        <v>572</v>
      </c>
      <c r="E11" s="109" t="s">
        <v>497</v>
      </c>
      <c r="F11" s="109">
        <v>45</v>
      </c>
      <c r="G11" s="35">
        <v>0</v>
      </c>
      <c r="H11" s="14">
        <f t="shared" si="0"/>
        <v>0</v>
      </c>
    </row>
    <row r="12" spans="1:9" x14ac:dyDescent="0.25">
      <c r="A12" s="196" t="s">
        <v>564</v>
      </c>
      <c r="B12" s="196"/>
      <c r="C12" s="197"/>
      <c r="D12" s="213" t="s">
        <v>573</v>
      </c>
      <c r="E12" s="109"/>
      <c r="F12" s="109"/>
      <c r="G12" s="15"/>
      <c r="H12" s="14"/>
    </row>
    <row r="13" spans="1:9" ht="39.6" x14ac:dyDescent="0.25">
      <c r="A13" s="196"/>
      <c r="B13" s="196" t="s">
        <v>574</v>
      </c>
      <c r="C13" s="197"/>
      <c r="D13" s="214" t="s">
        <v>759</v>
      </c>
      <c r="E13" s="109" t="s">
        <v>91</v>
      </c>
      <c r="F13" s="109">
        <v>10</v>
      </c>
      <c r="G13" s="35">
        <v>0</v>
      </c>
      <c r="H13" s="14">
        <f>F13*G13</f>
        <v>0</v>
      </c>
      <c r="I13" s="95"/>
    </row>
    <row r="14" spans="1:9" ht="39.6" x14ac:dyDescent="0.25">
      <c r="A14" s="196"/>
      <c r="B14" s="196" t="s">
        <v>575</v>
      </c>
      <c r="C14" s="197"/>
      <c r="D14" s="214" t="s">
        <v>760</v>
      </c>
      <c r="E14" s="109" t="s">
        <v>91</v>
      </c>
      <c r="F14" s="109">
        <v>6</v>
      </c>
      <c r="G14" s="35">
        <v>0</v>
      </c>
      <c r="H14" s="14">
        <f>F14*G14</f>
        <v>0</v>
      </c>
      <c r="I14" s="95"/>
    </row>
    <row r="15" spans="1:9" ht="26.4" x14ac:dyDescent="0.25">
      <c r="A15" s="196" t="s">
        <v>569</v>
      </c>
      <c r="B15" s="196"/>
      <c r="C15" s="197"/>
      <c r="D15" s="215" t="s">
        <v>761</v>
      </c>
      <c r="E15" s="109" t="s">
        <v>497</v>
      </c>
      <c r="F15" s="109">
        <v>80</v>
      </c>
      <c r="G15" s="35">
        <v>0</v>
      </c>
      <c r="H15" s="14">
        <f>F15*G15</f>
        <v>0</v>
      </c>
      <c r="I15" s="95"/>
    </row>
    <row r="16" spans="1:9" x14ac:dyDescent="0.25">
      <c r="A16" s="196"/>
      <c r="B16" s="196"/>
      <c r="C16" s="197"/>
      <c r="D16" s="102"/>
      <c r="E16" s="109"/>
      <c r="F16" s="109"/>
      <c r="G16" s="15"/>
      <c r="H16" s="14"/>
    </row>
    <row r="17" spans="1:9" x14ac:dyDescent="0.25">
      <c r="A17" s="196"/>
      <c r="B17" s="196"/>
      <c r="C17" s="197"/>
      <c r="D17" s="183"/>
      <c r="E17" s="109"/>
      <c r="F17" s="109"/>
      <c r="G17" s="15"/>
      <c r="H17" s="14"/>
      <c r="I17" s="94"/>
    </row>
    <row r="18" spans="1:9" x14ac:dyDescent="0.25">
      <c r="A18" s="102"/>
      <c r="B18" s="102"/>
      <c r="C18" s="109"/>
      <c r="D18" s="158"/>
      <c r="E18" s="109"/>
      <c r="F18" s="102"/>
      <c r="G18" s="15"/>
      <c r="H18" s="14"/>
    </row>
    <row r="19" spans="1:9" x14ac:dyDescent="0.25">
      <c r="A19" s="188" t="s">
        <v>24</v>
      </c>
      <c r="B19" s="188"/>
      <c r="C19" s="188"/>
      <c r="D19" s="188"/>
      <c r="E19" s="115"/>
      <c r="F19" s="188"/>
      <c r="G19" s="16"/>
      <c r="H19" s="13">
        <f>SUM(H7:H18)</f>
        <v>0</v>
      </c>
    </row>
    <row r="1048295" spans="5:5" x14ac:dyDescent="0.25">
      <c r="E1048295" s="62"/>
    </row>
  </sheetData>
  <sheetProtection algorithmName="SHA-512" hashValue="52qx2JEhCzDsi8kzlT+Aa26ISfBTm6Gc9ES0Jf9LWehQgID5K/3451yuennrLFuneHO917FL8WmnIofCnpayPw==" saltValue="QIMJW+z7e1scAnBkjCU3UA==" spinCount="100000" sheet="1" objects="1" scenarios="1" selectLockedCells="1"/>
  <mergeCells count="3">
    <mergeCell ref="E3:H3"/>
    <mergeCell ref="A1:H1"/>
    <mergeCell ref="A2:H2"/>
  </mergeCells>
  <phoneticPr fontId="9" type="noConversion"/>
  <pageMargins left="0.75" right="0.75" top="1" bottom="1" header="0.5" footer="0.5"/>
  <pageSetup paperSize="9" scale="58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FFFF00"/>
  </sheetPr>
  <dimension ref="A1:I1048298"/>
  <sheetViews>
    <sheetView view="pageBreakPreview" topLeftCell="D1" zoomScale="87" zoomScaleNormal="100" zoomScaleSheetLayoutView="87" workbookViewId="0">
      <selection activeCell="G11" sqref="G11"/>
    </sheetView>
  </sheetViews>
  <sheetFormatPr defaultRowHeight="13.2" x14ac:dyDescent="0.25"/>
  <cols>
    <col min="1" max="1" width="9.33203125" customWidth="1"/>
    <col min="2" max="2" width="10" bestFit="1" customWidth="1"/>
    <col min="3" max="3" width="3.88671875" customWidth="1"/>
    <col min="4" max="4" width="40.6640625" customWidth="1"/>
    <col min="5" max="5" width="25.5546875" bestFit="1" customWidth="1"/>
    <col min="6" max="8" width="20.6640625" customWidth="1"/>
    <col min="258" max="258" width="9.33203125" customWidth="1"/>
    <col min="259" max="259" width="6.6640625" customWidth="1"/>
    <col min="260" max="260" width="40.6640625" customWidth="1"/>
    <col min="261" max="264" width="9.33203125" customWidth="1"/>
    <col min="514" max="514" width="9.33203125" customWidth="1"/>
    <col min="515" max="515" width="6.6640625" customWidth="1"/>
    <col min="516" max="516" width="40.6640625" customWidth="1"/>
    <col min="517" max="520" width="9.33203125" customWidth="1"/>
    <col min="770" max="770" width="9.33203125" customWidth="1"/>
    <col min="771" max="771" width="6.6640625" customWidth="1"/>
    <col min="772" max="772" width="40.6640625" customWidth="1"/>
    <col min="773" max="776" width="9.33203125" customWidth="1"/>
    <col min="1026" max="1026" width="9.33203125" customWidth="1"/>
    <col min="1027" max="1027" width="6.6640625" customWidth="1"/>
    <col min="1028" max="1028" width="40.6640625" customWidth="1"/>
    <col min="1029" max="1032" width="9.33203125" customWidth="1"/>
    <col min="1282" max="1282" width="9.33203125" customWidth="1"/>
    <col min="1283" max="1283" width="6.6640625" customWidth="1"/>
    <col min="1284" max="1284" width="40.6640625" customWidth="1"/>
    <col min="1285" max="1288" width="9.33203125" customWidth="1"/>
    <col min="1538" max="1538" width="9.33203125" customWidth="1"/>
    <col min="1539" max="1539" width="6.6640625" customWidth="1"/>
    <col min="1540" max="1540" width="40.6640625" customWidth="1"/>
    <col min="1541" max="1544" width="9.33203125" customWidth="1"/>
    <col min="1794" max="1794" width="9.33203125" customWidth="1"/>
    <col min="1795" max="1795" width="6.6640625" customWidth="1"/>
    <col min="1796" max="1796" width="40.6640625" customWidth="1"/>
    <col min="1797" max="1800" width="9.33203125" customWidth="1"/>
    <col min="2050" max="2050" width="9.33203125" customWidth="1"/>
    <col min="2051" max="2051" width="6.6640625" customWidth="1"/>
    <col min="2052" max="2052" width="40.6640625" customWidth="1"/>
    <col min="2053" max="2056" width="9.33203125" customWidth="1"/>
    <col min="2306" max="2306" width="9.33203125" customWidth="1"/>
    <col min="2307" max="2307" width="6.6640625" customWidth="1"/>
    <col min="2308" max="2308" width="40.6640625" customWidth="1"/>
    <col min="2309" max="2312" width="9.33203125" customWidth="1"/>
    <col min="2562" max="2562" width="9.33203125" customWidth="1"/>
    <col min="2563" max="2563" width="6.6640625" customWidth="1"/>
    <col min="2564" max="2564" width="40.6640625" customWidth="1"/>
    <col min="2565" max="2568" width="9.33203125" customWidth="1"/>
    <col min="2818" max="2818" width="9.33203125" customWidth="1"/>
    <col min="2819" max="2819" width="6.6640625" customWidth="1"/>
    <col min="2820" max="2820" width="40.6640625" customWidth="1"/>
    <col min="2821" max="2824" width="9.33203125" customWidth="1"/>
    <col min="3074" max="3074" width="9.33203125" customWidth="1"/>
    <col min="3075" max="3075" width="6.6640625" customWidth="1"/>
    <col min="3076" max="3076" width="40.6640625" customWidth="1"/>
    <col min="3077" max="3080" width="9.33203125" customWidth="1"/>
    <col min="3330" max="3330" width="9.33203125" customWidth="1"/>
    <col min="3331" max="3331" width="6.6640625" customWidth="1"/>
    <col min="3332" max="3332" width="40.6640625" customWidth="1"/>
    <col min="3333" max="3336" width="9.33203125" customWidth="1"/>
    <col min="3586" max="3586" width="9.33203125" customWidth="1"/>
    <col min="3587" max="3587" width="6.6640625" customWidth="1"/>
    <col min="3588" max="3588" width="40.6640625" customWidth="1"/>
    <col min="3589" max="3592" width="9.33203125" customWidth="1"/>
    <col min="3842" max="3842" width="9.33203125" customWidth="1"/>
    <col min="3843" max="3843" width="6.6640625" customWidth="1"/>
    <col min="3844" max="3844" width="40.6640625" customWidth="1"/>
    <col min="3845" max="3848" width="9.33203125" customWidth="1"/>
    <col min="4098" max="4098" width="9.33203125" customWidth="1"/>
    <col min="4099" max="4099" width="6.6640625" customWidth="1"/>
    <col min="4100" max="4100" width="40.6640625" customWidth="1"/>
    <col min="4101" max="4104" width="9.33203125" customWidth="1"/>
    <col min="4354" max="4354" width="9.33203125" customWidth="1"/>
    <col min="4355" max="4355" width="6.6640625" customWidth="1"/>
    <col min="4356" max="4356" width="40.6640625" customWidth="1"/>
    <col min="4357" max="4360" width="9.33203125" customWidth="1"/>
    <col min="4610" max="4610" width="9.33203125" customWidth="1"/>
    <col min="4611" max="4611" width="6.6640625" customWidth="1"/>
    <col min="4612" max="4612" width="40.6640625" customWidth="1"/>
    <col min="4613" max="4616" width="9.33203125" customWidth="1"/>
    <col min="4866" max="4866" width="9.33203125" customWidth="1"/>
    <col min="4867" max="4867" width="6.6640625" customWidth="1"/>
    <col min="4868" max="4868" width="40.6640625" customWidth="1"/>
    <col min="4869" max="4872" width="9.33203125" customWidth="1"/>
    <col min="5122" max="5122" width="9.33203125" customWidth="1"/>
    <col min="5123" max="5123" width="6.6640625" customWidth="1"/>
    <col min="5124" max="5124" width="40.6640625" customWidth="1"/>
    <col min="5125" max="5128" width="9.33203125" customWidth="1"/>
    <col min="5378" max="5378" width="9.33203125" customWidth="1"/>
    <col min="5379" max="5379" width="6.6640625" customWidth="1"/>
    <col min="5380" max="5380" width="40.6640625" customWidth="1"/>
    <col min="5381" max="5384" width="9.33203125" customWidth="1"/>
    <col min="5634" max="5634" width="9.33203125" customWidth="1"/>
    <col min="5635" max="5635" width="6.6640625" customWidth="1"/>
    <col min="5636" max="5636" width="40.6640625" customWidth="1"/>
    <col min="5637" max="5640" width="9.33203125" customWidth="1"/>
    <col min="5890" max="5890" width="9.33203125" customWidth="1"/>
    <col min="5891" max="5891" width="6.6640625" customWidth="1"/>
    <col min="5892" max="5892" width="40.6640625" customWidth="1"/>
    <col min="5893" max="5896" width="9.33203125" customWidth="1"/>
    <col min="6146" max="6146" width="9.33203125" customWidth="1"/>
    <col min="6147" max="6147" width="6.6640625" customWidth="1"/>
    <col min="6148" max="6148" width="40.6640625" customWidth="1"/>
    <col min="6149" max="6152" width="9.33203125" customWidth="1"/>
    <col min="6402" max="6402" width="9.33203125" customWidth="1"/>
    <col min="6403" max="6403" width="6.6640625" customWidth="1"/>
    <col min="6404" max="6404" width="40.6640625" customWidth="1"/>
    <col min="6405" max="6408" width="9.33203125" customWidth="1"/>
    <col min="6658" max="6658" width="9.33203125" customWidth="1"/>
    <col min="6659" max="6659" width="6.6640625" customWidth="1"/>
    <col min="6660" max="6660" width="40.6640625" customWidth="1"/>
    <col min="6661" max="6664" width="9.33203125" customWidth="1"/>
    <col min="6914" max="6914" width="9.33203125" customWidth="1"/>
    <col min="6915" max="6915" width="6.6640625" customWidth="1"/>
    <col min="6916" max="6916" width="40.6640625" customWidth="1"/>
    <col min="6917" max="6920" width="9.33203125" customWidth="1"/>
    <col min="7170" max="7170" width="9.33203125" customWidth="1"/>
    <col min="7171" max="7171" width="6.6640625" customWidth="1"/>
    <col min="7172" max="7172" width="40.6640625" customWidth="1"/>
    <col min="7173" max="7176" width="9.33203125" customWidth="1"/>
    <col min="7426" max="7426" width="9.33203125" customWidth="1"/>
    <col min="7427" max="7427" width="6.6640625" customWidth="1"/>
    <col min="7428" max="7428" width="40.6640625" customWidth="1"/>
    <col min="7429" max="7432" width="9.33203125" customWidth="1"/>
    <col min="7682" max="7682" width="9.33203125" customWidth="1"/>
    <col min="7683" max="7683" width="6.6640625" customWidth="1"/>
    <col min="7684" max="7684" width="40.6640625" customWidth="1"/>
    <col min="7685" max="7688" width="9.33203125" customWidth="1"/>
    <col min="7938" max="7938" width="9.33203125" customWidth="1"/>
    <col min="7939" max="7939" width="6.6640625" customWidth="1"/>
    <col min="7940" max="7940" width="40.6640625" customWidth="1"/>
    <col min="7941" max="7944" width="9.33203125" customWidth="1"/>
    <col min="8194" max="8194" width="9.33203125" customWidth="1"/>
    <col min="8195" max="8195" width="6.6640625" customWidth="1"/>
    <col min="8196" max="8196" width="40.6640625" customWidth="1"/>
    <col min="8197" max="8200" width="9.33203125" customWidth="1"/>
    <col min="8450" max="8450" width="9.33203125" customWidth="1"/>
    <col min="8451" max="8451" width="6.6640625" customWidth="1"/>
    <col min="8452" max="8452" width="40.6640625" customWidth="1"/>
    <col min="8453" max="8456" width="9.33203125" customWidth="1"/>
    <col min="8706" max="8706" width="9.33203125" customWidth="1"/>
    <col min="8707" max="8707" width="6.6640625" customWidth="1"/>
    <col min="8708" max="8708" width="40.6640625" customWidth="1"/>
    <col min="8709" max="8712" width="9.33203125" customWidth="1"/>
    <col min="8962" max="8962" width="9.33203125" customWidth="1"/>
    <col min="8963" max="8963" width="6.6640625" customWidth="1"/>
    <col min="8964" max="8964" width="40.6640625" customWidth="1"/>
    <col min="8965" max="8968" width="9.33203125" customWidth="1"/>
    <col min="9218" max="9218" width="9.33203125" customWidth="1"/>
    <col min="9219" max="9219" width="6.6640625" customWidth="1"/>
    <col min="9220" max="9220" width="40.6640625" customWidth="1"/>
    <col min="9221" max="9224" width="9.33203125" customWidth="1"/>
    <col min="9474" max="9474" width="9.33203125" customWidth="1"/>
    <col min="9475" max="9475" width="6.6640625" customWidth="1"/>
    <col min="9476" max="9476" width="40.6640625" customWidth="1"/>
    <col min="9477" max="9480" width="9.33203125" customWidth="1"/>
    <col min="9730" max="9730" width="9.33203125" customWidth="1"/>
    <col min="9731" max="9731" width="6.6640625" customWidth="1"/>
    <col min="9732" max="9732" width="40.6640625" customWidth="1"/>
    <col min="9733" max="9736" width="9.33203125" customWidth="1"/>
    <col min="9986" max="9986" width="9.33203125" customWidth="1"/>
    <col min="9987" max="9987" width="6.6640625" customWidth="1"/>
    <col min="9988" max="9988" width="40.6640625" customWidth="1"/>
    <col min="9989" max="9992" width="9.33203125" customWidth="1"/>
    <col min="10242" max="10242" width="9.33203125" customWidth="1"/>
    <col min="10243" max="10243" width="6.6640625" customWidth="1"/>
    <col min="10244" max="10244" width="40.6640625" customWidth="1"/>
    <col min="10245" max="10248" width="9.33203125" customWidth="1"/>
    <col min="10498" max="10498" width="9.33203125" customWidth="1"/>
    <col min="10499" max="10499" width="6.6640625" customWidth="1"/>
    <col min="10500" max="10500" width="40.6640625" customWidth="1"/>
    <col min="10501" max="10504" width="9.33203125" customWidth="1"/>
    <col min="10754" max="10754" width="9.33203125" customWidth="1"/>
    <col min="10755" max="10755" width="6.6640625" customWidth="1"/>
    <col min="10756" max="10756" width="40.6640625" customWidth="1"/>
    <col min="10757" max="10760" width="9.33203125" customWidth="1"/>
    <col min="11010" max="11010" width="9.33203125" customWidth="1"/>
    <col min="11011" max="11011" width="6.6640625" customWidth="1"/>
    <col min="11012" max="11012" width="40.6640625" customWidth="1"/>
    <col min="11013" max="11016" width="9.33203125" customWidth="1"/>
    <col min="11266" max="11266" width="9.33203125" customWidth="1"/>
    <col min="11267" max="11267" width="6.6640625" customWidth="1"/>
    <col min="11268" max="11268" width="40.6640625" customWidth="1"/>
    <col min="11269" max="11272" width="9.33203125" customWidth="1"/>
    <col min="11522" max="11522" width="9.33203125" customWidth="1"/>
    <col min="11523" max="11523" width="6.6640625" customWidth="1"/>
    <col min="11524" max="11524" width="40.6640625" customWidth="1"/>
    <col min="11525" max="11528" width="9.33203125" customWidth="1"/>
    <col min="11778" max="11778" width="9.33203125" customWidth="1"/>
    <col min="11779" max="11779" width="6.6640625" customWidth="1"/>
    <col min="11780" max="11780" width="40.6640625" customWidth="1"/>
    <col min="11781" max="11784" width="9.33203125" customWidth="1"/>
    <col min="12034" max="12034" width="9.33203125" customWidth="1"/>
    <col min="12035" max="12035" width="6.6640625" customWidth="1"/>
    <col min="12036" max="12036" width="40.6640625" customWidth="1"/>
    <col min="12037" max="12040" width="9.33203125" customWidth="1"/>
    <col min="12290" max="12290" width="9.33203125" customWidth="1"/>
    <col min="12291" max="12291" width="6.6640625" customWidth="1"/>
    <col min="12292" max="12292" width="40.6640625" customWidth="1"/>
    <col min="12293" max="12296" width="9.33203125" customWidth="1"/>
    <col min="12546" max="12546" width="9.33203125" customWidth="1"/>
    <col min="12547" max="12547" width="6.6640625" customWidth="1"/>
    <col min="12548" max="12548" width="40.6640625" customWidth="1"/>
    <col min="12549" max="12552" width="9.33203125" customWidth="1"/>
    <col min="12802" max="12802" width="9.33203125" customWidth="1"/>
    <col min="12803" max="12803" width="6.6640625" customWidth="1"/>
    <col min="12804" max="12804" width="40.6640625" customWidth="1"/>
    <col min="12805" max="12808" width="9.33203125" customWidth="1"/>
    <col min="13058" max="13058" width="9.33203125" customWidth="1"/>
    <col min="13059" max="13059" width="6.6640625" customWidth="1"/>
    <col min="13060" max="13060" width="40.6640625" customWidth="1"/>
    <col min="13061" max="13064" width="9.33203125" customWidth="1"/>
    <col min="13314" max="13314" width="9.33203125" customWidth="1"/>
    <col min="13315" max="13315" width="6.6640625" customWidth="1"/>
    <col min="13316" max="13316" width="40.6640625" customWidth="1"/>
    <col min="13317" max="13320" width="9.33203125" customWidth="1"/>
    <col min="13570" max="13570" width="9.33203125" customWidth="1"/>
    <col min="13571" max="13571" width="6.6640625" customWidth="1"/>
    <col min="13572" max="13572" width="40.6640625" customWidth="1"/>
    <col min="13573" max="13576" width="9.33203125" customWidth="1"/>
    <col min="13826" max="13826" width="9.33203125" customWidth="1"/>
    <col min="13827" max="13827" width="6.6640625" customWidth="1"/>
    <col min="13828" max="13828" width="40.6640625" customWidth="1"/>
    <col min="13829" max="13832" width="9.33203125" customWidth="1"/>
    <col min="14082" max="14082" width="9.33203125" customWidth="1"/>
    <col min="14083" max="14083" width="6.6640625" customWidth="1"/>
    <col min="14084" max="14084" width="40.6640625" customWidth="1"/>
    <col min="14085" max="14088" width="9.33203125" customWidth="1"/>
    <col min="14338" max="14338" width="9.33203125" customWidth="1"/>
    <col min="14339" max="14339" width="6.6640625" customWidth="1"/>
    <col min="14340" max="14340" width="40.6640625" customWidth="1"/>
    <col min="14341" max="14344" width="9.33203125" customWidth="1"/>
    <col min="14594" max="14594" width="9.33203125" customWidth="1"/>
    <col min="14595" max="14595" width="6.6640625" customWidth="1"/>
    <col min="14596" max="14596" width="40.6640625" customWidth="1"/>
    <col min="14597" max="14600" width="9.33203125" customWidth="1"/>
    <col min="14850" max="14850" width="9.33203125" customWidth="1"/>
    <col min="14851" max="14851" width="6.6640625" customWidth="1"/>
    <col min="14852" max="14852" width="40.6640625" customWidth="1"/>
    <col min="14853" max="14856" width="9.33203125" customWidth="1"/>
    <col min="15106" max="15106" width="9.33203125" customWidth="1"/>
    <col min="15107" max="15107" width="6.6640625" customWidth="1"/>
    <col min="15108" max="15108" width="40.6640625" customWidth="1"/>
    <col min="15109" max="15112" width="9.33203125" customWidth="1"/>
    <col min="15362" max="15362" width="9.33203125" customWidth="1"/>
    <col min="15363" max="15363" width="6.6640625" customWidth="1"/>
    <col min="15364" max="15364" width="40.6640625" customWidth="1"/>
    <col min="15365" max="15368" width="9.33203125" customWidth="1"/>
    <col min="15618" max="15618" width="9.33203125" customWidth="1"/>
    <col min="15619" max="15619" width="6.6640625" customWidth="1"/>
    <col min="15620" max="15620" width="40.6640625" customWidth="1"/>
    <col min="15621" max="15624" width="9.33203125" customWidth="1"/>
    <col min="15874" max="15874" width="9.33203125" customWidth="1"/>
    <col min="15875" max="15875" width="6.6640625" customWidth="1"/>
    <col min="15876" max="15876" width="40.6640625" customWidth="1"/>
    <col min="15877" max="15880" width="9.33203125" customWidth="1"/>
    <col min="16130" max="16130" width="9.33203125" customWidth="1"/>
    <col min="16131" max="16131" width="6.6640625" customWidth="1"/>
    <col min="16132" max="16132" width="40.6640625" customWidth="1"/>
    <col min="16133" max="16136" width="9.33203125" customWidth="1"/>
  </cols>
  <sheetData>
    <row r="1" spans="1:9" x14ac:dyDescent="0.25">
      <c r="A1" s="264" t="str">
        <f>'C11.2'!A1</f>
        <v>CONTRACT SANRAL N.012-150-2020/1</v>
      </c>
      <c r="B1" s="264"/>
      <c r="C1" s="264"/>
      <c r="D1" s="264"/>
      <c r="E1" s="264"/>
      <c r="F1" s="264"/>
      <c r="G1" s="264"/>
      <c r="H1" s="264"/>
    </row>
    <row r="2" spans="1:9" x14ac:dyDescent="0.25">
      <c r="A2" s="264" t="str">
        <f>'C11.2'!A2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  <c r="H2" s="264"/>
    </row>
    <row r="3" spans="1:9" ht="48" customHeight="1" x14ac:dyDescent="0.25">
      <c r="A3" s="43" t="s">
        <v>577</v>
      </c>
      <c r="B3" s="44"/>
      <c r="C3" s="44"/>
      <c r="D3" s="44"/>
      <c r="E3" s="261" t="s">
        <v>576</v>
      </c>
      <c r="F3" s="261"/>
      <c r="G3" s="261"/>
      <c r="H3" s="261"/>
    </row>
    <row r="4" spans="1:9" x14ac:dyDescent="0.25">
      <c r="A4" s="46" t="s">
        <v>0</v>
      </c>
      <c r="B4" s="46"/>
      <c r="C4" s="47"/>
      <c r="D4" s="48" t="s">
        <v>1</v>
      </c>
      <c r="E4" s="48" t="s">
        <v>2</v>
      </c>
      <c r="F4" s="48" t="s">
        <v>3</v>
      </c>
      <c r="G4" s="48" t="s">
        <v>4</v>
      </c>
      <c r="H4" s="48" t="s">
        <v>5</v>
      </c>
      <c r="I4" s="93"/>
    </row>
    <row r="5" spans="1:9" x14ac:dyDescent="0.25">
      <c r="A5" s="49"/>
      <c r="B5" s="49"/>
      <c r="C5" s="50"/>
      <c r="D5" s="51"/>
      <c r="E5" s="52"/>
      <c r="F5" s="52"/>
      <c r="G5" s="7"/>
      <c r="H5" s="51"/>
    </row>
    <row r="6" spans="1:9" x14ac:dyDescent="0.25">
      <c r="A6" s="196"/>
      <c r="B6" s="196"/>
      <c r="C6" s="197"/>
      <c r="D6" s="102"/>
      <c r="E6" s="109"/>
      <c r="F6" s="109"/>
      <c r="G6" s="14"/>
      <c r="H6" s="14"/>
    </row>
    <row r="7" spans="1:9" x14ac:dyDescent="0.25">
      <c r="A7" s="196" t="s">
        <v>578</v>
      </c>
      <c r="B7" s="196"/>
      <c r="C7" s="197"/>
      <c r="D7" s="198" t="s">
        <v>703</v>
      </c>
      <c r="E7" s="109"/>
      <c r="F7" s="109"/>
      <c r="G7" s="14"/>
      <c r="H7" s="14"/>
    </row>
    <row r="8" spans="1:9" ht="26.4" x14ac:dyDescent="0.25">
      <c r="A8" s="196"/>
      <c r="B8" s="196" t="s">
        <v>579</v>
      </c>
      <c r="C8" s="197"/>
      <c r="D8" s="77" t="s">
        <v>581</v>
      </c>
      <c r="E8" s="109"/>
      <c r="F8" s="109"/>
      <c r="G8" s="15"/>
      <c r="H8" s="14"/>
    </row>
    <row r="9" spans="1:9" x14ac:dyDescent="0.25">
      <c r="A9" s="196"/>
      <c r="B9" s="196"/>
      <c r="C9" s="197" t="s">
        <v>27</v>
      </c>
      <c r="D9" s="78" t="s">
        <v>762</v>
      </c>
      <c r="E9" s="109" t="s">
        <v>93</v>
      </c>
      <c r="F9" s="109">
        <v>20</v>
      </c>
      <c r="G9" s="35">
        <v>0</v>
      </c>
      <c r="H9" s="14">
        <f>F9*G9</f>
        <v>0</v>
      </c>
      <c r="I9" s="95"/>
    </row>
    <row r="10" spans="1:9" ht="39.6" x14ac:dyDescent="0.25">
      <c r="A10" s="196"/>
      <c r="B10" s="196"/>
      <c r="C10" s="197" t="s">
        <v>32</v>
      </c>
      <c r="D10" s="78" t="s">
        <v>702</v>
      </c>
      <c r="E10" s="109" t="s">
        <v>93</v>
      </c>
      <c r="F10" s="109">
        <v>20</v>
      </c>
      <c r="G10" s="35">
        <v>0</v>
      </c>
      <c r="H10" s="14">
        <f>F10*G10</f>
        <v>0</v>
      </c>
    </row>
    <row r="11" spans="1:9" ht="26.4" x14ac:dyDescent="0.25">
      <c r="A11" s="196"/>
      <c r="B11" s="196" t="s">
        <v>580</v>
      </c>
      <c r="C11" s="197"/>
      <c r="D11" s="77" t="s">
        <v>582</v>
      </c>
      <c r="E11" s="109"/>
      <c r="F11" s="109"/>
      <c r="G11" s="15"/>
      <c r="H11" s="14"/>
    </row>
    <row r="12" spans="1:9" ht="26.4" x14ac:dyDescent="0.25">
      <c r="A12" s="196"/>
      <c r="B12" s="196"/>
      <c r="C12" s="197" t="s">
        <v>33</v>
      </c>
      <c r="D12" s="202" t="s">
        <v>764</v>
      </c>
      <c r="E12" s="109" t="s">
        <v>260</v>
      </c>
      <c r="F12" s="109">
        <v>1</v>
      </c>
      <c r="G12" s="35">
        <v>0</v>
      </c>
      <c r="H12" s="14">
        <f t="shared" ref="H12:H13" si="0">F12*G12</f>
        <v>0</v>
      </c>
      <c r="I12" s="95"/>
    </row>
    <row r="13" spans="1:9" ht="26.4" x14ac:dyDescent="0.25">
      <c r="A13" s="196"/>
      <c r="B13" s="196"/>
      <c r="C13" s="197" t="s">
        <v>34</v>
      </c>
      <c r="D13" s="202" t="s">
        <v>763</v>
      </c>
      <c r="E13" s="109" t="s">
        <v>260</v>
      </c>
      <c r="F13" s="109">
        <v>2</v>
      </c>
      <c r="G13" s="35">
        <v>0</v>
      </c>
      <c r="H13" s="14">
        <f t="shared" si="0"/>
        <v>0</v>
      </c>
      <c r="I13" s="95"/>
    </row>
    <row r="14" spans="1:9" ht="26.4" x14ac:dyDescent="0.25">
      <c r="A14" s="196" t="s">
        <v>583</v>
      </c>
      <c r="B14" s="196"/>
      <c r="C14" s="197"/>
      <c r="D14" s="121" t="s">
        <v>683</v>
      </c>
      <c r="E14" s="109"/>
      <c r="F14" s="109"/>
      <c r="G14" s="15"/>
      <c r="H14" s="14"/>
    </row>
    <row r="15" spans="1:9" x14ac:dyDescent="0.25">
      <c r="A15" s="196"/>
      <c r="B15" s="196" t="s">
        <v>584</v>
      </c>
      <c r="C15" s="197"/>
      <c r="D15" s="77" t="s">
        <v>585</v>
      </c>
      <c r="E15" s="109" t="s">
        <v>260</v>
      </c>
      <c r="F15" s="109">
        <v>5</v>
      </c>
      <c r="G15" s="35">
        <v>0</v>
      </c>
      <c r="H15" s="14">
        <f>F15*G15</f>
        <v>0</v>
      </c>
    </row>
    <row r="16" spans="1:9" x14ac:dyDescent="0.25">
      <c r="A16" s="196" t="s">
        <v>587</v>
      </c>
      <c r="B16" s="196"/>
      <c r="C16" s="197"/>
      <c r="D16" s="121" t="s">
        <v>586</v>
      </c>
      <c r="E16" s="109"/>
      <c r="F16" s="109"/>
      <c r="G16" s="15"/>
      <c r="H16" s="14"/>
    </row>
    <row r="17" spans="1:9" x14ac:dyDescent="0.25">
      <c r="A17" s="196"/>
      <c r="B17" s="196" t="s">
        <v>588</v>
      </c>
      <c r="C17" s="197"/>
      <c r="D17" s="77" t="s">
        <v>589</v>
      </c>
      <c r="E17" s="109" t="s">
        <v>260</v>
      </c>
      <c r="F17" s="109">
        <v>10</v>
      </c>
      <c r="G17" s="35">
        <v>0</v>
      </c>
      <c r="H17" s="14">
        <f>F17*G17</f>
        <v>0</v>
      </c>
    </row>
    <row r="18" spans="1:9" x14ac:dyDescent="0.25">
      <c r="A18" s="196" t="s">
        <v>591</v>
      </c>
      <c r="B18" s="196"/>
      <c r="C18" s="197"/>
      <c r="D18" s="121" t="s">
        <v>590</v>
      </c>
      <c r="E18" s="109" t="s">
        <v>93</v>
      </c>
      <c r="F18" s="109">
        <v>20</v>
      </c>
      <c r="G18" s="35">
        <v>0</v>
      </c>
      <c r="H18" s="14">
        <f>F18*G18</f>
        <v>0</v>
      </c>
    </row>
    <row r="19" spans="1:9" x14ac:dyDescent="0.25">
      <c r="A19" s="196"/>
      <c r="B19" s="196"/>
      <c r="C19" s="197"/>
      <c r="D19" s="183"/>
      <c r="E19" s="109"/>
      <c r="F19" s="109"/>
      <c r="G19" s="15"/>
      <c r="H19" s="14"/>
    </row>
    <row r="20" spans="1:9" x14ac:dyDescent="0.25">
      <c r="A20" s="196"/>
      <c r="B20" s="196"/>
      <c r="C20" s="197"/>
      <c r="D20" s="183"/>
      <c r="E20" s="109"/>
      <c r="F20" s="109"/>
      <c r="G20" s="15"/>
      <c r="H20" s="14"/>
      <c r="I20" s="94"/>
    </row>
    <row r="21" spans="1:9" x14ac:dyDescent="0.25">
      <c r="A21" s="102"/>
      <c r="B21" s="102"/>
      <c r="C21" s="109"/>
      <c r="D21" s="158"/>
      <c r="E21" s="109"/>
      <c r="F21" s="102"/>
      <c r="G21" s="14"/>
      <c r="H21" s="14"/>
    </row>
    <row r="22" spans="1:9" x14ac:dyDescent="0.25">
      <c r="A22" s="188" t="s">
        <v>24</v>
      </c>
      <c r="B22" s="188"/>
      <c r="C22" s="188"/>
      <c r="D22" s="188"/>
      <c r="E22" s="115"/>
      <c r="F22" s="188"/>
      <c r="G22" s="13"/>
      <c r="H22" s="13">
        <f>SUM(H7:H21)</f>
        <v>0</v>
      </c>
    </row>
    <row r="1048298" spans="5:5" x14ac:dyDescent="0.25">
      <c r="E1048298" s="62"/>
    </row>
  </sheetData>
  <sheetProtection algorithmName="SHA-512" hashValue="5YfT8PxEm8of1qTP+MAw6XIhYHLG2J3mueA1qNYiTcr8WpHcSuWwOp8FqdLQsufXftgjry34wdv9/n/yU7XZJg==" saltValue="qAoZywgqa+H9ONq7IBAM1w==" spinCount="100000" sheet="1" objects="1" scenarios="1" selectLockedCells="1"/>
  <mergeCells count="3">
    <mergeCell ref="E3:H3"/>
    <mergeCell ref="A1:H1"/>
    <mergeCell ref="A2:H2"/>
  </mergeCells>
  <phoneticPr fontId="9" type="noConversion"/>
  <pageMargins left="0.75" right="0.75" top="1" bottom="1" header="0.5" footer="0.5"/>
  <pageSetup paperSize="9" scale="58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FFFF00"/>
  </sheetPr>
  <dimension ref="A1:I1048301"/>
  <sheetViews>
    <sheetView view="pageBreakPreview" zoomScale="78" zoomScaleNormal="100" zoomScaleSheetLayoutView="78" workbookViewId="0">
      <selection activeCell="G11" sqref="G11"/>
    </sheetView>
  </sheetViews>
  <sheetFormatPr defaultRowHeight="13.2" x14ac:dyDescent="0.25"/>
  <cols>
    <col min="1" max="1" width="9.33203125" customWidth="1"/>
    <col min="2" max="2" width="10.33203125" customWidth="1"/>
    <col min="3" max="3" width="3.88671875" customWidth="1"/>
    <col min="4" max="4" width="40.6640625" customWidth="1"/>
    <col min="5" max="5" width="25.5546875" bestFit="1" customWidth="1"/>
    <col min="6" max="8" width="20.6640625" customWidth="1"/>
    <col min="258" max="258" width="9.33203125" customWidth="1"/>
    <col min="259" max="259" width="6.6640625" customWidth="1"/>
    <col min="260" max="260" width="40.6640625" customWidth="1"/>
    <col min="261" max="264" width="9.33203125" customWidth="1"/>
    <col min="514" max="514" width="9.33203125" customWidth="1"/>
    <col min="515" max="515" width="6.6640625" customWidth="1"/>
    <col min="516" max="516" width="40.6640625" customWidth="1"/>
    <col min="517" max="520" width="9.33203125" customWidth="1"/>
    <col min="770" max="770" width="9.33203125" customWidth="1"/>
    <col min="771" max="771" width="6.6640625" customWidth="1"/>
    <col min="772" max="772" width="40.6640625" customWidth="1"/>
    <col min="773" max="776" width="9.33203125" customWidth="1"/>
    <col min="1026" max="1026" width="9.33203125" customWidth="1"/>
    <col min="1027" max="1027" width="6.6640625" customWidth="1"/>
    <col min="1028" max="1028" width="40.6640625" customWidth="1"/>
    <col min="1029" max="1032" width="9.33203125" customWidth="1"/>
    <col min="1282" max="1282" width="9.33203125" customWidth="1"/>
    <col min="1283" max="1283" width="6.6640625" customWidth="1"/>
    <col min="1284" max="1284" width="40.6640625" customWidth="1"/>
    <col min="1285" max="1288" width="9.33203125" customWidth="1"/>
    <col min="1538" max="1538" width="9.33203125" customWidth="1"/>
    <col min="1539" max="1539" width="6.6640625" customWidth="1"/>
    <col min="1540" max="1540" width="40.6640625" customWidth="1"/>
    <col min="1541" max="1544" width="9.33203125" customWidth="1"/>
    <col min="1794" max="1794" width="9.33203125" customWidth="1"/>
    <col min="1795" max="1795" width="6.6640625" customWidth="1"/>
    <col min="1796" max="1796" width="40.6640625" customWidth="1"/>
    <col min="1797" max="1800" width="9.33203125" customWidth="1"/>
    <col min="2050" max="2050" width="9.33203125" customWidth="1"/>
    <col min="2051" max="2051" width="6.6640625" customWidth="1"/>
    <col min="2052" max="2052" width="40.6640625" customWidth="1"/>
    <col min="2053" max="2056" width="9.33203125" customWidth="1"/>
    <col min="2306" max="2306" width="9.33203125" customWidth="1"/>
    <col min="2307" max="2307" width="6.6640625" customWidth="1"/>
    <col min="2308" max="2308" width="40.6640625" customWidth="1"/>
    <col min="2309" max="2312" width="9.33203125" customWidth="1"/>
    <col min="2562" max="2562" width="9.33203125" customWidth="1"/>
    <col min="2563" max="2563" width="6.6640625" customWidth="1"/>
    <col min="2564" max="2564" width="40.6640625" customWidth="1"/>
    <col min="2565" max="2568" width="9.33203125" customWidth="1"/>
    <col min="2818" max="2818" width="9.33203125" customWidth="1"/>
    <col min="2819" max="2819" width="6.6640625" customWidth="1"/>
    <col min="2820" max="2820" width="40.6640625" customWidth="1"/>
    <col min="2821" max="2824" width="9.33203125" customWidth="1"/>
    <col min="3074" max="3074" width="9.33203125" customWidth="1"/>
    <col min="3075" max="3075" width="6.6640625" customWidth="1"/>
    <col min="3076" max="3076" width="40.6640625" customWidth="1"/>
    <col min="3077" max="3080" width="9.33203125" customWidth="1"/>
    <col min="3330" max="3330" width="9.33203125" customWidth="1"/>
    <col min="3331" max="3331" width="6.6640625" customWidth="1"/>
    <col min="3332" max="3332" width="40.6640625" customWidth="1"/>
    <col min="3333" max="3336" width="9.33203125" customWidth="1"/>
    <col min="3586" max="3586" width="9.33203125" customWidth="1"/>
    <col min="3587" max="3587" width="6.6640625" customWidth="1"/>
    <col min="3588" max="3588" width="40.6640625" customWidth="1"/>
    <col min="3589" max="3592" width="9.33203125" customWidth="1"/>
    <col min="3842" max="3842" width="9.33203125" customWidth="1"/>
    <col min="3843" max="3843" width="6.6640625" customWidth="1"/>
    <col min="3844" max="3844" width="40.6640625" customWidth="1"/>
    <col min="3845" max="3848" width="9.33203125" customWidth="1"/>
    <col min="4098" max="4098" width="9.33203125" customWidth="1"/>
    <col min="4099" max="4099" width="6.6640625" customWidth="1"/>
    <col min="4100" max="4100" width="40.6640625" customWidth="1"/>
    <col min="4101" max="4104" width="9.33203125" customWidth="1"/>
    <col min="4354" max="4354" width="9.33203125" customWidth="1"/>
    <col min="4355" max="4355" width="6.6640625" customWidth="1"/>
    <col min="4356" max="4356" width="40.6640625" customWidth="1"/>
    <col min="4357" max="4360" width="9.33203125" customWidth="1"/>
    <col min="4610" max="4610" width="9.33203125" customWidth="1"/>
    <col min="4611" max="4611" width="6.6640625" customWidth="1"/>
    <col min="4612" max="4612" width="40.6640625" customWidth="1"/>
    <col min="4613" max="4616" width="9.33203125" customWidth="1"/>
    <col min="4866" max="4866" width="9.33203125" customWidth="1"/>
    <col min="4867" max="4867" width="6.6640625" customWidth="1"/>
    <col min="4868" max="4868" width="40.6640625" customWidth="1"/>
    <col min="4869" max="4872" width="9.33203125" customWidth="1"/>
    <col min="5122" max="5122" width="9.33203125" customWidth="1"/>
    <col min="5123" max="5123" width="6.6640625" customWidth="1"/>
    <col min="5124" max="5124" width="40.6640625" customWidth="1"/>
    <col min="5125" max="5128" width="9.33203125" customWidth="1"/>
    <col min="5378" max="5378" width="9.33203125" customWidth="1"/>
    <col min="5379" max="5379" width="6.6640625" customWidth="1"/>
    <col min="5380" max="5380" width="40.6640625" customWidth="1"/>
    <col min="5381" max="5384" width="9.33203125" customWidth="1"/>
    <col min="5634" max="5634" width="9.33203125" customWidth="1"/>
    <col min="5635" max="5635" width="6.6640625" customWidth="1"/>
    <col min="5636" max="5636" width="40.6640625" customWidth="1"/>
    <col min="5637" max="5640" width="9.33203125" customWidth="1"/>
    <col min="5890" max="5890" width="9.33203125" customWidth="1"/>
    <col min="5891" max="5891" width="6.6640625" customWidth="1"/>
    <col min="5892" max="5892" width="40.6640625" customWidth="1"/>
    <col min="5893" max="5896" width="9.33203125" customWidth="1"/>
    <col min="6146" max="6146" width="9.33203125" customWidth="1"/>
    <col min="6147" max="6147" width="6.6640625" customWidth="1"/>
    <col min="6148" max="6148" width="40.6640625" customWidth="1"/>
    <col min="6149" max="6152" width="9.33203125" customWidth="1"/>
    <col min="6402" max="6402" width="9.33203125" customWidth="1"/>
    <col min="6403" max="6403" width="6.6640625" customWidth="1"/>
    <col min="6404" max="6404" width="40.6640625" customWidth="1"/>
    <col min="6405" max="6408" width="9.33203125" customWidth="1"/>
    <col min="6658" max="6658" width="9.33203125" customWidth="1"/>
    <col min="6659" max="6659" width="6.6640625" customWidth="1"/>
    <col min="6660" max="6660" width="40.6640625" customWidth="1"/>
    <col min="6661" max="6664" width="9.33203125" customWidth="1"/>
    <col min="6914" max="6914" width="9.33203125" customWidth="1"/>
    <col min="6915" max="6915" width="6.6640625" customWidth="1"/>
    <col min="6916" max="6916" width="40.6640625" customWidth="1"/>
    <col min="6917" max="6920" width="9.33203125" customWidth="1"/>
    <col min="7170" max="7170" width="9.33203125" customWidth="1"/>
    <col min="7171" max="7171" width="6.6640625" customWidth="1"/>
    <col min="7172" max="7172" width="40.6640625" customWidth="1"/>
    <col min="7173" max="7176" width="9.33203125" customWidth="1"/>
    <col min="7426" max="7426" width="9.33203125" customWidth="1"/>
    <col min="7427" max="7427" width="6.6640625" customWidth="1"/>
    <col min="7428" max="7428" width="40.6640625" customWidth="1"/>
    <col min="7429" max="7432" width="9.33203125" customWidth="1"/>
    <col min="7682" max="7682" width="9.33203125" customWidth="1"/>
    <col min="7683" max="7683" width="6.6640625" customWidth="1"/>
    <col min="7684" max="7684" width="40.6640625" customWidth="1"/>
    <col min="7685" max="7688" width="9.33203125" customWidth="1"/>
    <col min="7938" max="7938" width="9.33203125" customWidth="1"/>
    <col min="7939" max="7939" width="6.6640625" customWidth="1"/>
    <col min="7940" max="7940" width="40.6640625" customWidth="1"/>
    <col min="7941" max="7944" width="9.33203125" customWidth="1"/>
    <col min="8194" max="8194" width="9.33203125" customWidth="1"/>
    <col min="8195" max="8195" width="6.6640625" customWidth="1"/>
    <col min="8196" max="8196" width="40.6640625" customWidth="1"/>
    <col min="8197" max="8200" width="9.33203125" customWidth="1"/>
    <col min="8450" max="8450" width="9.33203125" customWidth="1"/>
    <col min="8451" max="8451" width="6.6640625" customWidth="1"/>
    <col min="8452" max="8452" width="40.6640625" customWidth="1"/>
    <col min="8453" max="8456" width="9.33203125" customWidth="1"/>
    <col min="8706" max="8706" width="9.33203125" customWidth="1"/>
    <col min="8707" max="8707" width="6.6640625" customWidth="1"/>
    <col min="8708" max="8708" width="40.6640625" customWidth="1"/>
    <col min="8709" max="8712" width="9.33203125" customWidth="1"/>
    <col min="8962" max="8962" width="9.33203125" customWidth="1"/>
    <col min="8963" max="8963" width="6.6640625" customWidth="1"/>
    <col min="8964" max="8964" width="40.6640625" customWidth="1"/>
    <col min="8965" max="8968" width="9.33203125" customWidth="1"/>
    <col min="9218" max="9218" width="9.33203125" customWidth="1"/>
    <col min="9219" max="9219" width="6.6640625" customWidth="1"/>
    <col min="9220" max="9220" width="40.6640625" customWidth="1"/>
    <col min="9221" max="9224" width="9.33203125" customWidth="1"/>
    <col min="9474" max="9474" width="9.33203125" customWidth="1"/>
    <col min="9475" max="9475" width="6.6640625" customWidth="1"/>
    <col min="9476" max="9476" width="40.6640625" customWidth="1"/>
    <col min="9477" max="9480" width="9.33203125" customWidth="1"/>
    <col min="9730" max="9730" width="9.33203125" customWidth="1"/>
    <col min="9731" max="9731" width="6.6640625" customWidth="1"/>
    <col min="9732" max="9732" width="40.6640625" customWidth="1"/>
    <col min="9733" max="9736" width="9.33203125" customWidth="1"/>
    <col min="9986" max="9986" width="9.33203125" customWidth="1"/>
    <col min="9987" max="9987" width="6.6640625" customWidth="1"/>
    <col min="9988" max="9988" width="40.6640625" customWidth="1"/>
    <col min="9989" max="9992" width="9.33203125" customWidth="1"/>
    <col min="10242" max="10242" width="9.33203125" customWidth="1"/>
    <col min="10243" max="10243" width="6.6640625" customWidth="1"/>
    <col min="10244" max="10244" width="40.6640625" customWidth="1"/>
    <col min="10245" max="10248" width="9.33203125" customWidth="1"/>
    <col min="10498" max="10498" width="9.33203125" customWidth="1"/>
    <col min="10499" max="10499" width="6.6640625" customWidth="1"/>
    <col min="10500" max="10500" width="40.6640625" customWidth="1"/>
    <col min="10501" max="10504" width="9.33203125" customWidth="1"/>
    <col min="10754" max="10754" width="9.33203125" customWidth="1"/>
    <col min="10755" max="10755" width="6.6640625" customWidth="1"/>
    <col min="10756" max="10756" width="40.6640625" customWidth="1"/>
    <col min="10757" max="10760" width="9.33203125" customWidth="1"/>
    <col min="11010" max="11010" width="9.33203125" customWidth="1"/>
    <col min="11011" max="11011" width="6.6640625" customWidth="1"/>
    <col min="11012" max="11012" width="40.6640625" customWidth="1"/>
    <col min="11013" max="11016" width="9.33203125" customWidth="1"/>
    <col min="11266" max="11266" width="9.33203125" customWidth="1"/>
    <col min="11267" max="11267" width="6.6640625" customWidth="1"/>
    <col min="11268" max="11268" width="40.6640625" customWidth="1"/>
    <col min="11269" max="11272" width="9.33203125" customWidth="1"/>
    <col min="11522" max="11522" width="9.33203125" customWidth="1"/>
    <col min="11523" max="11523" width="6.6640625" customWidth="1"/>
    <col min="11524" max="11524" width="40.6640625" customWidth="1"/>
    <col min="11525" max="11528" width="9.33203125" customWidth="1"/>
    <col min="11778" max="11778" width="9.33203125" customWidth="1"/>
    <col min="11779" max="11779" width="6.6640625" customWidth="1"/>
    <col min="11780" max="11780" width="40.6640625" customWidth="1"/>
    <col min="11781" max="11784" width="9.33203125" customWidth="1"/>
    <col min="12034" max="12034" width="9.33203125" customWidth="1"/>
    <col min="12035" max="12035" width="6.6640625" customWidth="1"/>
    <col min="12036" max="12036" width="40.6640625" customWidth="1"/>
    <col min="12037" max="12040" width="9.33203125" customWidth="1"/>
    <col min="12290" max="12290" width="9.33203125" customWidth="1"/>
    <col min="12291" max="12291" width="6.6640625" customWidth="1"/>
    <col min="12292" max="12292" width="40.6640625" customWidth="1"/>
    <col min="12293" max="12296" width="9.33203125" customWidth="1"/>
    <col min="12546" max="12546" width="9.33203125" customWidth="1"/>
    <col min="12547" max="12547" width="6.6640625" customWidth="1"/>
    <col min="12548" max="12548" width="40.6640625" customWidth="1"/>
    <col min="12549" max="12552" width="9.33203125" customWidth="1"/>
    <col min="12802" max="12802" width="9.33203125" customWidth="1"/>
    <col min="12803" max="12803" width="6.6640625" customWidth="1"/>
    <col min="12804" max="12804" width="40.6640625" customWidth="1"/>
    <col min="12805" max="12808" width="9.33203125" customWidth="1"/>
    <col min="13058" max="13058" width="9.33203125" customWidth="1"/>
    <col min="13059" max="13059" width="6.6640625" customWidth="1"/>
    <col min="13060" max="13060" width="40.6640625" customWidth="1"/>
    <col min="13061" max="13064" width="9.33203125" customWidth="1"/>
    <col min="13314" max="13314" width="9.33203125" customWidth="1"/>
    <col min="13315" max="13315" width="6.6640625" customWidth="1"/>
    <col min="13316" max="13316" width="40.6640625" customWidth="1"/>
    <col min="13317" max="13320" width="9.33203125" customWidth="1"/>
    <col min="13570" max="13570" width="9.33203125" customWidth="1"/>
    <col min="13571" max="13571" width="6.6640625" customWidth="1"/>
    <col min="13572" max="13572" width="40.6640625" customWidth="1"/>
    <col min="13573" max="13576" width="9.33203125" customWidth="1"/>
    <col min="13826" max="13826" width="9.33203125" customWidth="1"/>
    <col min="13827" max="13827" width="6.6640625" customWidth="1"/>
    <col min="13828" max="13828" width="40.6640625" customWidth="1"/>
    <col min="13829" max="13832" width="9.33203125" customWidth="1"/>
    <col min="14082" max="14082" width="9.33203125" customWidth="1"/>
    <col min="14083" max="14083" width="6.6640625" customWidth="1"/>
    <col min="14084" max="14084" width="40.6640625" customWidth="1"/>
    <col min="14085" max="14088" width="9.33203125" customWidth="1"/>
    <col min="14338" max="14338" width="9.33203125" customWidth="1"/>
    <col min="14339" max="14339" width="6.6640625" customWidth="1"/>
    <col min="14340" max="14340" width="40.6640625" customWidth="1"/>
    <col min="14341" max="14344" width="9.33203125" customWidth="1"/>
    <col min="14594" max="14594" width="9.33203125" customWidth="1"/>
    <col min="14595" max="14595" width="6.6640625" customWidth="1"/>
    <col min="14596" max="14596" width="40.6640625" customWidth="1"/>
    <col min="14597" max="14600" width="9.33203125" customWidth="1"/>
    <col min="14850" max="14850" width="9.33203125" customWidth="1"/>
    <col min="14851" max="14851" width="6.6640625" customWidth="1"/>
    <col min="14852" max="14852" width="40.6640625" customWidth="1"/>
    <col min="14853" max="14856" width="9.33203125" customWidth="1"/>
    <col min="15106" max="15106" width="9.33203125" customWidth="1"/>
    <col min="15107" max="15107" width="6.6640625" customWidth="1"/>
    <col min="15108" max="15108" width="40.6640625" customWidth="1"/>
    <col min="15109" max="15112" width="9.33203125" customWidth="1"/>
    <col min="15362" max="15362" width="9.33203125" customWidth="1"/>
    <col min="15363" max="15363" width="6.6640625" customWidth="1"/>
    <col min="15364" max="15364" width="40.6640625" customWidth="1"/>
    <col min="15365" max="15368" width="9.33203125" customWidth="1"/>
    <col min="15618" max="15618" width="9.33203125" customWidth="1"/>
    <col min="15619" max="15619" width="6.6640625" customWidth="1"/>
    <col min="15620" max="15620" width="40.6640625" customWidth="1"/>
    <col min="15621" max="15624" width="9.33203125" customWidth="1"/>
    <col min="15874" max="15874" width="9.33203125" customWidth="1"/>
    <col min="15875" max="15875" width="6.6640625" customWidth="1"/>
    <col min="15876" max="15876" width="40.6640625" customWidth="1"/>
    <col min="15877" max="15880" width="9.33203125" customWidth="1"/>
    <col min="16130" max="16130" width="9.33203125" customWidth="1"/>
    <col min="16131" max="16131" width="6.6640625" customWidth="1"/>
    <col min="16132" max="16132" width="40.6640625" customWidth="1"/>
    <col min="16133" max="16136" width="9.33203125" customWidth="1"/>
  </cols>
  <sheetData>
    <row r="1" spans="1:9" x14ac:dyDescent="0.25">
      <c r="A1" s="264" t="str">
        <f>'C11.4'!A1</f>
        <v>CONTRACT SANRAL N.012-150-2020/1</v>
      </c>
      <c r="B1" s="264"/>
      <c r="C1" s="264"/>
      <c r="D1" s="264"/>
      <c r="E1" s="264"/>
      <c r="F1" s="264"/>
      <c r="G1" s="264"/>
      <c r="H1" s="264"/>
    </row>
    <row r="2" spans="1:9" x14ac:dyDescent="0.25">
      <c r="A2" s="264" t="str">
        <f>'C11.4'!A2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  <c r="H2" s="264"/>
    </row>
    <row r="3" spans="1:9" ht="48" customHeight="1" x14ac:dyDescent="0.25">
      <c r="A3" s="43" t="s">
        <v>592</v>
      </c>
      <c r="B3" s="44"/>
      <c r="C3" s="44"/>
      <c r="D3" s="44"/>
      <c r="E3" s="261" t="s">
        <v>593</v>
      </c>
      <c r="F3" s="261"/>
      <c r="G3" s="261"/>
      <c r="H3" s="261"/>
    </row>
    <row r="4" spans="1:9" x14ac:dyDescent="0.25">
      <c r="A4" s="46" t="s">
        <v>0</v>
      </c>
      <c r="B4" s="46"/>
      <c r="C4" s="47"/>
      <c r="D4" s="48" t="s">
        <v>1</v>
      </c>
      <c r="E4" s="48" t="s">
        <v>2</v>
      </c>
      <c r="F4" s="48" t="s">
        <v>3</v>
      </c>
      <c r="G4" s="48" t="s">
        <v>4</v>
      </c>
      <c r="H4" s="48" t="s">
        <v>5</v>
      </c>
      <c r="I4" s="93"/>
    </row>
    <row r="5" spans="1:9" x14ac:dyDescent="0.25">
      <c r="A5" s="49"/>
      <c r="B5" s="49"/>
      <c r="C5" s="50"/>
      <c r="D5" s="51"/>
      <c r="E5" s="52"/>
      <c r="F5" s="52"/>
      <c r="G5" s="51"/>
      <c r="H5" s="51"/>
    </row>
    <row r="6" spans="1:9" x14ac:dyDescent="0.25">
      <c r="A6" s="196"/>
      <c r="B6" s="196"/>
      <c r="C6" s="197"/>
      <c r="D6" s="102"/>
      <c r="E6" s="109"/>
      <c r="F6" s="109"/>
      <c r="G6" s="102"/>
      <c r="H6" s="102"/>
    </row>
    <row r="7" spans="1:9" ht="78" customHeight="1" x14ac:dyDescent="0.25">
      <c r="A7" s="196" t="s">
        <v>728</v>
      </c>
      <c r="B7" s="196"/>
      <c r="C7" s="197"/>
      <c r="D7" s="181" t="s">
        <v>594</v>
      </c>
      <c r="E7" s="109"/>
      <c r="F7" s="109"/>
      <c r="G7" s="15"/>
      <c r="H7" s="14"/>
    </row>
    <row r="8" spans="1:9" x14ac:dyDescent="0.25">
      <c r="A8" s="196"/>
      <c r="B8" s="196" t="s">
        <v>595</v>
      </c>
      <c r="C8" s="197"/>
      <c r="D8" s="194" t="s">
        <v>597</v>
      </c>
      <c r="E8" s="109"/>
      <c r="F8" s="109"/>
      <c r="G8" s="15"/>
      <c r="H8" s="14"/>
    </row>
    <row r="9" spans="1:9" ht="26.4" x14ac:dyDescent="0.25">
      <c r="A9" s="196"/>
      <c r="B9" s="76"/>
      <c r="C9" s="197" t="s">
        <v>27</v>
      </c>
      <c r="D9" s="202" t="s">
        <v>765</v>
      </c>
      <c r="E9" s="109" t="s">
        <v>260</v>
      </c>
      <c r="F9" s="109">
        <v>10</v>
      </c>
      <c r="G9" s="35">
        <v>0</v>
      </c>
      <c r="H9" s="14">
        <f>F9*G9</f>
        <v>0</v>
      </c>
      <c r="I9" s="95"/>
    </row>
    <row r="10" spans="1:9" ht="26.4" x14ac:dyDescent="0.25">
      <c r="A10" s="196"/>
      <c r="B10" s="196"/>
      <c r="C10" s="197" t="s">
        <v>29</v>
      </c>
      <c r="D10" s="202" t="s">
        <v>766</v>
      </c>
      <c r="E10" s="109" t="s">
        <v>260</v>
      </c>
      <c r="F10" s="109">
        <v>30</v>
      </c>
      <c r="G10" s="35">
        <v>0</v>
      </c>
      <c r="H10" s="14">
        <f>F10*G10</f>
        <v>0</v>
      </c>
      <c r="I10" s="95"/>
    </row>
    <row r="11" spans="1:9" ht="26.4" x14ac:dyDescent="0.25">
      <c r="A11" s="196"/>
      <c r="B11" s="196"/>
      <c r="C11" s="197" t="s">
        <v>44</v>
      </c>
      <c r="D11" s="202" t="s">
        <v>767</v>
      </c>
      <c r="E11" s="109" t="s">
        <v>260</v>
      </c>
      <c r="F11" s="109">
        <v>30</v>
      </c>
      <c r="G11" s="35">
        <v>0</v>
      </c>
      <c r="H11" s="14">
        <f>F11*G11</f>
        <v>0</v>
      </c>
      <c r="I11" s="95"/>
    </row>
    <row r="12" spans="1:9" x14ac:dyDescent="0.25">
      <c r="A12" s="196"/>
      <c r="B12" s="196" t="s">
        <v>596</v>
      </c>
      <c r="C12" s="76"/>
      <c r="D12" s="194" t="s">
        <v>606</v>
      </c>
      <c r="E12" s="109"/>
      <c r="F12" s="109"/>
      <c r="G12" s="26"/>
      <c r="H12" s="14"/>
    </row>
    <row r="13" spans="1:9" ht="26.4" x14ac:dyDescent="0.25">
      <c r="A13" s="196"/>
      <c r="B13" s="196"/>
      <c r="C13" s="197" t="s">
        <v>29</v>
      </c>
      <c r="D13" s="202" t="s">
        <v>768</v>
      </c>
      <c r="E13" s="109" t="s">
        <v>260</v>
      </c>
      <c r="F13" s="109">
        <v>10</v>
      </c>
      <c r="G13" s="35">
        <v>0</v>
      </c>
      <c r="H13" s="14">
        <f t="shared" ref="H13:H15" si="0">F13*G13</f>
        <v>0</v>
      </c>
      <c r="I13" s="95"/>
    </row>
    <row r="14" spans="1:9" ht="26.4" x14ac:dyDescent="0.25">
      <c r="A14" s="196"/>
      <c r="B14" s="196"/>
      <c r="C14" s="197" t="s">
        <v>44</v>
      </c>
      <c r="D14" s="202" t="s">
        <v>769</v>
      </c>
      <c r="E14" s="109" t="s">
        <v>260</v>
      </c>
      <c r="F14" s="109">
        <v>30</v>
      </c>
      <c r="G14" s="35">
        <v>0</v>
      </c>
      <c r="H14" s="14">
        <f t="shared" si="0"/>
        <v>0</v>
      </c>
      <c r="I14" s="95"/>
    </row>
    <row r="15" spans="1:9" ht="26.4" x14ac:dyDescent="0.25">
      <c r="A15" s="196"/>
      <c r="B15" s="196"/>
      <c r="C15" s="197" t="s">
        <v>32</v>
      </c>
      <c r="D15" s="202" t="s">
        <v>770</v>
      </c>
      <c r="E15" s="109" t="s">
        <v>260</v>
      </c>
      <c r="F15" s="109">
        <v>30</v>
      </c>
      <c r="G15" s="35">
        <v>0</v>
      </c>
      <c r="H15" s="14">
        <f t="shared" si="0"/>
        <v>0</v>
      </c>
      <c r="I15" s="95"/>
    </row>
    <row r="16" spans="1:9" ht="26.4" x14ac:dyDescent="0.25">
      <c r="A16" s="196" t="s">
        <v>598</v>
      </c>
      <c r="B16" s="196"/>
      <c r="C16" s="197"/>
      <c r="D16" s="181" t="s">
        <v>704</v>
      </c>
      <c r="E16" s="109"/>
      <c r="F16" s="109"/>
      <c r="G16" s="15"/>
      <c r="H16" s="14"/>
    </row>
    <row r="17" spans="1:9" x14ac:dyDescent="0.25">
      <c r="A17" s="196"/>
      <c r="B17" s="196" t="s">
        <v>599</v>
      </c>
      <c r="C17" s="197"/>
      <c r="D17" s="78" t="s">
        <v>772</v>
      </c>
      <c r="E17" s="109" t="s">
        <v>93</v>
      </c>
      <c r="F17" s="109">
        <v>200</v>
      </c>
      <c r="G17" s="35">
        <v>0</v>
      </c>
      <c r="H17" s="14">
        <f>F17*G17</f>
        <v>0</v>
      </c>
      <c r="I17" s="95"/>
    </row>
    <row r="18" spans="1:9" ht="26.4" x14ac:dyDescent="0.25">
      <c r="A18" s="196" t="s">
        <v>600</v>
      </c>
      <c r="B18" s="196"/>
      <c r="C18" s="197"/>
      <c r="D18" s="189" t="s">
        <v>705</v>
      </c>
      <c r="E18" s="109"/>
      <c r="F18" s="109"/>
      <c r="G18" s="15"/>
      <c r="H18" s="14"/>
    </row>
    <row r="19" spans="1:9" ht="39.6" x14ac:dyDescent="0.25">
      <c r="A19" s="196"/>
      <c r="B19" s="196" t="s">
        <v>601</v>
      </c>
      <c r="C19" s="197"/>
      <c r="D19" s="102" t="s">
        <v>602</v>
      </c>
      <c r="E19" s="109" t="s">
        <v>91</v>
      </c>
      <c r="F19" s="109">
        <v>20</v>
      </c>
      <c r="G19" s="35">
        <v>0</v>
      </c>
      <c r="H19" s="14">
        <f>F19*G19</f>
        <v>0</v>
      </c>
    </row>
    <row r="20" spans="1:9" x14ac:dyDescent="0.25">
      <c r="A20" s="196" t="s">
        <v>603</v>
      </c>
      <c r="B20" s="196"/>
      <c r="C20" s="197"/>
      <c r="D20" s="183" t="s">
        <v>604</v>
      </c>
      <c r="E20" s="109"/>
      <c r="F20" s="109"/>
      <c r="G20" s="15"/>
      <c r="H20" s="14"/>
    </row>
    <row r="21" spans="1:9" ht="26.4" x14ac:dyDescent="0.25">
      <c r="A21" s="196"/>
      <c r="B21" s="196" t="s">
        <v>605</v>
      </c>
      <c r="C21" s="197"/>
      <c r="D21" s="202" t="s">
        <v>771</v>
      </c>
      <c r="E21" s="109" t="s">
        <v>260</v>
      </c>
      <c r="F21" s="109">
        <v>20</v>
      </c>
      <c r="G21" s="35">
        <v>0</v>
      </c>
      <c r="H21" s="14">
        <f>F21*G21</f>
        <v>0</v>
      </c>
      <c r="I21" s="95"/>
    </row>
    <row r="22" spans="1:9" x14ac:dyDescent="0.25">
      <c r="A22" s="76"/>
      <c r="B22" s="196"/>
      <c r="C22" s="197"/>
      <c r="D22" s="57"/>
      <c r="E22" s="109"/>
      <c r="F22" s="109"/>
      <c r="G22" s="15"/>
      <c r="H22" s="14"/>
    </row>
    <row r="23" spans="1:9" x14ac:dyDescent="0.25">
      <c r="A23" s="196"/>
      <c r="B23" s="196"/>
      <c r="C23" s="197"/>
      <c r="D23" s="183"/>
      <c r="E23" s="109"/>
      <c r="F23" s="109"/>
      <c r="G23" s="15"/>
      <c r="H23" s="14"/>
      <c r="I23" s="94"/>
    </row>
    <row r="24" spans="1:9" x14ac:dyDescent="0.25">
      <c r="A24" s="102"/>
      <c r="B24" s="102"/>
      <c r="C24" s="109"/>
      <c r="D24" s="158"/>
      <c r="E24" s="109"/>
      <c r="F24" s="109"/>
      <c r="G24" s="15"/>
      <c r="H24" s="14"/>
    </row>
    <row r="25" spans="1:9" x14ac:dyDescent="0.25">
      <c r="A25" s="188" t="s">
        <v>24</v>
      </c>
      <c r="B25" s="188"/>
      <c r="C25" s="188"/>
      <c r="D25" s="188"/>
      <c r="E25" s="115"/>
      <c r="F25" s="199"/>
      <c r="G25" s="16"/>
      <c r="H25" s="13">
        <f>SUM(H7:H24)</f>
        <v>0</v>
      </c>
    </row>
    <row r="1048301" spans="5:5" x14ac:dyDescent="0.25">
      <c r="E1048301" s="62"/>
    </row>
  </sheetData>
  <sheetProtection algorithmName="SHA-512" hashValue="ftH+1j43nFw1ImmrDpATLZ+MUi075HKE4bOYu+zIj3QdGf3lsCPgWtsiT8KJ3jR9+N92i+CG5zgepNuBDe11mA==" saltValue="j3p90Ri2B6VTnBm1wo7nqQ==" spinCount="100000" sheet="1" objects="1" scenarios="1" selectLockedCells="1"/>
  <mergeCells count="3">
    <mergeCell ref="E3:H3"/>
    <mergeCell ref="A1:H1"/>
    <mergeCell ref="A2:H2"/>
  </mergeCells>
  <phoneticPr fontId="9" type="noConversion"/>
  <pageMargins left="0.75" right="0.75" top="1" bottom="1" header="0.5" footer="0.5"/>
  <pageSetup paperSize="9" scale="57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FFFF00"/>
  </sheetPr>
  <dimension ref="A1:H1048301"/>
  <sheetViews>
    <sheetView view="pageBreakPreview" zoomScale="84" zoomScaleNormal="100" zoomScaleSheetLayoutView="84" workbookViewId="0">
      <selection activeCell="G11" sqref="G11"/>
    </sheetView>
  </sheetViews>
  <sheetFormatPr defaultRowHeight="13.2" x14ac:dyDescent="0.25"/>
  <cols>
    <col min="1" max="1" width="9.33203125" customWidth="1"/>
    <col min="2" max="2" width="10" bestFit="1" customWidth="1"/>
    <col min="3" max="3" width="40.6640625" customWidth="1"/>
    <col min="4" max="4" width="25.5546875" bestFit="1" customWidth="1"/>
    <col min="5" max="7" width="20.6640625" customWidth="1"/>
    <col min="257" max="257" width="9.33203125" customWidth="1"/>
    <col min="258" max="258" width="6.6640625" customWidth="1"/>
    <col min="259" max="259" width="40.6640625" customWidth="1"/>
    <col min="260" max="263" width="9.33203125" customWidth="1"/>
    <col min="513" max="513" width="9.33203125" customWidth="1"/>
    <col min="514" max="514" width="6.6640625" customWidth="1"/>
    <col min="515" max="515" width="40.6640625" customWidth="1"/>
    <col min="516" max="519" width="9.33203125" customWidth="1"/>
    <col min="769" max="769" width="9.33203125" customWidth="1"/>
    <col min="770" max="770" width="6.6640625" customWidth="1"/>
    <col min="771" max="771" width="40.6640625" customWidth="1"/>
    <col min="772" max="775" width="9.33203125" customWidth="1"/>
    <col min="1025" max="1025" width="9.33203125" customWidth="1"/>
    <col min="1026" max="1026" width="6.6640625" customWidth="1"/>
    <col min="1027" max="1027" width="40.6640625" customWidth="1"/>
    <col min="1028" max="1031" width="9.33203125" customWidth="1"/>
    <col min="1281" max="1281" width="9.33203125" customWidth="1"/>
    <col min="1282" max="1282" width="6.6640625" customWidth="1"/>
    <col min="1283" max="1283" width="40.6640625" customWidth="1"/>
    <col min="1284" max="1287" width="9.33203125" customWidth="1"/>
    <col min="1537" max="1537" width="9.33203125" customWidth="1"/>
    <col min="1538" max="1538" width="6.6640625" customWidth="1"/>
    <col min="1539" max="1539" width="40.6640625" customWidth="1"/>
    <col min="1540" max="1543" width="9.33203125" customWidth="1"/>
    <col min="1793" max="1793" width="9.33203125" customWidth="1"/>
    <col min="1794" max="1794" width="6.6640625" customWidth="1"/>
    <col min="1795" max="1795" width="40.6640625" customWidth="1"/>
    <col min="1796" max="1799" width="9.33203125" customWidth="1"/>
    <col min="2049" max="2049" width="9.33203125" customWidth="1"/>
    <col min="2050" max="2050" width="6.6640625" customWidth="1"/>
    <col min="2051" max="2051" width="40.6640625" customWidth="1"/>
    <col min="2052" max="2055" width="9.33203125" customWidth="1"/>
    <col min="2305" max="2305" width="9.33203125" customWidth="1"/>
    <col min="2306" max="2306" width="6.6640625" customWidth="1"/>
    <col min="2307" max="2307" width="40.6640625" customWidth="1"/>
    <col min="2308" max="2311" width="9.33203125" customWidth="1"/>
    <col min="2561" max="2561" width="9.33203125" customWidth="1"/>
    <col min="2562" max="2562" width="6.6640625" customWidth="1"/>
    <col min="2563" max="2563" width="40.6640625" customWidth="1"/>
    <col min="2564" max="2567" width="9.33203125" customWidth="1"/>
    <col min="2817" max="2817" width="9.33203125" customWidth="1"/>
    <col min="2818" max="2818" width="6.6640625" customWidth="1"/>
    <col min="2819" max="2819" width="40.6640625" customWidth="1"/>
    <col min="2820" max="2823" width="9.33203125" customWidth="1"/>
    <col min="3073" max="3073" width="9.33203125" customWidth="1"/>
    <col min="3074" max="3074" width="6.6640625" customWidth="1"/>
    <col min="3075" max="3075" width="40.6640625" customWidth="1"/>
    <col min="3076" max="3079" width="9.33203125" customWidth="1"/>
    <col min="3329" max="3329" width="9.33203125" customWidth="1"/>
    <col min="3330" max="3330" width="6.6640625" customWidth="1"/>
    <col min="3331" max="3331" width="40.6640625" customWidth="1"/>
    <col min="3332" max="3335" width="9.33203125" customWidth="1"/>
    <col min="3585" max="3585" width="9.33203125" customWidth="1"/>
    <col min="3586" max="3586" width="6.6640625" customWidth="1"/>
    <col min="3587" max="3587" width="40.6640625" customWidth="1"/>
    <col min="3588" max="3591" width="9.33203125" customWidth="1"/>
    <col min="3841" max="3841" width="9.33203125" customWidth="1"/>
    <col min="3842" max="3842" width="6.6640625" customWidth="1"/>
    <col min="3843" max="3843" width="40.6640625" customWidth="1"/>
    <col min="3844" max="3847" width="9.33203125" customWidth="1"/>
    <col min="4097" max="4097" width="9.33203125" customWidth="1"/>
    <col min="4098" max="4098" width="6.6640625" customWidth="1"/>
    <col min="4099" max="4099" width="40.6640625" customWidth="1"/>
    <col min="4100" max="4103" width="9.33203125" customWidth="1"/>
    <col min="4353" max="4353" width="9.33203125" customWidth="1"/>
    <col min="4354" max="4354" width="6.6640625" customWidth="1"/>
    <col min="4355" max="4355" width="40.6640625" customWidth="1"/>
    <col min="4356" max="4359" width="9.33203125" customWidth="1"/>
    <col min="4609" max="4609" width="9.33203125" customWidth="1"/>
    <col min="4610" max="4610" width="6.6640625" customWidth="1"/>
    <col min="4611" max="4611" width="40.6640625" customWidth="1"/>
    <col min="4612" max="4615" width="9.33203125" customWidth="1"/>
    <col min="4865" max="4865" width="9.33203125" customWidth="1"/>
    <col min="4866" max="4866" width="6.6640625" customWidth="1"/>
    <col min="4867" max="4867" width="40.6640625" customWidth="1"/>
    <col min="4868" max="4871" width="9.33203125" customWidth="1"/>
    <col min="5121" max="5121" width="9.33203125" customWidth="1"/>
    <col min="5122" max="5122" width="6.6640625" customWidth="1"/>
    <col min="5123" max="5123" width="40.6640625" customWidth="1"/>
    <col min="5124" max="5127" width="9.33203125" customWidth="1"/>
    <col min="5377" max="5377" width="9.33203125" customWidth="1"/>
    <col min="5378" max="5378" width="6.6640625" customWidth="1"/>
    <col min="5379" max="5379" width="40.6640625" customWidth="1"/>
    <col min="5380" max="5383" width="9.33203125" customWidth="1"/>
    <col min="5633" max="5633" width="9.33203125" customWidth="1"/>
    <col min="5634" max="5634" width="6.6640625" customWidth="1"/>
    <col min="5635" max="5635" width="40.6640625" customWidth="1"/>
    <col min="5636" max="5639" width="9.33203125" customWidth="1"/>
    <col min="5889" max="5889" width="9.33203125" customWidth="1"/>
    <col min="5890" max="5890" width="6.6640625" customWidth="1"/>
    <col min="5891" max="5891" width="40.6640625" customWidth="1"/>
    <col min="5892" max="5895" width="9.33203125" customWidth="1"/>
    <col min="6145" max="6145" width="9.33203125" customWidth="1"/>
    <col min="6146" max="6146" width="6.6640625" customWidth="1"/>
    <col min="6147" max="6147" width="40.6640625" customWidth="1"/>
    <col min="6148" max="6151" width="9.33203125" customWidth="1"/>
    <col min="6401" max="6401" width="9.33203125" customWidth="1"/>
    <col min="6402" max="6402" width="6.6640625" customWidth="1"/>
    <col min="6403" max="6403" width="40.6640625" customWidth="1"/>
    <col min="6404" max="6407" width="9.33203125" customWidth="1"/>
    <col min="6657" max="6657" width="9.33203125" customWidth="1"/>
    <col min="6658" max="6658" width="6.6640625" customWidth="1"/>
    <col min="6659" max="6659" width="40.6640625" customWidth="1"/>
    <col min="6660" max="6663" width="9.33203125" customWidth="1"/>
    <col min="6913" max="6913" width="9.33203125" customWidth="1"/>
    <col min="6914" max="6914" width="6.6640625" customWidth="1"/>
    <col min="6915" max="6915" width="40.6640625" customWidth="1"/>
    <col min="6916" max="6919" width="9.33203125" customWidth="1"/>
    <col min="7169" max="7169" width="9.33203125" customWidth="1"/>
    <col min="7170" max="7170" width="6.6640625" customWidth="1"/>
    <col min="7171" max="7171" width="40.6640625" customWidth="1"/>
    <col min="7172" max="7175" width="9.33203125" customWidth="1"/>
    <col min="7425" max="7425" width="9.33203125" customWidth="1"/>
    <col min="7426" max="7426" width="6.6640625" customWidth="1"/>
    <col min="7427" max="7427" width="40.6640625" customWidth="1"/>
    <col min="7428" max="7431" width="9.33203125" customWidth="1"/>
    <col min="7681" max="7681" width="9.33203125" customWidth="1"/>
    <col min="7682" max="7682" width="6.6640625" customWidth="1"/>
    <col min="7683" max="7683" width="40.6640625" customWidth="1"/>
    <col min="7684" max="7687" width="9.33203125" customWidth="1"/>
    <col min="7937" max="7937" width="9.33203125" customWidth="1"/>
    <col min="7938" max="7938" width="6.6640625" customWidth="1"/>
    <col min="7939" max="7939" width="40.6640625" customWidth="1"/>
    <col min="7940" max="7943" width="9.33203125" customWidth="1"/>
    <col min="8193" max="8193" width="9.33203125" customWidth="1"/>
    <col min="8194" max="8194" width="6.6640625" customWidth="1"/>
    <col min="8195" max="8195" width="40.6640625" customWidth="1"/>
    <col min="8196" max="8199" width="9.33203125" customWidth="1"/>
    <col min="8449" max="8449" width="9.33203125" customWidth="1"/>
    <col min="8450" max="8450" width="6.6640625" customWidth="1"/>
    <col min="8451" max="8451" width="40.6640625" customWidth="1"/>
    <col min="8452" max="8455" width="9.33203125" customWidth="1"/>
    <col min="8705" max="8705" width="9.33203125" customWidth="1"/>
    <col min="8706" max="8706" width="6.6640625" customWidth="1"/>
    <col min="8707" max="8707" width="40.6640625" customWidth="1"/>
    <col min="8708" max="8711" width="9.33203125" customWidth="1"/>
    <col min="8961" max="8961" width="9.33203125" customWidth="1"/>
    <col min="8962" max="8962" width="6.6640625" customWidth="1"/>
    <col min="8963" max="8963" width="40.6640625" customWidth="1"/>
    <col min="8964" max="8967" width="9.33203125" customWidth="1"/>
    <col min="9217" max="9217" width="9.33203125" customWidth="1"/>
    <col min="9218" max="9218" width="6.6640625" customWidth="1"/>
    <col min="9219" max="9219" width="40.6640625" customWidth="1"/>
    <col min="9220" max="9223" width="9.33203125" customWidth="1"/>
    <col min="9473" max="9473" width="9.33203125" customWidth="1"/>
    <col min="9474" max="9474" width="6.6640625" customWidth="1"/>
    <col min="9475" max="9475" width="40.6640625" customWidth="1"/>
    <col min="9476" max="9479" width="9.33203125" customWidth="1"/>
    <col min="9729" max="9729" width="9.33203125" customWidth="1"/>
    <col min="9730" max="9730" width="6.6640625" customWidth="1"/>
    <col min="9731" max="9731" width="40.6640625" customWidth="1"/>
    <col min="9732" max="9735" width="9.33203125" customWidth="1"/>
    <col min="9985" max="9985" width="9.33203125" customWidth="1"/>
    <col min="9986" max="9986" width="6.6640625" customWidth="1"/>
    <col min="9987" max="9987" width="40.6640625" customWidth="1"/>
    <col min="9988" max="9991" width="9.33203125" customWidth="1"/>
    <col min="10241" max="10241" width="9.33203125" customWidth="1"/>
    <col min="10242" max="10242" width="6.6640625" customWidth="1"/>
    <col min="10243" max="10243" width="40.6640625" customWidth="1"/>
    <col min="10244" max="10247" width="9.33203125" customWidth="1"/>
    <col min="10497" max="10497" width="9.33203125" customWidth="1"/>
    <col min="10498" max="10498" width="6.6640625" customWidth="1"/>
    <col min="10499" max="10499" width="40.6640625" customWidth="1"/>
    <col min="10500" max="10503" width="9.33203125" customWidth="1"/>
    <col min="10753" max="10753" width="9.33203125" customWidth="1"/>
    <col min="10754" max="10754" width="6.6640625" customWidth="1"/>
    <col min="10755" max="10755" width="40.6640625" customWidth="1"/>
    <col min="10756" max="10759" width="9.33203125" customWidth="1"/>
    <col min="11009" max="11009" width="9.33203125" customWidth="1"/>
    <col min="11010" max="11010" width="6.6640625" customWidth="1"/>
    <col min="11011" max="11011" width="40.6640625" customWidth="1"/>
    <col min="11012" max="11015" width="9.33203125" customWidth="1"/>
    <col min="11265" max="11265" width="9.33203125" customWidth="1"/>
    <col min="11266" max="11266" width="6.6640625" customWidth="1"/>
    <col min="11267" max="11267" width="40.6640625" customWidth="1"/>
    <col min="11268" max="11271" width="9.33203125" customWidth="1"/>
    <col min="11521" max="11521" width="9.33203125" customWidth="1"/>
    <col min="11522" max="11522" width="6.6640625" customWidth="1"/>
    <col min="11523" max="11523" width="40.6640625" customWidth="1"/>
    <col min="11524" max="11527" width="9.33203125" customWidth="1"/>
    <col min="11777" max="11777" width="9.33203125" customWidth="1"/>
    <col min="11778" max="11778" width="6.6640625" customWidth="1"/>
    <col min="11779" max="11779" width="40.6640625" customWidth="1"/>
    <col min="11780" max="11783" width="9.33203125" customWidth="1"/>
    <col min="12033" max="12033" width="9.33203125" customWidth="1"/>
    <col min="12034" max="12034" width="6.6640625" customWidth="1"/>
    <col min="12035" max="12035" width="40.6640625" customWidth="1"/>
    <col min="12036" max="12039" width="9.33203125" customWidth="1"/>
    <col min="12289" max="12289" width="9.33203125" customWidth="1"/>
    <col min="12290" max="12290" width="6.6640625" customWidth="1"/>
    <col min="12291" max="12291" width="40.6640625" customWidth="1"/>
    <col min="12292" max="12295" width="9.33203125" customWidth="1"/>
    <col min="12545" max="12545" width="9.33203125" customWidth="1"/>
    <col min="12546" max="12546" width="6.6640625" customWidth="1"/>
    <col min="12547" max="12547" width="40.6640625" customWidth="1"/>
    <col min="12548" max="12551" width="9.33203125" customWidth="1"/>
    <col min="12801" max="12801" width="9.33203125" customWidth="1"/>
    <col min="12802" max="12802" width="6.6640625" customWidth="1"/>
    <col min="12803" max="12803" width="40.6640625" customWidth="1"/>
    <col min="12804" max="12807" width="9.33203125" customWidth="1"/>
    <col min="13057" max="13057" width="9.33203125" customWidth="1"/>
    <col min="13058" max="13058" width="6.6640625" customWidth="1"/>
    <col min="13059" max="13059" width="40.6640625" customWidth="1"/>
    <col min="13060" max="13063" width="9.33203125" customWidth="1"/>
    <col min="13313" max="13313" width="9.33203125" customWidth="1"/>
    <col min="13314" max="13314" width="6.6640625" customWidth="1"/>
    <col min="13315" max="13315" width="40.6640625" customWidth="1"/>
    <col min="13316" max="13319" width="9.33203125" customWidth="1"/>
    <col min="13569" max="13569" width="9.33203125" customWidth="1"/>
    <col min="13570" max="13570" width="6.6640625" customWidth="1"/>
    <col min="13571" max="13571" width="40.6640625" customWidth="1"/>
    <col min="13572" max="13575" width="9.33203125" customWidth="1"/>
    <col min="13825" max="13825" width="9.33203125" customWidth="1"/>
    <col min="13826" max="13826" width="6.6640625" customWidth="1"/>
    <col min="13827" max="13827" width="40.6640625" customWidth="1"/>
    <col min="13828" max="13831" width="9.33203125" customWidth="1"/>
    <col min="14081" max="14081" width="9.33203125" customWidth="1"/>
    <col min="14082" max="14082" width="6.6640625" customWidth="1"/>
    <col min="14083" max="14083" width="40.6640625" customWidth="1"/>
    <col min="14084" max="14087" width="9.33203125" customWidth="1"/>
    <col min="14337" max="14337" width="9.33203125" customWidth="1"/>
    <col min="14338" max="14338" width="6.6640625" customWidth="1"/>
    <col min="14339" max="14339" width="40.6640625" customWidth="1"/>
    <col min="14340" max="14343" width="9.33203125" customWidth="1"/>
    <col min="14593" max="14593" width="9.33203125" customWidth="1"/>
    <col min="14594" max="14594" width="6.6640625" customWidth="1"/>
    <col min="14595" max="14595" width="40.6640625" customWidth="1"/>
    <col min="14596" max="14599" width="9.33203125" customWidth="1"/>
    <col min="14849" max="14849" width="9.33203125" customWidth="1"/>
    <col min="14850" max="14850" width="6.6640625" customWidth="1"/>
    <col min="14851" max="14851" width="40.6640625" customWidth="1"/>
    <col min="14852" max="14855" width="9.33203125" customWidth="1"/>
    <col min="15105" max="15105" width="9.33203125" customWidth="1"/>
    <col min="15106" max="15106" width="6.6640625" customWidth="1"/>
    <col min="15107" max="15107" width="40.6640625" customWidth="1"/>
    <col min="15108" max="15111" width="9.33203125" customWidth="1"/>
    <col min="15361" max="15361" width="9.33203125" customWidth="1"/>
    <col min="15362" max="15362" width="6.6640625" customWidth="1"/>
    <col min="15363" max="15363" width="40.6640625" customWidth="1"/>
    <col min="15364" max="15367" width="9.33203125" customWidth="1"/>
    <col min="15617" max="15617" width="9.33203125" customWidth="1"/>
    <col min="15618" max="15618" width="6.6640625" customWidth="1"/>
    <col min="15619" max="15619" width="40.6640625" customWidth="1"/>
    <col min="15620" max="15623" width="9.33203125" customWidth="1"/>
    <col min="15873" max="15873" width="9.33203125" customWidth="1"/>
    <col min="15874" max="15874" width="6.6640625" customWidth="1"/>
    <col min="15875" max="15875" width="40.6640625" customWidth="1"/>
    <col min="15876" max="15879" width="9.33203125" customWidth="1"/>
    <col min="16129" max="16129" width="9.33203125" customWidth="1"/>
    <col min="16130" max="16130" width="6.6640625" customWidth="1"/>
    <col min="16131" max="16131" width="40.6640625" customWidth="1"/>
    <col min="16132" max="16135" width="9.33203125" customWidth="1"/>
  </cols>
  <sheetData>
    <row r="1" spans="1:8" x14ac:dyDescent="0.25">
      <c r="A1" s="264" t="str">
        <f>'C11.6'!A1</f>
        <v>CONTRACT SANRAL N.012-150-2020/1</v>
      </c>
      <c r="B1" s="264"/>
      <c r="C1" s="264"/>
      <c r="D1" s="264"/>
      <c r="E1" s="264"/>
      <c r="F1" s="264"/>
      <c r="G1" s="264"/>
    </row>
    <row r="2" spans="1:8" x14ac:dyDescent="0.25">
      <c r="A2" s="264" t="str">
        <f>'C11.6'!A2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</row>
    <row r="3" spans="1:8" ht="48" customHeight="1" x14ac:dyDescent="0.25">
      <c r="A3" s="43" t="s">
        <v>607</v>
      </c>
      <c r="B3" s="44"/>
      <c r="C3" s="44"/>
      <c r="D3" s="261" t="s">
        <v>608</v>
      </c>
      <c r="E3" s="261"/>
      <c r="F3" s="261"/>
      <c r="G3" s="261"/>
    </row>
    <row r="4" spans="1:8" x14ac:dyDescent="0.25">
      <c r="A4" s="46" t="s">
        <v>0</v>
      </c>
      <c r="B4" s="46"/>
      <c r="C4" s="48" t="s">
        <v>1</v>
      </c>
      <c r="D4" s="48" t="s">
        <v>2</v>
      </c>
      <c r="E4" s="48" t="s">
        <v>3</v>
      </c>
      <c r="F4" s="48" t="s">
        <v>4</v>
      </c>
      <c r="G4" s="48" t="s">
        <v>5</v>
      </c>
      <c r="H4" s="93"/>
    </row>
    <row r="5" spans="1:8" x14ac:dyDescent="0.25">
      <c r="A5" s="49"/>
      <c r="B5" s="49"/>
      <c r="C5" s="51"/>
      <c r="D5" s="52"/>
      <c r="E5" s="52"/>
      <c r="F5" s="8"/>
      <c r="G5" s="7"/>
    </row>
    <row r="6" spans="1:8" x14ac:dyDescent="0.25">
      <c r="A6" s="196"/>
      <c r="B6" s="196"/>
      <c r="C6" s="102"/>
      <c r="D6" s="109"/>
      <c r="E6" s="109"/>
      <c r="F6" s="15"/>
      <c r="G6" s="14"/>
    </row>
    <row r="7" spans="1:8" x14ac:dyDescent="0.25">
      <c r="A7" s="80" t="s">
        <v>610</v>
      </c>
      <c r="B7" s="196"/>
      <c r="C7" s="181" t="s">
        <v>609</v>
      </c>
      <c r="D7" s="109"/>
      <c r="E7" s="109"/>
      <c r="F7" s="15"/>
      <c r="G7" s="14"/>
    </row>
    <row r="8" spans="1:8" ht="26.4" x14ac:dyDescent="0.25">
      <c r="A8" s="80"/>
      <c r="B8" s="196" t="s">
        <v>611</v>
      </c>
      <c r="C8" s="78" t="s">
        <v>773</v>
      </c>
      <c r="D8" s="109" t="s">
        <v>257</v>
      </c>
      <c r="E8" s="109">
        <v>50</v>
      </c>
      <c r="F8" s="35">
        <v>0</v>
      </c>
      <c r="G8" s="14">
        <f t="shared" ref="G8:G11" si="0">E8*F8</f>
        <v>0</v>
      </c>
      <c r="H8" s="95"/>
    </row>
    <row r="9" spans="1:8" ht="26.4" x14ac:dyDescent="0.25">
      <c r="A9" s="80"/>
      <c r="B9" s="196" t="s">
        <v>612</v>
      </c>
      <c r="C9" s="78" t="s">
        <v>774</v>
      </c>
      <c r="D9" s="109" t="s">
        <v>257</v>
      </c>
      <c r="E9" s="216">
        <f>(44*2)+(44*20%)</f>
        <v>96.8</v>
      </c>
      <c r="F9" s="35">
        <v>0</v>
      </c>
      <c r="G9" s="14">
        <f t="shared" si="0"/>
        <v>0</v>
      </c>
      <c r="H9" s="95"/>
    </row>
    <row r="10" spans="1:8" ht="15.6" x14ac:dyDescent="0.25">
      <c r="A10" s="80"/>
      <c r="B10" s="196" t="s">
        <v>613</v>
      </c>
      <c r="C10" s="78" t="s">
        <v>775</v>
      </c>
      <c r="D10" s="109" t="s">
        <v>497</v>
      </c>
      <c r="E10" s="109">
        <v>1000</v>
      </c>
      <c r="F10" s="35">
        <v>0</v>
      </c>
      <c r="G10" s="14">
        <f t="shared" si="0"/>
        <v>0</v>
      </c>
      <c r="H10" s="95"/>
    </row>
    <row r="11" spans="1:8" ht="25.5" customHeight="1" x14ac:dyDescent="0.25">
      <c r="A11" s="80"/>
      <c r="B11" s="196" t="s">
        <v>614</v>
      </c>
      <c r="C11" s="78" t="s">
        <v>776</v>
      </c>
      <c r="D11" s="109" t="s">
        <v>497</v>
      </c>
      <c r="E11" s="109">
        <v>1500</v>
      </c>
      <c r="F11" s="35">
        <v>0</v>
      </c>
      <c r="G11" s="14">
        <f t="shared" si="0"/>
        <v>0</v>
      </c>
      <c r="H11" s="95"/>
    </row>
    <row r="12" spans="1:8" x14ac:dyDescent="0.25">
      <c r="A12" s="80" t="s">
        <v>727</v>
      </c>
      <c r="B12" s="196"/>
      <c r="C12" s="55" t="s">
        <v>615</v>
      </c>
      <c r="D12" s="109"/>
      <c r="E12" s="109"/>
      <c r="F12" s="15"/>
      <c r="G12" s="14"/>
    </row>
    <row r="13" spans="1:8" ht="26.4" x14ac:dyDescent="0.25">
      <c r="A13" s="80"/>
      <c r="B13" s="196" t="s">
        <v>616</v>
      </c>
      <c r="C13" s="184" t="s">
        <v>777</v>
      </c>
      <c r="D13" s="109" t="s">
        <v>257</v>
      </c>
      <c r="E13" s="109"/>
      <c r="F13" s="15"/>
      <c r="G13" s="14"/>
      <c r="H13" s="95"/>
    </row>
    <row r="14" spans="1:8" ht="26.4" x14ac:dyDescent="0.25">
      <c r="A14" s="80"/>
      <c r="B14" s="196"/>
      <c r="C14" s="217" t="s">
        <v>778</v>
      </c>
      <c r="D14" s="109" t="s">
        <v>257</v>
      </c>
      <c r="E14" s="109">
        <v>50</v>
      </c>
      <c r="F14" s="35">
        <v>0</v>
      </c>
      <c r="G14" s="14">
        <f>E14*F14</f>
        <v>0</v>
      </c>
      <c r="H14" s="95"/>
    </row>
    <row r="15" spans="1:8" ht="26.4" x14ac:dyDescent="0.25">
      <c r="A15" s="80"/>
      <c r="B15" s="196"/>
      <c r="C15" s="184" t="s">
        <v>779</v>
      </c>
      <c r="D15" s="109" t="s">
        <v>257</v>
      </c>
      <c r="E15" s="109">
        <v>96.8</v>
      </c>
      <c r="F15" s="35">
        <v>0</v>
      </c>
      <c r="G15" s="14">
        <f>E15*F15</f>
        <v>0</v>
      </c>
      <c r="H15" s="95"/>
    </row>
    <row r="16" spans="1:8" x14ac:dyDescent="0.25">
      <c r="A16" s="80" t="s">
        <v>617</v>
      </c>
      <c r="B16" s="196"/>
      <c r="C16" s="181" t="s">
        <v>618</v>
      </c>
      <c r="D16" s="109"/>
      <c r="E16" s="109"/>
      <c r="F16" s="15"/>
      <c r="G16" s="14"/>
    </row>
    <row r="17" spans="1:8" ht="39.6" x14ac:dyDescent="0.25">
      <c r="A17" s="80"/>
      <c r="B17" s="196" t="s">
        <v>619</v>
      </c>
      <c r="C17" s="202" t="s">
        <v>780</v>
      </c>
      <c r="D17" s="109" t="s">
        <v>260</v>
      </c>
      <c r="E17" s="109">
        <v>5550</v>
      </c>
      <c r="F17" s="35">
        <v>0</v>
      </c>
      <c r="G17" s="14">
        <f>E17*F17</f>
        <v>0</v>
      </c>
      <c r="H17" s="95"/>
    </row>
    <row r="18" spans="1:8" ht="26.4" x14ac:dyDescent="0.25">
      <c r="A18" s="80"/>
      <c r="B18" s="196" t="s">
        <v>620</v>
      </c>
      <c r="C18" s="202" t="s">
        <v>706</v>
      </c>
      <c r="D18" s="109" t="s">
        <v>260</v>
      </c>
      <c r="E18" s="109">
        <v>500</v>
      </c>
      <c r="F18" s="35">
        <v>0</v>
      </c>
      <c r="G18" s="14">
        <f>E18*F18</f>
        <v>0</v>
      </c>
      <c r="H18" s="95"/>
    </row>
    <row r="19" spans="1:8" ht="39.6" x14ac:dyDescent="0.25">
      <c r="A19" s="80" t="s">
        <v>621</v>
      </c>
      <c r="B19" s="196"/>
      <c r="C19" s="55" t="s">
        <v>622</v>
      </c>
      <c r="D19" s="109" t="s">
        <v>257</v>
      </c>
      <c r="E19" s="109">
        <v>170</v>
      </c>
      <c r="F19" s="35">
        <v>0</v>
      </c>
      <c r="G19" s="14">
        <f t="shared" ref="G19:G20" si="1">E19*F19</f>
        <v>0</v>
      </c>
    </row>
    <row r="20" spans="1:8" ht="39.6" x14ac:dyDescent="0.25">
      <c r="A20" s="80" t="s">
        <v>623</v>
      </c>
      <c r="B20" s="196"/>
      <c r="C20" s="55" t="s">
        <v>624</v>
      </c>
      <c r="D20" s="109" t="s">
        <v>260</v>
      </c>
      <c r="E20" s="109">
        <v>2</v>
      </c>
      <c r="F20" s="35">
        <v>0</v>
      </c>
      <c r="G20" s="14">
        <f t="shared" si="1"/>
        <v>0</v>
      </c>
    </row>
    <row r="21" spans="1:8" x14ac:dyDescent="0.25">
      <c r="A21" s="176" t="s">
        <v>625</v>
      </c>
      <c r="B21" s="196"/>
      <c r="C21" s="181" t="s">
        <v>626</v>
      </c>
      <c r="D21" s="109" t="s">
        <v>260</v>
      </c>
      <c r="E21" s="109">
        <v>5550</v>
      </c>
      <c r="F21" s="35">
        <v>0</v>
      </c>
      <c r="G21" s="14">
        <f>E21*F21</f>
        <v>0</v>
      </c>
    </row>
    <row r="22" spans="1:8" x14ac:dyDescent="0.25">
      <c r="A22" s="196"/>
      <c r="B22" s="196"/>
      <c r="C22" s="218"/>
      <c r="D22" s="109"/>
      <c r="E22" s="109"/>
      <c r="F22" s="15"/>
      <c r="G22" s="14"/>
    </row>
    <row r="23" spans="1:8" x14ac:dyDescent="0.25">
      <c r="A23" s="196"/>
      <c r="B23" s="196"/>
      <c r="C23" s="183"/>
      <c r="D23" s="109"/>
      <c r="E23" s="109"/>
      <c r="F23" s="15"/>
      <c r="G23" s="14"/>
      <c r="H23" s="94"/>
    </row>
    <row r="24" spans="1:8" x14ac:dyDescent="0.25">
      <c r="A24" s="102"/>
      <c r="B24" s="102"/>
      <c r="C24" s="158"/>
      <c r="D24" s="109"/>
      <c r="E24" s="109"/>
      <c r="F24" s="15"/>
      <c r="G24" s="14"/>
    </row>
    <row r="25" spans="1:8" x14ac:dyDescent="0.25">
      <c r="A25" s="188" t="s">
        <v>24</v>
      </c>
      <c r="B25" s="188"/>
      <c r="C25" s="188"/>
      <c r="D25" s="115"/>
      <c r="E25" s="199"/>
      <c r="F25" s="16"/>
      <c r="G25" s="13">
        <f>SUM(G7:G24)</f>
        <v>0</v>
      </c>
    </row>
    <row r="1048301" spans="4:4" x14ac:dyDescent="0.25">
      <c r="D1048301" s="62"/>
    </row>
  </sheetData>
  <sheetProtection algorithmName="SHA-512" hashValue="a1hsCGwu/5siLKeQPc12vt7inWLSP1gzjhkCHjy32mpBCymoUCnuoOBdnzQRVaxwpHRF2yP55RfpdJh5qAsw1g==" saltValue="gGCR038mox+yIDBT+BhHkw==" spinCount="100000" sheet="1" objects="1" scenarios="1" selectLockedCells="1"/>
  <mergeCells count="3">
    <mergeCell ref="D3:G3"/>
    <mergeCell ref="A1:G1"/>
    <mergeCell ref="A2:G2"/>
  </mergeCells>
  <phoneticPr fontId="9" type="noConversion"/>
  <pageMargins left="0.75" right="0.75" top="1" bottom="1" header="0.5" footer="0.5"/>
  <pageSetup paperSize="9" scale="5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rgb="FFFFFF00"/>
  </sheetPr>
  <dimension ref="A1:H1048288"/>
  <sheetViews>
    <sheetView view="pageBreakPreview" zoomScaleNormal="100" zoomScaleSheetLayoutView="100" workbookViewId="0">
      <selection activeCell="G11" sqref="G11"/>
    </sheetView>
  </sheetViews>
  <sheetFormatPr defaultRowHeight="13.2" x14ac:dyDescent="0.25"/>
  <cols>
    <col min="1" max="1" width="9.33203125" customWidth="1"/>
    <col min="2" max="2" width="10" bestFit="1" customWidth="1"/>
    <col min="3" max="3" width="40.6640625" customWidth="1"/>
    <col min="4" max="4" width="25.5546875" bestFit="1" customWidth="1"/>
    <col min="5" max="7" width="20.6640625" customWidth="1"/>
    <col min="257" max="257" width="9.33203125" customWidth="1"/>
    <col min="258" max="258" width="6.6640625" customWidth="1"/>
    <col min="259" max="259" width="40.6640625" customWidth="1"/>
    <col min="260" max="263" width="9.33203125" customWidth="1"/>
    <col min="513" max="513" width="9.33203125" customWidth="1"/>
    <col min="514" max="514" width="6.6640625" customWidth="1"/>
    <col min="515" max="515" width="40.6640625" customWidth="1"/>
    <col min="516" max="519" width="9.33203125" customWidth="1"/>
    <col min="769" max="769" width="9.33203125" customWidth="1"/>
    <col min="770" max="770" width="6.6640625" customWidth="1"/>
    <col min="771" max="771" width="40.6640625" customWidth="1"/>
    <col min="772" max="775" width="9.33203125" customWidth="1"/>
    <col min="1025" max="1025" width="9.33203125" customWidth="1"/>
    <col min="1026" max="1026" width="6.6640625" customWidth="1"/>
    <col min="1027" max="1027" width="40.6640625" customWidth="1"/>
    <col min="1028" max="1031" width="9.33203125" customWidth="1"/>
    <col min="1281" max="1281" width="9.33203125" customWidth="1"/>
    <col min="1282" max="1282" width="6.6640625" customWidth="1"/>
    <col min="1283" max="1283" width="40.6640625" customWidth="1"/>
    <col min="1284" max="1287" width="9.33203125" customWidth="1"/>
    <col min="1537" max="1537" width="9.33203125" customWidth="1"/>
    <col min="1538" max="1538" width="6.6640625" customWidth="1"/>
    <col min="1539" max="1539" width="40.6640625" customWidth="1"/>
    <col min="1540" max="1543" width="9.33203125" customWidth="1"/>
    <col min="1793" max="1793" width="9.33203125" customWidth="1"/>
    <col min="1794" max="1794" width="6.6640625" customWidth="1"/>
    <col min="1795" max="1795" width="40.6640625" customWidth="1"/>
    <col min="1796" max="1799" width="9.33203125" customWidth="1"/>
    <col min="2049" max="2049" width="9.33203125" customWidth="1"/>
    <col min="2050" max="2050" width="6.6640625" customWidth="1"/>
    <col min="2051" max="2051" width="40.6640625" customWidth="1"/>
    <col min="2052" max="2055" width="9.33203125" customWidth="1"/>
    <col min="2305" max="2305" width="9.33203125" customWidth="1"/>
    <col min="2306" max="2306" width="6.6640625" customWidth="1"/>
    <col min="2307" max="2307" width="40.6640625" customWidth="1"/>
    <col min="2308" max="2311" width="9.33203125" customWidth="1"/>
    <col min="2561" max="2561" width="9.33203125" customWidth="1"/>
    <col min="2562" max="2562" width="6.6640625" customWidth="1"/>
    <col min="2563" max="2563" width="40.6640625" customWidth="1"/>
    <col min="2564" max="2567" width="9.33203125" customWidth="1"/>
    <col min="2817" max="2817" width="9.33203125" customWidth="1"/>
    <col min="2818" max="2818" width="6.6640625" customWidth="1"/>
    <col min="2819" max="2819" width="40.6640625" customWidth="1"/>
    <col min="2820" max="2823" width="9.33203125" customWidth="1"/>
    <col min="3073" max="3073" width="9.33203125" customWidth="1"/>
    <col min="3074" max="3074" width="6.6640625" customWidth="1"/>
    <col min="3075" max="3075" width="40.6640625" customWidth="1"/>
    <col min="3076" max="3079" width="9.33203125" customWidth="1"/>
    <col min="3329" max="3329" width="9.33203125" customWidth="1"/>
    <col min="3330" max="3330" width="6.6640625" customWidth="1"/>
    <col min="3331" max="3331" width="40.6640625" customWidth="1"/>
    <col min="3332" max="3335" width="9.33203125" customWidth="1"/>
    <col min="3585" max="3585" width="9.33203125" customWidth="1"/>
    <col min="3586" max="3586" width="6.6640625" customWidth="1"/>
    <col min="3587" max="3587" width="40.6640625" customWidth="1"/>
    <col min="3588" max="3591" width="9.33203125" customWidth="1"/>
    <col min="3841" max="3841" width="9.33203125" customWidth="1"/>
    <col min="3842" max="3842" width="6.6640625" customWidth="1"/>
    <col min="3843" max="3843" width="40.6640625" customWidth="1"/>
    <col min="3844" max="3847" width="9.33203125" customWidth="1"/>
    <col min="4097" max="4097" width="9.33203125" customWidth="1"/>
    <col min="4098" max="4098" width="6.6640625" customWidth="1"/>
    <col min="4099" max="4099" width="40.6640625" customWidth="1"/>
    <col min="4100" max="4103" width="9.33203125" customWidth="1"/>
    <col min="4353" max="4353" width="9.33203125" customWidth="1"/>
    <col min="4354" max="4354" width="6.6640625" customWidth="1"/>
    <col min="4355" max="4355" width="40.6640625" customWidth="1"/>
    <col min="4356" max="4359" width="9.33203125" customWidth="1"/>
    <col min="4609" max="4609" width="9.33203125" customWidth="1"/>
    <col min="4610" max="4610" width="6.6640625" customWidth="1"/>
    <col min="4611" max="4611" width="40.6640625" customWidth="1"/>
    <col min="4612" max="4615" width="9.33203125" customWidth="1"/>
    <col min="4865" max="4865" width="9.33203125" customWidth="1"/>
    <col min="4866" max="4866" width="6.6640625" customWidth="1"/>
    <col min="4867" max="4867" width="40.6640625" customWidth="1"/>
    <col min="4868" max="4871" width="9.33203125" customWidth="1"/>
    <col min="5121" max="5121" width="9.33203125" customWidth="1"/>
    <col min="5122" max="5122" width="6.6640625" customWidth="1"/>
    <col min="5123" max="5123" width="40.6640625" customWidth="1"/>
    <col min="5124" max="5127" width="9.33203125" customWidth="1"/>
    <col min="5377" max="5377" width="9.33203125" customWidth="1"/>
    <col min="5378" max="5378" width="6.6640625" customWidth="1"/>
    <col min="5379" max="5379" width="40.6640625" customWidth="1"/>
    <col min="5380" max="5383" width="9.33203125" customWidth="1"/>
    <col min="5633" max="5633" width="9.33203125" customWidth="1"/>
    <col min="5634" max="5634" width="6.6640625" customWidth="1"/>
    <col min="5635" max="5635" width="40.6640625" customWidth="1"/>
    <col min="5636" max="5639" width="9.33203125" customWidth="1"/>
    <col min="5889" max="5889" width="9.33203125" customWidth="1"/>
    <col min="5890" max="5890" width="6.6640625" customWidth="1"/>
    <col min="5891" max="5891" width="40.6640625" customWidth="1"/>
    <col min="5892" max="5895" width="9.33203125" customWidth="1"/>
    <col min="6145" max="6145" width="9.33203125" customWidth="1"/>
    <col min="6146" max="6146" width="6.6640625" customWidth="1"/>
    <col min="6147" max="6147" width="40.6640625" customWidth="1"/>
    <col min="6148" max="6151" width="9.33203125" customWidth="1"/>
    <col min="6401" max="6401" width="9.33203125" customWidth="1"/>
    <col min="6402" max="6402" width="6.6640625" customWidth="1"/>
    <col min="6403" max="6403" width="40.6640625" customWidth="1"/>
    <col min="6404" max="6407" width="9.33203125" customWidth="1"/>
    <col min="6657" max="6657" width="9.33203125" customWidth="1"/>
    <col min="6658" max="6658" width="6.6640625" customWidth="1"/>
    <col min="6659" max="6659" width="40.6640625" customWidth="1"/>
    <col min="6660" max="6663" width="9.33203125" customWidth="1"/>
    <col min="6913" max="6913" width="9.33203125" customWidth="1"/>
    <col min="6914" max="6914" width="6.6640625" customWidth="1"/>
    <col min="6915" max="6915" width="40.6640625" customWidth="1"/>
    <col min="6916" max="6919" width="9.33203125" customWidth="1"/>
    <col min="7169" max="7169" width="9.33203125" customWidth="1"/>
    <col min="7170" max="7170" width="6.6640625" customWidth="1"/>
    <col min="7171" max="7171" width="40.6640625" customWidth="1"/>
    <col min="7172" max="7175" width="9.33203125" customWidth="1"/>
    <col min="7425" max="7425" width="9.33203125" customWidth="1"/>
    <col min="7426" max="7426" width="6.6640625" customWidth="1"/>
    <col min="7427" max="7427" width="40.6640625" customWidth="1"/>
    <col min="7428" max="7431" width="9.33203125" customWidth="1"/>
    <col min="7681" max="7681" width="9.33203125" customWidth="1"/>
    <col min="7682" max="7682" width="6.6640625" customWidth="1"/>
    <col min="7683" max="7683" width="40.6640625" customWidth="1"/>
    <col min="7684" max="7687" width="9.33203125" customWidth="1"/>
    <col min="7937" max="7937" width="9.33203125" customWidth="1"/>
    <col min="7938" max="7938" width="6.6640625" customWidth="1"/>
    <col min="7939" max="7939" width="40.6640625" customWidth="1"/>
    <col min="7940" max="7943" width="9.33203125" customWidth="1"/>
    <col min="8193" max="8193" width="9.33203125" customWidth="1"/>
    <col min="8194" max="8194" width="6.6640625" customWidth="1"/>
    <col min="8195" max="8195" width="40.6640625" customWidth="1"/>
    <col min="8196" max="8199" width="9.33203125" customWidth="1"/>
    <col min="8449" max="8449" width="9.33203125" customWidth="1"/>
    <col min="8450" max="8450" width="6.6640625" customWidth="1"/>
    <col min="8451" max="8451" width="40.6640625" customWidth="1"/>
    <col min="8452" max="8455" width="9.33203125" customWidth="1"/>
    <col min="8705" max="8705" width="9.33203125" customWidth="1"/>
    <col min="8706" max="8706" width="6.6640625" customWidth="1"/>
    <col min="8707" max="8707" width="40.6640625" customWidth="1"/>
    <col min="8708" max="8711" width="9.33203125" customWidth="1"/>
    <col min="8961" max="8961" width="9.33203125" customWidth="1"/>
    <col min="8962" max="8962" width="6.6640625" customWidth="1"/>
    <col min="8963" max="8963" width="40.6640625" customWidth="1"/>
    <col min="8964" max="8967" width="9.33203125" customWidth="1"/>
    <col min="9217" max="9217" width="9.33203125" customWidth="1"/>
    <col min="9218" max="9218" width="6.6640625" customWidth="1"/>
    <col min="9219" max="9219" width="40.6640625" customWidth="1"/>
    <col min="9220" max="9223" width="9.33203125" customWidth="1"/>
    <col min="9473" max="9473" width="9.33203125" customWidth="1"/>
    <col min="9474" max="9474" width="6.6640625" customWidth="1"/>
    <col min="9475" max="9475" width="40.6640625" customWidth="1"/>
    <col min="9476" max="9479" width="9.33203125" customWidth="1"/>
    <col min="9729" max="9729" width="9.33203125" customWidth="1"/>
    <col min="9730" max="9730" width="6.6640625" customWidth="1"/>
    <col min="9731" max="9731" width="40.6640625" customWidth="1"/>
    <col min="9732" max="9735" width="9.33203125" customWidth="1"/>
    <col min="9985" max="9985" width="9.33203125" customWidth="1"/>
    <col min="9986" max="9986" width="6.6640625" customWidth="1"/>
    <col min="9987" max="9987" width="40.6640625" customWidth="1"/>
    <col min="9988" max="9991" width="9.33203125" customWidth="1"/>
    <col min="10241" max="10241" width="9.33203125" customWidth="1"/>
    <col min="10242" max="10242" width="6.6640625" customWidth="1"/>
    <col min="10243" max="10243" width="40.6640625" customWidth="1"/>
    <col min="10244" max="10247" width="9.33203125" customWidth="1"/>
    <col min="10497" max="10497" width="9.33203125" customWidth="1"/>
    <col min="10498" max="10498" width="6.6640625" customWidth="1"/>
    <col min="10499" max="10499" width="40.6640625" customWidth="1"/>
    <col min="10500" max="10503" width="9.33203125" customWidth="1"/>
    <col min="10753" max="10753" width="9.33203125" customWidth="1"/>
    <col min="10754" max="10754" width="6.6640625" customWidth="1"/>
    <col min="10755" max="10755" width="40.6640625" customWidth="1"/>
    <col min="10756" max="10759" width="9.33203125" customWidth="1"/>
    <col min="11009" max="11009" width="9.33203125" customWidth="1"/>
    <col min="11010" max="11010" width="6.6640625" customWidth="1"/>
    <col min="11011" max="11011" width="40.6640625" customWidth="1"/>
    <col min="11012" max="11015" width="9.33203125" customWidth="1"/>
    <col min="11265" max="11265" width="9.33203125" customWidth="1"/>
    <col min="11266" max="11266" width="6.6640625" customWidth="1"/>
    <col min="11267" max="11267" width="40.6640625" customWidth="1"/>
    <col min="11268" max="11271" width="9.33203125" customWidth="1"/>
    <col min="11521" max="11521" width="9.33203125" customWidth="1"/>
    <col min="11522" max="11522" width="6.6640625" customWidth="1"/>
    <col min="11523" max="11523" width="40.6640625" customWidth="1"/>
    <col min="11524" max="11527" width="9.33203125" customWidth="1"/>
    <col min="11777" max="11777" width="9.33203125" customWidth="1"/>
    <col min="11778" max="11778" width="6.6640625" customWidth="1"/>
    <col min="11779" max="11779" width="40.6640625" customWidth="1"/>
    <col min="11780" max="11783" width="9.33203125" customWidth="1"/>
    <col min="12033" max="12033" width="9.33203125" customWidth="1"/>
    <col min="12034" max="12034" width="6.6640625" customWidth="1"/>
    <col min="12035" max="12035" width="40.6640625" customWidth="1"/>
    <col min="12036" max="12039" width="9.33203125" customWidth="1"/>
    <col min="12289" max="12289" width="9.33203125" customWidth="1"/>
    <col min="12290" max="12290" width="6.6640625" customWidth="1"/>
    <col min="12291" max="12291" width="40.6640625" customWidth="1"/>
    <col min="12292" max="12295" width="9.33203125" customWidth="1"/>
    <col min="12545" max="12545" width="9.33203125" customWidth="1"/>
    <col min="12546" max="12546" width="6.6640625" customWidth="1"/>
    <col min="12547" max="12547" width="40.6640625" customWidth="1"/>
    <col min="12548" max="12551" width="9.33203125" customWidth="1"/>
    <col min="12801" max="12801" width="9.33203125" customWidth="1"/>
    <col min="12802" max="12802" width="6.6640625" customWidth="1"/>
    <col min="12803" max="12803" width="40.6640625" customWidth="1"/>
    <col min="12804" max="12807" width="9.33203125" customWidth="1"/>
    <col min="13057" max="13057" width="9.33203125" customWidth="1"/>
    <col min="13058" max="13058" width="6.6640625" customWidth="1"/>
    <col min="13059" max="13059" width="40.6640625" customWidth="1"/>
    <col min="13060" max="13063" width="9.33203125" customWidth="1"/>
    <col min="13313" max="13313" width="9.33203125" customWidth="1"/>
    <col min="13314" max="13314" width="6.6640625" customWidth="1"/>
    <col min="13315" max="13315" width="40.6640625" customWidth="1"/>
    <col min="13316" max="13319" width="9.33203125" customWidth="1"/>
    <col min="13569" max="13569" width="9.33203125" customWidth="1"/>
    <col min="13570" max="13570" width="6.6640625" customWidth="1"/>
    <col min="13571" max="13571" width="40.6640625" customWidth="1"/>
    <col min="13572" max="13575" width="9.33203125" customWidth="1"/>
    <col min="13825" max="13825" width="9.33203125" customWidth="1"/>
    <col min="13826" max="13826" width="6.6640625" customWidth="1"/>
    <col min="13827" max="13827" width="40.6640625" customWidth="1"/>
    <col min="13828" max="13831" width="9.33203125" customWidth="1"/>
    <col min="14081" max="14081" width="9.33203125" customWidth="1"/>
    <col min="14082" max="14082" width="6.6640625" customWidth="1"/>
    <col min="14083" max="14083" width="40.6640625" customWidth="1"/>
    <col min="14084" max="14087" width="9.33203125" customWidth="1"/>
    <col min="14337" max="14337" width="9.33203125" customWidth="1"/>
    <col min="14338" max="14338" width="6.6640625" customWidth="1"/>
    <col min="14339" max="14339" width="40.6640625" customWidth="1"/>
    <col min="14340" max="14343" width="9.33203125" customWidth="1"/>
    <col min="14593" max="14593" width="9.33203125" customWidth="1"/>
    <col min="14594" max="14594" width="6.6640625" customWidth="1"/>
    <col min="14595" max="14595" width="40.6640625" customWidth="1"/>
    <col min="14596" max="14599" width="9.33203125" customWidth="1"/>
    <col min="14849" max="14849" width="9.33203125" customWidth="1"/>
    <col min="14850" max="14850" width="6.6640625" customWidth="1"/>
    <col min="14851" max="14851" width="40.6640625" customWidth="1"/>
    <col min="14852" max="14855" width="9.33203125" customWidth="1"/>
    <col min="15105" max="15105" width="9.33203125" customWidth="1"/>
    <col min="15106" max="15106" width="6.6640625" customWidth="1"/>
    <col min="15107" max="15107" width="40.6640625" customWidth="1"/>
    <col min="15108" max="15111" width="9.33203125" customWidth="1"/>
    <col min="15361" max="15361" width="9.33203125" customWidth="1"/>
    <col min="15362" max="15362" width="6.6640625" customWidth="1"/>
    <col min="15363" max="15363" width="40.6640625" customWidth="1"/>
    <col min="15364" max="15367" width="9.33203125" customWidth="1"/>
    <col min="15617" max="15617" width="9.33203125" customWidth="1"/>
    <col min="15618" max="15618" width="6.6640625" customWidth="1"/>
    <col min="15619" max="15619" width="40.6640625" customWidth="1"/>
    <col min="15620" max="15623" width="9.33203125" customWidth="1"/>
    <col min="15873" max="15873" width="9.33203125" customWidth="1"/>
    <col min="15874" max="15874" width="6.6640625" customWidth="1"/>
    <col min="15875" max="15875" width="40.6640625" customWidth="1"/>
    <col min="15876" max="15879" width="9.33203125" customWidth="1"/>
    <col min="16129" max="16129" width="9.33203125" customWidth="1"/>
    <col min="16130" max="16130" width="6.6640625" customWidth="1"/>
    <col min="16131" max="16131" width="40.6640625" customWidth="1"/>
    <col min="16132" max="16135" width="9.33203125" customWidth="1"/>
  </cols>
  <sheetData>
    <row r="1" spans="1:8" x14ac:dyDescent="0.25">
      <c r="A1" s="264" t="str">
        <f>'C11.7'!A1</f>
        <v>CONTRACT SANRAL N.012-150-2020/1</v>
      </c>
      <c r="B1" s="264"/>
      <c r="C1" s="264"/>
      <c r="D1" s="264"/>
      <c r="E1" s="264"/>
      <c r="F1" s="264"/>
      <c r="G1" s="264"/>
    </row>
    <row r="2" spans="1:8" x14ac:dyDescent="0.25">
      <c r="A2" s="264" t="str">
        <f>'C11.7'!A2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</row>
    <row r="3" spans="1:8" ht="48" customHeight="1" x14ac:dyDescent="0.25">
      <c r="A3" s="43" t="s">
        <v>628</v>
      </c>
      <c r="B3" s="44"/>
      <c r="C3" s="44"/>
      <c r="D3" s="261" t="s">
        <v>629</v>
      </c>
      <c r="E3" s="261"/>
      <c r="F3" s="261"/>
      <c r="G3" s="261"/>
    </row>
    <row r="4" spans="1:8" x14ac:dyDescent="0.25">
      <c r="A4" s="46" t="s">
        <v>0</v>
      </c>
      <c r="B4" s="46"/>
      <c r="C4" s="48" t="s">
        <v>1</v>
      </c>
      <c r="D4" s="48" t="s">
        <v>2</v>
      </c>
      <c r="E4" s="48" t="s">
        <v>3</v>
      </c>
      <c r="F4" s="48" t="s">
        <v>4</v>
      </c>
      <c r="G4" s="48" t="s">
        <v>5</v>
      </c>
      <c r="H4" s="93"/>
    </row>
    <row r="5" spans="1:8" x14ac:dyDescent="0.25">
      <c r="A5" s="49"/>
      <c r="B5" s="49"/>
      <c r="C5" s="51"/>
      <c r="D5" s="52"/>
      <c r="E5" s="52"/>
      <c r="F5" s="7"/>
      <c r="G5" s="7"/>
    </row>
    <row r="6" spans="1:8" x14ac:dyDescent="0.25">
      <c r="A6" s="196"/>
      <c r="B6" s="196"/>
      <c r="C6" s="102"/>
      <c r="D6" s="109"/>
      <c r="E6" s="109"/>
      <c r="F6" s="14"/>
      <c r="G6" s="14"/>
    </row>
    <row r="7" spans="1:8" x14ac:dyDescent="0.25">
      <c r="A7" s="196" t="s">
        <v>630</v>
      </c>
      <c r="B7" s="196"/>
      <c r="C7" s="219" t="s">
        <v>631</v>
      </c>
      <c r="D7" s="109"/>
      <c r="E7" s="109"/>
      <c r="F7" s="14"/>
      <c r="G7" s="14"/>
    </row>
    <row r="8" spans="1:8" x14ac:dyDescent="0.25">
      <c r="A8" s="220"/>
      <c r="B8" s="196" t="s">
        <v>632</v>
      </c>
      <c r="C8" s="221" t="s">
        <v>633</v>
      </c>
      <c r="D8" s="109" t="s">
        <v>257</v>
      </c>
      <c r="E8" s="109">
        <v>5</v>
      </c>
      <c r="F8" s="35">
        <v>0</v>
      </c>
      <c r="G8" s="14">
        <f>E8*F8</f>
        <v>0</v>
      </c>
    </row>
    <row r="9" spans="1:8" x14ac:dyDescent="0.25">
      <c r="A9" s="220"/>
      <c r="B9" s="196"/>
      <c r="C9" s="222"/>
      <c r="D9" s="109"/>
      <c r="E9" s="109"/>
      <c r="F9" s="15"/>
      <c r="G9" s="14"/>
    </row>
    <row r="10" spans="1:8" x14ac:dyDescent="0.25">
      <c r="A10" s="196"/>
      <c r="B10" s="196"/>
      <c r="C10" s="183"/>
      <c r="D10" s="109"/>
      <c r="E10" s="109"/>
      <c r="F10" s="15"/>
      <c r="G10" s="14"/>
      <c r="H10" s="94"/>
    </row>
    <row r="11" spans="1:8" x14ac:dyDescent="0.25">
      <c r="A11" s="102"/>
      <c r="B11" s="102"/>
      <c r="C11" s="158"/>
      <c r="D11" s="109"/>
      <c r="E11" s="109"/>
      <c r="F11" s="15"/>
      <c r="G11" s="14"/>
    </row>
    <row r="12" spans="1:8" x14ac:dyDescent="0.25">
      <c r="A12" s="188" t="s">
        <v>24</v>
      </c>
      <c r="B12" s="188"/>
      <c r="C12" s="188"/>
      <c r="D12" s="115"/>
      <c r="E12" s="199"/>
      <c r="F12" s="16"/>
      <c r="G12" s="13">
        <f>SUM(G7:G11)</f>
        <v>0</v>
      </c>
    </row>
    <row r="1048288" spans="4:4" x14ac:dyDescent="0.25">
      <c r="D1048288" s="62"/>
    </row>
  </sheetData>
  <sheetProtection algorithmName="SHA-512" hashValue="KPGeu7LptB2TeGpO/7ikFmOlIP4z/tzwpxelOx6Ph6ql4ZACIRW7/e/ydxvI/ImcMJF1a7LlIULOoNoOURdGrg==" saltValue="2hNHCL/5oKKaTb7yXTJXsg==" spinCount="100000" sheet="1" objects="1" scenarios="1" selectLockedCells="1"/>
  <mergeCells count="3">
    <mergeCell ref="D3:G3"/>
    <mergeCell ref="A1:G1"/>
    <mergeCell ref="A2:G2"/>
  </mergeCells>
  <pageMargins left="0.75" right="0.75" top="1" bottom="1" header="0.5" footer="0.5"/>
  <pageSetup paperSize="9" scale="5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rgb="FFFFFF00"/>
  </sheetPr>
  <dimension ref="A1:I1048289"/>
  <sheetViews>
    <sheetView view="pageBreakPreview" topLeftCell="B1" zoomScaleNormal="100" zoomScaleSheetLayoutView="100" workbookViewId="0">
      <selection activeCell="G11" sqref="G11"/>
    </sheetView>
  </sheetViews>
  <sheetFormatPr defaultRowHeight="13.2" x14ac:dyDescent="0.25"/>
  <cols>
    <col min="1" max="1" width="9.33203125" customWidth="1"/>
    <col min="2" max="2" width="10" bestFit="1" customWidth="1"/>
    <col min="3" max="3" width="3.88671875" customWidth="1"/>
    <col min="4" max="4" width="40.6640625" customWidth="1"/>
    <col min="5" max="5" width="25.5546875" bestFit="1" customWidth="1"/>
    <col min="6" max="8" width="20.6640625" customWidth="1"/>
    <col min="258" max="258" width="9.33203125" customWidth="1"/>
    <col min="259" max="259" width="6.6640625" customWidth="1"/>
    <col min="260" max="260" width="40.6640625" customWidth="1"/>
    <col min="261" max="264" width="9.33203125" customWidth="1"/>
    <col min="514" max="514" width="9.33203125" customWidth="1"/>
    <col min="515" max="515" width="6.6640625" customWidth="1"/>
    <col min="516" max="516" width="40.6640625" customWidth="1"/>
    <col min="517" max="520" width="9.33203125" customWidth="1"/>
    <col min="770" max="770" width="9.33203125" customWidth="1"/>
    <col min="771" max="771" width="6.6640625" customWidth="1"/>
    <col min="772" max="772" width="40.6640625" customWidth="1"/>
    <col min="773" max="776" width="9.33203125" customWidth="1"/>
    <col min="1026" max="1026" width="9.33203125" customWidth="1"/>
    <col min="1027" max="1027" width="6.6640625" customWidth="1"/>
    <col min="1028" max="1028" width="40.6640625" customWidth="1"/>
    <col min="1029" max="1032" width="9.33203125" customWidth="1"/>
    <col min="1282" max="1282" width="9.33203125" customWidth="1"/>
    <col min="1283" max="1283" width="6.6640625" customWidth="1"/>
    <col min="1284" max="1284" width="40.6640625" customWidth="1"/>
    <col min="1285" max="1288" width="9.33203125" customWidth="1"/>
    <col min="1538" max="1538" width="9.33203125" customWidth="1"/>
    <col min="1539" max="1539" width="6.6640625" customWidth="1"/>
    <col min="1540" max="1540" width="40.6640625" customWidth="1"/>
    <col min="1541" max="1544" width="9.33203125" customWidth="1"/>
    <col min="1794" max="1794" width="9.33203125" customWidth="1"/>
    <col min="1795" max="1795" width="6.6640625" customWidth="1"/>
    <col min="1796" max="1796" width="40.6640625" customWidth="1"/>
    <col min="1797" max="1800" width="9.33203125" customWidth="1"/>
    <col min="2050" max="2050" width="9.33203125" customWidth="1"/>
    <col min="2051" max="2051" width="6.6640625" customWidth="1"/>
    <col min="2052" max="2052" width="40.6640625" customWidth="1"/>
    <col min="2053" max="2056" width="9.33203125" customWidth="1"/>
    <col min="2306" max="2306" width="9.33203125" customWidth="1"/>
    <col min="2307" max="2307" width="6.6640625" customWidth="1"/>
    <col min="2308" max="2308" width="40.6640625" customWidth="1"/>
    <col min="2309" max="2312" width="9.33203125" customWidth="1"/>
    <col min="2562" max="2562" width="9.33203125" customWidth="1"/>
    <col min="2563" max="2563" width="6.6640625" customWidth="1"/>
    <col min="2564" max="2564" width="40.6640625" customWidth="1"/>
    <col min="2565" max="2568" width="9.33203125" customWidth="1"/>
    <col min="2818" max="2818" width="9.33203125" customWidth="1"/>
    <col min="2819" max="2819" width="6.6640625" customWidth="1"/>
    <col min="2820" max="2820" width="40.6640625" customWidth="1"/>
    <col min="2821" max="2824" width="9.33203125" customWidth="1"/>
    <col min="3074" max="3074" width="9.33203125" customWidth="1"/>
    <col min="3075" max="3075" width="6.6640625" customWidth="1"/>
    <col min="3076" max="3076" width="40.6640625" customWidth="1"/>
    <col min="3077" max="3080" width="9.33203125" customWidth="1"/>
    <col min="3330" max="3330" width="9.33203125" customWidth="1"/>
    <col min="3331" max="3331" width="6.6640625" customWidth="1"/>
    <col min="3332" max="3332" width="40.6640625" customWidth="1"/>
    <col min="3333" max="3336" width="9.33203125" customWidth="1"/>
    <col min="3586" max="3586" width="9.33203125" customWidth="1"/>
    <col min="3587" max="3587" width="6.6640625" customWidth="1"/>
    <col min="3588" max="3588" width="40.6640625" customWidth="1"/>
    <col min="3589" max="3592" width="9.33203125" customWidth="1"/>
    <col min="3842" max="3842" width="9.33203125" customWidth="1"/>
    <col min="3843" max="3843" width="6.6640625" customWidth="1"/>
    <col min="3844" max="3844" width="40.6640625" customWidth="1"/>
    <col min="3845" max="3848" width="9.33203125" customWidth="1"/>
    <col min="4098" max="4098" width="9.33203125" customWidth="1"/>
    <col min="4099" max="4099" width="6.6640625" customWidth="1"/>
    <col min="4100" max="4100" width="40.6640625" customWidth="1"/>
    <col min="4101" max="4104" width="9.33203125" customWidth="1"/>
    <col min="4354" max="4354" width="9.33203125" customWidth="1"/>
    <col min="4355" max="4355" width="6.6640625" customWidth="1"/>
    <col min="4356" max="4356" width="40.6640625" customWidth="1"/>
    <col min="4357" max="4360" width="9.33203125" customWidth="1"/>
    <col min="4610" max="4610" width="9.33203125" customWidth="1"/>
    <col min="4611" max="4611" width="6.6640625" customWidth="1"/>
    <col min="4612" max="4612" width="40.6640625" customWidth="1"/>
    <col min="4613" max="4616" width="9.33203125" customWidth="1"/>
    <col min="4866" max="4866" width="9.33203125" customWidth="1"/>
    <col min="4867" max="4867" width="6.6640625" customWidth="1"/>
    <col min="4868" max="4868" width="40.6640625" customWidth="1"/>
    <col min="4869" max="4872" width="9.33203125" customWidth="1"/>
    <col min="5122" max="5122" width="9.33203125" customWidth="1"/>
    <col min="5123" max="5123" width="6.6640625" customWidth="1"/>
    <col min="5124" max="5124" width="40.6640625" customWidth="1"/>
    <col min="5125" max="5128" width="9.33203125" customWidth="1"/>
    <col min="5378" max="5378" width="9.33203125" customWidth="1"/>
    <col min="5379" max="5379" width="6.6640625" customWidth="1"/>
    <col min="5380" max="5380" width="40.6640625" customWidth="1"/>
    <col min="5381" max="5384" width="9.33203125" customWidth="1"/>
    <col min="5634" max="5634" width="9.33203125" customWidth="1"/>
    <col min="5635" max="5635" width="6.6640625" customWidth="1"/>
    <col min="5636" max="5636" width="40.6640625" customWidth="1"/>
    <col min="5637" max="5640" width="9.33203125" customWidth="1"/>
    <col min="5890" max="5890" width="9.33203125" customWidth="1"/>
    <col min="5891" max="5891" width="6.6640625" customWidth="1"/>
    <col min="5892" max="5892" width="40.6640625" customWidth="1"/>
    <col min="5893" max="5896" width="9.33203125" customWidth="1"/>
    <col min="6146" max="6146" width="9.33203125" customWidth="1"/>
    <col min="6147" max="6147" width="6.6640625" customWidth="1"/>
    <col min="6148" max="6148" width="40.6640625" customWidth="1"/>
    <col min="6149" max="6152" width="9.33203125" customWidth="1"/>
    <col min="6402" max="6402" width="9.33203125" customWidth="1"/>
    <col min="6403" max="6403" width="6.6640625" customWidth="1"/>
    <col min="6404" max="6404" width="40.6640625" customWidth="1"/>
    <col min="6405" max="6408" width="9.33203125" customWidth="1"/>
    <col min="6658" max="6658" width="9.33203125" customWidth="1"/>
    <col min="6659" max="6659" width="6.6640625" customWidth="1"/>
    <col min="6660" max="6660" width="40.6640625" customWidth="1"/>
    <col min="6661" max="6664" width="9.33203125" customWidth="1"/>
    <col min="6914" max="6914" width="9.33203125" customWidth="1"/>
    <col min="6915" max="6915" width="6.6640625" customWidth="1"/>
    <col min="6916" max="6916" width="40.6640625" customWidth="1"/>
    <col min="6917" max="6920" width="9.33203125" customWidth="1"/>
    <col min="7170" max="7170" width="9.33203125" customWidth="1"/>
    <col min="7171" max="7171" width="6.6640625" customWidth="1"/>
    <col min="7172" max="7172" width="40.6640625" customWidth="1"/>
    <col min="7173" max="7176" width="9.33203125" customWidth="1"/>
    <col min="7426" max="7426" width="9.33203125" customWidth="1"/>
    <col min="7427" max="7427" width="6.6640625" customWidth="1"/>
    <col min="7428" max="7428" width="40.6640625" customWidth="1"/>
    <col min="7429" max="7432" width="9.33203125" customWidth="1"/>
    <col min="7682" max="7682" width="9.33203125" customWidth="1"/>
    <col min="7683" max="7683" width="6.6640625" customWidth="1"/>
    <col min="7684" max="7684" width="40.6640625" customWidth="1"/>
    <col min="7685" max="7688" width="9.33203125" customWidth="1"/>
    <col min="7938" max="7938" width="9.33203125" customWidth="1"/>
    <col min="7939" max="7939" width="6.6640625" customWidth="1"/>
    <col min="7940" max="7940" width="40.6640625" customWidth="1"/>
    <col min="7941" max="7944" width="9.33203125" customWidth="1"/>
    <col min="8194" max="8194" width="9.33203125" customWidth="1"/>
    <col min="8195" max="8195" width="6.6640625" customWidth="1"/>
    <col min="8196" max="8196" width="40.6640625" customWidth="1"/>
    <col min="8197" max="8200" width="9.33203125" customWidth="1"/>
    <col min="8450" max="8450" width="9.33203125" customWidth="1"/>
    <col min="8451" max="8451" width="6.6640625" customWidth="1"/>
    <col min="8452" max="8452" width="40.6640625" customWidth="1"/>
    <col min="8453" max="8456" width="9.33203125" customWidth="1"/>
    <col min="8706" max="8706" width="9.33203125" customWidth="1"/>
    <col min="8707" max="8707" width="6.6640625" customWidth="1"/>
    <col min="8708" max="8708" width="40.6640625" customWidth="1"/>
    <col min="8709" max="8712" width="9.33203125" customWidth="1"/>
    <col min="8962" max="8962" width="9.33203125" customWidth="1"/>
    <col min="8963" max="8963" width="6.6640625" customWidth="1"/>
    <col min="8964" max="8964" width="40.6640625" customWidth="1"/>
    <col min="8965" max="8968" width="9.33203125" customWidth="1"/>
    <col min="9218" max="9218" width="9.33203125" customWidth="1"/>
    <col min="9219" max="9219" width="6.6640625" customWidth="1"/>
    <col min="9220" max="9220" width="40.6640625" customWidth="1"/>
    <col min="9221" max="9224" width="9.33203125" customWidth="1"/>
    <col min="9474" max="9474" width="9.33203125" customWidth="1"/>
    <col min="9475" max="9475" width="6.6640625" customWidth="1"/>
    <col min="9476" max="9476" width="40.6640625" customWidth="1"/>
    <col min="9477" max="9480" width="9.33203125" customWidth="1"/>
    <col min="9730" max="9730" width="9.33203125" customWidth="1"/>
    <col min="9731" max="9731" width="6.6640625" customWidth="1"/>
    <col min="9732" max="9732" width="40.6640625" customWidth="1"/>
    <col min="9733" max="9736" width="9.33203125" customWidth="1"/>
    <col min="9986" max="9986" width="9.33203125" customWidth="1"/>
    <col min="9987" max="9987" width="6.6640625" customWidth="1"/>
    <col min="9988" max="9988" width="40.6640625" customWidth="1"/>
    <col min="9989" max="9992" width="9.33203125" customWidth="1"/>
    <col min="10242" max="10242" width="9.33203125" customWidth="1"/>
    <col min="10243" max="10243" width="6.6640625" customWidth="1"/>
    <col min="10244" max="10244" width="40.6640625" customWidth="1"/>
    <col min="10245" max="10248" width="9.33203125" customWidth="1"/>
    <col min="10498" max="10498" width="9.33203125" customWidth="1"/>
    <col min="10499" max="10499" width="6.6640625" customWidth="1"/>
    <col min="10500" max="10500" width="40.6640625" customWidth="1"/>
    <col min="10501" max="10504" width="9.33203125" customWidth="1"/>
    <col min="10754" max="10754" width="9.33203125" customWidth="1"/>
    <col min="10755" max="10755" width="6.6640625" customWidth="1"/>
    <col min="10756" max="10756" width="40.6640625" customWidth="1"/>
    <col min="10757" max="10760" width="9.33203125" customWidth="1"/>
    <col min="11010" max="11010" width="9.33203125" customWidth="1"/>
    <col min="11011" max="11011" width="6.6640625" customWidth="1"/>
    <col min="11012" max="11012" width="40.6640625" customWidth="1"/>
    <col min="11013" max="11016" width="9.33203125" customWidth="1"/>
    <col min="11266" max="11266" width="9.33203125" customWidth="1"/>
    <col min="11267" max="11267" width="6.6640625" customWidth="1"/>
    <col min="11268" max="11268" width="40.6640625" customWidth="1"/>
    <col min="11269" max="11272" width="9.33203125" customWidth="1"/>
    <col min="11522" max="11522" width="9.33203125" customWidth="1"/>
    <col min="11523" max="11523" width="6.6640625" customWidth="1"/>
    <col min="11524" max="11524" width="40.6640625" customWidth="1"/>
    <col min="11525" max="11528" width="9.33203125" customWidth="1"/>
    <col min="11778" max="11778" width="9.33203125" customWidth="1"/>
    <col min="11779" max="11779" width="6.6640625" customWidth="1"/>
    <col min="11780" max="11780" width="40.6640625" customWidth="1"/>
    <col min="11781" max="11784" width="9.33203125" customWidth="1"/>
    <col min="12034" max="12034" width="9.33203125" customWidth="1"/>
    <col min="12035" max="12035" width="6.6640625" customWidth="1"/>
    <col min="12036" max="12036" width="40.6640625" customWidth="1"/>
    <col min="12037" max="12040" width="9.33203125" customWidth="1"/>
    <col min="12290" max="12290" width="9.33203125" customWidth="1"/>
    <col min="12291" max="12291" width="6.6640625" customWidth="1"/>
    <col min="12292" max="12292" width="40.6640625" customWidth="1"/>
    <col min="12293" max="12296" width="9.33203125" customWidth="1"/>
    <col min="12546" max="12546" width="9.33203125" customWidth="1"/>
    <col min="12547" max="12547" width="6.6640625" customWidth="1"/>
    <col min="12548" max="12548" width="40.6640625" customWidth="1"/>
    <col min="12549" max="12552" width="9.33203125" customWidth="1"/>
    <col min="12802" max="12802" width="9.33203125" customWidth="1"/>
    <col min="12803" max="12803" width="6.6640625" customWidth="1"/>
    <col min="12804" max="12804" width="40.6640625" customWidth="1"/>
    <col min="12805" max="12808" width="9.33203125" customWidth="1"/>
    <col min="13058" max="13058" width="9.33203125" customWidth="1"/>
    <col min="13059" max="13059" width="6.6640625" customWidth="1"/>
    <col min="13060" max="13060" width="40.6640625" customWidth="1"/>
    <col min="13061" max="13064" width="9.33203125" customWidth="1"/>
    <col min="13314" max="13314" width="9.33203125" customWidth="1"/>
    <col min="13315" max="13315" width="6.6640625" customWidth="1"/>
    <col min="13316" max="13316" width="40.6640625" customWidth="1"/>
    <col min="13317" max="13320" width="9.33203125" customWidth="1"/>
    <col min="13570" max="13570" width="9.33203125" customWidth="1"/>
    <col min="13571" max="13571" width="6.6640625" customWidth="1"/>
    <col min="13572" max="13572" width="40.6640625" customWidth="1"/>
    <col min="13573" max="13576" width="9.33203125" customWidth="1"/>
    <col min="13826" max="13826" width="9.33203125" customWidth="1"/>
    <col min="13827" max="13827" width="6.6640625" customWidth="1"/>
    <col min="13828" max="13828" width="40.6640625" customWidth="1"/>
    <col min="13829" max="13832" width="9.33203125" customWidth="1"/>
    <col min="14082" max="14082" width="9.33203125" customWidth="1"/>
    <col min="14083" max="14083" width="6.6640625" customWidth="1"/>
    <col min="14084" max="14084" width="40.6640625" customWidth="1"/>
    <col min="14085" max="14088" width="9.33203125" customWidth="1"/>
    <col min="14338" max="14338" width="9.33203125" customWidth="1"/>
    <col min="14339" max="14339" width="6.6640625" customWidth="1"/>
    <col min="14340" max="14340" width="40.6640625" customWidth="1"/>
    <col min="14341" max="14344" width="9.33203125" customWidth="1"/>
    <col min="14594" max="14594" width="9.33203125" customWidth="1"/>
    <col min="14595" max="14595" width="6.6640625" customWidth="1"/>
    <col min="14596" max="14596" width="40.6640625" customWidth="1"/>
    <col min="14597" max="14600" width="9.33203125" customWidth="1"/>
    <col min="14850" max="14850" width="9.33203125" customWidth="1"/>
    <col min="14851" max="14851" width="6.6640625" customWidth="1"/>
    <col min="14852" max="14852" width="40.6640625" customWidth="1"/>
    <col min="14853" max="14856" width="9.33203125" customWidth="1"/>
    <col min="15106" max="15106" width="9.33203125" customWidth="1"/>
    <col min="15107" max="15107" width="6.6640625" customWidth="1"/>
    <col min="15108" max="15108" width="40.6640625" customWidth="1"/>
    <col min="15109" max="15112" width="9.33203125" customWidth="1"/>
    <col min="15362" max="15362" width="9.33203125" customWidth="1"/>
    <col min="15363" max="15363" width="6.6640625" customWidth="1"/>
    <col min="15364" max="15364" width="40.6640625" customWidth="1"/>
    <col min="15365" max="15368" width="9.33203125" customWidth="1"/>
    <col min="15618" max="15618" width="9.33203125" customWidth="1"/>
    <col min="15619" max="15619" width="6.6640625" customWidth="1"/>
    <col min="15620" max="15620" width="40.6640625" customWidth="1"/>
    <col min="15621" max="15624" width="9.33203125" customWidth="1"/>
    <col min="15874" max="15874" width="9.33203125" customWidth="1"/>
    <col min="15875" max="15875" width="6.6640625" customWidth="1"/>
    <col min="15876" max="15876" width="40.6640625" customWidth="1"/>
    <col min="15877" max="15880" width="9.33203125" customWidth="1"/>
    <col min="16130" max="16130" width="9.33203125" customWidth="1"/>
    <col min="16131" max="16131" width="6.6640625" customWidth="1"/>
    <col min="16132" max="16132" width="40.6640625" customWidth="1"/>
    <col min="16133" max="16136" width="9.33203125" customWidth="1"/>
  </cols>
  <sheetData>
    <row r="1" spans="1:9" x14ac:dyDescent="0.25">
      <c r="A1" s="264" t="str">
        <f>'C11.9'!A1</f>
        <v>CONTRACT SANRAL N.012-150-2020/1</v>
      </c>
      <c r="B1" s="264"/>
      <c r="C1" s="264"/>
      <c r="D1" s="264"/>
      <c r="E1" s="264"/>
      <c r="F1" s="264"/>
      <c r="G1" s="264"/>
      <c r="H1" s="264"/>
    </row>
    <row r="2" spans="1:9" x14ac:dyDescent="0.25">
      <c r="A2" s="264" t="str">
        <f>'C11.9'!A2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  <c r="H2" s="264"/>
    </row>
    <row r="3" spans="1:9" ht="48" customHeight="1" x14ac:dyDescent="0.25">
      <c r="A3" s="43" t="s">
        <v>634</v>
      </c>
      <c r="B3" s="44"/>
      <c r="C3" s="44"/>
      <c r="D3" s="44"/>
      <c r="E3" s="261" t="s">
        <v>635</v>
      </c>
      <c r="F3" s="261"/>
      <c r="G3" s="261"/>
      <c r="H3" s="261"/>
    </row>
    <row r="4" spans="1:9" x14ac:dyDescent="0.25">
      <c r="A4" s="46" t="s">
        <v>0</v>
      </c>
      <c r="B4" s="46"/>
      <c r="C4" s="47"/>
      <c r="D4" s="48" t="s">
        <v>1</v>
      </c>
      <c r="E4" s="48" t="s">
        <v>2</v>
      </c>
      <c r="F4" s="48" t="s">
        <v>3</v>
      </c>
      <c r="G4" s="48" t="s">
        <v>4</v>
      </c>
      <c r="H4" s="48" t="s">
        <v>5</v>
      </c>
      <c r="I4" s="93"/>
    </row>
    <row r="5" spans="1:9" x14ac:dyDescent="0.25">
      <c r="A5" s="49"/>
      <c r="B5" s="49"/>
      <c r="C5" s="50"/>
      <c r="D5" s="51"/>
      <c r="E5" s="52"/>
      <c r="F5" s="52"/>
      <c r="G5" s="52"/>
      <c r="H5" s="7"/>
    </row>
    <row r="6" spans="1:9" x14ac:dyDescent="0.25">
      <c r="A6" s="196"/>
      <c r="B6" s="196"/>
      <c r="C6" s="197"/>
      <c r="D6" s="102"/>
      <c r="E6" s="223"/>
      <c r="F6" s="223"/>
      <c r="G6" s="223"/>
      <c r="H6" s="17"/>
    </row>
    <row r="7" spans="1:9" ht="26.4" x14ac:dyDescent="0.25">
      <c r="A7" s="196" t="s">
        <v>636</v>
      </c>
      <c r="B7" s="196"/>
      <c r="C7" s="197"/>
      <c r="D7" s="55" t="s">
        <v>637</v>
      </c>
      <c r="E7" s="109"/>
      <c r="F7" s="109"/>
      <c r="G7" s="109"/>
      <c r="H7" s="14"/>
    </row>
    <row r="8" spans="1:9" x14ac:dyDescent="0.25">
      <c r="A8" s="196"/>
      <c r="B8" s="196" t="s">
        <v>639</v>
      </c>
      <c r="C8" s="197"/>
      <c r="D8" s="57" t="s">
        <v>638</v>
      </c>
      <c r="E8" s="109"/>
      <c r="F8" s="109"/>
      <c r="G8" s="224"/>
      <c r="H8" s="14"/>
    </row>
    <row r="9" spans="1:9" x14ac:dyDescent="0.25">
      <c r="A9" s="196"/>
      <c r="B9" s="196"/>
      <c r="C9" s="197" t="s">
        <v>44</v>
      </c>
      <c r="D9" s="57" t="s">
        <v>863</v>
      </c>
      <c r="E9" s="109" t="s">
        <v>93</v>
      </c>
      <c r="F9" s="109" t="s">
        <v>869</v>
      </c>
      <c r="G9" s="42">
        <v>0</v>
      </c>
      <c r="H9" s="14" t="s">
        <v>868</v>
      </c>
      <c r="I9" s="95"/>
    </row>
    <row r="10" spans="1:9" x14ac:dyDescent="0.25">
      <c r="A10" s="196"/>
      <c r="B10" s="196"/>
      <c r="C10" s="197" t="s">
        <v>32</v>
      </c>
      <c r="D10" s="57" t="s">
        <v>864</v>
      </c>
      <c r="E10" s="109" t="s">
        <v>93</v>
      </c>
      <c r="F10" s="109">
        <v>50</v>
      </c>
      <c r="G10" s="42">
        <v>0</v>
      </c>
      <c r="H10" s="14">
        <f t="shared" ref="H10:H12" si="0">F10*G10</f>
        <v>0</v>
      </c>
      <c r="I10" s="95"/>
    </row>
    <row r="11" spans="1:9" x14ac:dyDescent="0.25">
      <c r="A11" s="196"/>
      <c r="B11" s="196"/>
      <c r="C11" s="197" t="s">
        <v>33</v>
      </c>
      <c r="D11" s="57" t="s">
        <v>865</v>
      </c>
      <c r="E11" s="109" t="s">
        <v>93</v>
      </c>
      <c r="F11" s="109" t="s">
        <v>869</v>
      </c>
      <c r="G11" s="42">
        <v>0</v>
      </c>
      <c r="H11" s="14" t="s">
        <v>868</v>
      </c>
      <c r="I11" s="95"/>
    </row>
    <row r="12" spans="1:9" ht="26.4" x14ac:dyDescent="0.25">
      <c r="A12" s="196"/>
      <c r="B12" s="196"/>
      <c r="C12" s="197" t="s">
        <v>866</v>
      </c>
      <c r="D12" s="57" t="s">
        <v>867</v>
      </c>
      <c r="E12" s="106" t="s">
        <v>424</v>
      </c>
      <c r="F12" s="109">
        <v>50</v>
      </c>
      <c r="G12" s="42">
        <v>0</v>
      </c>
      <c r="H12" s="14">
        <f t="shared" si="0"/>
        <v>0</v>
      </c>
      <c r="I12" s="95"/>
    </row>
    <row r="13" spans="1:9" x14ac:dyDescent="0.25">
      <c r="A13" s="188" t="s">
        <v>24</v>
      </c>
      <c r="B13" s="188"/>
      <c r="C13" s="188"/>
      <c r="D13" s="188"/>
      <c r="E13" s="225"/>
      <c r="F13" s="199"/>
      <c r="G13" s="199"/>
      <c r="H13" s="13">
        <f>SUM(H7:H12)</f>
        <v>0</v>
      </c>
    </row>
    <row r="14" spans="1:9" x14ac:dyDescent="0.25">
      <c r="E14" s="226"/>
    </row>
    <row r="1048289" spans="5:5" x14ac:dyDescent="0.25">
      <c r="E1048289" s="62"/>
    </row>
  </sheetData>
  <sheetProtection algorithmName="SHA-512" hashValue="aptt/Ce1DCfKqKOpDNW2rJf2qD5gs4kOh5kkr/Io/de6pWplBXfVFExnx8W3FZ6RvCuP6zHW+oOEXub9IMt9Pg==" saltValue="plxDDv3EQR94+sDxYl300w==" spinCount="100000" sheet="1" objects="1" scenarios="1" selectLockedCells="1"/>
  <mergeCells count="3">
    <mergeCell ref="E3:H3"/>
    <mergeCell ref="A1:H1"/>
    <mergeCell ref="A2:H2"/>
  </mergeCells>
  <pageMargins left="0.75" right="0.75" top="1" bottom="1" header="0.5" footer="0.5"/>
  <pageSetup paperSize="9" scale="58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rgb="FFFFFF00"/>
  </sheetPr>
  <dimension ref="A1:J1048285"/>
  <sheetViews>
    <sheetView view="pageBreakPreview" zoomScaleNormal="100" zoomScaleSheetLayoutView="100" workbookViewId="0">
      <selection activeCell="G11" sqref="G11"/>
    </sheetView>
  </sheetViews>
  <sheetFormatPr defaultRowHeight="13.2" x14ac:dyDescent="0.25"/>
  <cols>
    <col min="1" max="1" width="9.6640625" customWidth="1"/>
    <col min="2" max="2" width="11.109375" customWidth="1"/>
    <col min="3" max="4" width="3.88671875" customWidth="1"/>
    <col min="5" max="5" width="40.6640625" customWidth="1"/>
    <col min="6" max="6" width="25.5546875" bestFit="1" customWidth="1"/>
    <col min="7" max="9" width="20.6640625" customWidth="1"/>
    <col min="259" max="259" width="9.33203125" customWidth="1"/>
    <col min="260" max="260" width="6.6640625" customWidth="1"/>
    <col min="261" max="261" width="40.6640625" customWidth="1"/>
    <col min="262" max="265" width="9.33203125" customWidth="1"/>
    <col min="515" max="515" width="9.33203125" customWidth="1"/>
    <col min="516" max="516" width="6.6640625" customWidth="1"/>
    <col min="517" max="517" width="40.6640625" customWidth="1"/>
    <col min="518" max="521" width="9.33203125" customWidth="1"/>
    <col min="771" max="771" width="9.33203125" customWidth="1"/>
    <col min="772" max="772" width="6.6640625" customWidth="1"/>
    <col min="773" max="773" width="40.6640625" customWidth="1"/>
    <col min="774" max="777" width="9.33203125" customWidth="1"/>
    <col min="1027" max="1027" width="9.33203125" customWidth="1"/>
    <col min="1028" max="1028" width="6.6640625" customWidth="1"/>
    <col min="1029" max="1029" width="40.6640625" customWidth="1"/>
    <col min="1030" max="1033" width="9.33203125" customWidth="1"/>
    <col min="1283" max="1283" width="9.33203125" customWidth="1"/>
    <col min="1284" max="1284" width="6.6640625" customWidth="1"/>
    <col min="1285" max="1285" width="40.6640625" customWidth="1"/>
    <col min="1286" max="1289" width="9.33203125" customWidth="1"/>
    <col min="1539" max="1539" width="9.33203125" customWidth="1"/>
    <col min="1540" max="1540" width="6.6640625" customWidth="1"/>
    <col min="1541" max="1541" width="40.6640625" customWidth="1"/>
    <col min="1542" max="1545" width="9.33203125" customWidth="1"/>
    <col min="1795" max="1795" width="9.33203125" customWidth="1"/>
    <col min="1796" max="1796" width="6.6640625" customWidth="1"/>
    <col min="1797" max="1797" width="40.6640625" customWidth="1"/>
    <col min="1798" max="1801" width="9.33203125" customWidth="1"/>
    <col min="2051" max="2051" width="9.33203125" customWidth="1"/>
    <col min="2052" max="2052" width="6.6640625" customWidth="1"/>
    <col min="2053" max="2053" width="40.6640625" customWidth="1"/>
    <col min="2054" max="2057" width="9.33203125" customWidth="1"/>
    <col min="2307" max="2307" width="9.33203125" customWidth="1"/>
    <col min="2308" max="2308" width="6.6640625" customWidth="1"/>
    <col min="2309" max="2309" width="40.6640625" customWidth="1"/>
    <col min="2310" max="2313" width="9.33203125" customWidth="1"/>
    <col min="2563" max="2563" width="9.33203125" customWidth="1"/>
    <col min="2564" max="2564" width="6.6640625" customWidth="1"/>
    <col min="2565" max="2565" width="40.6640625" customWidth="1"/>
    <col min="2566" max="2569" width="9.33203125" customWidth="1"/>
    <col min="2819" max="2819" width="9.33203125" customWidth="1"/>
    <col min="2820" max="2820" width="6.6640625" customWidth="1"/>
    <col min="2821" max="2821" width="40.6640625" customWidth="1"/>
    <col min="2822" max="2825" width="9.33203125" customWidth="1"/>
    <col min="3075" max="3075" width="9.33203125" customWidth="1"/>
    <col min="3076" max="3076" width="6.6640625" customWidth="1"/>
    <col min="3077" max="3077" width="40.6640625" customWidth="1"/>
    <col min="3078" max="3081" width="9.33203125" customWidth="1"/>
    <col min="3331" max="3331" width="9.33203125" customWidth="1"/>
    <col min="3332" max="3332" width="6.6640625" customWidth="1"/>
    <col min="3333" max="3333" width="40.6640625" customWidth="1"/>
    <col min="3334" max="3337" width="9.33203125" customWidth="1"/>
    <col min="3587" max="3587" width="9.33203125" customWidth="1"/>
    <col min="3588" max="3588" width="6.6640625" customWidth="1"/>
    <col min="3589" max="3589" width="40.6640625" customWidth="1"/>
    <col min="3590" max="3593" width="9.33203125" customWidth="1"/>
    <col min="3843" max="3843" width="9.33203125" customWidth="1"/>
    <col min="3844" max="3844" width="6.6640625" customWidth="1"/>
    <col min="3845" max="3845" width="40.6640625" customWidth="1"/>
    <col min="3846" max="3849" width="9.33203125" customWidth="1"/>
    <col min="4099" max="4099" width="9.33203125" customWidth="1"/>
    <col min="4100" max="4100" width="6.6640625" customWidth="1"/>
    <col min="4101" max="4101" width="40.6640625" customWidth="1"/>
    <col min="4102" max="4105" width="9.33203125" customWidth="1"/>
    <col min="4355" max="4355" width="9.33203125" customWidth="1"/>
    <col min="4356" max="4356" width="6.6640625" customWidth="1"/>
    <col min="4357" max="4357" width="40.6640625" customWidth="1"/>
    <col min="4358" max="4361" width="9.33203125" customWidth="1"/>
    <col min="4611" max="4611" width="9.33203125" customWidth="1"/>
    <col min="4612" max="4612" width="6.6640625" customWidth="1"/>
    <col min="4613" max="4613" width="40.6640625" customWidth="1"/>
    <col min="4614" max="4617" width="9.33203125" customWidth="1"/>
    <col min="4867" max="4867" width="9.33203125" customWidth="1"/>
    <col min="4868" max="4868" width="6.6640625" customWidth="1"/>
    <col min="4869" max="4869" width="40.6640625" customWidth="1"/>
    <col min="4870" max="4873" width="9.33203125" customWidth="1"/>
    <col min="5123" max="5123" width="9.33203125" customWidth="1"/>
    <col min="5124" max="5124" width="6.6640625" customWidth="1"/>
    <col min="5125" max="5125" width="40.6640625" customWidth="1"/>
    <col min="5126" max="5129" width="9.33203125" customWidth="1"/>
    <col min="5379" max="5379" width="9.33203125" customWidth="1"/>
    <col min="5380" max="5380" width="6.6640625" customWidth="1"/>
    <col min="5381" max="5381" width="40.6640625" customWidth="1"/>
    <col min="5382" max="5385" width="9.33203125" customWidth="1"/>
    <col min="5635" max="5635" width="9.33203125" customWidth="1"/>
    <col min="5636" max="5636" width="6.6640625" customWidth="1"/>
    <col min="5637" max="5637" width="40.6640625" customWidth="1"/>
    <col min="5638" max="5641" width="9.33203125" customWidth="1"/>
    <col min="5891" max="5891" width="9.33203125" customWidth="1"/>
    <col min="5892" max="5892" width="6.6640625" customWidth="1"/>
    <col min="5893" max="5893" width="40.6640625" customWidth="1"/>
    <col min="5894" max="5897" width="9.33203125" customWidth="1"/>
    <col min="6147" max="6147" width="9.33203125" customWidth="1"/>
    <col min="6148" max="6148" width="6.6640625" customWidth="1"/>
    <col min="6149" max="6149" width="40.6640625" customWidth="1"/>
    <col min="6150" max="6153" width="9.33203125" customWidth="1"/>
    <col min="6403" max="6403" width="9.33203125" customWidth="1"/>
    <col min="6404" max="6404" width="6.6640625" customWidth="1"/>
    <col min="6405" max="6405" width="40.6640625" customWidth="1"/>
    <col min="6406" max="6409" width="9.33203125" customWidth="1"/>
    <col min="6659" max="6659" width="9.33203125" customWidth="1"/>
    <col min="6660" max="6660" width="6.6640625" customWidth="1"/>
    <col min="6661" max="6661" width="40.6640625" customWidth="1"/>
    <col min="6662" max="6665" width="9.33203125" customWidth="1"/>
    <col min="6915" max="6915" width="9.33203125" customWidth="1"/>
    <col min="6916" max="6916" width="6.6640625" customWidth="1"/>
    <col min="6917" max="6917" width="40.6640625" customWidth="1"/>
    <col min="6918" max="6921" width="9.33203125" customWidth="1"/>
    <col min="7171" max="7171" width="9.33203125" customWidth="1"/>
    <col min="7172" max="7172" width="6.6640625" customWidth="1"/>
    <col min="7173" max="7173" width="40.6640625" customWidth="1"/>
    <col min="7174" max="7177" width="9.33203125" customWidth="1"/>
    <col min="7427" max="7427" width="9.33203125" customWidth="1"/>
    <col min="7428" max="7428" width="6.6640625" customWidth="1"/>
    <col min="7429" max="7429" width="40.6640625" customWidth="1"/>
    <col min="7430" max="7433" width="9.33203125" customWidth="1"/>
    <col min="7683" max="7683" width="9.33203125" customWidth="1"/>
    <col min="7684" max="7684" width="6.6640625" customWidth="1"/>
    <col min="7685" max="7685" width="40.6640625" customWidth="1"/>
    <col min="7686" max="7689" width="9.33203125" customWidth="1"/>
    <col min="7939" max="7939" width="9.33203125" customWidth="1"/>
    <col min="7940" max="7940" width="6.6640625" customWidth="1"/>
    <col min="7941" max="7941" width="40.6640625" customWidth="1"/>
    <col min="7942" max="7945" width="9.33203125" customWidth="1"/>
    <col min="8195" max="8195" width="9.33203125" customWidth="1"/>
    <col min="8196" max="8196" width="6.6640625" customWidth="1"/>
    <col min="8197" max="8197" width="40.6640625" customWidth="1"/>
    <col min="8198" max="8201" width="9.33203125" customWidth="1"/>
    <col min="8451" max="8451" width="9.33203125" customWidth="1"/>
    <col min="8452" max="8452" width="6.6640625" customWidth="1"/>
    <col min="8453" max="8453" width="40.6640625" customWidth="1"/>
    <col min="8454" max="8457" width="9.33203125" customWidth="1"/>
    <col min="8707" max="8707" width="9.33203125" customWidth="1"/>
    <col min="8708" max="8708" width="6.6640625" customWidth="1"/>
    <col min="8709" max="8709" width="40.6640625" customWidth="1"/>
    <col min="8710" max="8713" width="9.33203125" customWidth="1"/>
    <col min="8963" max="8963" width="9.33203125" customWidth="1"/>
    <col min="8964" max="8964" width="6.6640625" customWidth="1"/>
    <col min="8965" max="8965" width="40.6640625" customWidth="1"/>
    <col min="8966" max="8969" width="9.33203125" customWidth="1"/>
    <col min="9219" max="9219" width="9.33203125" customWidth="1"/>
    <col min="9220" max="9220" width="6.6640625" customWidth="1"/>
    <col min="9221" max="9221" width="40.6640625" customWidth="1"/>
    <col min="9222" max="9225" width="9.33203125" customWidth="1"/>
    <col min="9475" max="9475" width="9.33203125" customWidth="1"/>
    <col min="9476" max="9476" width="6.6640625" customWidth="1"/>
    <col min="9477" max="9477" width="40.6640625" customWidth="1"/>
    <col min="9478" max="9481" width="9.33203125" customWidth="1"/>
    <col min="9731" max="9731" width="9.33203125" customWidth="1"/>
    <col min="9732" max="9732" width="6.6640625" customWidth="1"/>
    <col min="9733" max="9733" width="40.6640625" customWidth="1"/>
    <col min="9734" max="9737" width="9.33203125" customWidth="1"/>
    <col min="9987" max="9987" width="9.33203125" customWidth="1"/>
    <col min="9988" max="9988" width="6.6640625" customWidth="1"/>
    <col min="9989" max="9989" width="40.6640625" customWidth="1"/>
    <col min="9990" max="9993" width="9.33203125" customWidth="1"/>
    <col min="10243" max="10243" width="9.33203125" customWidth="1"/>
    <col min="10244" max="10244" width="6.6640625" customWidth="1"/>
    <col min="10245" max="10245" width="40.6640625" customWidth="1"/>
    <col min="10246" max="10249" width="9.33203125" customWidth="1"/>
    <col min="10499" max="10499" width="9.33203125" customWidth="1"/>
    <col min="10500" max="10500" width="6.6640625" customWidth="1"/>
    <col min="10501" max="10501" width="40.6640625" customWidth="1"/>
    <col min="10502" max="10505" width="9.33203125" customWidth="1"/>
    <col min="10755" max="10755" width="9.33203125" customWidth="1"/>
    <col min="10756" max="10756" width="6.6640625" customWidth="1"/>
    <col min="10757" max="10757" width="40.6640625" customWidth="1"/>
    <col min="10758" max="10761" width="9.33203125" customWidth="1"/>
    <col min="11011" max="11011" width="9.33203125" customWidth="1"/>
    <col min="11012" max="11012" width="6.6640625" customWidth="1"/>
    <col min="11013" max="11013" width="40.6640625" customWidth="1"/>
    <col min="11014" max="11017" width="9.33203125" customWidth="1"/>
    <col min="11267" max="11267" width="9.33203125" customWidth="1"/>
    <col min="11268" max="11268" width="6.6640625" customWidth="1"/>
    <col min="11269" max="11269" width="40.6640625" customWidth="1"/>
    <col min="11270" max="11273" width="9.33203125" customWidth="1"/>
    <col min="11523" max="11523" width="9.33203125" customWidth="1"/>
    <col min="11524" max="11524" width="6.6640625" customWidth="1"/>
    <col min="11525" max="11525" width="40.6640625" customWidth="1"/>
    <col min="11526" max="11529" width="9.33203125" customWidth="1"/>
    <col min="11779" max="11779" width="9.33203125" customWidth="1"/>
    <col min="11780" max="11780" width="6.6640625" customWidth="1"/>
    <col min="11781" max="11781" width="40.6640625" customWidth="1"/>
    <col min="11782" max="11785" width="9.33203125" customWidth="1"/>
    <col min="12035" max="12035" width="9.33203125" customWidth="1"/>
    <col min="12036" max="12036" width="6.6640625" customWidth="1"/>
    <col min="12037" max="12037" width="40.6640625" customWidth="1"/>
    <col min="12038" max="12041" width="9.33203125" customWidth="1"/>
    <col min="12291" max="12291" width="9.33203125" customWidth="1"/>
    <col min="12292" max="12292" width="6.6640625" customWidth="1"/>
    <col min="12293" max="12293" width="40.6640625" customWidth="1"/>
    <col min="12294" max="12297" width="9.33203125" customWidth="1"/>
    <col min="12547" max="12547" width="9.33203125" customWidth="1"/>
    <col min="12548" max="12548" width="6.6640625" customWidth="1"/>
    <col min="12549" max="12549" width="40.6640625" customWidth="1"/>
    <col min="12550" max="12553" width="9.33203125" customWidth="1"/>
    <col min="12803" max="12803" width="9.33203125" customWidth="1"/>
    <col min="12804" max="12804" width="6.6640625" customWidth="1"/>
    <col min="12805" max="12805" width="40.6640625" customWidth="1"/>
    <col min="12806" max="12809" width="9.33203125" customWidth="1"/>
    <col min="13059" max="13059" width="9.33203125" customWidth="1"/>
    <col min="13060" max="13060" width="6.6640625" customWidth="1"/>
    <col min="13061" max="13061" width="40.6640625" customWidth="1"/>
    <col min="13062" max="13065" width="9.33203125" customWidth="1"/>
    <col min="13315" max="13315" width="9.33203125" customWidth="1"/>
    <col min="13316" max="13316" width="6.6640625" customWidth="1"/>
    <col min="13317" max="13317" width="40.6640625" customWidth="1"/>
    <col min="13318" max="13321" width="9.33203125" customWidth="1"/>
    <col min="13571" max="13571" width="9.33203125" customWidth="1"/>
    <col min="13572" max="13572" width="6.6640625" customWidth="1"/>
    <col min="13573" max="13573" width="40.6640625" customWidth="1"/>
    <col min="13574" max="13577" width="9.33203125" customWidth="1"/>
    <col min="13827" max="13827" width="9.33203125" customWidth="1"/>
    <col min="13828" max="13828" width="6.6640625" customWidth="1"/>
    <col min="13829" max="13829" width="40.6640625" customWidth="1"/>
    <col min="13830" max="13833" width="9.33203125" customWidth="1"/>
    <col min="14083" max="14083" width="9.33203125" customWidth="1"/>
    <col min="14084" max="14084" width="6.6640625" customWidth="1"/>
    <col min="14085" max="14085" width="40.6640625" customWidth="1"/>
    <col min="14086" max="14089" width="9.33203125" customWidth="1"/>
    <col min="14339" max="14339" width="9.33203125" customWidth="1"/>
    <col min="14340" max="14340" width="6.6640625" customWidth="1"/>
    <col min="14341" max="14341" width="40.6640625" customWidth="1"/>
    <col min="14342" max="14345" width="9.33203125" customWidth="1"/>
    <col min="14595" max="14595" width="9.33203125" customWidth="1"/>
    <col min="14596" max="14596" width="6.6640625" customWidth="1"/>
    <col min="14597" max="14597" width="40.6640625" customWidth="1"/>
    <col min="14598" max="14601" width="9.33203125" customWidth="1"/>
    <col min="14851" max="14851" width="9.33203125" customWidth="1"/>
    <col min="14852" max="14852" width="6.6640625" customWidth="1"/>
    <col min="14853" max="14853" width="40.6640625" customWidth="1"/>
    <col min="14854" max="14857" width="9.33203125" customWidth="1"/>
    <col min="15107" max="15107" width="9.33203125" customWidth="1"/>
    <col min="15108" max="15108" width="6.6640625" customWidth="1"/>
    <col min="15109" max="15109" width="40.6640625" customWidth="1"/>
    <col min="15110" max="15113" width="9.33203125" customWidth="1"/>
    <col min="15363" max="15363" width="9.33203125" customWidth="1"/>
    <col min="15364" max="15364" width="6.6640625" customWidth="1"/>
    <col min="15365" max="15365" width="40.6640625" customWidth="1"/>
    <col min="15366" max="15369" width="9.33203125" customWidth="1"/>
    <col min="15619" max="15619" width="9.33203125" customWidth="1"/>
    <col min="15620" max="15620" width="6.6640625" customWidth="1"/>
    <col min="15621" max="15621" width="40.6640625" customWidth="1"/>
    <col min="15622" max="15625" width="9.33203125" customWidth="1"/>
    <col min="15875" max="15875" width="9.33203125" customWidth="1"/>
    <col min="15876" max="15876" width="6.6640625" customWidth="1"/>
    <col min="15877" max="15877" width="40.6640625" customWidth="1"/>
    <col min="15878" max="15881" width="9.33203125" customWidth="1"/>
    <col min="16131" max="16131" width="9.33203125" customWidth="1"/>
    <col min="16132" max="16132" width="6.6640625" customWidth="1"/>
    <col min="16133" max="16133" width="40.6640625" customWidth="1"/>
    <col min="16134" max="16137" width="9.33203125" customWidth="1"/>
  </cols>
  <sheetData>
    <row r="1" spans="1:10" x14ac:dyDescent="0.25">
      <c r="A1" s="264" t="str">
        <f>'C13.7'!A1</f>
        <v>CONTRACT SANRAL N.012-150-2020/1</v>
      </c>
      <c r="B1" s="264"/>
      <c r="C1" s="264"/>
      <c r="D1" s="264"/>
      <c r="E1" s="264"/>
      <c r="F1" s="264"/>
      <c r="G1" s="264"/>
      <c r="H1" s="264"/>
      <c r="I1" s="264"/>
    </row>
    <row r="2" spans="1:10" x14ac:dyDescent="0.25">
      <c r="A2" s="264" t="str">
        <f>'C13.7'!A2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  <c r="H2" s="264"/>
      <c r="I2" s="264"/>
    </row>
    <row r="3" spans="1:10" ht="48" customHeight="1" x14ac:dyDescent="0.25">
      <c r="A3" s="43" t="s">
        <v>641</v>
      </c>
      <c r="B3" s="44"/>
      <c r="C3" s="44"/>
      <c r="D3" s="44"/>
      <c r="E3" s="44"/>
      <c r="F3" s="261" t="s">
        <v>640</v>
      </c>
      <c r="G3" s="261"/>
      <c r="H3" s="261"/>
      <c r="I3" s="261"/>
    </row>
    <row r="4" spans="1:10" x14ac:dyDescent="0.25">
      <c r="A4" s="46" t="s">
        <v>0</v>
      </c>
      <c r="B4" s="46"/>
      <c r="C4" s="47"/>
      <c r="D4" s="48"/>
      <c r="E4" s="48" t="s">
        <v>1</v>
      </c>
      <c r="F4" s="48" t="s">
        <v>2</v>
      </c>
      <c r="G4" s="48" t="s">
        <v>3</v>
      </c>
      <c r="H4" s="48" t="s">
        <v>4</v>
      </c>
      <c r="I4" s="48" t="s">
        <v>5</v>
      </c>
      <c r="J4" s="93"/>
    </row>
    <row r="5" spans="1:10" ht="66" x14ac:dyDescent="0.25">
      <c r="A5" s="196" t="s">
        <v>821</v>
      </c>
      <c r="B5" s="196"/>
      <c r="C5" s="197"/>
      <c r="D5" s="197"/>
      <c r="E5" s="227" t="s">
        <v>822</v>
      </c>
      <c r="F5" s="166"/>
      <c r="G5" s="166"/>
      <c r="H5" s="166"/>
      <c r="I5" s="166"/>
      <c r="J5" s="93"/>
    </row>
    <row r="6" spans="1:10" x14ac:dyDescent="0.25">
      <c r="A6" s="49"/>
      <c r="B6" s="196" t="s">
        <v>818</v>
      </c>
      <c r="C6" s="197"/>
      <c r="D6" s="197"/>
      <c r="E6" s="57" t="s">
        <v>819</v>
      </c>
      <c r="F6" s="106" t="s">
        <v>326</v>
      </c>
      <c r="G6" s="109" t="s">
        <v>663</v>
      </c>
      <c r="H6" s="109" t="s">
        <v>664</v>
      </c>
      <c r="I6" s="27">
        <v>200000</v>
      </c>
    </row>
    <row r="7" spans="1:10" ht="26.4" x14ac:dyDescent="0.25">
      <c r="A7" s="196"/>
      <c r="B7" s="196"/>
      <c r="C7" s="197" t="s">
        <v>27</v>
      </c>
      <c r="D7" s="197"/>
      <c r="E7" s="57" t="s">
        <v>820</v>
      </c>
      <c r="F7" s="106" t="s">
        <v>231</v>
      </c>
      <c r="G7" s="228">
        <f>I6</f>
        <v>200000</v>
      </c>
      <c r="H7" s="38">
        <v>0</v>
      </c>
      <c r="I7" s="27">
        <f>G7*H7</f>
        <v>0</v>
      </c>
    </row>
    <row r="8" spans="1:10" ht="26.4" x14ac:dyDescent="0.25">
      <c r="A8" s="196" t="s">
        <v>719</v>
      </c>
      <c r="B8" s="196"/>
      <c r="C8" s="197"/>
      <c r="D8" s="197"/>
      <c r="E8" s="55" t="s">
        <v>876</v>
      </c>
      <c r="F8" s="109" t="s">
        <v>52</v>
      </c>
      <c r="G8" s="109">
        <v>18</v>
      </c>
      <c r="H8" s="35">
        <v>0</v>
      </c>
      <c r="I8" s="14">
        <f>G8*H8</f>
        <v>0</v>
      </c>
    </row>
    <row r="9" spans="1:10" x14ac:dyDescent="0.25">
      <c r="A9" s="188" t="s">
        <v>24</v>
      </c>
      <c r="B9" s="188"/>
      <c r="C9" s="188"/>
      <c r="D9" s="188"/>
      <c r="E9" s="188"/>
      <c r="G9" s="199"/>
      <c r="H9" s="199"/>
      <c r="I9" s="13">
        <f>SUM(I6:I8)</f>
        <v>200000</v>
      </c>
    </row>
    <row r="10" spans="1:10" x14ac:dyDescent="0.25">
      <c r="F10" s="226"/>
    </row>
    <row r="1048285" spans="6:6" x14ac:dyDescent="0.25">
      <c r="F1048285" s="62"/>
    </row>
  </sheetData>
  <sheetProtection algorithmName="SHA-512" hashValue="LtfSJkC7O/CbchdBVJgeZbhy0PsbgBmshUJ+lDB8El8yMsXB33MduWLl6vcl00YCnY8zyg/X1pieFpIMgz9u3g==" saltValue="8IrHu/dVM7joZ40/OnFbPA==" spinCount="100000" sheet="1" objects="1" scenarios="1" selectLockedCells="1"/>
  <mergeCells count="3">
    <mergeCell ref="F3:I3"/>
    <mergeCell ref="A1:I1"/>
    <mergeCell ref="A2:I2"/>
  </mergeCells>
  <pageMargins left="0.75" right="0.75" top="1" bottom="1" header="0.5" footer="0.5"/>
  <pageSetup paperSize="9" scale="56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5">
    <tabColor rgb="FFFFFF00"/>
  </sheetPr>
  <dimension ref="A1:I35"/>
  <sheetViews>
    <sheetView view="pageBreakPreview" topLeftCell="D16" zoomScale="68" zoomScaleNormal="100" zoomScaleSheetLayoutView="68" workbookViewId="0">
      <selection activeCell="G11" sqref="G11"/>
    </sheetView>
  </sheetViews>
  <sheetFormatPr defaultRowHeight="13.2" x14ac:dyDescent="0.25"/>
  <cols>
    <col min="1" max="1" width="9.33203125" customWidth="1"/>
    <col min="2" max="3" width="3.88671875" customWidth="1"/>
    <col min="4" max="4" width="40.6640625" customWidth="1"/>
    <col min="5" max="5" width="25.5546875" customWidth="1"/>
    <col min="6" max="8" width="20.6640625" customWidth="1"/>
    <col min="258" max="258" width="9.33203125" customWidth="1"/>
    <col min="259" max="259" width="6.6640625" customWidth="1"/>
    <col min="260" max="260" width="40.6640625" customWidth="1"/>
    <col min="261" max="264" width="9.33203125" customWidth="1"/>
    <col min="514" max="514" width="9.33203125" customWidth="1"/>
    <col min="515" max="515" width="6.6640625" customWidth="1"/>
    <col min="516" max="516" width="40.6640625" customWidth="1"/>
    <col min="517" max="520" width="9.33203125" customWidth="1"/>
    <col min="770" max="770" width="9.33203125" customWidth="1"/>
    <col min="771" max="771" width="6.6640625" customWidth="1"/>
    <col min="772" max="772" width="40.6640625" customWidth="1"/>
    <col min="773" max="776" width="9.33203125" customWidth="1"/>
    <col min="1026" max="1026" width="9.33203125" customWidth="1"/>
    <col min="1027" max="1027" width="6.6640625" customWidth="1"/>
    <col min="1028" max="1028" width="40.6640625" customWidth="1"/>
    <col min="1029" max="1032" width="9.33203125" customWidth="1"/>
    <col min="1282" max="1282" width="9.33203125" customWidth="1"/>
    <col min="1283" max="1283" width="6.6640625" customWidth="1"/>
    <col min="1284" max="1284" width="40.6640625" customWidth="1"/>
    <col min="1285" max="1288" width="9.33203125" customWidth="1"/>
    <col min="1538" max="1538" width="9.33203125" customWidth="1"/>
    <col min="1539" max="1539" width="6.6640625" customWidth="1"/>
    <col min="1540" max="1540" width="40.6640625" customWidth="1"/>
    <col min="1541" max="1544" width="9.33203125" customWidth="1"/>
    <col min="1794" max="1794" width="9.33203125" customWidth="1"/>
    <col min="1795" max="1795" width="6.6640625" customWidth="1"/>
    <col min="1796" max="1796" width="40.6640625" customWidth="1"/>
    <col min="1797" max="1800" width="9.33203125" customWidth="1"/>
    <col min="2050" max="2050" width="9.33203125" customWidth="1"/>
    <col min="2051" max="2051" width="6.6640625" customWidth="1"/>
    <col min="2052" max="2052" width="40.6640625" customWidth="1"/>
    <col min="2053" max="2056" width="9.33203125" customWidth="1"/>
    <col min="2306" max="2306" width="9.33203125" customWidth="1"/>
    <col min="2307" max="2307" width="6.6640625" customWidth="1"/>
    <col min="2308" max="2308" width="40.6640625" customWidth="1"/>
    <col min="2309" max="2312" width="9.33203125" customWidth="1"/>
    <col min="2562" max="2562" width="9.33203125" customWidth="1"/>
    <col min="2563" max="2563" width="6.6640625" customWidth="1"/>
    <col min="2564" max="2564" width="40.6640625" customWidth="1"/>
    <col min="2565" max="2568" width="9.33203125" customWidth="1"/>
    <col min="2818" max="2818" width="9.33203125" customWidth="1"/>
    <col min="2819" max="2819" width="6.6640625" customWidth="1"/>
    <col min="2820" max="2820" width="40.6640625" customWidth="1"/>
    <col min="2821" max="2824" width="9.33203125" customWidth="1"/>
    <col min="3074" max="3074" width="9.33203125" customWidth="1"/>
    <col min="3075" max="3075" width="6.6640625" customWidth="1"/>
    <col min="3076" max="3076" width="40.6640625" customWidth="1"/>
    <col min="3077" max="3080" width="9.33203125" customWidth="1"/>
    <col min="3330" max="3330" width="9.33203125" customWidth="1"/>
    <col min="3331" max="3331" width="6.6640625" customWidth="1"/>
    <col min="3332" max="3332" width="40.6640625" customWidth="1"/>
    <col min="3333" max="3336" width="9.33203125" customWidth="1"/>
    <col min="3586" max="3586" width="9.33203125" customWidth="1"/>
    <col min="3587" max="3587" width="6.6640625" customWidth="1"/>
    <col min="3588" max="3588" width="40.6640625" customWidth="1"/>
    <col min="3589" max="3592" width="9.33203125" customWidth="1"/>
    <col min="3842" max="3842" width="9.33203125" customWidth="1"/>
    <col min="3843" max="3843" width="6.6640625" customWidth="1"/>
    <col min="3844" max="3844" width="40.6640625" customWidth="1"/>
    <col min="3845" max="3848" width="9.33203125" customWidth="1"/>
    <col min="4098" max="4098" width="9.33203125" customWidth="1"/>
    <col min="4099" max="4099" width="6.6640625" customWidth="1"/>
    <col min="4100" max="4100" width="40.6640625" customWidth="1"/>
    <col min="4101" max="4104" width="9.33203125" customWidth="1"/>
    <col min="4354" max="4354" width="9.33203125" customWidth="1"/>
    <col min="4355" max="4355" width="6.6640625" customWidth="1"/>
    <col min="4356" max="4356" width="40.6640625" customWidth="1"/>
    <col min="4357" max="4360" width="9.33203125" customWidth="1"/>
    <col min="4610" max="4610" width="9.33203125" customWidth="1"/>
    <col min="4611" max="4611" width="6.6640625" customWidth="1"/>
    <col min="4612" max="4612" width="40.6640625" customWidth="1"/>
    <col min="4613" max="4616" width="9.33203125" customWidth="1"/>
    <col min="4866" max="4866" width="9.33203125" customWidth="1"/>
    <col min="4867" max="4867" width="6.6640625" customWidth="1"/>
    <col min="4868" max="4868" width="40.6640625" customWidth="1"/>
    <col min="4869" max="4872" width="9.33203125" customWidth="1"/>
    <col min="5122" max="5122" width="9.33203125" customWidth="1"/>
    <col min="5123" max="5123" width="6.6640625" customWidth="1"/>
    <col min="5124" max="5124" width="40.6640625" customWidth="1"/>
    <col min="5125" max="5128" width="9.33203125" customWidth="1"/>
    <col min="5378" max="5378" width="9.33203125" customWidth="1"/>
    <col min="5379" max="5379" width="6.6640625" customWidth="1"/>
    <col min="5380" max="5380" width="40.6640625" customWidth="1"/>
    <col min="5381" max="5384" width="9.33203125" customWidth="1"/>
    <col min="5634" max="5634" width="9.33203125" customWidth="1"/>
    <col min="5635" max="5635" width="6.6640625" customWidth="1"/>
    <col min="5636" max="5636" width="40.6640625" customWidth="1"/>
    <col min="5637" max="5640" width="9.33203125" customWidth="1"/>
    <col min="5890" max="5890" width="9.33203125" customWidth="1"/>
    <col min="5891" max="5891" width="6.6640625" customWidth="1"/>
    <col min="5892" max="5892" width="40.6640625" customWidth="1"/>
    <col min="5893" max="5896" width="9.33203125" customWidth="1"/>
    <col min="6146" max="6146" width="9.33203125" customWidth="1"/>
    <col min="6147" max="6147" width="6.6640625" customWidth="1"/>
    <col min="6148" max="6148" width="40.6640625" customWidth="1"/>
    <col min="6149" max="6152" width="9.33203125" customWidth="1"/>
    <col min="6402" max="6402" width="9.33203125" customWidth="1"/>
    <col min="6403" max="6403" width="6.6640625" customWidth="1"/>
    <col min="6404" max="6404" width="40.6640625" customWidth="1"/>
    <col min="6405" max="6408" width="9.33203125" customWidth="1"/>
    <col min="6658" max="6658" width="9.33203125" customWidth="1"/>
    <col min="6659" max="6659" width="6.6640625" customWidth="1"/>
    <col min="6660" max="6660" width="40.6640625" customWidth="1"/>
    <col min="6661" max="6664" width="9.33203125" customWidth="1"/>
    <col min="6914" max="6914" width="9.33203125" customWidth="1"/>
    <col min="6915" max="6915" width="6.6640625" customWidth="1"/>
    <col min="6916" max="6916" width="40.6640625" customWidth="1"/>
    <col min="6917" max="6920" width="9.33203125" customWidth="1"/>
    <col min="7170" max="7170" width="9.33203125" customWidth="1"/>
    <col min="7171" max="7171" width="6.6640625" customWidth="1"/>
    <col min="7172" max="7172" width="40.6640625" customWidth="1"/>
    <col min="7173" max="7176" width="9.33203125" customWidth="1"/>
    <col min="7426" max="7426" width="9.33203125" customWidth="1"/>
    <col min="7427" max="7427" width="6.6640625" customWidth="1"/>
    <col min="7428" max="7428" width="40.6640625" customWidth="1"/>
    <col min="7429" max="7432" width="9.33203125" customWidth="1"/>
    <col min="7682" max="7682" width="9.33203125" customWidth="1"/>
    <col min="7683" max="7683" width="6.6640625" customWidth="1"/>
    <col min="7684" max="7684" width="40.6640625" customWidth="1"/>
    <col min="7685" max="7688" width="9.33203125" customWidth="1"/>
    <col min="7938" max="7938" width="9.33203125" customWidth="1"/>
    <col min="7939" max="7939" width="6.6640625" customWidth="1"/>
    <col min="7940" max="7940" width="40.6640625" customWidth="1"/>
    <col min="7941" max="7944" width="9.33203125" customWidth="1"/>
    <col min="8194" max="8194" width="9.33203125" customWidth="1"/>
    <col min="8195" max="8195" width="6.6640625" customWidth="1"/>
    <col min="8196" max="8196" width="40.6640625" customWidth="1"/>
    <col min="8197" max="8200" width="9.33203125" customWidth="1"/>
    <col min="8450" max="8450" width="9.33203125" customWidth="1"/>
    <col min="8451" max="8451" width="6.6640625" customWidth="1"/>
    <col min="8452" max="8452" width="40.6640625" customWidth="1"/>
    <col min="8453" max="8456" width="9.33203125" customWidth="1"/>
    <col min="8706" max="8706" width="9.33203125" customWidth="1"/>
    <col min="8707" max="8707" width="6.6640625" customWidth="1"/>
    <col min="8708" max="8708" width="40.6640625" customWidth="1"/>
    <col min="8709" max="8712" width="9.33203125" customWidth="1"/>
    <col min="8962" max="8962" width="9.33203125" customWidth="1"/>
    <col min="8963" max="8963" width="6.6640625" customWidth="1"/>
    <col min="8964" max="8964" width="40.6640625" customWidth="1"/>
    <col min="8965" max="8968" width="9.33203125" customWidth="1"/>
    <col min="9218" max="9218" width="9.33203125" customWidth="1"/>
    <col min="9219" max="9219" width="6.6640625" customWidth="1"/>
    <col min="9220" max="9220" width="40.6640625" customWidth="1"/>
    <col min="9221" max="9224" width="9.33203125" customWidth="1"/>
    <col min="9474" max="9474" width="9.33203125" customWidth="1"/>
    <col min="9475" max="9475" width="6.6640625" customWidth="1"/>
    <col min="9476" max="9476" width="40.6640625" customWidth="1"/>
    <col min="9477" max="9480" width="9.33203125" customWidth="1"/>
    <col min="9730" max="9730" width="9.33203125" customWidth="1"/>
    <col min="9731" max="9731" width="6.6640625" customWidth="1"/>
    <col min="9732" max="9732" width="40.6640625" customWidth="1"/>
    <col min="9733" max="9736" width="9.33203125" customWidth="1"/>
    <col min="9986" max="9986" width="9.33203125" customWidth="1"/>
    <col min="9987" max="9987" width="6.6640625" customWidth="1"/>
    <col min="9988" max="9988" width="40.6640625" customWidth="1"/>
    <col min="9989" max="9992" width="9.33203125" customWidth="1"/>
    <col min="10242" max="10242" width="9.33203125" customWidth="1"/>
    <col min="10243" max="10243" width="6.6640625" customWidth="1"/>
    <col min="10244" max="10244" width="40.6640625" customWidth="1"/>
    <col min="10245" max="10248" width="9.33203125" customWidth="1"/>
    <col min="10498" max="10498" width="9.33203125" customWidth="1"/>
    <col min="10499" max="10499" width="6.6640625" customWidth="1"/>
    <col min="10500" max="10500" width="40.6640625" customWidth="1"/>
    <col min="10501" max="10504" width="9.33203125" customWidth="1"/>
    <col min="10754" max="10754" width="9.33203125" customWidth="1"/>
    <col min="10755" max="10755" width="6.6640625" customWidth="1"/>
    <col min="10756" max="10756" width="40.6640625" customWidth="1"/>
    <col min="10757" max="10760" width="9.33203125" customWidth="1"/>
    <col min="11010" max="11010" width="9.33203125" customWidth="1"/>
    <col min="11011" max="11011" width="6.6640625" customWidth="1"/>
    <col min="11012" max="11012" width="40.6640625" customWidth="1"/>
    <col min="11013" max="11016" width="9.33203125" customWidth="1"/>
    <col min="11266" max="11266" width="9.33203125" customWidth="1"/>
    <col min="11267" max="11267" width="6.6640625" customWidth="1"/>
    <col min="11268" max="11268" width="40.6640625" customWidth="1"/>
    <col min="11269" max="11272" width="9.33203125" customWidth="1"/>
    <col min="11522" max="11522" width="9.33203125" customWidth="1"/>
    <col min="11523" max="11523" width="6.6640625" customWidth="1"/>
    <col min="11524" max="11524" width="40.6640625" customWidth="1"/>
    <col min="11525" max="11528" width="9.33203125" customWidth="1"/>
    <col min="11778" max="11778" width="9.33203125" customWidth="1"/>
    <col min="11779" max="11779" width="6.6640625" customWidth="1"/>
    <col min="11780" max="11780" width="40.6640625" customWidth="1"/>
    <col min="11781" max="11784" width="9.33203125" customWidth="1"/>
    <col min="12034" max="12034" width="9.33203125" customWidth="1"/>
    <col min="12035" max="12035" width="6.6640625" customWidth="1"/>
    <col min="12036" max="12036" width="40.6640625" customWidth="1"/>
    <col min="12037" max="12040" width="9.33203125" customWidth="1"/>
    <col min="12290" max="12290" width="9.33203125" customWidth="1"/>
    <col min="12291" max="12291" width="6.6640625" customWidth="1"/>
    <col min="12292" max="12292" width="40.6640625" customWidth="1"/>
    <col min="12293" max="12296" width="9.33203125" customWidth="1"/>
    <col min="12546" max="12546" width="9.33203125" customWidth="1"/>
    <col min="12547" max="12547" width="6.6640625" customWidth="1"/>
    <col min="12548" max="12548" width="40.6640625" customWidth="1"/>
    <col min="12549" max="12552" width="9.33203125" customWidth="1"/>
    <col min="12802" max="12802" width="9.33203125" customWidth="1"/>
    <col min="12803" max="12803" width="6.6640625" customWidth="1"/>
    <col min="12804" max="12804" width="40.6640625" customWidth="1"/>
    <col min="12805" max="12808" width="9.33203125" customWidth="1"/>
    <col min="13058" max="13058" width="9.33203125" customWidth="1"/>
    <col min="13059" max="13059" width="6.6640625" customWidth="1"/>
    <col min="13060" max="13060" width="40.6640625" customWidth="1"/>
    <col min="13061" max="13064" width="9.33203125" customWidth="1"/>
    <col min="13314" max="13314" width="9.33203125" customWidth="1"/>
    <col min="13315" max="13315" width="6.6640625" customWidth="1"/>
    <col min="13316" max="13316" width="40.6640625" customWidth="1"/>
    <col min="13317" max="13320" width="9.33203125" customWidth="1"/>
    <col min="13570" max="13570" width="9.33203125" customWidth="1"/>
    <col min="13571" max="13571" width="6.6640625" customWidth="1"/>
    <col min="13572" max="13572" width="40.6640625" customWidth="1"/>
    <col min="13573" max="13576" width="9.33203125" customWidth="1"/>
    <col min="13826" max="13826" width="9.33203125" customWidth="1"/>
    <col min="13827" max="13827" width="6.6640625" customWidth="1"/>
    <col min="13828" max="13828" width="40.6640625" customWidth="1"/>
    <col min="13829" max="13832" width="9.33203125" customWidth="1"/>
    <col min="14082" max="14082" width="9.33203125" customWidth="1"/>
    <col min="14083" max="14083" width="6.6640625" customWidth="1"/>
    <col min="14084" max="14084" width="40.6640625" customWidth="1"/>
    <col min="14085" max="14088" width="9.33203125" customWidth="1"/>
    <col min="14338" max="14338" width="9.33203125" customWidth="1"/>
    <col min="14339" max="14339" width="6.6640625" customWidth="1"/>
    <col min="14340" max="14340" width="40.6640625" customWidth="1"/>
    <col min="14341" max="14344" width="9.33203125" customWidth="1"/>
    <col min="14594" max="14594" width="9.33203125" customWidth="1"/>
    <col min="14595" max="14595" width="6.6640625" customWidth="1"/>
    <col min="14596" max="14596" width="40.6640625" customWidth="1"/>
    <col min="14597" max="14600" width="9.33203125" customWidth="1"/>
    <col min="14850" max="14850" width="9.33203125" customWidth="1"/>
    <col min="14851" max="14851" width="6.6640625" customWidth="1"/>
    <col min="14852" max="14852" width="40.6640625" customWidth="1"/>
    <col min="14853" max="14856" width="9.33203125" customWidth="1"/>
    <col min="15106" max="15106" width="9.33203125" customWidth="1"/>
    <col min="15107" max="15107" width="6.6640625" customWidth="1"/>
    <col min="15108" max="15108" width="40.6640625" customWidth="1"/>
    <col min="15109" max="15112" width="9.33203125" customWidth="1"/>
    <col min="15362" max="15362" width="9.33203125" customWidth="1"/>
    <col min="15363" max="15363" width="6.6640625" customWidth="1"/>
    <col min="15364" max="15364" width="40.6640625" customWidth="1"/>
    <col min="15365" max="15368" width="9.33203125" customWidth="1"/>
    <col min="15618" max="15618" width="9.33203125" customWidth="1"/>
    <col min="15619" max="15619" width="6.6640625" customWidth="1"/>
    <col min="15620" max="15620" width="40.6640625" customWidth="1"/>
    <col min="15621" max="15624" width="9.33203125" customWidth="1"/>
    <col min="15874" max="15874" width="9.33203125" customWidth="1"/>
    <col min="15875" max="15875" width="6.6640625" customWidth="1"/>
    <col min="15876" max="15876" width="40.6640625" customWidth="1"/>
    <col min="15877" max="15880" width="9.33203125" customWidth="1"/>
    <col min="16130" max="16130" width="9.33203125" customWidth="1"/>
    <col min="16131" max="16131" width="6.6640625" customWidth="1"/>
    <col min="16132" max="16132" width="40.6640625" customWidth="1"/>
    <col min="16133" max="16136" width="9.33203125" customWidth="1"/>
  </cols>
  <sheetData>
    <row r="1" spans="1:9" x14ac:dyDescent="0.25">
      <c r="A1" s="264" t="str">
        <f>'C20.1'!A1</f>
        <v>CONTRACT SANRAL N.012-150-2020/1</v>
      </c>
      <c r="B1" s="264"/>
      <c r="C1" s="264"/>
      <c r="D1" s="264"/>
      <c r="E1" s="264"/>
      <c r="F1" s="264"/>
      <c r="G1" s="264"/>
      <c r="H1" s="264"/>
    </row>
    <row r="2" spans="1:9" x14ac:dyDescent="0.25">
      <c r="A2" s="264" t="str">
        <f>'C20.1'!A2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  <c r="H2" s="264"/>
    </row>
    <row r="3" spans="1:9" ht="48" customHeight="1" x14ac:dyDescent="0.25">
      <c r="A3" s="268" t="s">
        <v>720</v>
      </c>
      <c r="B3" s="269"/>
      <c r="C3" s="269"/>
      <c r="D3" s="270"/>
      <c r="E3" s="268" t="s">
        <v>538</v>
      </c>
      <c r="F3" s="269"/>
      <c r="G3" s="269"/>
      <c r="H3" s="270"/>
    </row>
    <row r="4" spans="1:9" x14ac:dyDescent="0.25">
      <c r="A4" s="229" t="s">
        <v>0</v>
      </c>
      <c r="B4" s="229"/>
      <c r="C4" s="229"/>
      <c r="D4" s="229" t="s">
        <v>1</v>
      </c>
      <c r="E4" s="229" t="s">
        <v>2</v>
      </c>
      <c r="F4" s="229" t="s">
        <v>3</v>
      </c>
      <c r="G4" s="229" t="s">
        <v>4</v>
      </c>
      <c r="H4" s="229" t="s">
        <v>5</v>
      </c>
      <c r="I4" s="93"/>
    </row>
    <row r="5" spans="1:9" x14ac:dyDescent="0.25">
      <c r="A5" s="230"/>
      <c r="B5" s="230"/>
      <c r="C5" s="230"/>
      <c r="D5" s="230"/>
      <c r="E5" s="230"/>
      <c r="F5" s="230"/>
      <c r="G5" s="230"/>
      <c r="H5" s="18"/>
    </row>
    <row r="6" spans="1:9" x14ac:dyDescent="0.25">
      <c r="A6" s="230"/>
      <c r="B6" s="230"/>
      <c r="C6" s="230"/>
      <c r="D6" s="230"/>
      <c r="E6" s="230"/>
      <c r="F6" s="230"/>
      <c r="G6" s="230"/>
      <c r="H6" s="18"/>
    </row>
    <row r="7" spans="1:9" x14ac:dyDescent="0.25">
      <c r="A7" s="59" t="s">
        <v>53</v>
      </c>
      <c r="B7" s="49"/>
      <c r="C7" s="49"/>
      <c r="D7" s="198" t="s">
        <v>54</v>
      </c>
      <c r="E7" s="52"/>
      <c r="F7" s="52"/>
      <c r="G7" s="52"/>
      <c r="H7" s="7"/>
    </row>
    <row r="8" spans="1:9" x14ac:dyDescent="0.25">
      <c r="A8" s="49"/>
      <c r="B8" s="62" t="s">
        <v>27</v>
      </c>
      <c r="C8" s="62"/>
      <c r="D8" s="102" t="s">
        <v>539</v>
      </c>
      <c r="E8" s="106" t="s">
        <v>326</v>
      </c>
      <c r="F8" s="52" t="s">
        <v>663</v>
      </c>
      <c r="G8" s="52" t="s">
        <v>664</v>
      </c>
      <c r="H8" s="7">
        <v>754000</v>
      </c>
    </row>
    <row r="9" spans="1:9" ht="26.4" x14ac:dyDescent="0.25">
      <c r="A9" s="59" t="s">
        <v>55</v>
      </c>
      <c r="B9" s="52"/>
      <c r="C9" s="52"/>
      <c r="D9" s="198" t="s">
        <v>56</v>
      </c>
      <c r="E9" s="52"/>
      <c r="F9" s="52"/>
      <c r="G9" s="52"/>
      <c r="H9" s="7"/>
    </row>
    <row r="10" spans="1:9" ht="26.4" x14ac:dyDescent="0.25">
      <c r="A10" s="49"/>
      <c r="B10" s="62" t="s">
        <v>27</v>
      </c>
      <c r="C10" s="62"/>
      <c r="D10" s="102" t="s">
        <v>540</v>
      </c>
      <c r="E10" s="106" t="s">
        <v>326</v>
      </c>
      <c r="F10" s="52" t="s">
        <v>663</v>
      </c>
      <c r="G10" s="52" t="s">
        <v>664</v>
      </c>
      <c r="H10" s="7">
        <v>120000</v>
      </c>
    </row>
    <row r="11" spans="1:9" ht="26.4" x14ac:dyDescent="0.25">
      <c r="A11" s="49"/>
      <c r="B11" s="62" t="s">
        <v>29</v>
      </c>
      <c r="C11" s="62"/>
      <c r="D11" s="102" t="s">
        <v>541</v>
      </c>
      <c r="E11" s="62" t="s">
        <v>231</v>
      </c>
      <c r="F11" s="8">
        <f>H10</f>
        <v>120000</v>
      </c>
      <c r="G11" s="39">
        <v>0</v>
      </c>
      <c r="H11" s="7">
        <f>F11*G11</f>
        <v>0</v>
      </c>
    </row>
    <row r="12" spans="1:9" x14ac:dyDescent="0.25">
      <c r="A12" s="59" t="s">
        <v>57</v>
      </c>
      <c r="B12" s="52"/>
      <c r="C12" s="52"/>
      <c r="D12" s="198" t="s">
        <v>58</v>
      </c>
      <c r="E12" s="52"/>
      <c r="F12" s="52"/>
      <c r="G12" s="52"/>
      <c r="H12" s="7"/>
    </row>
    <row r="13" spans="1:9" ht="39.6" x14ac:dyDescent="0.25">
      <c r="A13" s="49"/>
      <c r="B13" s="62" t="s">
        <v>27</v>
      </c>
      <c r="C13" s="52"/>
      <c r="D13" s="102" t="s">
        <v>542</v>
      </c>
      <c r="E13" s="52"/>
      <c r="F13" s="52"/>
      <c r="G13" s="52"/>
      <c r="H13" s="7"/>
    </row>
    <row r="14" spans="1:9" ht="52.8" x14ac:dyDescent="0.25">
      <c r="A14" s="49"/>
      <c r="B14" s="52"/>
      <c r="C14" s="62" t="s">
        <v>26</v>
      </c>
      <c r="D14" s="102" t="s">
        <v>546</v>
      </c>
      <c r="E14" s="109" t="s">
        <v>260</v>
      </c>
      <c r="F14" s="52">
        <v>6</v>
      </c>
      <c r="G14" s="41">
        <v>0</v>
      </c>
      <c r="H14" s="7">
        <f>F14*G14</f>
        <v>0</v>
      </c>
    </row>
    <row r="15" spans="1:9" ht="52.8" x14ac:dyDescent="0.25">
      <c r="A15" s="49"/>
      <c r="B15" s="52"/>
      <c r="C15" s="62" t="s">
        <v>25</v>
      </c>
      <c r="D15" s="102" t="s">
        <v>547</v>
      </c>
      <c r="E15" s="109" t="s">
        <v>260</v>
      </c>
      <c r="F15" s="52">
        <v>3</v>
      </c>
      <c r="G15" s="41">
        <v>0</v>
      </c>
      <c r="H15" s="7">
        <f>F15*G15</f>
        <v>0</v>
      </c>
    </row>
    <row r="16" spans="1:9" ht="52.8" x14ac:dyDescent="0.25">
      <c r="A16" s="49"/>
      <c r="B16" s="52"/>
      <c r="C16" s="62" t="s">
        <v>37</v>
      </c>
      <c r="D16" s="102" t="s">
        <v>548</v>
      </c>
      <c r="E16" s="109" t="s">
        <v>260</v>
      </c>
      <c r="F16" s="52">
        <v>5</v>
      </c>
      <c r="G16" s="41">
        <v>0</v>
      </c>
      <c r="H16" s="7">
        <f>F16*G16</f>
        <v>0</v>
      </c>
    </row>
    <row r="17" spans="1:8" ht="39.6" x14ac:dyDescent="0.25">
      <c r="A17" s="49"/>
      <c r="B17" s="52"/>
      <c r="C17" s="62" t="s">
        <v>543</v>
      </c>
      <c r="D17" s="102" t="s">
        <v>545</v>
      </c>
      <c r="E17" s="109" t="s">
        <v>260</v>
      </c>
      <c r="F17" s="52">
        <v>14</v>
      </c>
      <c r="G17" s="41">
        <v>0</v>
      </c>
      <c r="H17" s="7">
        <f>F17*G17</f>
        <v>0</v>
      </c>
    </row>
    <row r="18" spans="1:8" x14ac:dyDescent="0.25">
      <c r="A18" s="49"/>
      <c r="B18" s="62" t="s">
        <v>29</v>
      </c>
      <c r="C18" s="52"/>
      <c r="D18" s="102" t="s">
        <v>544</v>
      </c>
      <c r="E18" s="62" t="s">
        <v>52</v>
      </c>
      <c r="F18" s="52">
        <v>21</v>
      </c>
      <c r="G18" s="41">
        <v>0</v>
      </c>
      <c r="H18" s="7">
        <f>F18*G18</f>
        <v>0</v>
      </c>
    </row>
    <row r="19" spans="1:8" ht="26.4" x14ac:dyDescent="0.25">
      <c r="A19" s="59" t="s">
        <v>59</v>
      </c>
      <c r="B19" s="52"/>
      <c r="C19" s="52"/>
      <c r="D19" s="198" t="s">
        <v>60</v>
      </c>
      <c r="E19" s="52"/>
      <c r="F19" s="52"/>
      <c r="G19" s="52"/>
      <c r="H19" s="7"/>
    </row>
    <row r="20" spans="1:8" ht="52.8" x14ac:dyDescent="0.25">
      <c r="A20" s="49"/>
      <c r="B20" s="62" t="s">
        <v>27</v>
      </c>
      <c r="C20" s="49"/>
      <c r="D20" s="102" t="s">
        <v>551</v>
      </c>
      <c r="E20" s="62" t="s">
        <v>52</v>
      </c>
      <c r="F20" s="52">
        <v>18</v>
      </c>
      <c r="G20" s="41">
        <v>0</v>
      </c>
      <c r="H20" s="7">
        <f>F20*G20</f>
        <v>0</v>
      </c>
    </row>
    <row r="21" spans="1:8" ht="19.2" customHeight="1" x14ac:dyDescent="0.25">
      <c r="A21" s="49"/>
      <c r="B21" s="62" t="s">
        <v>29</v>
      </c>
      <c r="C21" s="49"/>
      <c r="D21" s="102" t="s">
        <v>549</v>
      </c>
      <c r="E21" s="62" t="s">
        <v>74</v>
      </c>
      <c r="F21" s="52">
        <v>18</v>
      </c>
      <c r="G21" s="41">
        <v>0</v>
      </c>
      <c r="H21" s="7">
        <f>F21*G21</f>
        <v>0</v>
      </c>
    </row>
    <row r="22" spans="1:8" ht="20.399999999999999" customHeight="1" x14ac:dyDescent="0.25">
      <c r="A22" s="49"/>
      <c r="B22" s="62" t="s">
        <v>44</v>
      </c>
      <c r="C22" s="49"/>
      <c r="D22" s="102" t="s">
        <v>550</v>
      </c>
      <c r="E22" s="62" t="s">
        <v>74</v>
      </c>
      <c r="F22" s="52">
        <v>18</v>
      </c>
      <c r="G22" s="41">
        <v>0</v>
      </c>
      <c r="H22" s="7">
        <f>F22*G22</f>
        <v>0</v>
      </c>
    </row>
    <row r="23" spans="1:8" ht="26.4" x14ac:dyDescent="0.25">
      <c r="A23" s="59" t="s">
        <v>61</v>
      </c>
      <c r="B23" s="49"/>
      <c r="C23" s="49"/>
      <c r="D23" s="198" t="s">
        <v>62</v>
      </c>
      <c r="E23" s="52"/>
      <c r="F23" s="52"/>
      <c r="G23" s="52"/>
      <c r="H23" s="7"/>
    </row>
    <row r="24" spans="1:8" ht="66" x14ac:dyDescent="0.25">
      <c r="A24" s="231"/>
      <c r="B24" s="62" t="s">
        <v>27</v>
      </c>
      <c r="C24" s="231"/>
      <c r="D24" s="102" t="s">
        <v>554</v>
      </c>
      <c r="E24" s="63" t="s">
        <v>258</v>
      </c>
      <c r="F24" s="52" t="s">
        <v>660</v>
      </c>
      <c r="G24" s="52" t="s">
        <v>329</v>
      </c>
      <c r="H24" s="11">
        <v>5067131.25</v>
      </c>
    </row>
    <row r="25" spans="1:8" ht="26.4" x14ac:dyDescent="0.25">
      <c r="A25" s="231"/>
      <c r="B25" s="62" t="s">
        <v>29</v>
      </c>
      <c r="C25" s="231"/>
      <c r="D25" s="102" t="s">
        <v>552</v>
      </c>
      <c r="E25" s="62" t="s">
        <v>231</v>
      </c>
      <c r="F25" s="8">
        <f>H24</f>
        <v>5067131.25</v>
      </c>
      <c r="G25" s="39">
        <v>0</v>
      </c>
      <c r="H25" s="7">
        <f>F25*G25</f>
        <v>0</v>
      </c>
    </row>
    <row r="26" spans="1:8" ht="39.6" x14ac:dyDescent="0.25">
      <c r="A26" s="231"/>
      <c r="B26" s="62" t="s">
        <v>44</v>
      </c>
      <c r="C26" s="231"/>
      <c r="D26" s="102" t="s">
        <v>555</v>
      </c>
      <c r="E26" s="109" t="s">
        <v>23</v>
      </c>
      <c r="F26" s="52" t="s">
        <v>658</v>
      </c>
      <c r="G26" s="52" t="s">
        <v>659</v>
      </c>
      <c r="H26" s="40">
        <v>0</v>
      </c>
    </row>
    <row r="27" spans="1:8" ht="39.6" x14ac:dyDescent="0.25">
      <c r="A27" s="231"/>
      <c r="B27" s="62" t="s">
        <v>32</v>
      </c>
      <c r="C27" s="231"/>
      <c r="D27" s="102" t="s">
        <v>553</v>
      </c>
      <c r="E27" s="62" t="s">
        <v>23</v>
      </c>
      <c r="F27" s="52" t="s">
        <v>658</v>
      </c>
      <c r="G27" s="52" t="s">
        <v>659</v>
      </c>
      <c r="H27" s="40">
        <v>0</v>
      </c>
    </row>
    <row r="28" spans="1:8" ht="26.4" x14ac:dyDescent="0.25">
      <c r="A28" s="232" t="s">
        <v>63</v>
      </c>
      <c r="B28" s="231"/>
      <c r="C28" s="231"/>
      <c r="D28" s="198" t="s">
        <v>64</v>
      </c>
      <c r="E28" s="233"/>
      <c r="F28" s="233"/>
      <c r="G28" s="233"/>
      <c r="H28" s="11"/>
    </row>
    <row r="29" spans="1:8" x14ac:dyDescent="0.25">
      <c r="A29" s="231"/>
      <c r="B29" s="62" t="s">
        <v>27</v>
      </c>
      <c r="C29" s="231"/>
      <c r="D29" s="2" t="s">
        <v>556</v>
      </c>
      <c r="E29" s="233"/>
      <c r="F29" s="233"/>
      <c r="G29" s="233"/>
      <c r="H29" s="11"/>
    </row>
    <row r="30" spans="1:8" x14ac:dyDescent="0.25">
      <c r="A30" s="231"/>
      <c r="B30" s="62"/>
      <c r="C30" s="62" t="s">
        <v>25</v>
      </c>
      <c r="D30" s="2" t="s">
        <v>557</v>
      </c>
      <c r="E30" s="209" t="s">
        <v>258</v>
      </c>
      <c r="F30" s="52" t="s">
        <v>660</v>
      </c>
      <c r="G30" s="52" t="s">
        <v>329</v>
      </c>
      <c r="H30" s="11">
        <v>200000</v>
      </c>
    </row>
    <row r="31" spans="1:8" x14ac:dyDescent="0.25">
      <c r="A31" s="231"/>
      <c r="B31" s="62"/>
      <c r="C31" s="62" t="s">
        <v>37</v>
      </c>
      <c r="D31" s="2" t="s">
        <v>558</v>
      </c>
      <c r="E31" s="209" t="s">
        <v>258</v>
      </c>
      <c r="F31" s="52" t="s">
        <v>660</v>
      </c>
      <c r="G31" s="52" t="s">
        <v>329</v>
      </c>
      <c r="H31" s="11">
        <v>100000</v>
      </c>
    </row>
    <row r="32" spans="1:8" ht="26.4" x14ac:dyDescent="0.25">
      <c r="A32" s="231"/>
      <c r="B32" s="62"/>
      <c r="C32" s="62" t="s">
        <v>543</v>
      </c>
      <c r="D32" s="234" t="s">
        <v>559</v>
      </c>
      <c r="E32" s="62" t="s">
        <v>231</v>
      </c>
      <c r="F32" s="157">
        <f>H30+H31</f>
        <v>300000</v>
      </c>
      <c r="G32" s="39">
        <v>0</v>
      </c>
      <c r="H32" s="7">
        <f>F32*G32</f>
        <v>0</v>
      </c>
    </row>
    <row r="33" spans="1:8" x14ac:dyDescent="0.25">
      <c r="A33" s="231"/>
      <c r="B33" s="62" t="s">
        <v>44</v>
      </c>
      <c r="C33" s="231"/>
      <c r="D33" s="2" t="s">
        <v>783</v>
      </c>
      <c r="E33" s="235" t="s">
        <v>258</v>
      </c>
      <c r="F33" s="52" t="s">
        <v>660</v>
      </c>
      <c r="G33" s="52" t="s">
        <v>329</v>
      </c>
      <c r="H33" s="11">
        <v>30000</v>
      </c>
    </row>
    <row r="34" spans="1:8" x14ac:dyDescent="0.25">
      <c r="A34" s="231"/>
      <c r="B34" s="62" t="s">
        <v>32</v>
      </c>
      <c r="C34" s="231"/>
      <c r="D34" s="2" t="s">
        <v>560</v>
      </c>
      <c r="E34" s="235" t="s">
        <v>23</v>
      </c>
      <c r="F34" s="52" t="s">
        <v>658</v>
      </c>
      <c r="G34" s="52" t="s">
        <v>659</v>
      </c>
      <c r="H34" s="40">
        <v>0</v>
      </c>
    </row>
    <row r="35" spans="1:8" x14ac:dyDescent="0.25">
      <c r="A35" s="81" t="s">
        <v>24</v>
      </c>
      <c r="B35" s="236"/>
      <c r="C35" s="236"/>
      <c r="D35" s="188"/>
      <c r="E35" s="237"/>
      <c r="F35" s="238"/>
      <c r="G35" s="238"/>
      <c r="H35" s="19">
        <f>SUM(H7:H34)</f>
        <v>6271131.25</v>
      </c>
    </row>
  </sheetData>
  <sheetProtection algorithmName="SHA-512" hashValue="i8tche8WTcFMTWLPN01nqRcxdEh3wxOWrdJITeHblAeovUHVVJQHKvMn5gVEKywUdbWHNGDL7GqTPgZMxc+6yA==" saltValue="aX5M+O7Wx7mTuTSJWnuaQg==" spinCount="100000" sheet="1" objects="1" scenarios="1" selectLockedCells="1"/>
  <mergeCells count="4">
    <mergeCell ref="A3:D3"/>
    <mergeCell ref="E3:H3"/>
    <mergeCell ref="A1:H1"/>
    <mergeCell ref="A2:H2"/>
  </mergeCells>
  <pageMargins left="0.75" right="0.75" top="1" bottom="1" header="0.5" footer="0.5"/>
  <pageSetup paperSize="9" scale="6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FFFF00"/>
  </sheetPr>
  <dimension ref="A1:I172"/>
  <sheetViews>
    <sheetView view="pageBreakPreview" zoomScale="86" zoomScaleNormal="100" zoomScaleSheetLayoutView="86" workbookViewId="0">
      <selection activeCell="G11" sqref="G11"/>
    </sheetView>
  </sheetViews>
  <sheetFormatPr defaultRowHeight="13.2" x14ac:dyDescent="0.25"/>
  <cols>
    <col min="1" max="1" width="9.33203125" customWidth="1"/>
    <col min="2" max="2" width="9" bestFit="1" customWidth="1"/>
    <col min="3" max="3" width="3.33203125" customWidth="1"/>
    <col min="4" max="4" width="40.6640625" customWidth="1"/>
    <col min="5" max="5" width="17.44140625" bestFit="1" customWidth="1"/>
    <col min="6" max="8" width="20.6640625" customWidth="1"/>
    <col min="258" max="258" width="9.33203125" customWidth="1"/>
    <col min="259" max="259" width="6.6640625" customWidth="1"/>
    <col min="260" max="260" width="40.6640625" customWidth="1"/>
    <col min="261" max="264" width="9.33203125" customWidth="1"/>
    <col min="514" max="514" width="9.33203125" customWidth="1"/>
    <col min="515" max="515" width="6.6640625" customWidth="1"/>
    <col min="516" max="516" width="40.6640625" customWidth="1"/>
    <col min="517" max="520" width="9.33203125" customWidth="1"/>
    <col min="770" max="770" width="9.33203125" customWidth="1"/>
    <col min="771" max="771" width="6.6640625" customWidth="1"/>
    <col min="772" max="772" width="40.6640625" customWidth="1"/>
    <col min="773" max="776" width="9.33203125" customWidth="1"/>
    <col min="1026" max="1026" width="9.33203125" customWidth="1"/>
    <col min="1027" max="1027" width="6.6640625" customWidth="1"/>
    <col min="1028" max="1028" width="40.6640625" customWidth="1"/>
    <col min="1029" max="1032" width="9.33203125" customWidth="1"/>
    <col min="1282" max="1282" width="9.33203125" customWidth="1"/>
    <col min="1283" max="1283" width="6.6640625" customWidth="1"/>
    <col min="1284" max="1284" width="40.6640625" customWidth="1"/>
    <col min="1285" max="1288" width="9.33203125" customWidth="1"/>
    <col min="1538" max="1538" width="9.33203125" customWidth="1"/>
    <col min="1539" max="1539" width="6.6640625" customWidth="1"/>
    <col min="1540" max="1540" width="40.6640625" customWidth="1"/>
    <col min="1541" max="1544" width="9.33203125" customWidth="1"/>
    <col min="1794" max="1794" width="9.33203125" customWidth="1"/>
    <col min="1795" max="1795" width="6.6640625" customWidth="1"/>
    <col min="1796" max="1796" width="40.6640625" customWidth="1"/>
    <col min="1797" max="1800" width="9.33203125" customWidth="1"/>
    <col min="2050" max="2050" width="9.33203125" customWidth="1"/>
    <col min="2051" max="2051" width="6.6640625" customWidth="1"/>
    <col min="2052" max="2052" width="40.6640625" customWidth="1"/>
    <col min="2053" max="2056" width="9.33203125" customWidth="1"/>
    <col min="2306" max="2306" width="9.33203125" customWidth="1"/>
    <col min="2307" max="2307" width="6.6640625" customWidth="1"/>
    <col min="2308" max="2308" width="40.6640625" customWidth="1"/>
    <col min="2309" max="2312" width="9.33203125" customWidth="1"/>
    <col min="2562" max="2562" width="9.33203125" customWidth="1"/>
    <col min="2563" max="2563" width="6.6640625" customWidth="1"/>
    <col min="2564" max="2564" width="40.6640625" customWidth="1"/>
    <col min="2565" max="2568" width="9.33203125" customWidth="1"/>
    <col min="2818" max="2818" width="9.33203125" customWidth="1"/>
    <col min="2819" max="2819" width="6.6640625" customWidth="1"/>
    <col min="2820" max="2820" width="40.6640625" customWidth="1"/>
    <col min="2821" max="2824" width="9.33203125" customWidth="1"/>
    <col min="3074" max="3074" width="9.33203125" customWidth="1"/>
    <col min="3075" max="3075" width="6.6640625" customWidth="1"/>
    <col min="3076" max="3076" width="40.6640625" customWidth="1"/>
    <col min="3077" max="3080" width="9.33203125" customWidth="1"/>
    <col min="3330" max="3330" width="9.33203125" customWidth="1"/>
    <col min="3331" max="3331" width="6.6640625" customWidth="1"/>
    <col min="3332" max="3332" width="40.6640625" customWidth="1"/>
    <col min="3333" max="3336" width="9.33203125" customWidth="1"/>
    <col min="3586" max="3586" width="9.33203125" customWidth="1"/>
    <col min="3587" max="3587" width="6.6640625" customWidth="1"/>
    <col min="3588" max="3588" width="40.6640625" customWidth="1"/>
    <col min="3589" max="3592" width="9.33203125" customWidth="1"/>
    <col min="3842" max="3842" width="9.33203125" customWidth="1"/>
    <col min="3843" max="3843" width="6.6640625" customWidth="1"/>
    <col min="3844" max="3844" width="40.6640625" customWidth="1"/>
    <col min="3845" max="3848" width="9.33203125" customWidth="1"/>
    <col min="4098" max="4098" width="9.33203125" customWidth="1"/>
    <col min="4099" max="4099" width="6.6640625" customWidth="1"/>
    <col min="4100" max="4100" width="40.6640625" customWidth="1"/>
    <col min="4101" max="4104" width="9.33203125" customWidth="1"/>
    <col min="4354" max="4354" width="9.33203125" customWidth="1"/>
    <col min="4355" max="4355" width="6.6640625" customWidth="1"/>
    <col min="4356" max="4356" width="40.6640625" customWidth="1"/>
    <col min="4357" max="4360" width="9.33203125" customWidth="1"/>
    <col min="4610" max="4610" width="9.33203125" customWidth="1"/>
    <col min="4611" max="4611" width="6.6640625" customWidth="1"/>
    <col min="4612" max="4612" width="40.6640625" customWidth="1"/>
    <col min="4613" max="4616" width="9.33203125" customWidth="1"/>
    <col min="4866" max="4866" width="9.33203125" customWidth="1"/>
    <col min="4867" max="4867" width="6.6640625" customWidth="1"/>
    <col min="4868" max="4868" width="40.6640625" customWidth="1"/>
    <col min="4869" max="4872" width="9.33203125" customWidth="1"/>
    <col min="5122" max="5122" width="9.33203125" customWidth="1"/>
    <col min="5123" max="5123" width="6.6640625" customWidth="1"/>
    <col min="5124" max="5124" width="40.6640625" customWidth="1"/>
    <col min="5125" max="5128" width="9.33203125" customWidth="1"/>
    <col min="5378" max="5378" width="9.33203125" customWidth="1"/>
    <col min="5379" max="5379" width="6.6640625" customWidth="1"/>
    <col min="5380" max="5380" width="40.6640625" customWidth="1"/>
    <col min="5381" max="5384" width="9.33203125" customWidth="1"/>
    <col min="5634" max="5634" width="9.33203125" customWidth="1"/>
    <col min="5635" max="5635" width="6.6640625" customWidth="1"/>
    <col min="5636" max="5636" width="40.6640625" customWidth="1"/>
    <col min="5637" max="5640" width="9.33203125" customWidth="1"/>
    <col min="5890" max="5890" width="9.33203125" customWidth="1"/>
    <col min="5891" max="5891" width="6.6640625" customWidth="1"/>
    <col min="5892" max="5892" width="40.6640625" customWidth="1"/>
    <col min="5893" max="5896" width="9.33203125" customWidth="1"/>
    <col min="6146" max="6146" width="9.33203125" customWidth="1"/>
    <col min="6147" max="6147" width="6.6640625" customWidth="1"/>
    <col min="6148" max="6148" width="40.6640625" customWidth="1"/>
    <col min="6149" max="6152" width="9.33203125" customWidth="1"/>
    <col min="6402" max="6402" width="9.33203125" customWidth="1"/>
    <col min="6403" max="6403" width="6.6640625" customWidth="1"/>
    <col min="6404" max="6404" width="40.6640625" customWidth="1"/>
    <col min="6405" max="6408" width="9.33203125" customWidth="1"/>
    <col min="6658" max="6658" width="9.33203125" customWidth="1"/>
    <col min="6659" max="6659" width="6.6640625" customWidth="1"/>
    <col min="6660" max="6660" width="40.6640625" customWidth="1"/>
    <col min="6661" max="6664" width="9.33203125" customWidth="1"/>
    <col min="6914" max="6914" width="9.33203125" customWidth="1"/>
    <col min="6915" max="6915" width="6.6640625" customWidth="1"/>
    <col min="6916" max="6916" width="40.6640625" customWidth="1"/>
    <col min="6917" max="6920" width="9.33203125" customWidth="1"/>
    <col min="7170" max="7170" width="9.33203125" customWidth="1"/>
    <col min="7171" max="7171" width="6.6640625" customWidth="1"/>
    <col min="7172" max="7172" width="40.6640625" customWidth="1"/>
    <col min="7173" max="7176" width="9.33203125" customWidth="1"/>
    <col min="7426" max="7426" width="9.33203125" customWidth="1"/>
    <col min="7427" max="7427" width="6.6640625" customWidth="1"/>
    <col min="7428" max="7428" width="40.6640625" customWidth="1"/>
    <col min="7429" max="7432" width="9.33203125" customWidth="1"/>
    <col min="7682" max="7682" width="9.33203125" customWidth="1"/>
    <col min="7683" max="7683" width="6.6640625" customWidth="1"/>
    <col min="7684" max="7684" width="40.6640625" customWidth="1"/>
    <col min="7685" max="7688" width="9.33203125" customWidth="1"/>
    <col min="7938" max="7938" width="9.33203125" customWidth="1"/>
    <col min="7939" max="7939" width="6.6640625" customWidth="1"/>
    <col min="7940" max="7940" width="40.6640625" customWidth="1"/>
    <col min="7941" max="7944" width="9.33203125" customWidth="1"/>
    <col min="8194" max="8194" width="9.33203125" customWidth="1"/>
    <col min="8195" max="8195" width="6.6640625" customWidth="1"/>
    <col min="8196" max="8196" width="40.6640625" customWidth="1"/>
    <col min="8197" max="8200" width="9.33203125" customWidth="1"/>
    <col min="8450" max="8450" width="9.33203125" customWidth="1"/>
    <col min="8451" max="8451" width="6.6640625" customWidth="1"/>
    <col min="8452" max="8452" width="40.6640625" customWidth="1"/>
    <col min="8453" max="8456" width="9.33203125" customWidth="1"/>
    <col min="8706" max="8706" width="9.33203125" customWidth="1"/>
    <col min="8707" max="8707" width="6.6640625" customWidth="1"/>
    <col min="8708" max="8708" width="40.6640625" customWidth="1"/>
    <col min="8709" max="8712" width="9.33203125" customWidth="1"/>
    <col min="8962" max="8962" width="9.33203125" customWidth="1"/>
    <col min="8963" max="8963" width="6.6640625" customWidth="1"/>
    <col min="8964" max="8964" width="40.6640625" customWidth="1"/>
    <col min="8965" max="8968" width="9.33203125" customWidth="1"/>
    <col min="9218" max="9218" width="9.33203125" customWidth="1"/>
    <col min="9219" max="9219" width="6.6640625" customWidth="1"/>
    <col min="9220" max="9220" width="40.6640625" customWidth="1"/>
    <col min="9221" max="9224" width="9.33203125" customWidth="1"/>
    <col min="9474" max="9474" width="9.33203125" customWidth="1"/>
    <col min="9475" max="9475" width="6.6640625" customWidth="1"/>
    <col min="9476" max="9476" width="40.6640625" customWidth="1"/>
    <col min="9477" max="9480" width="9.33203125" customWidth="1"/>
    <col min="9730" max="9730" width="9.33203125" customWidth="1"/>
    <col min="9731" max="9731" width="6.6640625" customWidth="1"/>
    <col min="9732" max="9732" width="40.6640625" customWidth="1"/>
    <col min="9733" max="9736" width="9.33203125" customWidth="1"/>
    <col min="9986" max="9986" width="9.33203125" customWidth="1"/>
    <col min="9987" max="9987" width="6.6640625" customWidth="1"/>
    <col min="9988" max="9988" width="40.6640625" customWidth="1"/>
    <col min="9989" max="9992" width="9.33203125" customWidth="1"/>
    <col min="10242" max="10242" width="9.33203125" customWidth="1"/>
    <col min="10243" max="10243" width="6.6640625" customWidth="1"/>
    <col min="10244" max="10244" width="40.6640625" customWidth="1"/>
    <col min="10245" max="10248" width="9.33203125" customWidth="1"/>
    <col min="10498" max="10498" width="9.33203125" customWidth="1"/>
    <col min="10499" max="10499" width="6.6640625" customWidth="1"/>
    <col min="10500" max="10500" width="40.6640625" customWidth="1"/>
    <col min="10501" max="10504" width="9.33203125" customWidth="1"/>
    <col min="10754" max="10754" width="9.33203125" customWidth="1"/>
    <col min="10755" max="10755" width="6.6640625" customWidth="1"/>
    <col min="10756" max="10756" width="40.6640625" customWidth="1"/>
    <col min="10757" max="10760" width="9.33203125" customWidth="1"/>
    <col min="11010" max="11010" width="9.33203125" customWidth="1"/>
    <col min="11011" max="11011" width="6.6640625" customWidth="1"/>
    <col min="11012" max="11012" width="40.6640625" customWidth="1"/>
    <col min="11013" max="11016" width="9.33203125" customWidth="1"/>
    <col min="11266" max="11266" width="9.33203125" customWidth="1"/>
    <col min="11267" max="11267" width="6.6640625" customWidth="1"/>
    <col min="11268" max="11268" width="40.6640625" customWidth="1"/>
    <col min="11269" max="11272" width="9.33203125" customWidth="1"/>
    <col min="11522" max="11522" width="9.33203125" customWidth="1"/>
    <col min="11523" max="11523" width="6.6640625" customWidth="1"/>
    <col min="11524" max="11524" width="40.6640625" customWidth="1"/>
    <col min="11525" max="11528" width="9.33203125" customWidth="1"/>
    <col min="11778" max="11778" width="9.33203125" customWidth="1"/>
    <col min="11779" max="11779" width="6.6640625" customWidth="1"/>
    <col min="11780" max="11780" width="40.6640625" customWidth="1"/>
    <col min="11781" max="11784" width="9.33203125" customWidth="1"/>
    <col min="12034" max="12034" width="9.33203125" customWidth="1"/>
    <col min="12035" max="12035" width="6.6640625" customWidth="1"/>
    <col min="12036" max="12036" width="40.6640625" customWidth="1"/>
    <col min="12037" max="12040" width="9.33203125" customWidth="1"/>
    <col min="12290" max="12290" width="9.33203125" customWidth="1"/>
    <col min="12291" max="12291" width="6.6640625" customWidth="1"/>
    <col min="12292" max="12292" width="40.6640625" customWidth="1"/>
    <col min="12293" max="12296" width="9.33203125" customWidth="1"/>
    <col min="12546" max="12546" width="9.33203125" customWidth="1"/>
    <col min="12547" max="12547" width="6.6640625" customWidth="1"/>
    <col min="12548" max="12548" width="40.6640625" customWidth="1"/>
    <col min="12549" max="12552" width="9.33203125" customWidth="1"/>
    <col min="12802" max="12802" width="9.33203125" customWidth="1"/>
    <col min="12803" max="12803" width="6.6640625" customWidth="1"/>
    <col min="12804" max="12804" width="40.6640625" customWidth="1"/>
    <col min="12805" max="12808" width="9.33203125" customWidth="1"/>
    <col min="13058" max="13058" width="9.33203125" customWidth="1"/>
    <col min="13059" max="13059" width="6.6640625" customWidth="1"/>
    <col min="13060" max="13060" width="40.6640625" customWidth="1"/>
    <col min="13061" max="13064" width="9.33203125" customWidth="1"/>
    <col min="13314" max="13314" width="9.33203125" customWidth="1"/>
    <col min="13315" max="13315" width="6.6640625" customWidth="1"/>
    <col min="13316" max="13316" width="40.6640625" customWidth="1"/>
    <col min="13317" max="13320" width="9.33203125" customWidth="1"/>
    <col min="13570" max="13570" width="9.33203125" customWidth="1"/>
    <col min="13571" max="13571" width="6.6640625" customWidth="1"/>
    <col min="13572" max="13572" width="40.6640625" customWidth="1"/>
    <col min="13573" max="13576" width="9.33203125" customWidth="1"/>
    <col min="13826" max="13826" width="9.33203125" customWidth="1"/>
    <col min="13827" max="13827" width="6.6640625" customWidth="1"/>
    <col min="13828" max="13828" width="40.6640625" customWidth="1"/>
    <col min="13829" max="13832" width="9.33203125" customWidth="1"/>
    <col min="14082" max="14082" width="9.33203125" customWidth="1"/>
    <col min="14083" max="14083" width="6.6640625" customWidth="1"/>
    <col min="14084" max="14084" width="40.6640625" customWidth="1"/>
    <col min="14085" max="14088" width="9.33203125" customWidth="1"/>
    <col min="14338" max="14338" width="9.33203125" customWidth="1"/>
    <col min="14339" max="14339" width="6.6640625" customWidth="1"/>
    <col min="14340" max="14340" width="40.6640625" customWidth="1"/>
    <col min="14341" max="14344" width="9.33203125" customWidth="1"/>
    <col min="14594" max="14594" width="9.33203125" customWidth="1"/>
    <col min="14595" max="14595" width="6.6640625" customWidth="1"/>
    <col min="14596" max="14596" width="40.6640625" customWidth="1"/>
    <col min="14597" max="14600" width="9.33203125" customWidth="1"/>
    <col min="14850" max="14850" width="9.33203125" customWidth="1"/>
    <col min="14851" max="14851" width="6.6640625" customWidth="1"/>
    <col min="14852" max="14852" width="40.6640625" customWidth="1"/>
    <col min="14853" max="14856" width="9.33203125" customWidth="1"/>
    <col min="15106" max="15106" width="9.33203125" customWidth="1"/>
    <col min="15107" max="15107" width="6.6640625" customWidth="1"/>
    <col min="15108" max="15108" width="40.6640625" customWidth="1"/>
    <col min="15109" max="15112" width="9.33203125" customWidth="1"/>
    <col min="15362" max="15362" width="9.33203125" customWidth="1"/>
    <col min="15363" max="15363" width="6.6640625" customWidth="1"/>
    <col min="15364" max="15364" width="40.6640625" customWidth="1"/>
    <col min="15365" max="15368" width="9.33203125" customWidth="1"/>
    <col min="15618" max="15618" width="9.33203125" customWidth="1"/>
    <col min="15619" max="15619" width="6.6640625" customWidth="1"/>
    <col min="15620" max="15620" width="40.6640625" customWidth="1"/>
    <col min="15621" max="15624" width="9.33203125" customWidth="1"/>
    <col min="15874" max="15874" width="9.33203125" customWidth="1"/>
    <col min="15875" max="15875" width="6.6640625" customWidth="1"/>
    <col min="15876" max="15876" width="40.6640625" customWidth="1"/>
    <col min="15877" max="15880" width="9.33203125" customWidth="1"/>
    <col min="16130" max="16130" width="9.33203125" customWidth="1"/>
    <col min="16131" max="16131" width="6.6640625" customWidth="1"/>
    <col min="16132" max="16132" width="40.6640625" customWidth="1"/>
    <col min="16133" max="16136" width="9.33203125" customWidth="1"/>
  </cols>
  <sheetData>
    <row r="1" spans="1:9" x14ac:dyDescent="0.25">
      <c r="A1" s="264" t="str">
        <f>'C1.2'!A1</f>
        <v>CONTRACT SANRAL N.012-150-2020/1</v>
      </c>
      <c r="B1" s="264"/>
      <c r="C1" s="264"/>
      <c r="D1" s="264"/>
      <c r="E1" s="264"/>
      <c r="F1" s="264"/>
      <c r="G1" s="264"/>
      <c r="H1" s="264"/>
    </row>
    <row r="2" spans="1:9" x14ac:dyDescent="0.25">
      <c r="A2" s="264" t="str">
        <f>'C1.2'!A2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  <c r="H2" s="264"/>
    </row>
    <row r="3" spans="1:9" ht="48" customHeight="1" x14ac:dyDescent="0.25">
      <c r="A3" s="43" t="s">
        <v>127</v>
      </c>
      <c r="B3" s="44"/>
      <c r="C3" s="44"/>
      <c r="D3" s="45"/>
      <c r="E3" s="261" t="s">
        <v>128</v>
      </c>
      <c r="F3" s="261"/>
      <c r="G3" s="261"/>
      <c r="H3" s="261"/>
    </row>
    <row r="4" spans="1:9" x14ac:dyDescent="0.25">
      <c r="A4" s="46" t="s">
        <v>0</v>
      </c>
      <c r="B4" s="46"/>
      <c r="C4" s="46"/>
      <c r="D4" s="48" t="s">
        <v>1</v>
      </c>
      <c r="E4" s="48" t="s">
        <v>2</v>
      </c>
      <c r="F4" s="48" t="s">
        <v>3</v>
      </c>
      <c r="G4" s="48" t="s">
        <v>4</v>
      </c>
      <c r="H4" s="48" t="s">
        <v>5</v>
      </c>
      <c r="I4" s="93"/>
    </row>
    <row r="5" spans="1:9" x14ac:dyDescent="0.25">
      <c r="A5" s="49"/>
      <c r="B5" s="49"/>
      <c r="C5" s="49"/>
      <c r="D5" s="51"/>
      <c r="E5" s="52"/>
      <c r="F5" s="52"/>
      <c r="G5" s="51"/>
      <c r="H5" s="51"/>
    </row>
    <row r="6" spans="1:9" x14ac:dyDescent="0.25">
      <c r="A6" s="53"/>
      <c r="B6" s="53"/>
      <c r="C6" s="53"/>
      <c r="D6" s="51"/>
      <c r="E6" s="52"/>
      <c r="F6" s="52"/>
      <c r="G6" s="51"/>
      <c r="H6" s="51"/>
    </row>
    <row r="7" spans="1:9" x14ac:dyDescent="0.25">
      <c r="A7" s="49" t="s">
        <v>711</v>
      </c>
      <c r="B7" s="49"/>
      <c r="C7" s="49"/>
      <c r="D7" s="86" t="s">
        <v>129</v>
      </c>
      <c r="E7" s="52"/>
      <c r="F7" s="52"/>
      <c r="G7" s="51"/>
      <c r="H7" s="56"/>
    </row>
    <row r="8" spans="1:9" x14ac:dyDescent="0.25">
      <c r="A8" s="49"/>
      <c r="B8" s="59" t="s">
        <v>130</v>
      </c>
      <c r="C8" s="59"/>
      <c r="D8" s="87" t="s">
        <v>30</v>
      </c>
      <c r="E8" s="62" t="s">
        <v>23</v>
      </c>
      <c r="F8" s="62" t="s">
        <v>658</v>
      </c>
      <c r="G8" s="10" t="s">
        <v>659</v>
      </c>
      <c r="H8" s="30">
        <v>0</v>
      </c>
    </row>
    <row r="9" spans="1:9" x14ac:dyDescent="0.25">
      <c r="A9" s="49"/>
      <c r="B9" s="59" t="s">
        <v>131</v>
      </c>
      <c r="C9" s="59"/>
      <c r="D9" s="87" t="s">
        <v>31</v>
      </c>
      <c r="E9" s="62" t="s">
        <v>23</v>
      </c>
      <c r="F9" s="62" t="s">
        <v>658</v>
      </c>
      <c r="G9" s="10" t="s">
        <v>659</v>
      </c>
      <c r="H9" s="30">
        <v>0</v>
      </c>
    </row>
    <row r="10" spans="1:9" x14ac:dyDescent="0.25">
      <c r="A10" s="49"/>
      <c r="B10" s="59" t="s">
        <v>132</v>
      </c>
      <c r="C10" s="59"/>
      <c r="D10" s="87" t="s">
        <v>133</v>
      </c>
      <c r="E10" s="62"/>
      <c r="F10" s="52"/>
      <c r="G10" s="8"/>
      <c r="H10" s="7"/>
    </row>
    <row r="11" spans="1:9" x14ac:dyDescent="0.25">
      <c r="A11" s="49"/>
      <c r="B11" s="59"/>
      <c r="C11" s="88" t="s">
        <v>27</v>
      </c>
      <c r="D11" s="89" t="s">
        <v>725</v>
      </c>
      <c r="E11" s="62" t="s">
        <v>52</v>
      </c>
      <c r="F11" s="52">
        <v>3</v>
      </c>
      <c r="G11" s="29">
        <v>0</v>
      </c>
      <c r="H11" s="7">
        <f t="shared" ref="H11:H12" si="0">F11*G11</f>
        <v>0</v>
      </c>
    </row>
    <row r="12" spans="1:9" x14ac:dyDescent="0.25">
      <c r="A12" s="49"/>
      <c r="B12" s="59"/>
      <c r="C12" s="88" t="s">
        <v>29</v>
      </c>
      <c r="D12" s="89" t="s">
        <v>726</v>
      </c>
      <c r="E12" s="62" t="s">
        <v>52</v>
      </c>
      <c r="F12" s="52">
        <v>18</v>
      </c>
      <c r="G12" s="29">
        <v>0</v>
      </c>
      <c r="H12" s="7">
        <f t="shared" si="0"/>
        <v>0</v>
      </c>
    </row>
    <row r="13" spans="1:9" x14ac:dyDescent="0.25">
      <c r="A13" s="49"/>
      <c r="B13" s="59" t="s">
        <v>712</v>
      </c>
      <c r="C13" s="88"/>
      <c r="D13" s="89" t="s">
        <v>716</v>
      </c>
      <c r="E13" s="62"/>
      <c r="F13" s="52"/>
      <c r="G13" s="8"/>
      <c r="H13" s="7"/>
    </row>
    <row r="14" spans="1:9" x14ac:dyDescent="0.25">
      <c r="A14" s="49"/>
      <c r="B14" s="59"/>
      <c r="C14" s="88" t="s">
        <v>27</v>
      </c>
      <c r="D14" s="89" t="s">
        <v>713</v>
      </c>
      <c r="E14" s="62" t="s">
        <v>718</v>
      </c>
      <c r="F14" s="52">
        <v>1</v>
      </c>
      <c r="G14" s="29">
        <v>0</v>
      </c>
      <c r="H14" s="7">
        <f t="shared" ref="H14:H16" si="1">F14*G14</f>
        <v>0</v>
      </c>
    </row>
    <row r="15" spans="1:9" x14ac:dyDescent="0.25">
      <c r="A15" s="49"/>
      <c r="B15" s="59"/>
      <c r="C15" s="88" t="s">
        <v>29</v>
      </c>
      <c r="D15" s="89" t="s">
        <v>714</v>
      </c>
      <c r="E15" s="62" t="s">
        <v>718</v>
      </c>
      <c r="F15" s="52">
        <v>1</v>
      </c>
      <c r="G15" s="29">
        <v>0</v>
      </c>
      <c r="H15" s="7">
        <f t="shared" si="1"/>
        <v>0</v>
      </c>
    </row>
    <row r="16" spans="1:9" x14ac:dyDescent="0.25">
      <c r="A16" s="49"/>
      <c r="B16" s="59"/>
      <c r="C16" s="88" t="s">
        <v>44</v>
      </c>
      <c r="D16" s="89" t="s">
        <v>717</v>
      </c>
      <c r="E16" s="62" t="s">
        <v>52</v>
      </c>
      <c r="F16" s="52">
        <v>1</v>
      </c>
      <c r="G16" s="29">
        <v>0</v>
      </c>
      <c r="H16" s="7">
        <f t="shared" si="1"/>
        <v>0</v>
      </c>
    </row>
    <row r="17" spans="1:9" x14ac:dyDescent="0.25">
      <c r="A17" s="49"/>
      <c r="B17" s="59"/>
      <c r="C17" s="88" t="s">
        <v>32</v>
      </c>
      <c r="D17" s="89" t="s">
        <v>715</v>
      </c>
      <c r="E17" s="62" t="s">
        <v>326</v>
      </c>
      <c r="F17" s="52" t="s">
        <v>661</v>
      </c>
      <c r="G17" s="8" t="s">
        <v>662</v>
      </c>
      <c r="H17" s="7">
        <v>250000</v>
      </c>
    </row>
    <row r="18" spans="1:9" ht="15.6" x14ac:dyDescent="0.25">
      <c r="A18" s="49" t="s">
        <v>134</v>
      </c>
      <c r="B18" s="59"/>
      <c r="C18" s="88"/>
      <c r="D18" s="90" t="s">
        <v>135</v>
      </c>
      <c r="E18" s="63" t="s">
        <v>136</v>
      </c>
      <c r="F18" s="52">
        <v>30</v>
      </c>
      <c r="G18" s="29">
        <v>0</v>
      </c>
      <c r="H18" s="7">
        <f>F18*G18</f>
        <v>0</v>
      </c>
    </row>
    <row r="19" spans="1:9" x14ac:dyDescent="0.25">
      <c r="A19" s="49"/>
      <c r="B19" s="59"/>
      <c r="C19" s="59"/>
      <c r="D19" s="91"/>
      <c r="E19" s="62"/>
      <c r="F19" s="52"/>
      <c r="G19" s="51"/>
      <c r="H19" s="51"/>
      <c r="I19" s="94"/>
    </row>
    <row r="20" spans="1:9" x14ac:dyDescent="0.25">
      <c r="A20" s="49"/>
      <c r="B20" s="59"/>
      <c r="C20" s="59"/>
      <c r="D20" s="91"/>
      <c r="E20" s="62"/>
      <c r="F20" s="52"/>
      <c r="G20" s="51"/>
      <c r="H20" s="51"/>
    </row>
    <row r="21" spans="1:9" x14ac:dyDescent="0.25">
      <c r="A21" s="49"/>
      <c r="B21" s="59"/>
      <c r="C21" s="59"/>
      <c r="D21" s="91"/>
      <c r="E21" s="62"/>
      <c r="F21" s="52"/>
      <c r="G21" s="51"/>
      <c r="H21" s="51"/>
    </row>
    <row r="22" spans="1:9" x14ac:dyDescent="0.25">
      <c r="A22" s="81" t="s">
        <v>24</v>
      </c>
      <c r="B22" s="82"/>
      <c r="C22" s="83"/>
      <c r="D22" s="84"/>
      <c r="E22" s="81"/>
      <c r="F22" s="81"/>
      <c r="G22" s="81"/>
      <c r="H22" s="9">
        <f>SUM(H7:H21)</f>
        <v>250000</v>
      </c>
    </row>
    <row r="23" spans="1:9" x14ac:dyDescent="0.25">
      <c r="A23" s="92"/>
      <c r="B23" s="92"/>
      <c r="C23" s="92"/>
      <c r="D23" s="92"/>
      <c r="E23" s="92"/>
      <c r="F23" s="92"/>
      <c r="G23" s="92"/>
      <c r="H23" s="92"/>
    </row>
    <row r="158" spans="6:6" x14ac:dyDescent="0.25">
      <c r="F158" s="1"/>
    </row>
    <row r="159" spans="6:6" x14ac:dyDescent="0.25">
      <c r="F159" s="1"/>
    </row>
    <row r="164" spans="5:5" x14ac:dyDescent="0.25">
      <c r="E164" s="6"/>
    </row>
    <row r="165" spans="5:5" x14ac:dyDescent="0.25">
      <c r="E165" s="5"/>
    </row>
    <row r="166" spans="5:5" x14ac:dyDescent="0.25">
      <c r="E166" s="4"/>
    </row>
    <row r="167" spans="5:5" x14ac:dyDescent="0.25">
      <c r="E167" s="4"/>
    </row>
    <row r="168" spans="5:5" x14ac:dyDescent="0.25">
      <c r="E168" s="6"/>
    </row>
    <row r="169" spans="5:5" x14ac:dyDescent="0.25">
      <c r="E169" s="5"/>
    </row>
    <row r="170" spans="5:5" x14ac:dyDescent="0.25">
      <c r="E170" s="5"/>
    </row>
    <row r="171" spans="5:5" x14ac:dyDescent="0.25">
      <c r="E171" s="5"/>
    </row>
    <row r="172" spans="5:5" x14ac:dyDescent="0.25">
      <c r="E172" s="3"/>
    </row>
  </sheetData>
  <sheetProtection algorithmName="SHA-512" hashValue="IojlPENokW+TmdcgfifI6iEl8HUFk2RtKEfFPVsi7AeNN2NV9hdyASSxyzZkfi6uFqEEmGxKvfux6zYKi57b6g==" saltValue="ukzu/effMzk685/77msj7w==" spinCount="100000" sheet="1" objects="1" scenarios="1" selectLockedCells="1"/>
  <mergeCells count="3">
    <mergeCell ref="E3:H3"/>
    <mergeCell ref="A1:H1"/>
    <mergeCell ref="A2:H2"/>
  </mergeCells>
  <pageMargins left="0.75" right="0.75" top="1" bottom="1" header="0.5" footer="0.5"/>
  <pageSetup paperSize="9" scale="62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7"/>
  <dimension ref="A1:N85"/>
  <sheetViews>
    <sheetView tabSelected="1" view="pageBreakPreview" zoomScale="77" zoomScaleNormal="100" zoomScaleSheetLayoutView="77" workbookViewId="0">
      <selection activeCell="G11" sqref="G11"/>
    </sheetView>
  </sheetViews>
  <sheetFormatPr defaultRowHeight="13.2" x14ac:dyDescent="0.25"/>
  <cols>
    <col min="2" max="2" width="72.44140625" customWidth="1"/>
    <col min="3" max="3" width="21.5546875" customWidth="1"/>
    <col min="4" max="4" width="20.6640625" customWidth="1"/>
    <col min="5" max="5" width="17" customWidth="1"/>
    <col min="7" max="7" width="17.44140625" customWidth="1"/>
  </cols>
  <sheetData>
    <row r="1" spans="1:14" x14ac:dyDescent="0.25">
      <c r="A1" s="272" t="s">
        <v>72</v>
      </c>
      <c r="B1" s="272"/>
    </row>
    <row r="2" spans="1:14" x14ac:dyDescent="0.25">
      <c r="B2" s="239"/>
    </row>
    <row r="3" spans="1:14" x14ac:dyDescent="0.25">
      <c r="A3" s="271" t="s">
        <v>870</v>
      </c>
      <c r="B3" s="271"/>
    </row>
    <row r="4" spans="1:14" ht="24.75" customHeight="1" x14ac:dyDescent="0.25">
      <c r="A4" s="271" t="s">
        <v>872</v>
      </c>
      <c r="B4" s="272"/>
    </row>
    <row r="5" spans="1:14" x14ac:dyDescent="0.25">
      <c r="A5" s="221"/>
      <c r="B5" s="221"/>
    </row>
    <row r="6" spans="1:14" x14ac:dyDescent="0.25">
      <c r="A6" s="273" t="s">
        <v>648</v>
      </c>
      <c r="B6" s="273"/>
    </row>
    <row r="7" spans="1:14" x14ac:dyDescent="0.25">
      <c r="A7" s="240" t="s">
        <v>75</v>
      </c>
      <c r="B7" s="241" t="s">
        <v>28</v>
      </c>
      <c r="C7" s="242">
        <f>'C1.2'!H58</f>
        <v>575000</v>
      </c>
    </row>
    <row r="8" spans="1:14" x14ac:dyDescent="0.25">
      <c r="A8" s="240" t="s">
        <v>127</v>
      </c>
      <c r="B8" s="241" t="s">
        <v>128</v>
      </c>
      <c r="C8" s="242">
        <f>'C1.3'!H22</f>
        <v>250000</v>
      </c>
      <c r="G8" s="271"/>
      <c r="H8" s="271"/>
      <c r="I8" s="271"/>
      <c r="J8" s="271"/>
      <c r="K8" s="271"/>
      <c r="L8" s="271"/>
      <c r="M8" s="271"/>
      <c r="N8" s="271"/>
    </row>
    <row r="9" spans="1:14" x14ac:dyDescent="0.25">
      <c r="A9" s="240" t="s">
        <v>137</v>
      </c>
      <c r="B9" s="241" t="s">
        <v>138</v>
      </c>
      <c r="C9" s="242">
        <f>'C1.4'!G73</f>
        <v>140000</v>
      </c>
      <c r="G9" s="271"/>
      <c r="H9" s="272"/>
      <c r="I9" s="272"/>
      <c r="J9" s="272"/>
      <c r="K9" s="272"/>
      <c r="L9" s="272"/>
      <c r="M9" s="272"/>
      <c r="N9" s="272"/>
    </row>
    <row r="10" spans="1:14" x14ac:dyDescent="0.25">
      <c r="A10" s="240" t="s">
        <v>247</v>
      </c>
      <c r="B10" s="241" t="s">
        <v>248</v>
      </c>
      <c r="C10" s="242">
        <f>'C1.5'!I49</f>
        <v>100000</v>
      </c>
    </row>
    <row r="11" spans="1:14" x14ac:dyDescent="0.25">
      <c r="A11" s="240" t="s">
        <v>295</v>
      </c>
      <c r="B11" s="241" t="s">
        <v>7</v>
      </c>
      <c r="C11" s="242">
        <f>'C1.6'!G18</f>
        <v>0</v>
      </c>
    </row>
    <row r="12" spans="1:14" x14ac:dyDescent="0.25">
      <c r="A12" s="240" t="s">
        <v>304</v>
      </c>
      <c r="B12" s="241" t="s">
        <v>305</v>
      </c>
      <c r="C12" s="243">
        <f>'C1.7'!H19</f>
        <v>0</v>
      </c>
      <c r="D12" s="244">
        <f>SUM(C7:C12)</f>
        <v>1065000</v>
      </c>
    </row>
    <row r="13" spans="1:14" x14ac:dyDescent="0.25">
      <c r="A13" s="92"/>
      <c r="B13" s="241"/>
      <c r="C13" s="242"/>
    </row>
    <row r="14" spans="1:14" x14ac:dyDescent="0.25">
      <c r="A14" s="272" t="s">
        <v>647</v>
      </c>
      <c r="B14" s="272"/>
      <c r="C14" s="242"/>
    </row>
    <row r="15" spans="1:14" x14ac:dyDescent="0.25">
      <c r="A15" s="240" t="s">
        <v>318</v>
      </c>
      <c r="B15" s="241" t="s">
        <v>319</v>
      </c>
      <c r="C15" s="242">
        <f>'C2.1'!H12</f>
        <v>100000</v>
      </c>
    </row>
    <row r="16" spans="1:14" x14ac:dyDescent="0.25">
      <c r="A16" s="240"/>
      <c r="B16" s="241"/>
      <c r="C16" s="243"/>
      <c r="D16" s="244">
        <f>SUM(C15:C16)</f>
        <v>100000</v>
      </c>
    </row>
    <row r="17" spans="1:4" x14ac:dyDescent="0.25">
      <c r="A17" s="92"/>
      <c r="B17" s="241"/>
      <c r="C17" s="242"/>
    </row>
    <row r="18" spans="1:4" x14ac:dyDescent="0.25">
      <c r="A18" s="272" t="s">
        <v>649</v>
      </c>
      <c r="B18" s="272"/>
      <c r="C18" s="242"/>
    </row>
    <row r="19" spans="1:4" x14ac:dyDescent="0.25">
      <c r="A19" s="240" t="s">
        <v>345</v>
      </c>
      <c r="B19" s="241" t="s">
        <v>8</v>
      </c>
      <c r="C19" s="242">
        <f>'C3.1'!H48</f>
        <v>10000</v>
      </c>
    </row>
    <row r="20" spans="1:4" x14ac:dyDescent="0.25">
      <c r="A20" s="240" t="s">
        <v>400</v>
      </c>
      <c r="B20" s="241" t="s">
        <v>401</v>
      </c>
      <c r="C20" s="242">
        <f>'C3.2'!H28</f>
        <v>0</v>
      </c>
    </row>
    <row r="21" spans="1:4" x14ac:dyDescent="0.25">
      <c r="A21" s="240"/>
      <c r="B21" s="241"/>
      <c r="C21" s="243"/>
      <c r="D21" s="244">
        <f>SUM(C19:C21)</f>
        <v>10000</v>
      </c>
    </row>
    <row r="22" spans="1:4" x14ac:dyDescent="0.25">
      <c r="A22" s="92"/>
      <c r="B22" s="241"/>
      <c r="C22" s="242"/>
    </row>
    <row r="23" spans="1:4" x14ac:dyDescent="0.25">
      <c r="A23" s="272" t="s">
        <v>650</v>
      </c>
      <c r="B23" s="272"/>
      <c r="C23" s="242"/>
    </row>
    <row r="24" spans="1:4" x14ac:dyDescent="0.25">
      <c r="A24" s="240" t="s">
        <v>425</v>
      </c>
      <c r="B24" s="241" t="s">
        <v>16</v>
      </c>
      <c r="C24" s="242">
        <f>'C4.1'!H14</f>
        <v>0</v>
      </c>
    </row>
    <row r="25" spans="1:4" x14ac:dyDescent="0.25">
      <c r="A25" s="240" t="s">
        <v>426</v>
      </c>
      <c r="B25" s="241" t="s">
        <v>427</v>
      </c>
      <c r="C25" s="242">
        <f>'C4.3'!I26</f>
        <v>0</v>
      </c>
    </row>
    <row r="26" spans="1:4" x14ac:dyDescent="0.25">
      <c r="A26" s="240" t="s">
        <v>439</v>
      </c>
      <c r="B26" s="241" t="s">
        <v>440</v>
      </c>
      <c r="C26" s="242">
        <f>'C4.4'!H18</f>
        <v>0</v>
      </c>
    </row>
    <row r="27" spans="1:4" x14ac:dyDescent="0.25">
      <c r="A27" s="240"/>
      <c r="B27" s="241"/>
      <c r="C27" s="243"/>
      <c r="D27" s="244">
        <f>SUM(C24:C27)</f>
        <v>0</v>
      </c>
    </row>
    <row r="28" spans="1:4" x14ac:dyDescent="0.25">
      <c r="A28" s="92"/>
      <c r="B28" s="241"/>
      <c r="C28" s="242"/>
    </row>
    <row r="29" spans="1:4" x14ac:dyDescent="0.25">
      <c r="A29" s="272" t="s">
        <v>651</v>
      </c>
      <c r="B29" s="272"/>
      <c r="C29" s="242"/>
    </row>
    <row r="30" spans="1:4" x14ac:dyDescent="0.25">
      <c r="A30" s="240" t="s">
        <v>451</v>
      </c>
      <c r="B30" s="241" t="s">
        <v>452</v>
      </c>
      <c r="C30" s="242">
        <f>'C5.1'!I15</f>
        <v>0</v>
      </c>
    </row>
    <row r="31" spans="1:4" x14ac:dyDescent="0.25">
      <c r="A31" s="240" t="s">
        <v>460</v>
      </c>
      <c r="B31" s="241" t="s">
        <v>461</v>
      </c>
      <c r="C31" s="242">
        <f>'C5.3'!H22</f>
        <v>0</v>
      </c>
    </row>
    <row r="32" spans="1:4" x14ac:dyDescent="0.25">
      <c r="A32" s="240" t="s">
        <v>468</v>
      </c>
      <c r="B32" s="241" t="s">
        <v>469</v>
      </c>
      <c r="C32" s="242">
        <f>'C5.4'!H17</f>
        <v>0</v>
      </c>
    </row>
    <row r="33" spans="1:4" x14ac:dyDescent="0.25">
      <c r="A33" s="240"/>
      <c r="B33" s="241"/>
      <c r="C33" s="243"/>
      <c r="D33" s="244">
        <f>SUM(C30:C33)</f>
        <v>0</v>
      </c>
    </row>
    <row r="34" spans="1:4" x14ac:dyDescent="0.25">
      <c r="A34" s="92"/>
      <c r="B34" s="241"/>
      <c r="C34" s="242"/>
    </row>
    <row r="35" spans="1:4" x14ac:dyDescent="0.25">
      <c r="A35" s="272" t="s">
        <v>652</v>
      </c>
      <c r="B35" s="272"/>
      <c r="C35" s="242"/>
    </row>
    <row r="36" spans="1:4" x14ac:dyDescent="0.25">
      <c r="A36" s="240" t="s">
        <v>477</v>
      </c>
      <c r="B36" s="241" t="s">
        <v>19</v>
      </c>
      <c r="C36" s="242">
        <f>'C8.1'!G15</f>
        <v>0</v>
      </c>
    </row>
    <row r="37" spans="1:4" x14ac:dyDescent="0.25">
      <c r="A37" s="240" t="s">
        <v>480</v>
      </c>
      <c r="B37" s="241" t="s">
        <v>481</v>
      </c>
      <c r="C37" s="242">
        <f>'C8.8'!H33</f>
        <v>0</v>
      </c>
    </row>
    <row r="38" spans="1:4" x14ac:dyDescent="0.25">
      <c r="A38" s="240"/>
      <c r="B38" s="241"/>
      <c r="C38" s="243"/>
      <c r="D38" s="244">
        <f>SUM(C36:C38)</f>
        <v>0</v>
      </c>
    </row>
    <row r="39" spans="1:4" x14ac:dyDescent="0.25">
      <c r="A39" s="92"/>
      <c r="B39" s="241"/>
      <c r="C39" s="242"/>
    </row>
    <row r="40" spans="1:4" x14ac:dyDescent="0.25">
      <c r="A40" s="272" t="s">
        <v>499</v>
      </c>
      <c r="B40" s="272"/>
      <c r="C40" s="242"/>
    </row>
    <row r="41" spans="1:4" x14ac:dyDescent="0.25">
      <c r="A41" s="240" t="s">
        <v>498</v>
      </c>
      <c r="B41" s="241" t="s">
        <v>499</v>
      </c>
      <c r="C41" s="243">
        <f>'C9.1'!H38</f>
        <v>0</v>
      </c>
      <c r="D41" s="244">
        <f>SUM(C41)</f>
        <v>0</v>
      </c>
    </row>
    <row r="42" spans="1:4" x14ac:dyDescent="0.25">
      <c r="A42" s="92"/>
      <c r="B42" s="241"/>
      <c r="C42" s="242"/>
    </row>
    <row r="43" spans="1:4" x14ac:dyDescent="0.25">
      <c r="A43" s="272" t="s">
        <v>653</v>
      </c>
      <c r="B43" s="272"/>
      <c r="C43" s="242"/>
    </row>
    <row r="44" spans="1:4" x14ac:dyDescent="0.25">
      <c r="A44" s="240" t="s">
        <v>523</v>
      </c>
      <c r="B44" s="241" t="s">
        <v>642</v>
      </c>
      <c r="C44" s="243">
        <f>'C10.1'!H24</f>
        <v>0</v>
      </c>
      <c r="D44" s="244">
        <f>SUM(C44)</f>
        <v>0</v>
      </c>
    </row>
    <row r="45" spans="1:4" x14ac:dyDescent="0.25">
      <c r="A45" s="92"/>
      <c r="B45" s="241"/>
      <c r="C45" s="242"/>
    </row>
    <row r="46" spans="1:4" x14ac:dyDescent="0.25">
      <c r="A46" s="272" t="s">
        <v>654</v>
      </c>
      <c r="B46" s="272"/>
      <c r="C46" s="242"/>
    </row>
    <row r="47" spans="1:4" ht="26.4" x14ac:dyDescent="0.25">
      <c r="A47" s="240" t="s">
        <v>537</v>
      </c>
      <c r="B47" s="241" t="s">
        <v>566</v>
      </c>
      <c r="C47" s="242">
        <f>'C11.1'!H11</f>
        <v>0</v>
      </c>
    </row>
    <row r="48" spans="1:4" x14ac:dyDescent="0.25">
      <c r="A48" s="240" t="s">
        <v>561</v>
      </c>
      <c r="B48" s="241" t="s">
        <v>567</v>
      </c>
      <c r="C48" s="242">
        <f>'C11.2'!H19</f>
        <v>0</v>
      </c>
    </row>
    <row r="49" spans="1:11" x14ac:dyDescent="0.25">
      <c r="A49" s="240" t="s">
        <v>577</v>
      </c>
      <c r="B49" s="241" t="s">
        <v>576</v>
      </c>
      <c r="C49" s="242">
        <f>'C11.4'!H22</f>
        <v>0</v>
      </c>
    </row>
    <row r="50" spans="1:11" x14ac:dyDescent="0.25">
      <c r="A50" s="240" t="s">
        <v>592</v>
      </c>
      <c r="B50" s="241" t="s">
        <v>645</v>
      </c>
      <c r="C50" s="242">
        <f>'C11.6'!H25</f>
        <v>0</v>
      </c>
    </row>
    <row r="51" spans="1:11" x14ac:dyDescent="0.25">
      <c r="A51" s="240" t="s">
        <v>607</v>
      </c>
      <c r="B51" s="241" t="s">
        <v>608</v>
      </c>
      <c r="C51" s="242">
        <f>'C11.7'!G25</f>
        <v>0</v>
      </c>
    </row>
    <row r="52" spans="1:11" x14ac:dyDescent="0.25">
      <c r="A52" s="240" t="s">
        <v>628</v>
      </c>
      <c r="B52" s="241" t="s">
        <v>629</v>
      </c>
      <c r="C52" s="243">
        <f>'C11.9'!G12</f>
        <v>0</v>
      </c>
      <c r="D52" s="244">
        <f>SUM(C47:C52)</f>
        <v>0</v>
      </c>
    </row>
    <row r="53" spans="1:11" x14ac:dyDescent="0.25">
      <c r="A53" s="92"/>
      <c r="B53" s="241"/>
      <c r="C53" s="242"/>
    </row>
    <row r="54" spans="1:11" x14ac:dyDescent="0.25">
      <c r="A54" s="239" t="s">
        <v>655</v>
      </c>
      <c r="B54" s="241"/>
      <c r="C54" s="242"/>
    </row>
    <row r="55" spans="1:11" x14ac:dyDescent="0.25">
      <c r="A55" s="240" t="s">
        <v>634</v>
      </c>
      <c r="B55" s="241" t="s">
        <v>635</v>
      </c>
      <c r="C55" s="242">
        <f>'C13.7'!H13</f>
        <v>0</v>
      </c>
    </row>
    <row r="56" spans="1:11" x14ac:dyDescent="0.25">
      <c r="A56" s="240"/>
      <c r="B56" s="241"/>
      <c r="C56" s="243"/>
      <c r="D56" s="244">
        <f>SUM(C55:C56)</f>
        <v>0</v>
      </c>
    </row>
    <row r="57" spans="1:11" x14ac:dyDescent="0.25">
      <c r="A57" s="92"/>
      <c r="B57" s="241"/>
      <c r="C57" s="242"/>
    </row>
    <row r="58" spans="1:11" x14ac:dyDescent="0.25">
      <c r="A58" s="92"/>
      <c r="B58" s="241"/>
      <c r="C58" s="242"/>
    </row>
    <row r="59" spans="1:11" x14ac:dyDescent="0.25">
      <c r="A59" s="272" t="s">
        <v>656</v>
      </c>
      <c r="B59" s="272"/>
      <c r="C59" s="242"/>
    </row>
    <row r="60" spans="1:11" x14ac:dyDescent="0.25">
      <c r="A60" s="240" t="s">
        <v>641</v>
      </c>
      <c r="B60" s="241" t="s">
        <v>640</v>
      </c>
      <c r="C60" s="243">
        <f>'C20.1'!I9</f>
        <v>200000</v>
      </c>
      <c r="D60" s="244">
        <f>SUM(C60)</f>
        <v>200000</v>
      </c>
    </row>
    <row r="61" spans="1:11" x14ac:dyDescent="0.25">
      <c r="A61" s="92"/>
      <c r="B61" s="241"/>
      <c r="C61" s="242"/>
      <c r="K61" s="2"/>
    </row>
    <row r="62" spans="1:11" ht="24" customHeight="1" x14ac:dyDescent="0.25">
      <c r="A62" s="274" t="s">
        <v>657</v>
      </c>
      <c r="B62" s="274"/>
      <c r="C62" s="242"/>
    </row>
    <row r="63" spans="1:11" x14ac:dyDescent="0.25">
      <c r="A63" s="240" t="s">
        <v>646</v>
      </c>
      <c r="B63" s="241" t="s">
        <v>538</v>
      </c>
      <c r="C63" s="243">
        <f>'Sect D - D1000'!H35</f>
        <v>6271131.25</v>
      </c>
      <c r="D63" s="245">
        <f>SUM(C63)</f>
        <v>6271131.25</v>
      </c>
    </row>
    <row r="64" spans="1:11" x14ac:dyDescent="0.25">
      <c r="A64" s="92"/>
      <c r="B64" s="241"/>
      <c r="C64" s="242"/>
    </row>
    <row r="65" spans="2:7" x14ac:dyDescent="0.25">
      <c r="B65" s="240"/>
    </row>
    <row r="66" spans="2:7" x14ac:dyDescent="0.25">
      <c r="B66" s="239" t="s">
        <v>65</v>
      </c>
      <c r="C66" s="246">
        <f>SUM(D12+D16+D21+D27+D33+D38+D41+D44+D52+D56+D60+D63)</f>
        <v>7646131.25</v>
      </c>
      <c r="D66" s="244"/>
      <c r="E66" s="247"/>
    </row>
    <row r="67" spans="2:7" x14ac:dyDescent="0.25">
      <c r="B67" s="240"/>
      <c r="G67" s="244"/>
    </row>
    <row r="68" spans="2:7" x14ac:dyDescent="0.25">
      <c r="B68" s="248"/>
    </row>
    <row r="69" spans="2:7" x14ac:dyDescent="0.25">
      <c r="B69" s="239" t="s">
        <v>66</v>
      </c>
    </row>
    <row r="70" spans="2:7" x14ac:dyDescent="0.25">
      <c r="B70" s="240" t="s">
        <v>67</v>
      </c>
      <c r="C70" s="246">
        <f>0.25/100*C66</f>
        <v>19115.328125</v>
      </c>
    </row>
    <row r="71" spans="2:7" x14ac:dyDescent="0.25">
      <c r="B71" s="240"/>
    </row>
    <row r="72" spans="2:7" x14ac:dyDescent="0.25">
      <c r="B72" s="239" t="s">
        <v>68</v>
      </c>
      <c r="C72" s="246">
        <f>C66+C70</f>
        <v>7665246.578125</v>
      </c>
      <c r="E72" s="247"/>
    </row>
    <row r="73" spans="2:7" x14ac:dyDescent="0.25">
      <c r="B73" s="240"/>
    </row>
    <row r="74" spans="2:7" x14ac:dyDescent="0.25">
      <c r="B74" s="240"/>
    </row>
    <row r="75" spans="2:7" x14ac:dyDescent="0.25">
      <c r="B75" s="239" t="s">
        <v>69</v>
      </c>
    </row>
    <row r="76" spans="2:7" x14ac:dyDescent="0.25">
      <c r="B76" s="240" t="s">
        <v>70</v>
      </c>
      <c r="C76" s="246">
        <f>C72*0.15</f>
        <v>1149786.9867187499</v>
      </c>
      <c r="D76" s="240"/>
    </row>
    <row r="77" spans="2:7" x14ac:dyDescent="0.25">
      <c r="B77" s="240"/>
    </row>
    <row r="78" spans="2:7" ht="30.6" customHeight="1" x14ac:dyDescent="0.25">
      <c r="B78" s="249" t="s">
        <v>71</v>
      </c>
      <c r="C78" s="250">
        <f>C72+C76</f>
        <v>8815033.5648437496</v>
      </c>
    </row>
    <row r="79" spans="2:7" x14ac:dyDescent="0.25">
      <c r="B79" s="240"/>
    </row>
    <row r="80" spans="2:7" x14ac:dyDescent="0.25">
      <c r="B80" s="240"/>
    </row>
    <row r="81" spans="2:2" x14ac:dyDescent="0.25">
      <c r="B81" s="240"/>
    </row>
    <row r="82" spans="2:2" x14ac:dyDescent="0.25">
      <c r="B82" s="240"/>
    </row>
    <row r="83" spans="2:2" x14ac:dyDescent="0.25">
      <c r="B83" s="240"/>
    </row>
    <row r="84" spans="2:2" x14ac:dyDescent="0.25">
      <c r="B84" s="251" t="s">
        <v>73</v>
      </c>
    </row>
    <row r="85" spans="2:2" x14ac:dyDescent="0.25">
      <c r="B85" s="240"/>
    </row>
  </sheetData>
  <sheetProtection algorithmName="SHA-512" hashValue="QccB/FnD5Wd81lzyY3BOPVVDvYVxnbNm/wRQ+qpRRxVAMlvHsJvJLQRm89BzSKtBEVVcD/KMPRc8PuTOwnVJnA==" saltValue="2yT8bU1E1UIOGo7K5Ao+AA==" spinCount="100000" sheet="1" objects="1" scenarios="1" selectLockedCells="1"/>
  <mergeCells count="16">
    <mergeCell ref="A62:B62"/>
    <mergeCell ref="A23:B23"/>
    <mergeCell ref="A29:B29"/>
    <mergeCell ref="A35:B35"/>
    <mergeCell ref="A40:B40"/>
    <mergeCell ref="A43:B43"/>
    <mergeCell ref="A46:B46"/>
    <mergeCell ref="A59:B59"/>
    <mergeCell ref="G8:N8"/>
    <mergeCell ref="G9:N9"/>
    <mergeCell ref="A18:B18"/>
    <mergeCell ref="A1:B1"/>
    <mergeCell ref="A3:B3"/>
    <mergeCell ref="A4:B4"/>
    <mergeCell ref="A6:B6"/>
    <mergeCell ref="A14:B14"/>
  </mergeCells>
  <pageMargins left="0.7" right="0.7" top="0.75" bottom="0.75" header="0.3" footer="0.3"/>
  <pageSetup scale="74" orientation="portrait" r:id="rId1"/>
  <rowBreaks count="1" manualBreakCount="1">
    <brk id="65" max="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FF00"/>
  </sheetPr>
  <dimension ref="A1:H1048497"/>
  <sheetViews>
    <sheetView view="pageBreakPreview" topLeftCell="A58" zoomScale="77" zoomScaleNormal="100" zoomScaleSheetLayoutView="77" workbookViewId="0">
      <selection activeCell="G11" sqref="G11"/>
    </sheetView>
  </sheetViews>
  <sheetFormatPr defaultRowHeight="13.2" x14ac:dyDescent="0.25"/>
  <cols>
    <col min="1" max="1" width="9.33203125" customWidth="1"/>
    <col min="2" max="2" width="9" bestFit="1" customWidth="1"/>
    <col min="3" max="3" width="40.6640625" customWidth="1"/>
    <col min="4" max="4" width="17.44140625" bestFit="1" customWidth="1"/>
    <col min="5" max="7" width="20.6640625" customWidth="1"/>
    <col min="257" max="257" width="9.33203125" customWidth="1"/>
    <col min="258" max="258" width="6.6640625" customWidth="1"/>
    <col min="259" max="259" width="40.6640625" customWidth="1"/>
    <col min="260" max="263" width="9.33203125" customWidth="1"/>
    <col min="513" max="513" width="9.33203125" customWidth="1"/>
    <col min="514" max="514" width="6.6640625" customWidth="1"/>
    <col min="515" max="515" width="40.6640625" customWidth="1"/>
    <col min="516" max="519" width="9.33203125" customWidth="1"/>
    <col min="769" max="769" width="9.33203125" customWidth="1"/>
    <col min="770" max="770" width="6.6640625" customWidth="1"/>
    <col min="771" max="771" width="40.6640625" customWidth="1"/>
    <col min="772" max="775" width="9.33203125" customWidth="1"/>
    <col min="1025" max="1025" width="9.33203125" customWidth="1"/>
    <col min="1026" max="1026" width="6.6640625" customWidth="1"/>
    <col min="1027" max="1027" width="40.6640625" customWidth="1"/>
    <col min="1028" max="1031" width="9.33203125" customWidth="1"/>
    <col min="1281" max="1281" width="9.33203125" customWidth="1"/>
    <col min="1282" max="1282" width="6.6640625" customWidth="1"/>
    <col min="1283" max="1283" width="40.6640625" customWidth="1"/>
    <col min="1284" max="1287" width="9.33203125" customWidth="1"/>
    <col min="1537" max="1537" width="9.33203125" customWidth="1"/>
    <col min="1538" max="1538" width="6.6640625" customWidth="1"/>
    <col min="1539" max="1539" width="40.6640625" customWidth="1"/>
    <col min="1540" max="1543" width="9.33203125" customWidth="1"/>
    <col min="1793" max="1793" width="9.33203125" customWidth="1"/>
    <col min="1794" max="1794" width="6.6640625" customWidth="1"/>
    <col min="1795" max="1795" width="40.6640625" customWidth="1"/>
    <col min="1796" max="1799" width="9.33203125" customWidth="1"/>
    <col min="2049" max="2049" width="9.33203125" customWidth="1"/>
    <col min="2050" max="2050" width="6.6640625" customWidth="1"/>
    <col min="2051" max="2051" width="40.6640625" customWidth="1"/>
    <col min="2052" max="2055" width="9.33203125" customWidth="1"/>
    <col min="2305" max="2305" width="9.33203125" customWidth="1"/>
    <col min="2306" max="2306" width="6.6640625" customWidth="1"/>
    <col min="2307" max="2307" width="40.6640625" customWidth="1"/>
    <col min="2308" max="2311" width="9.33203125" customWidth="1"/>
    <col min="2561" max="2561" width="9.33203125" customWidth="1"/>
    <col min="2562" max="2562" width="6.6640625" customWidth="1"/>
    <col min="2563" max="2563" width="40.6640625" customWidth="1"/>
    <col min="2564" max="2567" width="9.33203125" customWidth="1"/>
    <col min="2817" max="2817" width="9.33203125" customWidth="1"/>
    <col min="2818" max="2818" width="6.6640625" customWidth="1"/>
    <col min="2819" max="2819" width="40.6640625" customWidth="1"/>
    <col min="2820" max="2823" width="9.33203125" customWidth="1"/>
    <col min="3073" max="3073" width="9.33203125" customWidth="1"/>
    <col min="3074" max="3074" width="6.6640625" customWidth="1"/>
    <col min="3075" max="3075" width="40.6640625" customWidth="1"/>
    <col min="3076" max="3079" width="9.33203125" customWidth="1"/>
    <col min="3329" max="3329" width="9.33203125" customWidth="1"/>
    <col min="3330" max="3330" width="6.6640625" customWidth="1"/>
    <col min="3331" max="3331" width="40.6640625" customWidth="1"/>
    <col min="3332" max="3335" width="9.33203125" customWidth="1"/>
    <col min="3585" max="3585" width="9.33203125" customWidth="1"/>
    <col min="3586" max="3586" width="6.6640625" customWidth="1"/>
    <col min="3587" max="3587" width="40.6640625" customWidth="1"/>
    <col min="3588" max="3591" width="9.33203125" customWidth="1"/>
    <col min="3841" max="3841" width="9.33203125" customWidth="1"/>
    <col min="3842" max="3842" width="6.6640625" customWidth="1"/>
    <col min="3843" max="3843" width="40.6640625" customWidth="1"/>
    <col min="3844" max="3847" width="9.33203125" customWidth="1"/>
    <col min="4097" max="4097" width="9.33203125" customWidth="1"/>
    <col min="4098" max="4098" width="6.6640625" customWidth="1"/>
    <col min="4099" max="4099" width="40.6640625" customWidth="1"/>
    <col min="4100" max="4103" width="9.33203125" customWidth="1"/>
    <col min="4353" max="4353" width="9.33203125" customWidth="1"/>
    <col min="4354" max="4354" width="6.6640625" customWidth="1"/>
    <col min="4355" max="4355" width="40.6640625" customWidth="1"/>
    <col min="4356" max="4359" width="9.33203125" customWidth="1"/>
    <col min="4609" max="4609" width="9.33203125" customWidth="1"/>
    <col min="4610" max="4610" width="6.6640625" customWidth="1"/>
    <col min="4611" max="4611" width="40.6640625" customWidth="1"/>
    <col min="4612" max="4615" width="9.33203125" customWidth="1"/>
    <col min="4865" max="4865" width="9.33203125" customWidth="1"/>
    <col min="4866" max="4866" width="6.6640625" customWidth="1"/>
    <col min="4867" max="4867" width="40.6640625" customWidth="1"/>
    <col min="4868" max="4871" width="9.33203125" customWidth="1"/>
    <col min="5121" max="5121" width="9.33203125" customWidth="1"/>
    <col min="5122" max="5122" width="6.6640625" customWidth="1"/>
    <col min="5123" max="5123" width="40.6640625" customWidth="1"/>
    <col min="5124" max="5127" width="9.33203125" customWidth="1"/>
    <col min="5377" max="5377" width="9.33203125" customWidth="1"/>
    <col min="5378" max="5378" width="6.6640625" customWidth="1"/>
    <col min="5379" max="5379" width="40.6640625" customWidth="1"/>
    <col min="5380" max="5383" width="9.33203125" customWidth="1"/>
    <col min="5633" max="5633" width="9.33203125" customWidth="1"/>
    <col min="5634" max="5634" width="6.6640625" customWidth="1"/>
    <col min="5635" max="5635" width="40.6640625" customWidth="1"/>
    <col min="5636" max="5639" width="9.33203125" customWidth="1"/>
    <col min="5889" max="5889" width="9.33203125" customWidth="1"/>
    <col min="5890" max="5890" width="6.6640625" customWidth="1"/>
    <col min="5891" max="5891" width="40.6640625" customWidth="1"/>
    <col min="5892" max="5895" width="9.33203125" customWidth="1"/>
    <col min="6145" max="6145" width="9.33203125" customWidth="1"/>
    <col min="6146" max="6146" width="6.6640625" customWidth="1"/>
    <col min="6147" max="6147" width="40.6640625" customWidth="1"/>
    <col min="6148" max="6151" width="9.33203125" customWidth="1"/>
    <col min="6401" max="6401" width="9.33203125" customWidth="1"/>
    <col min="6402" max="6402" width="6.6640625" customWidth="1"/>
    <col min="6403" max="6403" width="40.6640625" customWidth="1"/>
    <col min="6404" max="6407" width="9.33203125" customWidth="1"/>
    <col min="6657" max="6657" width="9.33203125" customWidth="1"/>
    <col min="6658" max="6658" width="6.6640625" customWidth="1"/>
    <col min="6659" max="6659" width="40.6640625" customWidth="1"/>
    <col min="6660" max="6663" width="9.33203125" customWidth="1"/>
    <col min="6913" max="6913" width="9.33203125" customWidth="1"/>
    <col min="6914" max="6914" width="6.6640625" customWidth="1"/>
    <col min="6915" max="6915" width="40.6640625" customWidth="1"/>
    <col min="6916" max="6919" width="9.33203125" customWidth="1"/>
    <col min="7169" max="7169" width="9.33203125" customWidth="1"/>
    <col min="7170" max="7170" width="6.6640625" customWidth="1"/>
    <col min="7171" max="7171" width="40.6640625" customWidth="1"/>
    <col min="7172" max="7175" width="9.33203125" customWidth="1"/>
    <col min="7425" max="7425" width="9.33203125" customWidth="1"/>
    <col min="7426" max="7426" width="6.6640625" customWidth="1"/>
    <col min="7427" max="7427" width="40.6640625" customWidth="1"/>
    <col min="7428" max="7431" width="9.33203125" customWidth="1"/>
    <col min="7681" max="7681" width="9.33203125" customWidth="1"/>
    <col min="7682" max="7682" width="6.6640625" customWidth="1"/>
    <col min="7683" max="7683" width="40.6640625" customWidth="1"/>
    <col min="7684" max="7687" width="9.33203125" customWidth="1"/>
    <col min="7937" max="7937" width="9.33203125" customWidth="1"/>
    <col min="7938" max="7938" width="6.6640625" customWidth="1"/>
    <col min="7939" max="7939" width="40.6640625" customWidth="1"/>
    <col min="7940" max="7943" width="9.33203125" customWidth="1"/>
    <col min="8193" max="8193" width="9.33203125" customWidth="1"/>
    <col min="8194" max="8194" width="6.6640625" customWidth="1"/>
    <col min="8195" max="8195" width="40.6640625" customWidth="1"/>
    <col min="8196" max="8199" width="9.33203125" customWidth="1"/>
    <col min="8449" max="8449" width="9.33203125" customWidth="1"/>
    <col min="8450" max="8450" width="6.6640625" customWidth="1"/>
    <col min="8451" max="8451" width="40.6640625" customWidth="1"/>
    <col min="8452" max="8455" width="9.33203125" customWidth="1"/>
    <col min="8705" max="8705" width="9.33203125" customWidth="1"/>
    <col min="8706" max="8706" width="6.6640625" customWidth="1"/>
    <col min="8707" max="8707" width="40.6640625" customWidth="1"/>
    <col min="8708" max="8711" width="9.33203125" customWidth="1"/>
    <col min="8961" max="8961" width="9.33203125" customWidth="1"/>
    <col min="8962" max="8962" width="6.6640625" customWidth="1"/>
    <col min="8963" max="8963" width="40.6640625" customWidth="1"/>
    <col min="8964" max="8967" width="9.33203125" customWidth="1"/>
    <col min="9217" max="9217" width="9.33203125" customWidth="1"/>
    <col min="9218" max="9218" width="6.6640625" customWidth="1"/>
    <col min="9219" max="9219" width="40.6640625" customWidth="1"/>
    <col min="9220" max="9223" width="9.33203125" customWidth="1"/>
    <col min="9473" max="9473" width="9.33203125" customWidth="1"/>
    <col min="9474" max="9474" width="6.6640625" customWidth="1"/>
    <col min="9475" max="9475" width="40.6640625" customWidth="1"/>
    <col min="9476" max="9479" width="9.33203125" customWidth="1"/>
    <col min="9729" max="9729" width="9.33203125" customWidth="1"/>
    <col min="9730" max="9730" width="6.6640625" customWidth="1"/>
    <col min="9731" max="9731" width="40.6640625" customWidth="1"/>
    <col min="9732" max="9735" width="9.33203125" customWidth="1"/>
    <col min="9985" max="9985" width="9.33203125" customWidth="1"/>
    <col min="9986" max="9986" width="6.6640625" customWidth="1"/>
    <col min="9987" max="9987" width="40.6640625" customWidth="1"/>
    <col min="9988" max="9991" width="9.33203125" customWidth="1"/>
    <col min="10241" max="10241" width="9.33203125" customWidth="1"/>
    <col min="10242" max="10242" width="6.6640625" customWidth="1"/>
    <col min="10243" max="10243" width="40.6640625" customWidth="1"/>
    <col min="10244" max="10247" width="9.33203125" customWidth="1"/>
    <col min="10497" max="10497" width="9.33203125" customWidth="1"/>
    <col min="10498" max="10498" width="6.6640625" customWidth="1"/>
    <col min="10499" max="10499" width="40.6640625" customWidth="1"/>
    <col min="10500" max="10503" width="9.33203125" customWidth="1"/>
    <col min="10753" max="10753" width="9.33203125" customWidth="1"/>
    <col min="10754" max="10754" width="6.6640625" customWidth="1"/>
    <col min="10755" max="10755" width="40.6640625" customWidth="1"/>
    <col min="10756" max="10759" width="9.33203125" customWidth="1"/>
    <col min="11009" max="11009" width="9.33203125" customWidth="1"/>
    <col min="11010" max="11010" width="6.6640625" customWidth="1"/>
    <col min="11011" max="11011" width="40.6640625" customWidth="1"/>
    <col min="11012" max="11015" width="9.33203125" customWidth="1"/>
    <col min="11265" max="11265" width="9.33203125" customWidth="1"/>
    <col min="11266" max="11266" width="6.6640625" customWidth="1"/>
    <col min="11267" max="11267" width="40.6640625" customWidth="1"/>
    <col min="11268" max="11271" width="9.33203125" customWidth="1"/>
    <col min="11521" max="11521" width="9.33203125" customWidth="1"/>
    <col min="11522" max="11522" width="6.6640625" customWidth="1"/>
    <col min="11523" max="11523" width="40.6640625" customWidth="1"/>
    <col min="11524" max="11527" width="9.33203125" customWidth="1"/>
    <col min="11777" max="11777" width="9.33203125" customWidth="1"/>
    <col min="11778" max="11778" width="6.6640625" customWidth="1"/>
    <col min="11779" max="11779" width="40.6640625" customWidth="1"/>
    <col min="11780" max="11783" width="9.33203125" customWidth="1"/>
    <col min="12033" max="12033" width="9.33203125" customWidth="1"/>
    <col min="12034" max="12034" width="6.6640625" customWidth="1"/>
    <col min="12035" max="12035" width="40.6640625" customWidth="1"/>
    <col min="12036" max="12039" width="9.33203125" customWidth="1"/>
    <col min="12289" max="12289" width="9.33203125" customWidth="1"/>
    <col min="12290" max="12290" width="6.6640625" customWidth="1"/>
    <col min="12291" max="12291" width="40.6640625" customWidth="1"/>
    <col min="12292" max="12295" width="9.33203125" customWidth="1"/>
    <col min="12545" max="12545" width="9.33203125" customWidth="1"/>
    <col min="12546" max="12546" width="6.6640625" customWidth="1"/>
    <col min="12547" max="12547" width="40.6640625" customWidth="1"/>
    <col min="12548" max="12551" width="9.33203125" customWidth="1"/>
    <col min="12801" max="12801" width="9.33203125" customWidth="1"/>
    <col min="12802" max="12802" width="6.6640625" customWidth="1"/>
    <col min="12803" max="12803" width="40.6640625" customWidth="1"/>
    <col min="12804" max="12807" width="9.33203125" customWidth="1"/>
    <col min="13057" max="13057" width="9.33203125" customWidth="1"/>
    <col min="13058" max="13058" width="6.6640625" customWidth="1"/>
    <col min="13059" max="13059" width="40.6640625" customWidth="1"/>
    <col min="13060" max="13063" width="9.33203125" customWidth="1"/>
    <col min="13313" max="13313" width="9.33203125" customWidth="1"/>
    <col min="13314" max="13314" width="6.6640625" customWidth="1"/>
    <col min="13315" max="13315" width="40.6640625" customWidth="1"/>
    <col min="13316" max="13319" width="9.33203125" customWidth="1"/>
    <col min="13569" max="13569" width="9.33203125" customWidth="1"/>
    <col min="13570" max="13570" width="6.6640625" customWidth="1"/>
    <col min="13571" max="13571" width="40.6640625" customWidth="1"/>
    <col min="13572" max="13575" width="9.33203125" customWidth="1"/>
    <col min="13825" max="13825" width="9.33203125" customWidth="1"/>
    <col min="13826" max="13826" width="6.6640625" customWidth="1"/>
    <col min="13827" max="13827" width="40.6640625" customWidth="1"/>
    <col min="13828" max="13831" width="9.33203125" customWidth="1"/>
    <col min="14081" max="14081" width="9.33203125" customWidth="1"/>
    <col min="14082" max="14082" width="6.6640625" customWidth="1"/>
    <col min="14083" max="14083" width="40.6640625" customWidth="1"/>
    <col min="14084" max="14087" width="9.33203125" customWidth="1"/>
    <col min="14337" max="14337" width="9.33203125" customWidth="1"/>
    <col min="14338" max="14338" width="6.6640625" customWidth="1"/>
    <col min="14339" max="14339" width="40.6640625" customWidth="1"/>
    <col min="14340" max="14343" width="9.33203125" customWidth="1"/>
    <col min="14593" max="14593" width="9.33203125" customWidth="1"/>
    <col min="14594" max="14594" width="6.6640625" customWidth="1"/>
    <col min="14595" max="14595" width="40.6640625" customWidth="1"/>
    <col min="14596" max="14599" width="9.33203125" customWidth="1"/>
    <col min="14849" max="14849" width="9.33203125" customWidth="1"/>
    <col min="14850" max="14850" width="6.6640625" customWidth="1"/>
    <col min="14851" max="14851" width="40.6640625" customWidth="1"/>
    <col min="14852" max="14855" width="9.33203125" customWidth="1"/>
    <col min="15105" max="15105" width="9.33203125" customWidth="1"/>
    <col min="15106" max="15106" width="6.6640625" customWidth="1"/>
    <col min="15107" max="15107" width="40.6640625" customWidth="1"/>
    <col min="15108" max="15111" width="9.33203125" customWidth="1"/>
    <col min="15361" max="15361" width="9.33203125" customWidth="1"/>
    <col min="15362" max="15362" width="6.6640625" customWidth="1"/>
    <col min="15363" max="15363" width="40.6640625" customWidth="1"/>
    <col min="15364" max="15367" width="9.33203125" customWidth="1"/>
    <col min="15617" max="15617" width="9.33203125" customWidth="1"/>
    <col min="15618" max="15618" width="6.6640625" customWidth="1"/>
    <col min="15619" max="15619" width="40.6640625" customWidth="1"/>
    <col min="15620" max="15623" width="9.33203125" customWidth="1"/>
    <col min="15873" max="15873" width="9.33203125" customWidth="1"/>
    <col min="15874" max="15874" width="6.6640625" customWidth="1"/>
    <col min="15875" max="15875" width="40.6640625" customWidth="1"/>
    <col min="15876" max="15879" width="9.33203125" customWidth="1"/>
    <col min="16129" max="16129" width="9.33203125" customWidth="1"/>
    <col min="16130" max="16130" width="6.6640625" customWidth="1"/>
    <col min="16131" max="16131" width="40.6640625" customWidth="1"/>
    <col min="16132" max="16135" width="9.33203125" customWidth="1"/>
  </cols>
  <sheetData>
    <row r="1" spans="1:8" x14ac:dyDescent="0.25">
      <c r="A1" s="264" t="str">
        <f>'C1.3'!A1</f>
        <v>CONTRACT SANRAL N.012-150-2020/1</v>
      </c>
      <c r="B1" s="264"/>
      <c r="C1" s="264"/>
      <c r="D1" s="264"/>
      <c r="E1" s="264"/>
      <c r="F1" s="264"/>
      <c r="G1" s="264"/>
    </row>
    <row r="2" spans="1:8" x14ac:dyDescent="0.25">
      <c r="A2" s="264" t="str">
        <f>'C1.3'!A2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</row>
    <row r="3" spans="1:8" ht="48" customHeight="1" x14ac:dyDescent="0.25">
      <c r="A3" s="43" t="s">
        <v>137</v>
      </c>
      <c r="B3" s="44"/>
      <c r="C3" s="44"/>
      <c r="D3" s="261" t="s">
        <v>138</v>
      </c>
      <c r="E3" s="261"/>
      <c r="F3" s="261"/>
      <c r="G3" s="261"/>
    </row>
    <row r="4" spans="1:8" x14ac:dyDescent="0.25">
      <c r="A4" s="46" t="s">
        <v>0</v>
      </c>
      <c r="B4" s="46"/>
      <c r="C4" s="48" t="s">
        <v>1</v>
      </c>
      <c r="D4" s="48" t="s">
        <v>2</v>
      </c>
      <c r="E4" s="48" t="s">
        <v>3</v>
      </c>
      <c r="F4" s="48" t="s">
        <v>4</v>
      </c>
      <c r="G4" s="48" t="s">
        <v>5</v>
      </c>
      <c r="H4" s="94"/>
    </row>
    <row r="5" spans="1:8" x14ac:dyDescent="0.25">
      <c r="A5" s="49"/>
      <c r="B5" s="49"/>
      <c r="C5" s="51"/>
      <c r="D5" s="52"/>
      <c r="E5" s="52"/>
      <c r="F5" s="51"/>
      <c r="G5" s="51"/>
    </row>
    <row r="6" spans="1:8" x14ac:dyDescent="0.25">
      <c r="A6" s="53"/>
      <c r="B6" s="53"/>
      <c r="C6" s="51"/>
      <c r="D6" s="52"/>
      <c r="E6" s="52"/>
      <c r="F6" s="51"/>
      <c r="G6" s="51"/>
    </row>
    <row r="7" spans="1:8" x14ac:dyDescent="0.25">
      <c r="A7" s="59" t="s">
        <v>139</v>
      </c>
      <c r="B7" s="49"/>
      <c r="C7" s="86" t="s">
        <v>140</v>
      </c>
      <c r="D7" s="52"/>
      <c r="E7" s="52"/>
      <c r="F7" s="51"/>
      <c r="G7" s="22"/>
    </row>
    <row r="8" spans="1:8" ht="15.6" x14ac:dyDescent="0.25">
      <c r="A8" s="49"/>
      <c r="B8" s="59" t="s">
        <v>141</v>
      </c>
      <c r="C8" s="96" t="s">
        <v>150</v>
      </c>
      <c r="D8" s="63" t="s">
        <v>136</v>
      </c>
      <c r="E8" s="52">
        <v>130</v>
      </c>
      <c r="F8" s="29">
        <v>0</v>
      </c>
      <c r="G8" s="22">
        <f t="shared" ref="G8:G16" si="0">E8*F8</f>
        <v>0</v>
      </c>
    </row>
    <row r="9" spans="1:8" ht="15.6" x14ac:dyDescent="0.25">
      <c r="A9" s="49"/>
      <c r="B9" s="59" t="s">
        <v>142</v>
      </c>
      <c r="C9" s="96" t="s">
        <v>151</v>
      </c>
      <c r="D9" s="63" t="s">
        <v>136</v>
      </c>
      <c r="E9" s="52">
        <v>130</v>
      </c>
      <c r="F9" s="29">
        <v>0</v>
      </c>
      <c r="G9" s="22">
        <f t="shared" si="0"/>
        <v>0</v>
      </c>
    </row>
    <row r="10" spans="1:8" ht="15.6" x14ac:dyDescent="0.25">
      <c r="A10" s="49"/>
      <c r="B10" s="59" t="s">
        <v>143</v>
      </c>
      <c r="C10" s="96" t="s">
        <v>152</v>
      </c>
      <c r="D10" s="63" t="s">
        <v>136</v>
      </c>
      <c r="E10" s="52">
        <v>120</v>
      </c>
      <c r="F10" s="29">
        <v>0</v>
      </c>
      <c r="G10" s="22">
        <f t="shared" si="0"/>
        <v>0</v>
      </c>
    </row>
    <row r="11" spans="1:8" ht="26.4" x14ac:dyDescent="0.25">
      <c r="A11" s="49"/>
      <c r="B11" s="59" t="s">
        <v>144</v>
      </c>
      <c r="C11" s="96" t="s">
        <v>153</v>
      </c>
      <c r="D11" s="63" t="s">
        <v>136</v>
      </c>
      <c r="E11" s="52">
        <v>140</v>
      </c>
      <c r="F11" s="29">
        <v>0</v>
      </c>
      <c r="G11" s="22">
        <f t="shared" si="0"/>
        <v>0</v>
      </c>
    </row>
    <row r="12" spans="1:8" ht="15.6" x14ac:dyDescent="0.25">
      <c r="A12" s="49"/>
      <c r="B12" s="59" t="s">
        <v>145</v>
      </c>
      <c r="C12" s="96" t="s">
        <v>154</v>
      </c>
      <c r="D12" s="63" t="s">
        <v>136</v>
      </c>
      <c r="E12" s="52">
        <v>20</v>
      </c>
      <c r="F12" s="29">
        <v>0</v>
      </c>
      <c r="G12" s="22">
        <f t="shared" si="0"/>
        <v>0</v>
      </c>
    </row>
    <row r="13" spans="1:8" x14ac:dyDescent="0.25">
      <c r="A13" s="49"/>
      <c r="B13" s="59" t="s">
        <v>146</v>
      </c>
      <c r="C13" s="96" t="s">
        <v>6</v>
      </c>
      <c r="D13" s="62" t="s">
        <v>260</v>
      </c>
      <c r="E13" s="52">
        <v>6</v>
      </c>
      <c r="F13" s="29">
        <v>0</v>
      </c>
      <c r="G13" s="22">
        <f t="shared" si="0"/>
        <v>0</v>
      </c>
    </row>
    <row r="14" spans="1:8" ht="39.6" x14ac:dyDescent="0.25">
      <c r="A14" s="49"/>
      <c r="B14" s="59" t="s">
        <v>147</v>
      </c>
      <c r="C14" s="97" t="s">
        <v>732</v>
      </c>
      <c r="D14" s="62" t="s">
        <v>260</v>
      </c>
      <c r="E14" s="52">
        <v>4</v>
      </c>
      <c r="F14" s="29">
        <v>0</v>
      </c>
      <c r="G14" s="22">
        <f t="shared" si="0"/>
        <v>0</v>
      </c>
      <c r="H14" s="95"/>
    </row>
    <row r="15" spans="1:8" x14ac:dyDescent="0.25">
      <c r="A15" s="49"/>
      <c r="B15" s="59" t="s">
        <v>148</v>
      </c>
      <c r="C15" s="97" t="s">
        <v>155</v>
      </c>
      <c r="D15" s="62" t="s">
        <v>260</v>
      </c>
      <c r="E15" s="52">
        <v>2</v>
      </c>
      <c r="F15" s="29">
        <v>0</v>
      </c>
      <c r="G15" s="22">
        <f t="shared" si="0"/>
        <v>0</v>
      </c>
    </row>
    <row r="16" spans="1:8" ht="52.8" x14ac:dyDescent="0.25">
      <c r="A16" s="49"/>
      <c r="B16" s="59" t="s">
        <v>149</v>
      </c>
      <c r="C16" s="97" t="s">
        <v>733</v>
      </c>
      <c r="D16" s="62" t="s">
        <v>260</v>
      </c>
      <c r="E16" s="52">
        <v>2</v>
      </c>
      <c r="F16" s="29">
        <v>0</v>
      </c>
      <c r="G16" s="22">
        <f t="shared" si="0"/>
        <v>0</v>
      </c>
      <c r="H16" s="95"/>
    </row>
    <row r="17" spans="1:7" x14ac:dyDescent="0.25">
      <c r="A17" s="65" t="s">
        <v>156</v>
      </c>
      <c r="B17" s="98"/>
      <c r="C17" s="99" t="s">
        <v>39</v>
      </c>
      <c r="D17" s="52"/>
      <c r="E17" s="52"/>
      <c r="F17" s="52"/>
      <c r="G17" s="22"/>
    </row>
    <row r="18" spans="1:7" ht="15.6" x14ac:dyDescent="0.25">
      <c r="A18" s="65"/>
      <c r="B18" s="66" t="s">
        <v>163</v>
      </c>
      <c r="C18" s="77" t="s">
        <v>40</v>
      </c>
      <c r="D18" s="63" t="s">
        <v>136</v>
      </c>
      <c r="E18" s="52"/>
      <c r="F18" s="21"/>
      <c r="G18" s="22">
        <f t="shared" ref="G18:G25" si="1">E18*F18</f>
        <v>0</v>
      </c>
    </row>
    <row r="19" spans="1:7" ht="15.6" x14ac:dyDescent="0.25">
      <c r="A19" s="65"/>
      <c r="B19" s="66" t="s">
        <v>164</v>
      </c>
      <c r="C19" s="77" t="s">
        <v>157</v>
      </c>
      <c r="D19" s="63" t="s">
        <v>136</v>
      </c>
      <c r="E19" s="52">
        <v>10</v>
      </c>
      <c r="F19" s="29">
        <v>0</v>
      </c>
      <c r="G19" s="22">
        <f t="shared" si="1"/>
        <v>0</v>
      </c>
    </row>
    <row r="20" spans="1:7" ht="15.6" x14ac:dyDescent="0.25">
      <c r="A20" s="65"/>
      <c r="B20" s="66" t="s">
        <v>165</v>
      </c>
      <c r="C20" s="77" t="s">
        <v>158</v>
      </c>
      <c r="D20" s="63" t="s">
        <v>136</v>
      </c>
      <c r="E20" s="52">
        <v>10</v>
      </c>
      <c r="F20" s="29">
        <v>0</v>
      </c>
      <c r="G20" s="22">
        <f t="shared" si="1"/>
        <v>0</v>
      </c>
    </row>
    <row r="21" spans="1:7" ht="26.4" x14ac:dyDescent="0.25">
      <c r="A21" s="65"/>
      <c r="B21" s="66" t="s">
        <v>166</v>
      </c>
      <c r="C21" s="77" t="s">
        <v>159</v>
      </c>
      <c r="D21" s="63" t="s">
        <v>136</v>
      </c>
      <c r="E21" s="52">
        <v>1</v>
      </c>
      <c r="F21" s="29">
        <v>0</v>
      </c>
      <c r="G21" s="22">
        <f t="shared" si="1"/>
        <v>0</v>
      </c>
    </row>
    <row r="22" spans="1:7" ht="26.4" x14ac:dyDescent="0.25">
      <c r="A22" s="65"/>
      <c r="B22" s="66" t="s">
        <v>167</v>
      </c>
      <c r="C22" s="77" t="s">
        <v>160</v>
      </c>
      <c r="D22" s="63" t="s">
        <v>136</v>
      </c>
      <c r="E22" s="52">
        <v>10</v>
      </c>
      <c r="F22" s="29">
        <v>0</v>
      </c>
      <c r="G22" s="22">
        <f t="shared" si="1"/>
        <v>0</v>
      </c>
    </row>
    <row r="23" spans="1:7" ht="15.6" x14ac:dyDescent="0.25">
      <c r="A23" s="65"/>
      <c r="B23" s="66" t="s">
        <v>168</v>
      </c>
      <c r="C23" s="77" t="s">
        <v>41</v>
      </c>
      <c r="D23" s="63" t="s">
        <v>136</v>
      </c>
      <c r="E23" s="52">
        <v>15</v>
      </c>
      <c r="F23" s="29">
        <v>0</v>
      </c>
      <c r="G23" s="22">
        <f t="shared" si="1"/>
        <v>0</v>
      </c>
    </row>
    <row r="24" spans="1:7" ht="15.6" x14ac:dyDescent="0.25">
      <c r="A24" s="65"/>
      <c r="B24" s="66" t="s">
        <v>169</v>
      </c>
      <c r="C24" s="77" t="s">
        <v>161</v>
      </c>
      <c r="D24" s="63" t="s">
        <v>136</v>
      </c>
      <c r="E24" s="52">
        <v>4</v>
      </c>
      <c r="F24" s="29">
        <v>0</v>
      </c>
      <c r="G24" s="22">
        <f t="shared" si="1"/>
        <v>0</v>
      </c>
    </row>
    <row r="25" spans="1:7" ht="15.6" x14ac:dyDescent="0.25">
      <c r="A25" s="65"/>
      <c r="B25" s="66" t="s">
        <v>170</v>
      </c>
      <c r="C25" s="77" t="s">
        <v>162</v>
      </c>
      <c r="D25" s="63" t="s">
        <v>136</v>
      </c>
      <c r="E25" s="52">
        <v>10</v>
      </c>
      <c r="F25" s="29">
        <v>0</v>
      </c>
      <c r="G25" s="22">
        <f t="shared" si="1"/>
        <v>0</v>
      </c>
    </row>
    <row r="26" spans="1:7" x14ac:dyDescent="0.25">
      <c r="A26" s="65" t="s">
        <v>171</v>
      </c>
      <c r="B26" s="66"/>
      <c r="C26" s="99" t="s">
        <v>38</v>
      </c>
      <c r="D26" s="52"/>
      <c r="E26" s="52"/>
      <c r="F26" s="117"/>
      <c r="G26" s="22"/>
    </row>
    <row r="27" spans="1:7" x14ac:dyDescent="0.25">
      <c r="A27" s="65"/>
      <c r="B27" s="66" t="s">
        <v>172</v>
      </c>
      <c r="C27" s="77" t="s">
        <v>192</v>
      </c>
      <c r="D27" s="62" t="s">
        <v>260</v>
      </c>
      <c r="E27" s="52">
        <v>2</v>
      </c>
      <c r="F27" s="29">
        <v>0</v>
      </c>
      <c r="G27" s="22">
        <f t="shared" ref="G27:G49" si="2">E27*F27</f>
        <v>0</v>
      </c>
    </row>
    <row r="28" spans="1:7" x14ac:dyDescent="0.25">
      <c r="A28" s="65"/>
      <c r="B28" s="66" t="s">
        <v>173</v>
      </c>
      <c r="C28" s="77" t="s">
        <v>193</v>
      </c>
      <c r="D28" s="62" t="s">
        <v>260</v>
      </c>
      <c r="E28" s="52">
        <v>25</v>
      </c>
      <c r="F28" s="29">
        <v>0</v>
      </c>
      <c r="G28" s="22">
        <f t="shared" si="2"/>
        <v>0</v>
      </c>
    </row>
    <row r="29" spans="1:7" x14ac:dyDescent="0.25">
      <c r="A29" s="65"/>
      <c r="B29" s="66" t="s">
        <v>881</v>
      </c>
      <c r="C29" s="77" t="s">
        <v>882</v>
      </c>
      <c r="D29" s="62" t="s">
        <v>260</v>
      </c>
      <c r="E29" s="52">
        <v>20</v>
      </c>
      <c r="F29" s="29">
        <v>0</v>
      </c>
      <c r="G29" s="22">
        <f t="shared" si="2"/>
        <v>0</v>
      </c>
    </row>
    <row r="30" spans="1:7" ht="26.4" x14ac:dyDescent="0.25">
      <c r="A30" s="65"/>
      <c r="B30" s="66" t="s">
        <v>174</v>
      </c>
      <c r="C30" s="78" t="s">
        <v>690</v>
      </c>
      <c r="D30" s="62" t="s">
        <v>260</v>
      </c>
      <c r="E30" s="52">
        <v>6</v>
      </c>
      <c r="F30" s="29">
        <v>0</v>
      </c>
      <c r="G30" s="22">
        <f t="shared" si="2"/>
        <v>0</v>
      </c>
    </row>
    <row r="31" spans="1:7" x14ac:dyDescent="0.25">
      <c r="A31" s="65"/>
      <c r="B31" s="66" t="s">
        <v>175</v>
      </c>
      <c r="C31" s="77" t="s">
        <v>194</v>
      </c>
      <c r="D31" s="62" t="s">
        <v>260</v>
      </c>
      <c r="E31" s="52"/>
      <c r="F31" s="21"/>
      <c r="G31" s="22">
        <f t="shared" si="2"/>
        <v>0</v>
      </c>
    </row>
    <row r="32" spans="1:7" x14ac:dyDescent="0.25">
      <c r="A32" s="65"/>
      <c r="B32" s="66" t="s">
        <v>176</v>
      </c>
      <c r="C32" s="77" t="s">
        <v>195</v>
      </c>
      <c r="D32" s="62" t="s">
        <v>260</v>
      </c>
      <c r="E32" s="52">
        <v>1</v>
      </c>
      <c r="F32" s="29">
        <v>0</v>
      </c>
      <c r="G32" s="22">
        <f t="shared" si="2"/>
        <v>0</v>
      </c>
    </row>
    <row r="33" spans="1:7" x14ac:dyDescent="0.25">
      <c r="A33" s="65"/>
      <c r="B33" s="66" t="s">
        <v>177</v>
      </c>
      <c r="C33" s="77" t="s">
        <v>196</v>
      </c>
      <c r="D33" s="62" t="s">
        <v>260</v>
      </c>
      <c r="E33" s="52">
        <v>4</v>
      </c>
      <c r="F33" s="29">
        <v>0</v>
      </c>
      <c r="G33" s="22">
        <f t="shared" si="2"/>
        <v>0</v>
      </c>
    </row>
    <row r="34" spans="1:7" x14ac:dyDescent="0.25">
      <c r="A34" s="65"/>
      <c r="B34" s="66" t="s">
        <v>178</v>
      </c>
      <c r="C34" s="77" t="s">
        <v>197</v>
      </c>
      <c r="D34" s="62" t="s">
        <v>260</v>
      </c>
      <c r="E34" s="52">
        <v>10</v>
      </c>
      <c r="F34" s="29">
        <v>0</v>
      </c>
      <c r="G34" s="22">
        <f t="shared" si="2"/>
        <v>0</v>
      </c>
    </row>
    <row r="35" spans="1:7" ht="26.4" x14ac:dyDescent="0.25">
      <c r="A35" s="65"/>
      <c r="B35" s="66" t="s">
        <v>179</v>
      </c>
      <c r="C35" s="77" t="s">
        <v>666</v>
      </c>
      <c r="D35" s="62" t="s">
        <v>260</v>
      </c>
      <c r="E35" s="52">
        <v>15</v>
      </c>
      <c r="F35" s="29">
        <v>0</v>
      </c>
      <c r="G35" s="22">
        <f t="shared" si="2"/>
        <v>0</v>
      </c>
    </row>
    <row r="36" spans="1:7" x14ac:dyDescent="0.25">
      <c r="A36" s="65"/>
      <c r="B36" s="66" t="s">
        <v>180</v>
      </c>
      <c r="C36" s="77" t="s">
        <v>198</v>
      </c>
      <c r="D36" s="62" t="s">
        <v>260</v>
      </c>
      <c r="E36" s="52">
        <v>3</v>
      </c>
      <c r="F36" s="29">
        <v>0</v>
      </c>
      <c r="G36" s="22">
        <f t="shared" si="2"/>
        <v>0</v>
      </c>
    </row>
    <row r="37" spans="1:7" x14ac:dyDescent="0.25">
      <c r="A37" s="65"/>
      <c r="B37" s="66" t="s">
        <v>181</v>
      </c>
      <c r="C37" s="77" t="s">
        <v>199</v>
      </c>
      <c r="D37" s="62" t="s">
        <v>260</v>
      </c>
      <c r="E37" s="52">
        <v>5</v>
      </c>
      <c r="F37" s="29">
        <v>0</v>
      </c>
      <c r="G37" s="22">
        <f t="shared" si="2"/>
        <v>0</v>
      </c>
    </row>
    <row r="38" spans="1:7" x14ac:dyDescent="0.25">
      <c r="A38" s="65"/>
      <c r="B38" s="66" t="s">
        <v>182</v>
      </c>
      <c r="C38" s="77" t="s">
        <v>200</v>
      </c>
      <c r="D38" s="62" t="s">
        <v>260</v>
      </c>
      <c r="E38" s="52">
        <v>2</v>
      </c>
      <c r="F38" s="29">
        <v>0</v>
      </c>
      <c r="G38" s="22">
        <f t="shared" si="2"/>
        <v>0</v>
      </c>
    </row>
    <row r="39" spans="1:7" x14ac:dyDescent="0.25">
      <c r="A39" s="65"/>
      <c r="B39" s="66" t="s">
        <v>877</v>
      </c>
      <c r="C39" s="77" t="s">
        <v>878</v>
      </c>
      <c r="D39" s="62" t="s">
        <v>260</v>
      </c>
      <c r="E39" s="52">
        <v>1</v>
      </c>
      <c r="F39" s="29">
        <v>0</v>
      </c>
      <c r="G39" s="22">
        <f t="shared" si="2"/>
        <v>0</v>
      </c>
    </row>
    <row r="40" spans="1:7" x14ac:dyDescent="0.25">
      <c r="A40" s="65"/>
      <c r="B40" s="66" t="s">
        <v>183</v>
      </c>
      <c r="C40" s="77" t="s">
        <v>201</v>
      </c>
      <c r="D40" s="62" t="s">
        <v>260</v>
      </c>
      <c r="E40" s="52">
        <v>3</v>
      </c>
      <c r="F40" s="29">
        <v>0</v>
      </c>
      <c r="G40" s="22">
        <f t="shared" si="2"/>
        <v>0</v>
      </c>
    </row>
    <row r="41" spans="1:7" x14ac:dyDescent="0.25">
      <c r="A41" s="65"/>
      <c r="B41" s="66" t="s">
        <v>184</v>
      </c>
      <c r="C41" s="77" t="s">
        <v>202</v>
      </c>
      <c r="D41" s="62" t="s">
        <v>260</v>
      </c>
      <c r="E41" s="52">
        <v>5</v>
      </c>
      <c r="F41" s="29">
        <v>0</v>
      </c>
      <c r="G41" s="22">
        <f t="shared" si="2"/>
        <v>0</v>
      </c>
    </row>
    <row r="42" spans="1:7" x14ac:dyDescent="0.25">
      <c r="A42" s="65"/>
      <c r="B42" s="66" t="s">
        <v>879</v>
      </c>
      <c r="C42" s="77" t="s">
        <v>880</v>
      </c>
      <c r="D42" s="62" t="s">
        <v>260</v>
      </c>
      <c r="E42" s="52">
        <v>1</v>
      </c>
      <c r="F42" s="29">
        <v>0</v>
      </c>
      <c r="G42" s="22">
        <f t="shared" si="2"/>
        <v>0</v>
      </c>
    </row>
    <row r="43" spans="1:7" x14ac:dyDescent="0.25">
      <c r="A43" s="65"/>
      <c r="B43" s="66" t="s">
        <v>185</v>
      </c>
      <c r="C43" s="77" t="s">
        <v>203</v>
      </c>
      <c r="D43" s="62" t="s">
        <v>260</v>
      </c>
      <c r="E43" s="52">
        <v>5</v>
      </c>
      <c r="F43" s="29">
        <v>0</v>
      </c>
      <c r="G43" s="22">
        <f t="shared" si="2"/>
        <v>0</v>
      </c>
    </row>
    <row r="44" spans="1:7" x14ac:dyDescent="0.25">
      <c r="A44" s="65"/>
      <c r="B44" s="66" t="s">
        <v>186</v>
      </c>
      <c r="C44" s="77" t="s">
        <v>204</v>
      </c>
      <c r="D44" s="62" t="s">
        <v>260</v>
      </c>
      <c r="E44" s="52">
        <v>1</v>
      </c>
      <c r="F44" s="29">
        <v>0</v>
      </c>
      <c r="G44" s="22">
        <f t="shared" si="2"/>
        <v>0</v>
      </c>
    </row>
    <row r="45" spans="1:7" x14ac:dyDescent="0.25">
      <c r="A45" s="65"/>
      <c r="B45" s="66" t="s">
        <v>187</v>
      </c>
      <c r="C45" s="77" t="s">
        <v>205</v>
      </c>
      <c r="D45" s="62" t="s">
        <v>260</v>
      </c>
      <c r="E45" s="52">
        <v>2</v>
      </c>
      <c r="F45" s="29">
        <v>0</v>
      </c>
      <c r="G45" s="22">
        <f t="shared" si="2"/>
        <v>0</v>
      </c>
    </row>
    <row r="46" spans="1:7" x14ac:dyDescent="0.25">
      <c r="A46" s="65"/>
      <c r="B46" s="66" t="s">
        <v>188</v>
      </c>
      <c r="C46" s="77" t="s">
        <v>206</v>
      </c>
      <c r="D46" s="62" t="s">
        <v>260</v>
      </c>
      <c r="E46" s="52">
        <v>1</v>
      </c>
      <c r="F46" s="29">
        <v>0</v>
      </c>
      <c r="G46" s="22">
        <f t="shared" si="2"/>
        <v>0</v>
      </c>
    </row>
    <row r="47" spans="1:7" ht="26.4" x14ac:dyDescent="0.25">
      <c r="A47" s="65"/>
      <c r="B47" s="66" t="s">
        <v>189</v>
      </c>
      <c r="C47" s="77" t="s">
        <v>665</v>
      </c>
      <c r="D47" s="62" t="s">
        <v>260</v>
      </c>
      <c r="E47" s="52">
        <v>1</v>
      </c>
      <c r="F47" s="29">
        <v>0</v>
      </c>
      <c r="G47" s="22">
        <f t="shared" si="2"/>
        <v>0</v>
      </c>
    </row>
    <row r="48" spans="1:7" x14ac:dyDescent="0.25">
      <c r="A48" s="65"/>
      <c r="B48" s="66" t="s">
        <v>190</v>
      </c>
      <c r="C48" s="77" t="s">
        <v>207</v>
      </c>
      <c r="D48" s="62" t="s">
        <v>260</v>
      </c>
      <c r="E48" s="52">
        <v>2</v>
      </c>
      <c r="F48" s="29">
        <v>0</v>
      </c>
      <c r="G48" s="22">
        <f t="shared" si="2"/>
        <v>0</v>
      </c>
    </row>
    <row r="49" spans="1:7" x14ac:dyDescent="0.25">
      <c r="A49" s="65"/>
      <c r="B49" s="66" t="s">
        <v>191</v>
      </c>
      <c r="C49" s="77" t="s">
        <v>208</v>
      </c>
      <c r="D49" s="62" t="s">
        <v>260</v>
      </c>
      <c r="E49" s="52">
        <v>2</v>
      </c>
      <c r="F49" s="29">
        <v>0</v>
      </c>
      <c r="G49" s="22">
        <f t="shared" si="2"/>
        <v>0</v>
      </c>
    </row>
    <row r="50" spans="1:7" x14ac:dyDescent="0.25">
      <c r="A50" s="65" t="s">
        <v>209</v>
      </c>
      <c r="B50" s="66"/>
      <c r="C50" s="100" t="s">
        <v>210</v>
      </c>
      <c r="D50" s="52"/>
      <c r="E50" s="52"/>
      <c r="F50" s="52"/>
      <c r="G50" s="22"/>
    </row>
    <row r="51" spans="1:7" ht="26.4" x14ac:dyDescent="0.25">
      <c r="A51" s="65"/>
      <c r="B51" s="66" t="s">
        <v>211</v>
      </c>
      <c r="C51" s="101" t="s">
        <v>221</v>
      </c>
      <c r="D51" s="63" t="s">
        <v>326</v>
      </c>
      <c r="E51" s="62" t="s">
        <v>661</v>
      </c>
      <c r="F51" s="62" t="s">
        <v>662</v>
      </c>
      <c r="G51" s="22">
        <v>65000</v>
      </c>
    </row>
    <row r="52" spans="1:7" ht="26.4" x14ac:dyDescent="0.25">
      <c r="A52" s="65"/>
      <c r="B52" s="66" t="s">
        <v>212</v>
      </c>
      <c r="C52" s="101" t="s">
        <v>222</v>
      </c>
      <c r="D52" s="63" t="s">
        <v>231</v>
      </c>
      <c r="E52" s="21">
        <f>G51</f>
        <v>65000</v>
      </c>
      <c r="F52" s="32">
        <v>0</v>
      </c>
      <c r="G52" s="22">
        <f>E52*F52</f>
        <v>0</v>
      </c>
    </row>
    <row r="53" spans="1:7" ht="26.4" x14ac:dyDescent="0.25">
      <c r="A53" s="65"/>
      <c r="B53" s="66" t="s">
        <v>213</v>
      </c>
      <c r="C53" s="101" t="s">
        <v>223</v>
      </c>
      <c r="D53" s="63" t="s">
        <v>326</v>
      </c>
      <c r="E53" s="62" t="s">
        <v>661</v>
      </c>
      <c r="F53" s="62" t="s">
        <v>662</v>
      </c>
      <c r="G53" s="22">
        <v>15000</v>
      </c>
    </row>
    <row r="54" spans="1:7" ht="26.4" x14ac:dyDescent="0.25">
      <c r="A54" s="65"/>
      <c r="B54" s="66" t="s">
        <v>214</v>
      </c>
      <c r="C54" s="101" t="s">
        <v>224</v>
      </c>
      <c r="D54" s="63" t="s">
        <v>231</v>
      </c>
      <c r="E54" s="21">
        <f>G53</f>
        <v>15000</v>
      </c>
      <c r="F54" s="32">
        <v>0</v>
      </c>
      <c r="G54" s="22">
        <f>E54*F54</f>
        <v>0</v>
      </c>
    </row>
    <row r="55" spans="1:7" ht="52.8" x14ac:dyDescent="0.25">
      <c r="A55" s="65"/>
      <c r="B55" s="66" t="s">
        <v>215</v>
      </c>
      <c r="C55" s="101" t="s">
        <v>225</v>
      </c>
      <c r="D55" s="63" t="s">
        <v>326</v>
      </c>
      <c r="E55" s="62" t="s">
        <v>661</v>
      </c>
      <c r="F55" s="62" t="s">
        <v>662</v>
      </c>
      <c r="G55" s="22">
        <v>20000</v>
      </c>
    </row>
    <row r="56" spans="1:7" ht="26.4" x14ac:dyDescent="0.25">
      <c r="A56" s="65"/>
      <c r="B56" s="66" t="s">
        <v>216</v>
      </c>
      <c r="C56" s="101" t="s">
        <v>226</v>
      </c>
      <c r="D56" s="63" t="s">
        <v>231</v>
      </c>
      <c r="E56" s="21">
        <f>G55</f>
        <v>20000</v>
      </c>
      <c r="F56" s="32">
        <v>0</v>
      </c>
      <c r="G56" s="22">
        <f>E56*F56</f>
        <v>0</v>
      </c>
    </row>
    <row r="57" spans="1:7" ht="52.8" x14ac:dyDescent="0.25">
      <c r="A57" s="65"/>
      <c r="B57" s="66" t="s">
        <v>217</v>
      </c>
      <c r="C57" s="101" t="s">
        <v>227</v>
      </c>
      <c r="D57" s="63" t="s">
        <v>326</v>
      </c>
      <c r="E57" s="62" t="s">
        <v>661</v>
      </c>
      <c r="F57" s="62" t="s">
        <v>662</v>
      </c>
      <c r="G57" s="22">
        <v>20000</v>
      </c>
    </row>
    <row r="58" spans="1:7" ht="26.4" x14ac:dyDescent="0.25">
      <c r="A58" s="65"/>
      <c r="B58" s="66" t="s">
        <v>218</v>
      </c>
      <c r="C58" s="101" t="s">
        <v>228</v>
      </c>
      <c r="D58" s="63" t="s">
        <v>231</v>
      </c>
      <c r="E58" s="21">
        <f>G57</f>
        <v>20000</v>
      </c>
      <c r="F58" s="32">
        <v>0</v>
      </c>
      <c r="G58" s="22">
        <f>E58*F58</f>
        <v>0</v>
      </c>
    </row>
    <row r="59" spans="1:7" ht="39.6" x14ac:dyDescent="0.25">
      <c r="A59" s="65"/>
      <c r="B59" s="66" t="s">
        <v>219</v>
      </c>
      <c r="C59" s="101" t="s">
        <v>229</v>
      </c>
      <c r="D59" s="63" t="s">
        <v>326</v>
      </c>
      <c r="E59" s="62" t="s">
        <v>661</v>
      </c>
      <c r="F59" s="62" t="s">
        <v>662</v>
      </c>
      <c r="G59" s="22">
        <v>20000</v>
      </c>
    </row>
    <row r="60" spans="1:7" ht="26.4" x14ac:dyDescent="0.25">
      <c r="A60" s="65"/>
      <c r="B60" s="66" t="s">
        <v>220</v>
      </c>
      <c r="C60" s="101" t="s">
        <v>230</v>
      </c>
      <c r="D60" s="63" t="s">
        <v>231</v>
      </c>
      <c r="E60" s="21">
        <f>G59</f>
        <v>20000</v>
      </c>
      <c r="F60" s="32">
        <v>0</v>
      </c>
      <c r="G60" s="22">
        <f>E60*F60</f>
        <v>0</v>
      </c>
    </row>
    <row r="61" spans="1:7" ht="26.4" x14ac:dyDescent="0.25">
      <c r="A61" s="102" t="s">
        <v>232</v>
      </c>
      <c r="B61" s="103"/>
      <c r="C61" s="104" t="s">
        <v>233</v>
      </c>
      <c r="D61" s="77"/>
      <c r="E61" s="52"/>
      <c r="F61" s="52"/>
      <c r="G61" s="22"/>
    </row>
    <row r="62" spans="1:7" x14ac:dyDescent="0.25">
      <c r="A62" s="102"/>
      <c r="B62" s="103" t="s">
        <v>234</v>
      </c>
      <c r="C62" s="101" t="s">
        <v>42</v>
      </c>
      <c r="D62" s="62" t="s">
        <v>23</v>
      </c>
      <c r="E62" s="62" t="s">
        <v>658</v>
      </c>
      <c r="F62" s="20" t="s">
        <v>659</v>
      </c>
      <c r="G62" s="30">
        <v>0</v>
      </c>
    </row>
    <row r="63" spans="1:7" x14ac:dyDescent="0.25">
      <c r="A63" s="102"/>
      <c r="B63" s="103" t="s">
        <v>235</v>
      </c>
      <c r="C63" s="105" t="s">
        <v>43</v>
      </c>
      <c r="D63" s="106" t="s">
        <v>52</v>
      </c>
      <c r="E63" s="52">
        <v>21</v>
      </c>
      <c r="F63" s="29">
        <v>0</v>
      </c>
      <c r="G63" s="22">
        <f>E63*F63</f>
        <v>0</v>
      </c>
    </row>
    <row r="64" spans="1:7" x14ac:dyDescent="0.25">
      <c r="A64" s="65" t="s">
        <v>236</v>
      </c>
      <c r="B64" s="66"/>
      <c r="C64" s="107" t="s">
        <v>237</v>
      </c>
      <c r="D64" s="106"/>
      <c r="E64" s="52"/>
      <c r="F64" s="52"/>
      <c r="G64" s="22"/>
    </row>
    <row r="65" spans="1:8" ht="39.6" x14ac:dyDescent="0.25">
      <c r="A65" s="65"/>
      <c r="B65" s="66" t="s">
        <v>238</v>
      </c>
      <c r="C65" s="108" t="s">
        <v>691</v>
      </c>
      <c r="D65" s="106" t="s">
        <v>261</v>
      </c>
      <c r="E65" s="52">
        <v>30</v>
      </c>
      <c r="F65" s="29">
        <v>0</v>
      </c>
      <c r="G65" s="22">
        <f>E65*F65</f>
        <v>0</v>
      </c>
      <c r="H65" s="95"/>
    </row>
    <row r="66" spans="1:8" x14ac:dyDescent="0.25">
      <c r="A66" s="65"/>
      <c r="B66" s="66" t="s">
        <v>239</v>
      </c>
      <c r="C66" s="96" t="s">
        <v>240</v>
      </c>
      <c r="D66" s="109" t="s">
        <v>257</v>
      </c>
      <c r="E66" s="52">
        <v>1000</v>
      </c>
      <c r="F66" s="29">
        <v>0</v>
      </c>
      <c r="G66" s="22">
        <f>E66*F66</f>
        <v>0</v>
      </c>
    </row>
    <row r="67" spans="1:8" ht="26.4" x14ac:dyDescent="0.25">
      <c r="A67" s="65" t="s">
        <v>241</v>
      </c>
      <c r="B67" s="66"/>
      <c r="C67" s="110" t="s">
        <v>242</v>
      </c>
      <c r="D67" s="111"/>
      <c r="E67" s="52"/>
      <c r="F67" s="52"/>
      <c r="G67" s="22"/>
    </row>
    <row r="68" spans="1:8" ht="39.6" x14ac:dyDescent="0.25">
      <c r="A68" s="65"/>
      <c r="B68" s="66" t="s">
        <v>243</v>
      </c>
      <c r="C68" s="112" t="s">
        <v>245</v>
      </c>
      <c r="D68" s="62" t="s">
        <v>23</v>
      </c>
      <c r="E68" s="62" t="s">
        <v>658</v>
      </c>
      <c r="F68" s="20" t="s">
        <v>659</v>
      </c>
      <c r="G68" s="30">
        <v>0</v>
      </c>
    </row>
    <row r="69" spans="1:8" ht="39.6" x14ac:dyDescent="0.25">
      <c r="A69" s="65"/>
      <c r="B69" s="66" t="s">
        <v>244</v>
      </c>
      <c r="C69" s="112" t="s">
        <v>246</v>
      </c>
      <c r="D69" s="106" t="s">
        <v>52</v>
      </c>
      <c r="E69" s="52">
        <v>21</v>
      </c>
      <c r="F69" s="29">
        <v>0</v>
      </c>
      <c r="G69" s="22">
        <f>E69*F69</f>
        <v>0</v>
      </c>
    </row>
    <row r="70" spans="1:8" x14ac:dyDescent="0.25">
      <c r="A70" s="65"/>
      <c r="B70" s="66"/>
      <c r="C70" s="88"/>
      <c r="D70" s="59"/>
      <c r="E70" s="52"/>
      <c r="F70" s="52"/>
      <c r="G70" s="22"/>
      <c r="H70" s="94"/>
    </row>
    <row r="71" spans="1:8" x14ac:dyDescent="0.25">
      <c r="A71" s="65"/>
      <c r="B71" s="66"/>
      <c r="C71" s="113"/>
      <c r="D71" s="114"/>
      <c r="E71" s="52"/>
      <c r="F71" s="52"/>
      <c r="G71" s="22"/>
    </row>
    <row r="72" spans="1:8" x14ac:dyDescent="0.25">
      <c r="A72" s="51"/>
      <c r="B72" s="66"/>
      <c r="C72" s="51"/>
      <c r="D72" s="72"/>
      <c r="E72" s="52"/>
      <c r="F72" s="52"/>
      <c r="G72" s="22"/>
    </row>
    <row r="73" spans="1:8" x14ac:dyDescent="0.25">
      <c r="A73" s="81" t="s">
        <v>24</v>
      </c>
      <c r="B73" s="82"/>
      <c r="C73" s="84"/>
      <c r="D73" s="115"/>
      <c r="E73" s="81"/>
      <c r="F73" s="81"/>
      <c r="G73" s="24">
        <f>SUM(G7:G72)</f>
        <v>140000</v>
      </c>
    </row>
    <row r="74" spans="1:8" x14ac:dyDescent="0.25">
      <c r="D74" s="116"/>
    </row>
    <row r="1048497" spans="4:4" x14ac:dyDescent="0.25">
      <c r="D1048497" s="62"/>
    </row>
  </sheetData>
  <sheetProtection algorithmName="SHA-512" hashValue="HQLqS+wWN62RXjbolhZ39UErM/mKwmEYPm5/LSaevMBjj4K4ZVWwE6zHmMeAV0NonQO/+/IqBWyM1APLaWYg4Q==" saltValue="ayxWFEMUDa6Kj3b72VcQ2Q==" spinCount="100000" sheet="1" objects="1" scenarios="1" selectLockedCells="1"/>
  <mergeCells count="3">
    <mergeCell ref="D3:G3"/>
    <mergeCell ref="A1:G1"/>
    <mergeCell ref="A2:G2"/>
  </mergeCells>
  <phoneticPr fontId="9" type="noConversion"/>
  <pageMargins left="0.75" right="0.75" top="1" bottom="1" header="0.5" footer="0.5"/>
  <pageSetup paperSize="9" scale="4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FF00"/>
  </sheetPr>
  <dimension ref="A1:J1048471"/>
  <sheetViews>
    <sheetView view="pageBreakPreview" topLeftCell="A25" zoomScale="73" zoomScaleNormal="100" zoomScaleSheetLayoutView="73" workbookViewId="0">
      <selection activeCell="G11" sqref="G11"/>
    </sheetView>
  </sheetViews>
  <sheetFormatPr defaultRowHeight="13.2" x14ac:dyDescent="0.25"/>
  <cols>
    <col min="1" max="1" width="15.109375" customWidth="1"/>
    <col min="2" max="2" width="9" bestFit="1" customWidth="1"/>
    <col min="3" max="3" width="3.109375" bestFit="1" customWidth="1"/>
    <col min="4" max="4" width="3.109375" customWidth="1"/>
    <col min="5" max="5" width="40.6640625" customWidth="1"/>
    <col min="6" max="6" width="17.44140625" bestFit="1" customWidth="1"/>
    <col min="7" max="9" width="20.6640625" customWidth="1"/>
    <col min="259" max="259" width="9.33203125" customWidth="1"/>
    <col min="260" max="260" width="6.6640625" customWidth="1"/>
    <col min="261" max="261" width="40.6640625" customWidth="1"/>
    <col min="262" max="265" width="9.33203125" customWidth="1"/>
    <col min="515" max="515" width="9.33203125" customWidth="1"/>
    <col min="516" max="516" width="6.6640625" customWidth="1"/>
    <col min="517" max="517" width="40.6640625" customWidth="1"/>
    <col min="518" max="521" width="9.33203125" customWidth="1"/>
    <col min="771" max="771" width="9.33203125" customWidth="1"/>
    <col min="772" max="772" width="6.6640625" customWidth="1"/>
    <col min="773" max="773" width="40.6640625" customWidth="1"/>
    <col min="774" max="777" width="9.33203125" customWidth="1"/>
    <col min="1027" max="1027" width="9.33203125" customWidth="1"/>
    <col min="1028" max="1028" width="6.6640625" customWidth="1"/>
    <col min="1029" max="1029" width="40.6640625" customWidth="1"/>
    <col min="1030" max="1033" width="9.33203125" customWidth="1"/>
    <col min="1283" max="1283" width="9.33203125" customWidth="1"/>
    <col min="1284" max="1284" width="6.6640625" customWidth="1"/>
    <col min="1285" max="1285" width="40.6640625" customWidth="1"/>
    <col min="1286" max="1289" width="9.33203125" customWidth="1"/>
    <col min="1539" max="1539" width="9.33203125" customWidth="1"/>
    <col min="1540" max="1540" width="6.6640625" customWidth="1"/>
    <col min="1541" max="1541" width="40.6640625" customWidth="1"/>
    <col min="1542" max="1545" width="9.33203125" customWidth="1"/>
    <col min="1795" max="1795" width="9.33203125" customWidth="1"/>
    <col min="1796" max="1796" width="6.6640625" customWidth="1"/>
    <col min="1797" max="1797" width="40.6640625" customWidth="1"/>
    <col min="1798" max="1801" width="9.33203125" customWidth="1"/>
    <col min="2051" max="2051" width="9.33203125" customWidth="1"/>
    <col min="2052" max="2052" width="6.6640625" customWidth="1"/>
    <col min="2053" max="2053" width="40.6640625" customWidth="1"/>
    <col min="2054" max="2057" width="9.33203125" customWidth="1"/>
    <col min="2307" max="2307" width="9.33203125" customWidth="1"/>
    <col min="2308" max="2308" width="6.6640625" customWidth="1"/>
    <col min="2309" max="2309" width="40.6640625" customWidth="1"/>
    <col min="2310" max="2313" width="9.33203125" customWidth="1"/>
    <col min="2563" max="2563" width="9.33203125" customWidth="1"/>
    <col min="2564" max="2564" width="6.6640625" customWidth="1"/>
    <col min="2565" max="2565" width="40.6640625" customWidth="1"/>
    <col min="2566" max="2569" width="9.33203125" customWidth="1"/>
    <col min="2819" max="2819" width="9.33203125" customWidth="1"/>
    <col min="2820" max="2820" width="6.6640625" customWidth="1"/>
    <col min="2821" max="2821" width="40.6640625" customWidth="1"/>
    <col min="2822" max="2825" width="9.33203125" customWidth="1"/>
    <col min="3075" max="3075" width="9.33203125" customWidth="1"/>
    <col min="3076" max="3076" width="6.6640625" customWidth="1"/>
    <col min="3077" max="3077" width="40.6640625" customWidth="1"/>
    <col min="3078" max="3081" width="9.33203125" customWidth="1"/>
    <col min="3331" max="3331" width="9.33203125" customWidth="1"/>
    <col min="3332" max="3332" width="6.6640625" customWidth="1"/>
    <col min="3333" max="3333" width="40.6640625" customWidth="1"/>
    <col min="3334" max="3337" width="9.33203125" customWidth="1"/>
    <col min="3587" max="3587" width="9.33203125" customWidth="1"/>
    <col min="3588" max="3588" width="6.6640625" customWidth="1"/>
    <col min="3589" max="3589" width="40.6640625" customWidth="1"/>
    <col min="3590" max="3593" width="9.33203125" customWidth="1"/>
    <col min="3843" max="3843" width="9.33203125" customWidth="1"/>
    <col min="3844" max="3844" width="6.6640625" customWidth="1"/>
    <col min="3845" max="3845" width="40.6640625" customWidth="1"/>
    <col min="3846" max="3849" width="9.33203125" customWidth="1"/>
    <col min="4099" max="4099" width="9.33203125" customWidth="1"/>
    <col min="4100" max="4100" width="6.6640625" customWidth="1"/>
    <col min="4101" max="4101" width="40.6640625" customWidth="1"/>
    <col min="4102" max="4105" width="9.33203125" customWidth="1"/>
    <col min="4355" max="4355" width="9.33203125" customWidth="1"/>
    <col min="4356" max="4356" width="6.6640625" customWidth="1"/>
    <col min="4357" max="4357" width="40.6640625" customWidth="1"/>
    <col min="4358" max="4361" width="9.33203125" customWidth="1"/>
    <col min="4611" max="4611" width="9.33203125" customWidth="1"/>
    <col min="4612" max="4612" width="6.6640625" customWidth="1"/>
    <col min="4613" max="4613" width="40.6640625" customWidth="1"/>
    <col min="4614" max="4617" width="9.33203125" customWidth="1"/>
    <col min="4867" max="4867" width="9.33203125" customWidth="1"/>
    <col min="4868" max="4868" width="6.6640625" customWidth="1"/>
    <col min="4869" max="4869" width="40.6640625" customWidth="1"/>
    <col min="4870" max="4873" width="9.33203125" customWidth="1"/>
    <col min="5123" max="5123" width="9.33203125" customWidth="1"/>
    <col min="5124" max="5124" width="6.6640625" customWidth="1"/>
    <col min="5125" max="5125" width="40.6640625" customWidth="1"/>
    <col min="5126" max="5129" width="9.33203125" customWidth="1"/>
    <col min="5379" max="5379" width="9.33203125" customWidth="1"/>
    <col min="5380" max="5380" width="6.6640625" customWidth="1"/>
    <col min="5381" max="5381" width="40.6640625" customWidth="1"/>
    <col min="5382" max="5385" width="9.33203125" customWidth="1"/>
    <col min="5635" max="5635" width="9.33203125" customWidth="1"/>
    <col min="5636" max="5636" width="6.6640625" customWidth="1"/>
    <col min="5637" max="5637" width="40.6640625" customWidth="1"/>
    <col min="5638" max="5641" width="9.33203125" customWidth="1"/>
    <col min="5891" max="5891" width="9.33203125" customWidth="1"/>
    <col min="5892" max="5892" width="6.6640625" customWidth="1"/>
    <col min="5893" max="5893" width="40.6640625" customWidth="1"/>
    <col min="5894" max="5897" width="9.33203125" customWidth="1"/>
    <col min="6147" max="6147" width="9.33203125" customWidth="1"/>
    <col min="6148" max="6148" width="6.6640625" customWidth="1"/>
    <col min="6149" max="6149" width="40.6640625" customWidth="1"/>
    <col min="6150" max="6153" width="9.33203125" customWidth="1"/>
    <col min="6403" max="6403" width="9.33203125" customWidth="1"/>
    <col min="6404" max="6404" width="6.6640625" customWidth="1"/>
    <col min="6405" max="6405" width="40.6640625" customWidth="1"/>
    <col min="6406" max="6409" width="9.33203125" customWidth="1"/>
    <col min="6659" max="6659" width="9.33203125" customWidth="1"/>
    <col min="6660" max="6660" width="6.6640625" customWidth="1"/>
    <col min="6661" max="6661" width="40.6640625" customWidth="1"/>
    <col min="6662" max="6665" width="9.33203125" customWidth="1"/>
    <col min="6915" max="6915" width="9.33203125" customWidth="1"/>
    <col min="6916" max="6916" width="6.6640625" customWidth="1"/>
    <col min="6917" max="6917" width="40.6640625" customWidth="1"/>
    <col min="6918" max="6921" width="9.33203125" customWidth="1"/>
    <col min="7171" max="7171" width="9.33203125" customWidth="1"/>
    <col min="7172" max="7172" width="6.6640625" customWidth="1"/>
    <col min="7173" max="7173" width="40.6640625" customWidth="1"/>
    <col min="7174" max="7177" width="9.33203125" customWidth="1"/>
    <col min="7427" max="7427" width="9.33203125" customWidth="1"/>
    <col min="7428" max="7428" width="6.6640625" customWidth="1"/>
    <col min="7429" max="7429" width="40.6640625" customWidth="1"/>
    <col min="7430" max="7433" width="9.33203125" customWidth="1"/>
    <col min="7683" max="7683" width="9.33203125" customWidth="1"/>
    <col min="7684" max="7684" width="6.6640625" customWidth="1"/>
    <col min="7685" max="7685" width="40.6640625" customWidth="1"/>
    <col min="7686" max="7689" width="9.33203125" customWidth="1"/>
    <col min="7939" max="7939" width="9.33203125" customWidth="1"/>
    <col min="7940" max="7940" width="6.6640625" customWidth="1"/>
    <col min="7941" max="7941" width="40.6640625" customWidth="1"/>
    <col min="7942" max="7945" width="9.33203125" customWidth="1"/>
    <col min="8195" max="8195" width="9.33203125" customWidth="1"/>
    <col min="8196" max="8196" width="6.6640625" customWidth="1"/>
    <col min="8197" max="8197" width="40.6640625" customWidth="1"/>
    <col min="8198" max="8201" width="9.33203125" customWidth="1"/>
    <col min="8451" max="8451" width="9.33203125" customWidth="1"/>
    <col min="8452" max="8452" width="6.6640625" customWidth="1"/>
    <col min="8453" max="8453" width="40.6640625" customWidth="1"/>
    <col min="8454" max="8457" width="9.33203125" customWidth="1"/>
    <col min="8707" max="8707" width="9.33203125" customWidth="1"/>
    <col min="8708" max="8708" width="6.6640625" customWidth="1"/>
    <col min="8709" max="8709" width="40.6640625" customWidth="1"/>
    <col min="8710" max="8713" width="9.33203125" customWidth="1"/>
    <col min="8963" max="8963" width="9.33203125" customWidth="1"/>
    <col min="8964" max="8964" width="6.6640625" customWidth="1"/>
    <col min="8965" max="8965" width="40.6640625" customWidth="1"/>
    <col min="8966" max="8969" width="9.33203125" customWidth="1"/>
    <col min="9219" max="9219" width="9.33203125" customWidth="1"/>
    <col min="9220" max="9220" width="6.6640625" customWidth="1"/>
    <col min="9221" max="9221" width="40.6640625" customWidth="1"/>
    <col min="9222" max="9225" width="9.33203125" customWidth="1"/>
    <col min="9475" max="9475" width="9.33203125" customWidth="1"/>
    <col min="9476" max="9476" width="6.6640625" customWidth="1"/>
    <col min="9477" max="9477" width="40.6640625" customWidth="1"/>
    <col min="9478" max="9481" width="9.33203125" customWidth="1"/>
    <col min="9731" max="9731" width="9.33203125" customWidth="1"/>
    <col min="9732" max="9732" width="6.6640625" customWidth="1"/>
    <col min="9733" max="9733" width="40.6640625" customWidth="1"/>
    <col min="9734" max="9737" width="9.33203125" customWidth="1"/>
    <col min="9987" max="9987" width="9.33203125" customWidth="1"/>
    <col min="9988" max="9988" width="6.6640625" customWidth="1"/>
    <col min="9989" max="9989" width="40.6640625" customWidth="1"/>
    <col min="9990" max="9993" width="9.33203125" customWidth="1"/>
    <col min="10243" max="10243" width="9.33203125" customWidth="1"/>
    <col min="10244" max="10244" width="6.6640625" customWidth="1"/>
    <col min="10245" max="10245" width="40.6640625" customWidth="1"/>
    <col min="10246" max="10249" width="9.33203125" customWidth="1"/>
    <col min="10499" max="10499" width="9.33203125" customWidth="1"/>
    <col min="10500" max="10500" width="6.6640625" customWidth="1"/>
    <col min="10501" max="10501" width="40.6640625" customWidth="1"/>
    <col min="10502" max="10505" width="9.33203125" customWidth="1"/>
    <col min="10755" max="10755" width="9.33203125" customWidth="1"/>
    <col min="10756" max="10756" width="6.6640625" customWidth="1"/>
    <col min="10757" max="10757" width="40.6640625" customWidth="1"/>
    <col min="10758" max="10761" width="9.33203125" customWidth="1"/>
    <col min="11011" max="11011" width="9.33203125" customWidth="1"/>
    <col min="11012" max="11012" width="6.6640625" customWidth="1"/>
    <col min="11013" max="11013" width="40.6640625" customWidth="1"/>
    <col min="11014" max="11017" width="9.33203125" customWidth="1"/>
    <col min="11267" max="11267" width="9.33203125" customWidth="1"/>
    <col min="11268" max="11268" width="6.6640625" customWidth="1"/>
    <col min="11269" max="11269" width="40.6640625" customWidth="1"/>
    <col min="11270" max="11273" width="9.33203125" customWidth="1"/>
    <col min="11523" max="11523" width="9.33203125" customWidth="1"/>
    <col min="11524" max="11524" width="6.6640625" customWidth="1"/>
    <col min="11525" max="11525" width="40.6640625" customWidth="1"/>
    <col min="11526" max="11529" width="9.33203125" customWidth="1"/>
    <col min="11779" max="11779" width="9.33203125" customWidth="1"/>
    <col min="11780" max="11780" width="6.6640625" customWidth="1"/>
    <col min="11781" max="11781" width="40.6640625" customWidth="1"/>
    <col min="11782" max="11785" width="9.33203125" customWidth="1"/>
    <col min="12035" max="12035" width="9.33203125" customWidth="1"/>
    <col min="12036" max="12036" width="6.6640625" customWidth="1"/>
    <col min="12037" max="12037" width="40.6640625" customWidth="1"/>
    <col min="12038" max="12041" width="9.33203125" customWidth="1"/>
    <col min="12291" max="12291" width="9.33203125" customWidth="1"/>
    <col min="12292" max="12292" width="6.6640625" customWidth="1"/>
    <col min="12293" max="12293" width="40.6640625" customWidth="1"/>
    <col min="12294" max="12297" width="9.33203125" customWidth="1"/>
    <col min="12547" max="12547" width="9.33203125" customWidth="1"/>
    <col min="12548" max="12548" width="6.6640625" customWidth="1"/>
    <col min="12549" max="12549" width="40.6640625" customWidth="1"/>
    <col min="12550" max="12553" width="9.33203125" customWidth="1"/>
    <col min="12803" max="12803" width="9.33203125" customWidth="1"/>
    <col min="12804" max="12804" width="6.6640625" customWidth="1"/>
    <col min="12805" max="12805" width="40.6640625" customWidth="1"/>
    <col min="12806" max="12809" width="9.33203125" customWidth="1"/>
    <col min="13059" max="13059" width="9.33203125" customWidth="1"/>
    <col min="13060" max="13060" width="6.6640625" customWidth="1"/>
    <col min="13061" max="13061" width="40.6640625" customWidth="1"/>
    <col min="13062" max="13065" width="9.33203125" customWidth="1"/>
    <col min="13315" max="13315" width="9.33203125" customWidth="1"/>
    <col min="13316" max="13316" width="6.6640625" customWidth="1"/>
    <col min="13317" max="13317" width="40.6640625" customWidth="1"/>
    <col min="13318" max="13321" width="9.33203125" customWidth="1"/>
    <col min="13571" max="13571" width="9.33203125" customWidth="1"/>
    <col min="13572" max="13572" width="6.6640625" customWidth="1"/>
    <col min="13573" max="13573" width="40.6640625" customWidth="1"/>
    <col min="13574" max="13577" width="9.33203125" customWidth="1"/>
    <col min="13827" max="13827" width="9.33203125" customWidth="1"/>
    <col min="13828" max="13828" width="6.6640625" customWidth="1"/>
    <col min="13829" max="13829" width="40.6640625" customWidth="1"/>
    <col min="13830" max="13833" width="9.33203125" customWidth="1"/>
    <col min="14083" max="14083" width="9.33203125" customWidth="1"/>
    <col min="14084" max="14084" width="6.6640625" customWidth="1"/>
    <col min="14085" max="14085" width="40.6640625" customWidth="1"/>
    <col min="14086" max="14089" width="9.33203125" customWidth="1"/>
    <col min="14339" max="14339" width="9.33203125" customWidth="1"/>
    <col min="14340" max="14340" width="6.6640625" customWidth="1"/>
    <col min="14341" max="14341" width="40.6640625" customWidth="1"/>
    <col min="14342" max="14345" width="9.33203125" customWidth="1"/>
    <col min="14595" max="14595" width="9.33203125" customWidth="1"/>
    <col min="14596" max="14596" width="6.6640625" customWidth="1"/>
    <col min="14597" max="14597" width="40.6640625" customWidth="1"/>
    <col min="14598" max="14601" width="9.33203125" customWidth="1"/>
    <col min="14851" max="14851" width="9.33203125" customWidth="1"/>
    <col min="14852" max="14852" width="6.6640625" customWidth="1"/>
    <col min="14853" max="14853" width="40.6640625" customWidth="1"/>
    <col min="14854" max="14857" width="9.33203125" customWidth="1"/>
    <col min="15107" max="15107" width="9.33203125" customWidth="1"/>
    <col min="15108" max="15108" width="6.6640625" customWidth="1"/>
    <col min="15109" max="15109" width="40.6640625" customWidth="1"/>
    <col min="15110" max="15113" width="9.33203125" customWidth="1"/>
    <col min="15363" max="15363" width="9.33203125" customWidth="1"/>
    <col min="15364" max="15364" width="6.6640625" customWidth="1"/>
    <col min="15365" max="15365" width="40.6640625" customWidth="1"/>
    <col min="15366" max="15369" width="9.33203125" customWidth="1"/>
    <col min="15619" max="15619" width="9.33203125" customWidth="1"/>
    <col min="15620" max="15620" width="6.6640625" customWidth="1"/>
    <col min="15621" max="15621" width="40.6640625" customWidth="1"/>
    <col min="15622" max="15625" width="9.33203125" customWidth="1"/>
    <col min="15875" max="15875" width="9.33203125" customWidth="1"/>
    <col min="15876" max="15876" width="6.6640625" customWidth="1"/>
    <col min="15877" max="15877" width="40.6640625" customWidth="1"/>
    <col min="15878" max="15881" width="9.33203125" customWidth="1"/>
    <col min="16131" max="16131" width="9.33203125" customWidth="1"/>
    <col min="16132" max="16132" width="6.6640625" customWidth="1"/>
    <col min="16133" max="16133" width="40.6640625" customWidth="1"/>
    <col min="16134" max="16137" width="9.33203125" customWidth="1"/>
  </cols>
  <sheetData>
    <row r="1" spans="1:10" x14ac:dyDescent="0.25">
      <c r="A1" s="264" t="str">
        <f>'C1.4'!A1</f>
        <v>CONTRACT SANRAL N.012-150-2020/1</v>
      </c>
      <c r="B1" s="264"/>
      <c r="C1" s="264"/>
      <c r="D1" s="264"/>
      <c r="E1" s="264"/>
      <c r="F1" s="264"/>
      <c r="G1" s="264"/>
      <c r="H1" s="264"/>
      <c r="I1" s="264"/>
    </row>
    <row r="2" spans="1:10" x14ac:dyDescent="0.25">
      <c r="A2" s="264" t="str">
        <f>'C1.4'!A2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  <c r="H2" s="264"/>
      <c r="I2" s="264"/>
    </row>
    <row r="3" spans="1:10" ht="48" customHeight="1" x14ac:dyDescent="0.25">
      <c r="A3" s="43" t="s">
        <v>247</v>
      </c>
      <c r="B3" s="44"/>
      <c r="C3" s="44"/>
      <c r="D3" s="44"/>
      <c r="E3" s="44"/>
      <c r="F3" s="261" t="s">
        <v>248</v>
      </c>
      <c r="G3" s="261"/>
      <c r="H3" s="261"/>
      <c r="I3" s="261"/>
    </row>
    <row r="4" spans="1:10" x14ac:dyDescent="0.25">
      <c r="A4" s="46" t="s">
        <v>0</v>
      </c>
      <c r="B4" s="46"/>
      <c r="C4" s="118"/>
      <c r="D4" s="46"/>
      <c r="E4" s="48" t="s">
        <v>1</v>
      </c>
      <c r="F4" s="48" t="s">
        <v>2</v>
      </c>
      <c r="G4" s="48" t="s">
        <v>3</v>
      </c>
      <c r="H4" s="48" t="s">
        <v>4</v>
      </c>
      <c r="I4" s="48" t="s">
        <v>5</v>
      </c>
      <c r="J4" s="93"/>
    </row>
    <row r="5" spans="1:10" x14ac:dyDescent="0.25">
      <c r="A5" s="49"/>
      <c r="B5" s="49"/>
      <c r="C5" s="119"/>
      <c r="D5" s="49"/>
      <c r="E5" s="51"/>
      <c r="F5" s="52"/>
      <c r="G5" s="52"/>
      <c r="H5" s="51"/>
      <c r="I5" s="51"/>
    </row>
    <row r="6" spans="1:10" x14ac:dyDescent="0.25">
      <c r="A6" s="53"/>
      <c r="B6" s="53"/>
      <c r="C6" s="120"/>
      <c r="D6" s="53"/>
      <c r="E6" s="51"/>
      <c r="F6" s="52"/>
      <c r="G6" s="52"/>
      <c r="H6" s="51"/>
      <c r="I6" s="51"/>
    </row>
    <row r="7" spans="1:10" ht="26.4" x14ac:dyDescent="0.25">
      <c r="A7" s="59" t="s">
        <v>249</v>
      </c>
      <c r="B7" s="49"/>
      <c r="C7" s="119"/>
      <c r="D7" s="49"/>
      <c r="E7" s="121" t="s">
        <v>250</v>
      </c>
      <c r="F7" s="52"/>
      <c r="G7" s="52"/>
      <c r="H7" s="21"/>
      <c r="I7" s="22"/>
    </row>
    <row r="8" spans="1:10" ht="26.4" x14ac:dyDescent="0.25">
      <c r="A8" s="49"/>
      <c r="B8" s="59" t="s">
        <v>251</v>
      </c>
      <c r="C8" s="119"/>
      <c r="D8" s="49"/>
      <c r="E8" s="77" t="s">
        <v>250</v>
      </c>
      <c r="F8" s="106" t="s">
        <v>52</v>
      </c>
      <c r="G8" s="52">
        <v>18</v>
      </c>
      <c r="H8" s="29">
        <v>0</v>
      </c>
      <c r="I8" s="22">
        <f>G8*H8</f>
        <v>0</v>
      </c>
    </row>
    <row r="9" spans="1:10" x14ac:dyDescent="0.25">
      <c r="A9" s="59" t="s">
        <v>252</v>
      </c>
      <c r="B9" s="59"/>
      <c r="C9" s="119"/>
      <c r="D9" s="49"/>
      <c r="E9" s="68" t="s">
        <v>253</v>
      </c>
      <c r="F9" s="106" t="s">
        <v>52</v>
      </c>
      <c r="G9" s="52">
        <v>18</v>
      </c>
      <c r="H9" s="29">
        <v>0</v>
      </c>
      <c r="I9" s="22">
        <f>G9*H9</f>
        <v>0</v>
      </c>
    </row>
    <row r="10" spans="1:10" x14ac:dyDescent="0.25">
      <c r="A10" s="59" t="s">
        <v>254</v>
      </c>
      <c r="B10" s="59"/>
      <c r="C10" s="119"/>
      <c r="D10" s="49"/>
      <c r="E10" s="68" t="s">
        <v>255</v>
      </c>
      <c r="F10" s="106" t="s">
        <v>52</v>
      </c>
      <c r="G10" s="52">
        <v>18</v>
      </c>
      <c r="H10" s="29">
        <v>0</v>
      </c>
      <c r="I10" s="22">
        <f>G10*H10</f>
        <v>0</v>
      </c>
    </row>
    <row r="11" spans="1:10" x14ac:dyDescent="0.25">
      <c r="A11" s="65" t="s">
        <v>262</v>
      </c>
      <c r="B11" s="59"/>
      <c r="C11" s="66"/>
      <c r="D11" s="66"/>
      <c r="E11" s="100" t="s">
        <v>263</v>
      </c>
      <c r="F11" s="106"/>
      <c r="G11" s="52"/>
      <c r="H11" s="21"/>
      <c r="I11" s="22"/>
    </row>
    <row r="12" spans="1:10" ht="26.4" x14ac:dyDescent="0.25">
      <c r="A12" s="65"/>
      <c r="B12" s="66" t="s">
        <v>264</v>
      </c>
      <c r="C12" s="103"/>
      <c r="D12" s="103"/>
      <c r="E12" s="101" t="s">
        <v>269</v>
      </c>
      <c r="F12" s="109"/>
      <c r="G12" s="52"/>
      <c r="H12" s="21"/>
      <c r="I12" s="22"/>
    </row>
    <row r="13" spans="1:10" ht="26.4" x14ac:dyDescent="0.25">
      <c r="A13" s="65"/>
      <c r="B13" s="66"/>
      <c r="C13" s="122" t="s">
        <v>27</v>
      </c>
      <c r="D13" s="122"/>
      <c r="E13" s="108" t="s">
        <v>692</v>
      </c>
      <c r="F13" s="109" t="s">
        <v>260</v>
      </c>
      <c r="G13" s="52">
        <v>300</v>
      </c>
      <c r="H13" s="29">
        <v>0</v>
      </c>
      <c r="I13" s="22">
        <f>G13*H13</f>
        <v>0</v>
      </c>
      <c r="J13" s="95"/>
    </row>
    <row r="14" spans="1:10" ht="26.4" x14ac:dyDescent="0.25">
      <c r="A14" s="65"/>
      <c r="B14" s="66"/>
      <c r="C14" s="122" t="s">
        <v>29</v>
      </c>
      <c r="D14" s="122"/>
      <c r="E14" s="108" t="s">
        <v>693</v>
      </c>
      <c r="F14" s="109" t="s">
        <v>260</v>
      </c>
      <c r="G14" s="52">
        <v>700</v>
      </c>
      <c r="H14" s="29">
        <v>0</v>
      </c>
      <c r="I14" s="22">
        <f>G14*H14</f>
        <v>0</v>
      </c>
      <c r="J14" s="95"/>
    </row>
    <row r="15" spans="1:10" x14ac:dyDescent="0.25">
      <c r="A15" s="65"/>
      <c r="B15" s="66" t="s">
        <v>265</v>
      </c>
      <c r="C15" s="122"/>
      <c r="D15" s="122"/>
      <c r="E15" s="101" t="s">
        <v>668</v>
      </c>
      <c r="F15" s="109" t="s">
        <v>260</v>
      </c>
      <c r="G15" s="52">
        <v>50</v>
      </c>
      <c r="H15" s="29">
        <v>0</v>
      </c>
      <c r="I15" s="22">
        <f>G15*H15</f>
        <v>0</v>
      </c>
    </row>
    <row r="16" spans="1:10" x14ac:dyDescent="0.25">
      <c r="A16" s="65"/>
      <c r="B16" s="66" t="s">
        <v>266</v>
      </c>
      <c r="C16" s="122"/>
      <c r="D16" s="122"/>
      <c r="E16" s="101" t="s">
        <v>45</v>
      </c>
      <c r="F16" s="106" t="s">
        <v>273</v>
      </c>
      <c r="G16" s="52">
        <v>6300</v>
      </c>
      <c r="H16" s="29">
        <v>0</v>
      </c>
      <c r="I16" s="22">
        <f>G16*H16</f>
        <v>0</v>
      </c>
    </row>
    <row r="17" spans="1:10" x14ac:dyDescent="0.25">
      <c r="A17" s="65"/>
      <c r="B17" s="66" t="s">
        <v>267</v>
      </c>
      <c r="C17" s="122"/>
      <c r="D17" s="122"/>
      <c r="E17" s="101" t="s">
        <v>270</v>
      </c>
      <c r="F17" s="106" t="s">
        <v>273</v>
      </c>
      <c r="G17" s="52">
        <v>690</v>
      </c>
      <c r="H17" s="29">
        <v>0</v>
      </c>
      <c r="I17" s="22">
        <f>G17*H17</f>
        <v>0</v>
      </c>
    </row>
    <row r="18" spans="1:10" x14ac:dyDescent="0.25">
      <c r="A18" s="65"/>
      <c r="B18" s="66" t="s">
        <v>268</v>
      </c>
      <c r="C18" s="122"/>
      <c r="D18" s="122"/>
      <c r="E18" s="101" t="s">
        <v>271</v>
      </c>
      <c r="F18" s="106"/>
      <c r="G18" s="52"/>
      <c r="H18" s="21"/>
      <c r="I18" s="22"/>
    </row>
    <row r="19" spans="1:10" ht="39.6" x14ac:dyDescent="0.25">
      <c r="A19" s="65"/>
      <c r="B19" s="66"/>
      <c r="C19" s="122" t="s">
        <v>27</v>
      </c>
      <c r="D19" s="122"/>
      <c r="E19" s="108" t="s">
        <v>694</v>
      </c>
      <c r="F19" s="109"/>
      <c r="G19" s="52"/>
      <c r="H19" s="21"/>
      <c r="I19" s="22"/>
      <c r="J19" s="95"/>
    </row>
    <row r="20" spans="1:10" x14ac:dyDescent="0.25">
      <c r="A20" s="65"/>
      <c r="B20" s="66"/>
      <c r="C20" s="122"/>
      <c r="D20" s="122" t="s">
        <v>26</v>
      </c>
      <c r="E20" s="101" t="s">
        <v>667</v>
      </c>
      <c r="F20" s="109" t="s">
        <v>260</v>
      </c>
      <c r="G20" s="52">
        <v>10</v>
      </c>
      <c r="H20" s="29">
        <v>0</v>
      </c>
      <c r="I20" s="22">
        <f t="shared" ref="I20" si="0">G20*H20</f>
        <v>0</v>
      </c>
    </row>
    <row r="21" spans="1:10" x14ac:dyDescent="0.25">
      <c r="A21" s="65"/>
      <c r="B21" s="66" t="s">
        <v>274</v>
      </c>
      <c r="C21" s="67"/>
      <c r="D21" s="67"/>
      <c r="E21" s="101" t="s">
        <v>275</v>
      </c>
      <c r="F21" s="72"/>
      <c r="G21" s="52"/>
      <c r="H21" s="21"/>
      <c r="I21" s="22"/>
    </row>
    <row r="22" spans="1:10" ht="26.4" x14ac:dyDescent="0.25">
      <c r="A22" s="65"/>
      <c r="B22" s="66"/>
      <c r="C22" s="122" t="s">
        <v>29</v>
      </c>
      <c r="D22" s="67"/>
      <c r="E22" s="108" t="s">
        <v>272</v>
      </c>
      <c r="F22" s="106" t="s">
        <v>52</v>
      </c>
      <c r="G22" s="52">
        <v>5</v>
      </c>
      <c r="H22" s="29">
        <v>0</v>
      </c>
      <c r="I22" s="22">
        <f t="shared" ref="I22" si="1">G22*H22</f>
        <v>0</v>
      </c>
    </row>
    <row r="23" spans="1:10" x14ac:dyDescent="0.25">
      <c r="A23" s="65"/>
      <c r="B23" s="66" t="s">
        <v>276</v>
      </c>
      <c r="C23" s="66"/>
      <c r="D23" s="66"/>
      <c r="E23" s="77" t="s">
        <v>277</v>
      </c>
      <c r="F23" s="62"/>
      <c r="G23" s="52"/>
      <c r="H23" s="21"/>
      <c r="I23" s="22"/>
    </row>
    <row r="24" spans="1:10" ht="12.75" customHeight="1" x14ac:dyDescent="0.25">
      <c r="A24" s="65"/>
      <c r="B24" s="66"/>
      <c r="C24" s="122" t="s">
        <v>27</v>
      </c>
      <c r="D24" s="66"/>
      <c r="E24" s="77" t="s">
        <v>669</v>
      </c>
      <c r="F24" s="62" t="s">
        <v>93</v>
      </c>
      <c r="G24" s="52">
        <v>200</v>
      </c>
      <c r="H24" s="29">
        <v>0</v>
      </c>
      <c r="I24" s="22">
        <f t="shared" ref="I24:I40" si="2">G24*H24</f>
        <v>0</v>
      </c>
    </row>
    <row r="25" spans="1:10" ht="12.75" customHeight="1" x14ac:dyDescent="0.25">
      <c r="A25" s="65"/>
      <c r="B25" s="66"/>
      <c r="C25" s="122" t="s">
        <v>44</v>
      </c>
      <c r="D25" s="66"/>
      <c r="E25" s="69" t="s">
        <v>919</v>
      </c>
      <c r="F25" s="62" t="s">
        <v>93</v>
      </c>
      <c r="G25" s="52">
        <v>70</v>
      </c>
      <c r="H25" s="29">
        <v>0</v>
      </c>
      <c r="I25" s="7">
        <f t="shared" si="2"/>
        <v>0</v>
      </c>
    </row>
    <row r="26" spans="1:10" x14ac:dyDescent="0.25">
      <c r="A26" s="65"/>
      <c r="B26" s="66" t="s">
        <v>278</v>
      </c>
      <c r="C26" s="66"/>
      <c r="D26" s="66"/>
      <c r="E26" s="73" t="s">
        <v>734</v>
      </c>
      <c r="F26" s="62" t="s">
        <v>52</v>
      </c>
      <c r="G26" s="52">
        <v>6</v>
      </c>
      <c r="H26" s="29">
        <v>0</v>
      </c>
      <c r="I26" s="22">
        <f t="shared" si="2"/>
        <v>0</v>
      </c>
    </row>
    <row r="27" spans="1:10" x14ac:dyDescent="0.25">
      <c r="A27" s="65"/>
      <c r="B27" s="66" t="s">
        <v>279</v>
      </c>
      <c r="C27" s="66"/>
      <c r="D27" s="66"/>
      <c r="E27" s="64" t="s">
        <v>280</v>
      </c>
      <c r="F27" s="62" t="s">
        <v>52</v>
      </c>
      <c r="G27" s="52">
        <v>6</v>
      </c>
      <c r="H27" s="29">
        <v>0</v>
      </c>
      <c r="I27" s="22">
        <f t="shared" si="2"/>
        <v>0</v>
      </c>
    </row>
    <row r="28" spans="1:10" x14ac:dyDescent="0.25">
      <c r="A28" s="65"/>
      <c r="B28" s="123" t="s">
        <v>883</v>
      </c>
      <c r="C28" s="124"/>
      <c r="D28" s="125"/>
      <c r="E28" s="126" t="s">
        <v>884</v>
      </c>
      <c r="F28" s="127"/>
      <c r="G28" s="128"/>
      <c r="H28" s="129"/>
      <c r="I28" s="130" t="str">
        <f t="shared" ref="I28:I38" si="3">IF(G28="","",IF(OR(F28="PC Sum",F28="Prov Sum"),G28,G28*H28))</f>
        <v/>
      </c>
    </row>
    <row r="29" spans="1:10" ht="26.4" x14ac:dyDescent="0.25">
      <c r="A29" s="65"/>
      <c r="B29" s="123"/>
      <c r="C29" s="131" t="s">
        <v>27</v>
      </c>
      <c r="D29" s="132"/>
      <c r="E29" s="133" t="s">
        <v>885</v>
      </c>
      <c r="F29" s="134"/>
      <c r="G29" s="135"/>
      <c r="H29" s="136"/>
      <c r="I29" s="137" t="str">
        <f t="shared" si="3"/>
        <v/>
      </c>
    </row>
    <row r="30" spans="1:10" x14ac:dyDescent="0.25">
      <c r="A30" s="65"/>
      <c r="B30" s="138"/>
      <c r="C30" s="131"/>
      <c r="D30" s="132" t="s">
        <v>26</v>
      </c>
      <c r="E30" s="139" t="s">
        <v>886</v>
      </c>
      <c r="F30" s="134"/>
      <c r="G30" s="135"/>
      <c r="H30" s="136"/>
      <c r="I30" s="137" t="str">
        <f t="shared" si="3"/>
        <v/>
      </c>
    </row>
    <row r="31" spans="1:10" ht="26.4" x14ac:dyDescent="0.25">
      <c r="A31" s="65"/>
      <c r="B31" s="140"/>
      <c r="C31" s="131"/>
      <c r="D31" s="132"/>
      <c r="E31" s="133" t="s">
        <v>887</v>
      </c>
      <c r="F31" s="62" t="s">
        <v>93</v>
      </c>
      <c r="G31" s="135">
        <v>1200</v>
      </c>
      <c r="H31" s="159">
        <v>0</v>
      </c>
      <c r="I31" s="137">
        <f t="shared" si="3"/>
        <v>0</v>
      </c>
    </row>
    <row r="32" spans="1:10" ht="39.6" x14ac:dyDescent="0.25">
      <c r="A32" s="65"/>
      <c r="B32" s="140"/>
      <c r="C32" s="131" t="s">
        <v>29</v>
      </c>
      <c r="D32" s="132"/>
      <c r="E32" s="133" t="s">
        <v>888</v>
      </c>
      <c r="F32" s="62" t="s">
        <v>93</v>
      </c>
      <c r="G32" s="135">
        <v>2600</v>
      </c>
      <c r="H32" s="159">
        <v>0</v>
      </c>
      <c r="I32" s="141">
        <f t="shared" si="3"/>
        <v>0</v>
      </c>
    </row>
    <row r="33" spans="1:10" ht="39.6" x14ac:dyDescent="0.25">
      <c r="A33" s="65"/>
      <c r="B33" s="123"/>
      <c r="C33" s="131" t="s">
        <v>44</v>
      </c>
      <c r="D33" s="142"/>
      <c r="E33" s="143" t="s">
        <v>889</v>
      </c>
      <c r="F33" s="109" t="s">
        <v>260</v>
      </c>
      <c r="G33" s="135">
        <v>80</v>
      </c>
      <c r="H33" s="159">
        <v>0</v>
      </c>
      <c r="I33" s="137">
        <f t="shared" si="3"/>
        <v>0</v>
      </c>
    </row>
    <row r="34" spans="1:10" ht="26.4" x14ac:dyDescent="0.25">
      <c r="A34" s="65"/>
      <c r="B34" s="138"/>
      <c r="C34" s="144" t="s">
        <v>32</v>
      </c>
      <c r="D34" s="145"/>
      <c r="E34" s="146" t="s">
        <v>890</v>
      </c>
      <c r="F34" s="109" t="s">
        <v>260</v>
      </c>
      <c r="G34" s="135">
        <v>80</v>
      </c>
      <c r="H34" s="159">
        <v>0</v>
      </c>
      <c r="I34" s="137">
        <f t="shared" si="3"/>
        <v>0</v>
      </c>
    </row>
    <row r="35" spans="1:10" ht="39.6" x14ac:dyDescent="0.25">
      <c r="A35" s="65"/>
      <c r="B35" s="138"/>
      <c r="C35" s="131" t="s">
        <v>33</v>
      </c>
      <c r="D35" s="142"/>
      <c r="E35" s="147" t="s">
        <v>891</v>
      </c>
      <c r="F35" s="109" t="s">
        <v>260</v>
      </c>
      <c r="G35" s="135">
        <v>480</v>
      </c>
      <c r="H35" s="159">
        <v>0</v>
      </c>
      <c r="I35" s="137">
        <f t="shared" si="3"/>
        <v>0</v>
      </c>
    </row>
    <row r="36" spans="1:10" ht="26.4" x14ac:dyDescent="0.25">
      <c r="A36" s="65"/>
      <c r="B36" s="140"/>
      <c r="C36" s="131" t="s">
        <v>34</v>
      </c>
      <c r="D36" s="142"/>
      <c r="E36" s="146" t="s">
        <v>892</v>
      </c>
      <c r="F36" s="148" t="s">
        <v>260</v>
      </c>
      <c r="G36" s="128">
        <v>480</v>
      </c>
      <c r="H36" s="160">
        <v>0</v>
      </c>
      <c r="I36" s="130">
        <f t="shared" si="3"/>
        <v>0</v>
      </c>
    </row>
    <row r="37" spans="1:10" x14ac:dyDescent="0.25">
      <c r="A37" s="65"/>
      <c r="B37" s="123"/>
      <c r="C37" s="131" t="s">
        <v>866</v>
      </c>
      <c r="D37" s="142"/>
      <c r="E37" s="146" t="s">
        <v>893</v>
      </c>
      <c r="F37" s="149" t="s">
        <v>93</v>
      </c>
      <c r="G37" s="128">
        <v>200</v>
      </c>
      <c r="H37" s="161">
        <v>0</v>
      </c>
      <c r="I37" s="150">
        <f t="shared" si="3"/>
        <v>0</v>
      </c>
    </row>
    <row r="38" spans="1:10" ht="26.4" x14ac:dyDescent="0.25">
      <c r="A38" s="65"/>
      <c r="B38" s="140" t="s">
        <v>909</v>
      </c>
      <c r="C38" s="144"/>
      <c r="D38" s="125"/>
      <c r="E38" s="151" t="s">
        <v>910</v>
      </c>
      <c r="F38" s="134" t="s">
        <v>911</v>
      </c>
      <c r="G38" s="152">
        <v>8</v>
      </c>
      <c r="H38" s="160">
        <v>0</v>
      </c>
      <c r="I38" s="153">
        <f t="shared" si="3"/>
        <v>0</v>
      </c>
    </row>
    <row r="39" spans="1:10" x14ac:dyDescent="0.25">
      <c r="A39" s="65" t="s">
        <v>281</v>
      </c>
      <c r="B39" s="66"/>
      <c r="C39" s="65"/>
      <c r="D39" s="154"/>
      <c r="E39" s="68" t="s">
        <v>47</v>
      </c>
      <c r="F39" s="62" t="s">
        <v>282</v>
      </c>
      <c r="G39" s="52">
        <v>18</v>
      </c>
      <c r="H39" s="29">
        <v>0</v>
      </c>
      <c r="I39" s="22">
        <f t="shared" si="2"/>
        <v>0</v>
      </c>
    </row>
    <row r="40" spans="1:10" x14ac:dyDescent="0.25">
      <c r="A40" s="65" t="s">
        <v>283</v>
      </c>
      <c r="B40" s="66"/>
      <c r="C40" s="66"/>
      <c r="D40" s="66"/>
      <c r="E40" s="68" t="s">
        <v>284</v>
      </c>
      <c r="F40" s="62" t="s">
        <v>52</v>
      </c>
      <c r="G40" s="52">
        <v>18</v>
      </c>
      <c r="H40" s="29">
        <v>0</v>
      </c>
      <c r="I40" s="22">
        <f t="shared" si="2"/>
        <v>0</v>
      </c>
    </row>
    <row r="41" spans="1:10" x14ac:dyDescent="0.25">
      <c r="A41" s="65" t="s">
        <v>285</v>
      </c>
      <c r="B41" s="66"/>
      <c r="C41" s="66"/>
      <c r="D41" s="66"/>
      <c r="E41" s="155" t="s">
        <v>286</v>
      </c>
      <c r="F41" s="62"/>
      <c r="G41" s="52"/>
      <c r="H41" s="21"/>
      <c r="I41" s="22"/>
    </row>
    <row r="42" spans="1:10" x14ac:dyDescent="0.25">
      <c r="A42" s="65"/>
      <c r="B42" s="66" t="s">
        <v>287</v>
      </c>
      <c r="C42" s="66"/>
      <c r="D42" s="66"/>
      <c r="E42" s="59" t="s">
        <v>288</v>
      </c>
      <c r="F42" s="62" t="s">
        <v>260</v>
      </c>
      <c r="G42" s="52">
        <v>10</v>
      </c>
      <c r="H42" s="29">
        <v>0</v>
      </c>
      <c r="I42" s="22">
        <f>G42*H42</f>
        <v>0</v>
      </c>
    </row>
    <row r="43" spans="1:10" ht="26.4" x14ac:dyDescent="0.25">
      <c r="A43" s="65" t="s">
        <v>289</v>
      </c>
      <c r="B43" s="66"/>
      <c r="C43" s="66"/>
      <c r="D43" s="66"/>
      <c r="E43" s="156" t="s">
        <v>290</v>
      </c>
      <c r="F43" s="62"/>
      <c r="G43" s="52"/>
      <c r="H43" s="21"/>
      <c r="I43" s="22"/>
    </row>
    <row r="44" spans="1:10" ht="26.4" x14ac:dyDescent="0.25">
      <c r="A44" s="65"/>
      <c r="B44" s="66" t="s">
        <v>291</v>
      </c>
      <c r="C44" s="66"/>
      <c r="D44" s="66"/>
      <c r="E44" s="57" t="s">
        <v>293</v>
      </c>
      <c r="F44" s="62" t="s">
        <v>258</v>
      </c>
      <c r="G44" s="62" t="s">
        <v>660</v>
      </c>
      <c r="H44" s="20" t="s">
        <v>329</v>
      </c>
      <c r="I44" s="22">
        <v>100000</v>
      </c>
    </row>
    <row r="45" spans="1:10" ht="26.4" x14ac:dyDescent="0.25">
      <c r="A45" s="65"/>
      <c r="B45" s="66" t="s">
        <v>292</v>
      </c>
      <c r="C45" s="66"/>
      <c r="D45" s="66"/>
      <c r="E45" s="80" t="s">
        <v>294</v>
      </c>
      <c r="F45" s="62" t="s">
        <v>231</v>
      </c>
      <c r="G45" s="157">
        <f>I44</f>
        <v>100000</v>
      </c>
      <c r="H45" s="33">
        <v>0</v>
      </c>
      <c r="I45" s="22">
        <f>G45*H45</f>
        <v>0</v>
      </c>
    </row>
    <row r="46" spans="1:10" x14ac:dyDescent="0.25">
      <c r="A46" s="65"/>
      <c r="B46" s="66"/>
      <c r="C46" s="66"/>
      <c r="D46" s="66"/>
      <c r="E46" s="80"/>
      <c r="F46" s="62"/>
      <c r="G46" s="51"/>
      <c r="H46" s="51"/>
      <c r="I46" s="22"/>
      <c r="J46" s="94"/>
    </row>
    <row r="47" spans="1:10" x14ac:dyDescent="0.25">
      <c r="A47" s="65"/>
      <c r="B47" s="66"/>
      <c r="C47" s="66"/>
      <c r="D47" s="66"/>
      <c r="E47" s="158"/>
      <c r="F47" s="62"/>
      <c r="G47" s="51"/>
      <c r="H47" s="51"/>
      <c r="I47" s="22"/>
    </row>
    <row r="48" spans="1:10" x14ac:dyDescent="0.25">
      <c r="A48" s="65"/>
      <c r="B48" s="66"/>
      <c r="C48" s="66"/>
      <c r="D48" s="66"/>
      <c r="E48" s="100"/>
      <c r="F48" s="52"/>
      <c r="G48" s="51"/>
      <c r="H48" s="51"/>
      <c r="I48" s="22"/>
    </row>
    <row r="49" spans="1:9" x14ac:dyDescent="0.25">
      <c r="A49" s="81" t="s">
        <v>24</v>
      </c>
      <c r="B49" s="82"/>
      <c r="C49" s="83"/>
      <c r="D49" s="83"/>
      <c r="E49" s="84"/>
      <c r="F49" s="115"/>
      <c r="G49" s="81"/>
      <c r="H49" s="81"/>
      <c r="I49" s="24">
        <f>SUM(I7:I48)</f>
        <v>100000</v>
      </c>
    </row>
    <row r="50" spans="1:9" x14ac:dyDescent="0.25">
      <c r="F50" s="116"/>
    </row>
    <row r="1048471" spans="6:6" x14ac:dyDescent="0.25">
      <c r="F1048471" s="62"/>
    </row>
  </sheetData>
  <sheetProtection algorithmName="SHA-512" hashValue="FnREAsrTtWWgM90BV9igvaUo01I3ySIfZP9SjlY8MLumwQKlspi/z3Vl8iZksVtE0Y+bDrUvKgbXmYhPBcYZZw==" saltValue="Xln9imZ/YVt5gRKgPUXm6Q==" spinCount="100000" sheet="1" objects="1" scenarios="1" selectLockedCells="1"/>
  <mergeCells count="3">
    <mergeCell ref="F3:I3"/>
    <mergeCell ref="A1:I1"/>
    <mergeCell ref="A2:I2"/>
  </mergeCells>
  <phoneticPr fontId="9" type="noConversion"/>
  <pageMargins left="0.75" right="0.75" top="1" bottom="1" header="0.5" footer="0.5"/>
  <pageSetup paperSize="9" scale="58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FF00"/>
  </sheetPr>
  <dimension ref="A1:H1048435"/>
  <sheetViews>
    <sheetView view="pageBreakPreview" zoomScale="73" zoomScaleNormal="100" zoomScaleSheetLayoutView="73" workbookViewId="0">
      <selection activeCell="G11" sqref="G11"/>
    </sheetView>
  </sheetViews>
  <sheetFormatPr defaultRowHeight="13.2" x14ac:dyDescent="0.25"/>
  <cols>
    <col min="1" max="1" width="9.33203125" customWidth="1"/>
    <col min="2" max="2" width="9" bestFit="1" customWidth="1"/>
    <col min="3" max="3" width="40.6640625" customWidth="1"/>
    <col min="4" max="4" width="17.44140625" bestFit="1" customWidth="1"/>
    <col min="5" max="7" width="20.6640625" customWidth="1"/>
    <col min="257" max="257" width="9.33203125" customWidth="1"/>
    <col min="258" max="258" width="6.6640625" customWidth="1"/>
    <col min="259" max="259" width="40.6640625" customWidth="1"/>
    <col min="260" max="263" width="9.33203125" customWidth="1"/>
    <col min="513" max="513" width="9.33203125" customWidth="1"/>
    <col min="514" max="514" width="6.6640625" customWidth="1"/>
    <col min="515" max="515" width="40.6640625" customWidth="1"/>
    <col min="516" max="519" width="9.33203125" customWidth="1"/>
    <col min="769" max="769" width="9.33203125" customWidth="1"/>
    <col min="770" max="770" width="6.6640625" customWidth="1"/>
    <col min="771" max="771" width="40.6640625" customWidth="1"/>
    <col min="772" max="775" width="9.33203125" customWidth="1"/>
    <col min="1025" max="1025" width="9.33203125" customWidth="1"/>
    <col min="1026" max="1026" width="6.6640625" customWidth="1"/>
    <col min="1027" max="1027" width="40.6640625" customWidth="1"/>
    <col min="1028" max="1031" width="9.33203125" customWidth="1"/>
    <col min="1281" max="1281" width="9.33203125" customWidth="1"/>
    <col min="1282" max="1282" width="6.6640625" customWidth="1"/>
    <col min="1283" max="1283" width="40.6640625" customWidth="1"/>
    <col min="1284" max="1287" width="9.33203125" customWidth="1"/>
    <col min="1537" max="1537" width="9.33203125" customWidth="1"/>
    <col min="1538" max="1538" width="6.6640625" customWidth="1"/>
    <col min="1539" max="1539" width="40.6640625" customWidth="1"/>
    <col min="1540" max="1543" width="9.33203125" customWidth="1"/>
    <col min="1793" max="1793" width="9.33203125" customWidth="1"/>
    <col min="1794" max="1794" width="6.6640625" customWidth="1"/>
    <col min="1795" max="1795" width="40.6640625" customWidth="1"/>
    <col min="1796" max="1799" width="9.33203125" customWidth="1"/>
    <col min="2049" max="2049" width="9.33203125" customWidth="1"/>
    <col min="2050" max="2050" width="6.6640625" customWidth="1"/>
    <col min="2051" max="2051" width="40.6640625" customWidth="1"/>
    <col min="2052" max="2055" width="9.33203125" customWidth="1"/>
    <col min="2305" max="2305" width="9.33203125" customWidth="1"/>
    <col min="2306" max="2306" width="6.6640625" customWidth="1"/>
    <col min="2307" max="2307" width="40.6640625" customWidth="1"/>
    <col min="2308" max="2311" width="9.33203125" customWidth="1"/>
    <col min="2561" max="2561" width="9.33203125" customWidth="1"/>
    <col min="2562" max="2562" width="6.6640625" customWidth="1"/>
    <col min="2563" max="2563" width="40.6640625" customWidth="1"/>
    <col min="2564" max="2567" width="9.33203125" customWidth="1"/>
    <col min="2817" max="2817" width="9.33203125" customWidth="1"/>
    <col min="2818" max="2818" width="6.6640625" customWidth="1"/>
    <col min="2819" max="2819" width="40.6640625" customWidth="1"/>
    <col min="2820" max="2823" width="9.33203125" customWidth="1"/>
    <col min="3073" max="3073" width="9.33203125" customWidth="1"/>
    <col min="3074" max="3074" width="6.6640625" customWidth="1"/>
    <col min="3075" max="3075" width="40.6640625" customWidth="1"/>
    <col min="3076" max="3079" width="9.33203125" customWidth="1"/>
    <col min="3329" max="3329" width="9.33203125" customWidth="1"/>
    <col min="3330" max="3330" width="6.6640625" customWidth="1"/>
    <col min="3331" max="3331" width="40.6640625" customWidth="1"/>
    <col min="3332" max="3335" width="9.33203125" customWidth="1"/>
    <col min="3585" max="3585" width="9.33203125" customWidth="1"/>
    <col min="3586" max="3586" width="6.6640625" customWidth="1"/>
    <col min="3587" max="3587" width="40.6640625" customWidth="1"/>
    <col min="3588" max="3591" width="9.33203125" customWidth="1"/>
    <col min="3841" max="3841" width="9.33203125" customWidth="1"/>
    <col min="3842" max="3842" width="6.6640625" customWidth="1"/>
    <col min="3843" max="3843" width="40.6640625" customWidth="1"/>
    <col min="3844" max="3847" width="9.33203125" customWidth="1"/>
    <col min="4097" max="4097" width="9.33203125" customWidth="1"/>
    <col min="4098" max="4098" width="6.6640625" customWidth="1"/>
    <col min="4099" max="4099" width="40.6640625" customWidth="1"/>
    <col min="4100" max="4103" width="9.33203125" customWidth="1"/>
    <col min="4353" max="4353" width="9.33203125" customWidth="1"/>
    <col min="4354" max="4354" width="6.6640625" customWidth="1"/>
    <col min="4355" max="4355" width="40.6640625" customWidth="1"/>
    <col min="4356" max="4359" width="9.33203125" customWidth="1"/>
    <col min="4609" max="4609" width="9.33203125" customWidth="1"/>
    <col min="4610" max="4610" width="6.6640625" customWidth="1"/>
    <col min="4611" max="4611" width="40.6640625" customWidth="1"/>
    <col min="4612" max="4615" width="9.33203125" customWidth="1"/>
    <col min="4865" max="4865" width="9.33203125" customWidth="1"/>
    <col min="4866" max="4866" width="6.6640625" customWidth="1"/>
    <col min="4867" max="4867" width="40.6640625" customWidth="1"/>
    <col min="4868" max="4871" width="9.33203125" customWidth="1"/>
    <col min="5121" max="5121" width="9.33203125" customWidth="1"/>
    <col min="5122" max="5122" width="6.6640625" customWidth="1"/>
    <col min="5123" max="5123" width="40.6640625" customWidth="1"/>
    <col min="5124" max="5127" width="9.33203125" customWidth="1"/>
    <col min="5377" max="5377" width="9.33203125" customWidth="1"/>
    <col min="5378" max="5378" width="6.6640625" customWidth="1"/>
    <col min="5379" max="5379" width="40.6640625" customWidth="1"/>
    <col min="5380" max="5383" width="9.33203125" customWidth="1"/>
    <col min="5633" max="5633" width="9.33203125" customWidth="1"/>
    <col min="5634" max="5634" width="6.6640625" customWidth="1"/>
    <col min="5635" max="5635" width="40.6640625" customWidth="1"/>
    <col min="5636" max="5639" width="9.33203125" customWidth="1"/>
    <col min="5889" max="5889" width="9.33203125" customWidth="1"/>
    <col min="5890" max="5890" width="6.6640625" customWidth="1"/>
    <col min="5891" max="5891" width="40.6640625" customWidth="1"/>
    <col min="5892" max="5895" width="9.33203125" customWidth="1"/>
    <col min="6145" max="6145" width="9.33203125" customWidth="1"/>
    <col min="6146" max="6146" width="6.6640625" customWidth="1"/>
    <col min="6147" max="6147" width="40.6640625" customWidth="1"/>
    <col min="6148" max="6151" width="9.33203125" customWidth="1"/>
    <col min="6401" max="6401" width="9.33203125" customWidth="1"/>
    <col min="6402" max="6402" width="6.6640625" customWidth="1"/>
    <col min="6403" max="6403" width="40.6640625" customWidth="1"/>
    <col min="6404" max="6407" width="9.33203125" customWidth="1"/>
    <col min="6657" max="6657" width="9.33203125" customWidth="1"/>
    <col min="6658" max="6658" width="6.6640625" customWidth="1"/>
    <col min="6659" max="6659" width="40.6640625" customWidth="1"/>
    <col min="6660" max="6663" width="9.33203125" customWidth="1"/>
    <col min="6913" max="6913" width="9.33203125" customWidth="1"/>
    <col min="6914" max="6914" width="6.6640625" customWidth="1"/>
    <col min="6915" max="6915" width="40.6640625" customWidth="1"/>
    <col min="6916" max="6919" width="9.33203125" customWidth="1"/>
    <col min="7169" max="7169" width="9.33203125" customWidth="1"/>
    <col min="7170" max="7170" width="6.6640625" customWidth="1"/>
    <col min="7171" max="7171" width="40.6640625" customWidth="1"/>
    <col min="7172" max="7175" width="9.33203125" customWidth="1"/>
    <col min="7425" max="7425" width="9.33203125" customWidth="1"/>
    <col min="7426" max="7426" width="6.6640625" customWidth="1"/>
    <col min="7427" max="7427" width="40.6640625" customWidth="1"/>
    <col min="7428" max="7431" width="9.33203125" customWidth="1"/>
    <col min="7681" max="7681" width="9.33203125" customWidth="1"/>
    <col min="7682" max="7682" width="6.6640625" customWidth="1"/>
    <col min="7683" max="7683" width="40.6640625" customWidth="1"/>
    <col min="7684" max="7687" width="9.33203125" customWidth="1"/>
    <col min="7937" max="7937" width="9.33203125" customWidth="1"/>
    <col min="7938" max="7938" width="6.6640625" customWidth="1"/>
    <col min="7939" max="7939" width="40.6640625" customWidth="1"/>
    <col min="7940" max="7943" width="9.33203125" customWidth="1"/>
    <col min="8193" max="8193" width="9.33203125" customWidth="1"/>
    <col min="8194" max="8194" width="6.6640625" customWidth="1"/>
    <col min="8195" max="8195" width="40.6640625" customWidth="1"/>
    <col min="8196" max="8199" width="9.33203125" customWidth="1"/>
    <col min="8449" max="8449" width="9.33203125" customWidth="1"/>
    <col min="8450" max="8450" width="6.6640625" customWidth="1"/>
    <col min="8451" max="8451" width="40.6640625" customWidth="1"/>
    <col min="8452" max="8455" width="9.33203125" customWidth="1"/>
    <col min="8705" max="8705" width="9.33203125" customWidth="1"/>
    <col min="8706" max="8706" width="6.6640625" customWidth="1"/>
    <col min="8707" max="8707" width="40.6640625" customWidth="1"/>
    <col min="8708" max="8711" width="9.33203125" customWidth="1"/>
    <col min="8961" max="8961" width="9.33203125" customWidth="1"/>
    <col min="8962" max="8962" width="6.6640625" customWidth="1"/>
    <col min="8963" max="8963" width="40.6640625" customWidth="1"/>
    <col min="8964" max="8967" width="9.33203125" customWidth="1"/>
    <col min="9217" max="9217" width="9.33203125" customWidth="1"/>
    <col min="9218" max="9218" width="6.6640625" customWidth="1"/>
    <col min="9219" max="9219" width="40.6640625" customWidth="1"/>
    <col min="9220" max="9223" width="9.33203125" customWidth="1"/>
    <col min="9473" max="9473" width="9.33203125" customWidth="1"/>
    <col min="9474" max="9474" width="6.6640625" customWidth="1"/>
    <col min="9475" max="9475" width="40.6640625" customWidth="1"/>
    <col min="9476" max="9479" width="9.33203125" customWidth="1"/>
    <col min="9729" max="9729" width="9.33203125" customWidth="1"/>
    <col min="9730" max="9730" width="6.6640625" customWidth="1"/>
    <col min="9731" max="9731" width="40.6640625" customWidth="1"/>
    <col min="9732" max="9735" width="9.33203125" customWidth="1"/>
    <col min="9985" max="9985" width="9.33203125" customWidth="1"/>
    <col min="9986" max="9986" width="6.6640625" customWidth="1"/>
    <col min="9987" max="9987" width="40.6640625" customWidth="1"/>
    <col min="9988" max="9991" width="9.33203125" customWidth="1"/>
    <col min="10241" max="10241" width="9.33203125" customWidth="1"/>
    <col min="10242" max="10242" width="6.6640625" customWidth="1"/>
    <col min="10243" max="10243" width="40.6640625" customWidth="1"/>
    <col min="10244" max="10247" width="9.33203125" customWidth="1"/>
    <col min="10497" max="10497" width="9.33203125" customWidth="1"/>
    <col min="10498" max="10498" width="6.6640625" customWidth="1"/>
    <col min="10499" max="10499" width="40.6640625" customWidth="1"/>
    <col min="10500" max="10503" width="9.33203125" customWidth="1"/>
    <col min="10753" max="10753" width="9.33203125" customWidth="1"/>
    <col min="10754" max="10754" width="6.6640625" customWidth="1"/>
    <col min="10755" max="10755" width="40.6640625" customWidth="1"/>
    <col min="10756" max="10759" width="9.33203125" customWidth="1"/>
    <col min="11009" max="11009" width="9.33203125" customWidth="1"/>
    <col min="11010" max="11010" width="6.6640625" customWidth="1"/>
    <col min="11011" max="11011" width="40.6640625" customWidth="1"/>
    <col min="11012" max="11015" width="9.33203125" customWidth="1"/>
    <col min="11265" max="11265" width="9.33203125" customWidth="1"/>
    <col min="11266" max="11266" width="6.6640625" customWidth="1"/>
    <col min="11267" max="11267" width="40.6640625" customWidth="1"/>
    <col min="11268" max="11271" width="9.33203125" customWidth="1"/>
    <col min="11521" max="11521" width="9.33203125" customWidth="1"/>
    <col min="11522" max="11522" width="6.6640625" customWidth="1"/>
    <col min="11523" max="11523" width="40.6640625" customWidth="1"/>
    <col min="11524" max="11527" width="9.33203125" customWidth="1"/>
    <col min="11777" max="11777" width="9.33203125" customWidth="1"/>
    <col min="11778" max="11778" width="6.6640625" customWidth="1"/>
    <col min="11779" max="11779" width="40.6640625" customWidth="1"/>
    <col min="11780" max="11783" width="9.33203125" customWidth="1"/>
    <col min="12033" max="12033" width="9.33203125" customWidth="1"/>
    <col min="12034" max="12034" width="6.6640625" customWidth="1"/>
    <col min="12035" max="12035" width="40.6640625" customWidth="1"/>
    <col min="12036" max="12039" width="9.33203125" customWidth="1"/>
    <col min="12289" max="12289" width="9.33203125" customWidth="1"/>
    <col min="12290" max="12290" width="6.6640625" customWidth="1"/>
    <col min="12291" max="12291" width="40.6640625" customWidth="1"/>
    <col min="12292" max="12295" width="9.33203125" customWidth="1"/>
    <col min="12545" max="12545" width="9.33203125" customWidth="1"/>
    <col min="12546" max="12546" width="6.6640625" customWidth="1"/>
    <col min="12547" max="12547" width="40.6640625" customWidth="1"/>
    <col min="12548" max="12551" width="9.33203125" customWidth="1"/>
    <col min="12801" max="12801" width="9.33203125" customWidth="1"/>
    <col min="12802" max="12802" width="6.6640625" customWidth="1"/>
    <col min="12803" max="12803" width="40.6640625" customWidth="1"/>
    <col min="12804" max="12807" width="9.33203125" customWidth="1"/>
    <col min="13057" max="13057" width="9.33203125" customWidth="1"/>
    <col min="13058" max="13058" width="6.6640625" customWidth="1"/>
    <col min="13059" max="13059" width="40.6640625" customWidth="1"/>
    <col min="13060" max="13063" width="9.33203125" customWidth="1"/>
    <col min="13313" max="13313" width="9.33203125" customWidth="1"/>
    <col min="13314" max="13314" width="6.6640625" customWidth="1"/>
    <col min="13315" max="13315" width="40.6640625" customWidth="1"/>
    <col min="13316" max="13319" width="9.33203125" customWidth="1"/>
    <col min="13569" max="13569" width="9.33203125" customWidth="1"/>
    <col min="13570" max="13570" width="6.6640625" customWidth="1"/>
    <col min="13571" max="13571" width="40.6640625" customWidth="1"/>
    <col min="13572" max="13575" width="9.33203125" customWidth="1"/>
    <col min="13825" max="13825" width="9.33203125" customWidth="1"/>
    <col min="13826" max="13826" width="6.6640625" customWidth="1"/>
    <col min="13827" max="13827" width="40.6640625" customWidth="1"/>
    <col min="13828" max="13831" width="9.33203125" customWidth="1"/>
    <col min="14081" max="14081" width="9.33203125" customWidth="1"/>
    <col min="14082" max="14082" width="6.6640625" customWidth="1"/>
    <col min="14083" max="14083" width="40.6640625" customWidth="1"/>
    <col min="14084" max="14087" width="9.33203125" customWidth="1"/>
    <col min="14337" max="14337" width="9.33203125" customWidth="1"/>
    <col min="14338" max="14338" width="6.6640625" customWidth="1"/>
    <col min="14339" max="14339" width="40.6640625" customWidth="1"/>
    <col min="14340" max="14343" width="9.33203125" customWidth="1"/>
    <col min="14593" max="14593" width="9.33203125" customWidth="1"/>
    <col min="14594" max="14594" width="6.6640625" customWidth="1"/>
    <col min="14595" max="14595" width="40.6640625" customWidth="1"/>
    <col min="14596" max="14599" width="9.33203125" customWidth="1"/>
    <col min="14849" max="14849" width="9.33203125" customWidth="1"/>
    <col min="14850" max="14850" width="6.6640625" customWidth="1"/>
    <col min="14851" max="14851" width="40.6640625" customWidth="1"/>
    <col min="14852" max="14855" width="9.33203125" customWidth="1"/>
    <col min="15105" max="15105" width="9.33203125" customWidth="1"/>
    <col min="15106" max="15106" width="6.6640625" customWidth="1"/>
    <col min="15107" max="15107" width="40.6640625" customWidth="1"/>
    <col min="15108" max="15111" width="9.33203125" customWidth="1"/>
    <col min="15361" max="15361" width="9.33203125" customWidth="1"/>
    <col min="15362" max="15362" width="6.6640625" customWidth="1"/>
    <col min="15363" max="15363" width="40.6640625" customWidth="1"/>
    <col min="15364" max="15367" width="9.33203125" customWidth="1"/>
    <col min="15617" max="15617" width="9.33203125" customWidth="1"/>
    <col min="15618" max="15618" width="6.6640625" customWidth="1"/>
    <col min="15619" max="15619" width="40.6640625" customWidth="1"/>
    <col min="15620" max="15623" width="9.33203125" customWidth="1"/>
    <col min="15873" max="15873" width="9.33203125" customWidth="1"/>
    <col min="15874" max="15874" width="6.6640625" customWidth="1"/>
    <col min="15875" max="15875" width="40.6640625" customWidth="1"/>
    <col min="15876" max="15879" width="9.33203125" customWidth="1"/>
    <col min="16129" max="16129" width="9.33203125" customWidth="1"/>
    <col min="16130" max="16130" width="6.6640625" customWidth="1"/>
    <col min="16131" max="16131" width="40.6640625" customWidth="1"/>
    <col min="16132" max="16135" width="9.33203125" customWidth="1"/>
  </cols>
  <sheetData>
    <row r="1" spans="1:8" x14ac:dyDescent="0.25">
      <c r="A1" s="264" t="str">
        <f>'C1.5'!A1</f>
        <v>CONTRACT SANRAL N.012-150-2020/1</v>
      </c>
      <c r="B1" s="264"/>
      <c r="C1" s="264"/>
      <c r="D1" s="264"/>
      <c r="E1" s="264"/>
      <c r="F1" s="264"/>
      <c r="G1" s="264"/>
    </row>
    <row r="2" spans="1:8" x14ac:dyDescent="0.25">
      <c r="A2" s="264" t="str">
        <f>'C1.5'!A2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</row>
    <row r="3" spans="1:8" ht="48" customHeight="1" x14ac:dyDescent="0.25">
      <c r="A3" s="162" t="s">
        <v>295</v>
      </c>
      <c r="B3" s="163"/>
      <c r="C3" s="163"/>
      <c r="D3" s="265" t="s">
        <v>7</v>
      </c>
      <c r="E3" s="265"/>
      <c r="F3" s="265"/>
      <c r="G3" s="266"/>
    </row>
    <row r="4" spans="1:8" x14ac:dyDescent="0.25">
      <c r="A4" s="164" t="s">
        <v>0</v>
      </c>
      <c r="B4" s="164"/>
      <c r="C4" s="165" t="s">
        <v>1</v>
      </c>
      <c r="D4" s="166" t="s">
        <v>2</v>
      </c>
      <c r="E4" s="166" t="s">
        <v>3</v>
      </c>
      <c r="F4" s="166" t="s">
        <v>4</v>
      </c>
      <c r="G4" s="166" t="s">
        <v>5</v>
      </c>
    </row>
    <row r="5" spans="1:8" x14ac:dyDescent="0.25">
      <c r="A5" s="49"/>
      <c r="B5" s="49"/>
      <c r="C5" s="102"/>
      <c r="D5" s="52"/>
      <c r="E5" s="52"/>
      <c r="F5" s="51"/>
      <c r="G5" s="51"/>
    </row>
    <row r="6" spans="1:8" x14ac:dyDescent="0.25">
      <c r="A6" s="53"/>
      <c r="B6" s="53"/>
      <c r="C6" s="102"/>
      <c r="D6" s="52"/>
      <c r="E6" s="52"/>
      <c r="F6" s="51"/>
      <c r="G6" s="51"/>
    </row>
    <row r="7" spans="1:8" x14ac:dyDescent="0.25">
      <c r="A7" s="59" t="s">
        <v>296</v>
      </c>
      <c r="B7" s="49"/>
      <c r="C7" s="121" t="s">
        <v>297</v>
      </c>
      <c r="D7" s="52"/>
      <c r="E7" s="52"/>
      <c r="F7" s="51"/>
      <c r="G7" s="56"/>
    </row>
    <row r="8" spans="1:8" ht="26.4" x14ac:dyDescent="0.25">
      <c r="A8" s="49"/>
      <c r="B8" s="59" t="s">
        <v>298</v>
      </c>
      <c r="C8" s="77" t="s">
        <v>299</v>
      </c>
      <c r="D8" s="63" t="s">
        <v>256</v>
      </c>
      <c r="E8" s="52">
        <v>2</v>
      </c>
      <c r="F8" s="29">
        <v>0</v>
      </c>
      <c r="G8" s="22">
        <f>E8*F8</f>
        <v>0</v>
      </c>
    </row>
    <row r="9" spans="1:8" x14ac:dyDescent="0.25">
      <c r="A9" s="59" t="s">
        <v>300</v>
      </c>
      <c r="B9" s="59"/>
      <c r="C9" s="156" t="s">
        <v>301</v>
      </c>
      <c r="D9" s="63"/>
      <c r="E9" s="52"/>
      <c r="F9" s="21"/>
      <c r="G9" s="22"/>
    </row>
    <row r="10" spans="1:8" ht="26.4" x14ac:dyDescent="0.25">
      <c r="A10" s="59"/>
      <c r="B10" s="59" t="s">
        <v>302</v>
      </c>
      <c r="C10" s="77" t="s">
        <v>303</v>
      </c>
      <c r="D10" s="63" t="s">
        <v>256</v>
      </c>
      <c r="E10" s="52">
        <v>2</v>
      </c>
      <c r="F10" s="29">
        <v>0</v>
      </c>
      <c r="G10" s="22">
        <f>E10*F10</f>
        <v>0</v>
      </c>
    </row>
    <row r="11" spans="1:8" ht="26.4" x14ac:dyDescent="0.25">
      <c r="A11" s="59" t="s">
        <v>823</v>
      </c>
      <c r="B11" s="59"/>
      <c r="C11" s="121" t="s">
        <v>824</v>
      </c>
      <c r="D11" s="62"/>
      <c r="E11" s="52"/>
      <c r="F11" s="21"/>
      <c r="G11" s="22"/>
    </row>
    <row r="12" spans="1:8" ht="26.4" x14ac:dyDescent="0.25">
      <c r="A12" s="49"/>
      <c r="B12" s="59" t="s">
        <v>825</v>
      </c>
      <c r="C12" s="77" t="s">
        <v>826</v>
      </c>
      <c r="D12" s="109" t="s">
        <v>260</v>
      </c>
      <c r="E12" s="52">
        <v>2</v>
      </c>
      <c r="F12" s="29">
        <v>0</v>
      </c>
      <c r="G12" s="22">
        <f>E12*F12</f>
        <v>0</v>
      </c>
    </row>
    <row r="13" spans="1:8" x14ac:dyDescent="0.25">
      <c r="A13" s="49"/>
      <c r="B13" s="59" t="s">
        <v>827</v>
      </c>
      <c r="C13" s="77" t="s">
        <v>828</v>
      </c>
      <c r="D13" s="109" t="s">
        <v>260</v>
      </c>
      <c r="E13" s="52">
        <v>2</v>
      </c>
      <c r="F13" s="29">
        <v>0</v>
      </c>
      <c r="G13" s="22">
        <f>E13*F13</f>
        <v>0</v>
      </c>
    </row>
    <row r="14" spans="1:8" x14ac:dyDescent="0.25">
      <c r="A14" s="51"/>
      <c r="B14" s="59" t="s">
        <v>829</v>
      </c>
      <c r="C14" s="77" t="s">
        <v>830</v>
      </c>
      <c r="D14" s="109" t="s">
        <v>260</v>
      </c>
      <c r="E14" s="52">
        <v>2</v>
      </c>
      <c r="F14" s="29">
        <v>0</v>
      </c>
      <c r="G14" s="22">
        <f>E14*F14</f>
        <v>0</v>
      </c>
    </row>
    <row r="15" spans="1:8" ht="28.5" customHeight="1" x14ac:dyDescent="0.25">
      <c r="A15" s="65" t="s">
        <v>797</v>
      </c>
      <c r="B15" s="59"/>
      <c r="C15" s="70" t="s">
        <v>798</v>
      </c>
      <c r="D15" s="63" t="s">
        <v>256</v>
      </c>
      <c r="E15" s="52">
        <v>1</v>
      </c>
      <c r="F15" s="168">
        <v>0</v>
      </c>
      <c r="G15" s="167">
        <f>E15*F15</f>
        <v>0</v>
      </c>
      <c r="H15" s="94"/>
    </row>
    <row r="16" spans="1:8" x14ac:dyDescent="0.25">
      <c r="A16" s="65"/>
      <c r="B16" s="66"/>
      <c r="C16" s="158"/>
      <c r="D16" s="62"/>
      <c r="E16" s="51"/>
      <c r="F16" s="51"/>
      <c r="G16" s="167"/>
    </row>
    <row r="17" spans="1:7" x14ac:dyDescent="0.25">
      <c r="A17" s="65"/>
      <c r="B17" s="66"/>
      <c r="C17" s="100"/>
      <c r="D17" s="52"/>
      <c r="E17" s="51"/>
      <c r="F17" s="51"/>
      <c r="G17" s="167"/>
    </row>
    <row r="18" spans="1:7" x14ac:dyDescent="0.25">
      <c r="A18" s="81" t="s">
        <v>24</v>
      </c>
      <c r="B18" s="82"/>
      <c r="C18" s="84"/>
      <c r="D18" s="115"/>
      <c r="E18" s="81"/>
      <c r="F18" s="81"/>
      <c r="G18" s="24">
        <f>SUM(G8:G17)</f>
        <v>0</v>
      </c>
    </row>
    <row r="19" spans="1:7" x14ac:dyDescent="0.25">
      <c r="D19" s="116"/>
    </row>
    <row r="1048435" spans="4:4" x14ac:dyDescent="0.25">
      <c r="D1048435" s="62"/>
    </row>
  </sheetData>
  <sheetProtection algorithmName="SHA-512" hashValue="bfipumZVZPWHcaiG5cM8Agf1AY00lBM2/eZLZ8ja/3FPtbGIcZBY0TJfg4dDsSCHK3SUOhKl6yU0G5hftBT+wA==" saltValue="OD1gdoKM1vNpAIY+AS66PA==" spinCount="100000" sheet="1" objects="1" scenarios="1" selectLockedCells="1"/>
  <mergeCells count="3">
    <mergeCell ref="D3:G3"/>
    <mergeCell ref="A1:G1"/>
    <mergeCell ref="A2:G2"/>
  </mergeCells>
  <phoneticPr fontId="9" type="noConversion"/>
  <pageMargins left="0.75" right="0.75" top="1" bottom="1" header="0.5" footer="0.5"/>
  <pageSetup paperSize="9" scale="63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FF00"/>
  </sheetPr>
  <dimension ref="A1:I1048445"/>
  <sheetViews>
    <sheetView view="pageBreakPreview" zoomScale="80" zoomScaleNormal="100" zoomScaleSheetLayoutView="80" workbookViewId="0">
      <selection activeCell="G11" sqref="G11"/>
    </sheetView>
  </sheetViews>
  <sheetFormatPr defaultRowHeight="13.2" x14ac:dyDescent="0.25"/>
  <cols>
    <col min="1" max="1" width="9.33203125" customWidth="1"/>
    <col min="2" max="2" width="9" bestFit="1" customWidth="1"/>
    <col min="3" max="3" width="3.109375" bestFit="1" customWidth="1"/>
    <col min="4" max="4" width="40.6640625" customWidth="1"/>
    <col min="5" max="5" width="16.5546875" bestFit="1" customWidth="1"/>
    <col min="6" max="8" width="20.6640625" customWidth="1"/>
    <col min="258" max="258" width="9.33203125" customWidth="1"/>
    <col min="259" max="259" width="6.6640625" customWidth="1"/>
    <col min="260" max="260" width="40.6640625" customWidth="1"/>
    <col min="261" max="264" width="9.33203125" customWidth="1"/>
    <col min="514" max="514" width="9.33203125" customWidth="1"/>
    <col min="515" max="515" width="6.6640625" customWidth="1"/>
    <col min="516" max="516" width="40.6640625" customWidth="1"/>
    <col min="517" max="520" width="9.33203125" customWidth="1"/>
    <col min="770" max="770" width="9.33203125" customWidth="1"/>
    <col min="771" max="771" width="6.6640625" customWidth="1"/>
    <col min="772" max="772" width="40.6640625" customWidth="1"/>
    <col min="773" max="776" width="9.33203125" customWidth="1"/>
    <col min="1026" max="1026" width="9.33203125" customWidth="1"/>
    <col min="1027" max="1027" width="6.6640625" customWidth="1"/>
    <col min="1028" max="1028" width="40.6640625" customWidth="1"/>
    <col min="1029" max="1032" width="9.33203125" customWidth="1"/>
    <col min="1282" max="1282" width="9.33203125" customWidth="1"/>
    <col min="1283" max="1283" width="6.6640625" customWidth="1"/>
    <col min="1284" max="1284" width="40.6640625" customWidth="1"/>
    <col min="1285" max="1288" width="9.33203125" customWidth="1"/>
    <col min="1538" max="1538" width="9.33203125" customWidth="1"/>
    <col min="1539" max="1539" width="6.6640625" customWidth="1"/>
    <col min="1540" max="1540" width="40.6640625" customWidth="1"/>
    <col min="1541" max="1544" width="9.33203125" customWidth="1"/>
    <col min="1794" max="1794" width="9.33203125" customWidth="1"/>
    <col min="1795" max="1795" width="6.6640625" customWidth="1"/>
    <col min="1796" max="1796" width="40.6640625" customWidth="1"/>
    <col min="1797" max="1800" width="9.33203125" customWidth="1"/>
    <col min="2050" max="2050" width="9.33203125" customWidth="1"/>
    <col min="2051" max="2051" width="6.6640625" customWidth="1"/>
    <col min="2052" max="2052" width="40.6640625" customWidth="1"/>
    <col min="2053" max="2056" width="9.33203125" customWidth="1"/>
    <col min="2306" max="2306" width="9.33203125" customWidth="1"/>
    <col min="2307" max="2307" width="6.6640625" customWidth="1"/>
    <col min="2308" max="2308" width="40.6640625" customWidth="1"/>
    <col min="2309" max="2312" width="9.33203125" customWidth="1"/>
    <col min="2562" max="2562" width="9.33203125" customWidth="1"/>
    <col min="2563" max="2563" width="6.6640625" customWidth="1"/>
    <col min="2564" max="2564" width="40.6640625" customWidth="1"/>
    <col min="2565" max="2568" width="9.33203125" customWidth="1"/>
    <col min="2818" max="2818" width="9.33203125" customWidth="1"/>
    <col min="2819" max="2819" width="6.6640625" customWidth="1"/>
    <col min="2820" max="2820" width="40.6640625" customWidth="1"/>
    <col min="2821" max="2824" width="9.33203125" customWidth="1"/>
    <col min="3074" max="3074" width="9.33203125" customWidth="1"/>
    <col min="3075" max="3075" width="6.6640625" customWidth="1"/>
    <col min="3076" max="3076" width="40.6640625" customWidth="1"/>
    <col min="3077" max="3080" width="9.33203125" customWidth="1"/>
    <col min="3330" max="3330" width="9.33203125" customWidth="1"/>
    <col min="3331" max="3331" width="6.6640625" customWidth="1"/>
    <col min="3332" max="3332" width="40.6640625" customWidth="1"/>
    <col min="3333" max="3336" width="9.33203125" customWidth="1"/>
    <col min="3586" max="3586" width="9.33203125" customWidth="1"/>
    <col min="3587" max="3587" width="6.6640625" customWidth="1"/>
    <col min="3588" max="3588" width="40.6640625" customWidth="1"/>
    <col min="3589" max="3592" width="9.33203125" customWidth="1"/>
    <col min="3842" max="3842" width="9.33203125" customWidth="1"/>
    <col min="3843" max="3843" width="6.6640625" customWidth="1"/>
    <col min="3844" max="3844" width="40.6640625" customWidth="1"/>
    <col min="3845" max="3848" width="9.33203125" customWidth="1"/>
    <col min="4098" max="4098" width="9.33203125" customWidth="1"/>
    <col min="4099" max="4099" width="6.6640625" customWidth="1"/>
    <col min="4100" max="4100" width="40.6640625" customWidth="1"/>
    <col min="4101" max="4104" width="9.33203125" customWidth="1"/>
    <col min="4354" max="4354" width="9.33203125" customWidth="1"/>
    <col min="4355" max="4355" width="6.6640625" customWidth="1"/>
    <col min="4356" max="4356" width="40.6640625" customWidth="1"/>
    <col min="4357" max="4360" width="9.33203125" customWidth="1"/>
    <col min="4610" max="4610" width="9.33203125" customWidth="1"/>
    <col min="4611" max="4611" width="6.6640625" customWidth="1"/>
    <col min="4612" max="4612" width="40.6640625" customWidth="1"/>
    <col min="4613" max="4616" width="9.33203125" customWidth="1"/>
    <col min="4866" max="4866" width="9.33203125" customWidth="1"/>
    <col min="4867" max="4867" width="6.6640625" customWidth="1"/>
    <col min="4868" max="4868" width="40.6640625" customWidth="1"/>
    <col min="4869" max="4872" width="9.33203125" customWidth="1"/>
    <col min="5122" max="5122" width="9.33203125" customWidth="1"/>
    <col min="5123" max="5123" width="6.6640625" customWidth="1"/>
    <col min="5124" max="5124" width="40.6640625" customWidth="1"/>
    <col min="5125" max="5128" width="9.33203125" customWidth="1"/>
    <col min="5378" max="5378" width="9.33203125" customWidth="1"/>
    <col min="5379" max="5379" width="6.6640625" customWidth="1"/>
    <col min="5380" max="5380" width="40.6640625" customWidth="1"/>
    <col min="5381" max="5384" width="9.33203125" customWidth="1"/>
    <col min="5634" max="5634" width="9.33203125" customWidth="1"/>
    <col min="5635" max="5635" width="6.6640625" customWidth="1"/>
    <col min="5636" max="5636" width="40.6640625" customWidth="1"/>
    <col min="5637" max="5640" width="9.33203125" customWidth="1"/>
    <col min="5890" max="5890" width="9.33203125" customWidth="1"/>
    <col min="5891" max="5891" width="6.6640625" customWidth="1"/>
    <col min="5892" max="5892" width="40.6640625" customWidth="1"/>
    <col min="5893" max="5896" width="9.33203125" customWidth="1"/>
    <col min="6146" max="6146" width="9.33203125" customWidth="1"/>
    <col min="6147" max="6147" width="6.6640625" customWidth="1"/>
    <col min="6148" max="6148" width="40.6640625" customWidth="1"/>
    <col min="6149" max="6152" width="9.33203125" customWidth="1"/>
    <col min="6402" max="6402" width="9.33203125" customWidth="1"/>
    <col min="6403" max="6403" width="6.6640625" customWidth="1"/>
    <col min="6404" max="6404" width="40.6640625" customWidth="1"/>
    <col min="6405" max="6408" width="9.33203125" customWidth="1"/>
    <col min="6658" max="6658" width="9.33203125" customWidth="1"/>
    <col min="6659" max="6659" width="6.6640625" customWidth="1"/>
    <col min="6660" max="6660" width="40.6640625" customWidth="1"/>
    <col min="6661" max="6664" width="9.33203125" customWidth="1"/>
    <col min="6914" max="6914" width="9.33203125" customWidth="1"/>
    <col min="6915" max="6915" width="6.6640625" customWidth="1"/>
    <col min="6916" max="6916" width="40.6640625" customWidth="1"/>
    <col min="6917" max="6920" width="9.33203125" customWidth="1"/>
    <col min="7170" max="7170" width="9.33203125" customWidth="1"/>
    <col min="7171" max="7171" width="6.6640625" customWidth="1"/>
    <col min="7172" max="7172" width="40.6640625" customWidth="1"/>
    <col min="7173" max="7176" width="9.33203125" customWidth="1"/>
    <col min="7426" max="7426" width="9.33203125" customWidth="1"/>
    <col min="7427" max="7427" width="6.6640625" customWidth="1"/>
    <col min="7428" max="7428" width="40.6640625" customWidth="1"/>
    <col min="7429" max="7432" width="9.33203125" customWidth="1"/>
    <col min="7682" max="7682" width="9.33203125" customWidth="1"/>
    <col min="7683" max="7683" width="6.6640625" customWidth="1"/>
    <col min="7684" max="7684" width="40.6640625" customWidth="1"/>
    <col min="7685" max="7688" width="9.33203125" customWidth="1"/>
    <col min="7938" max="7938" width="9.33203125" customWidth="1"/>
    <col min="7939" max="7939" width="6.6640625" customWidth="1"/>
    <col min="7940" max="7940" width="40.6640625" customWidth="1"/>
    <col min="7941" max="7944" width="9.33203125" customWidth="1"/>
    <col min="8194" max="8194" width="9.33203125" customWidth="1"/>
    <col min="8195" max="8195" width="6.6640625" customWidth="1"/>
    <col min="8196" max="8196" width="40.6640625" customWidth="1"/>
    <col min="8197" max="8200" width="9.33203125" customWidth="1"/>
    <col min="8450" max="8450" width="9.33203125" customWidth="1"/>
    <col min="8451" max="8451" width="6.6640625" customWidth="1"/>
    <col min="8452" max="8452" width="40.6640625" customWidth="1"/>
    <col min="8453" max="8456" width="9.33203125" customWidth="1"/>
    <col min="8706" max="8706" width="9.33203125" customWidth="1"/>
    <col min="8707" max="8707" width="6.6640625" customWidth="1"/>
    <col min="8708" max="8708" width="40.6640625" customWidth="1"/>
    <col min="8709" max="8712" width="9.33203125" customWidth="1"/>
    <col min="8962" max="8962" width="9.33203125" customWidth="1"/>
    <col min="8963" max="8963" width="6.6640625" customWidth="1"/>
    <col min="8964" max="8964" width="40.6640625" customWidth="1"/>
    <col min="8965" max="8968" width="9.33203125" customWidth="1"/>
    <col min="9218" max="9218" width="9.33203125" customWidth="1"/>
    <col min="9219" max="9219" width="6.6640625" customWidth="1"/>
    <col min="9220" max="9220" width="40.6640625" customWidth="1"/>
    <col min="9221" max="9224" width="9.33203125" customWidth="1"/>
    <col min="9474" max="9474" width="9.33203125" customWidth="1"/>
    <col min="9475" max="9475" width="6.6640625" customWidth="1"/>
    <col min="9476" max="9476" width="40.6640625" customWidth="1"/>
    <col min="9477" max="9480" width="9.33203125" customWidth="1"/>
    <col min="9730" max="9730" width="9.33203125" customWidth="1"/>
    <col min="9731" max="9731" width="6.6640625" customWidth="1"/>
    <col min="9732" max="9732" width="40.6640625" customWidth="1"/>
    <col min="9733" max="9736" width="9.33203125" customWidth="1"/>
    <col min="9986" max="9986" width="9.33203125" customWidth="1"/>
    <col min="9987" max="9987" width="6.6640625" customWidth="1"/>
    <col min="9988" max="9988" width="40.6640625" customWidth="1"/>
    <col min="9989" max="9992" width="9.33203125" customWidth="1"/>
    <col min="10242" max="10242" width="9.33203125" customWidth="1"/>
    <col min="10243" max="10243" width="6.6640625" customWidth="1"/>
    <col min="10244" max="10244" width="40.6640625" customWidth="1"/>
    <col min="10245" max="10248" width="9.33203125" customWidth="1"/>
    <col min="10498" max="10498" width="9.33203125" customWidth="1"/>
    <col min="10499" max="10499" width="6.6640625" customWidth="1"/>
    <col min="10500" max="10500" width="40.6640625" customWidth="1"/>
    <col min="10501" max="10504" width="9.33203125" customWidth="1"/>
    <col min="10754" max="10754" width="9.33203125" customWidth="1"/>
    <col min="10755" max="10755" width="6.6640625" customWidth="1"/>
    <col min="10756" max="10756" width="40.6640625" customWidth="1"/>
    <col min="10757" max="10760" width="9.33203125" customWidth="1"/>
    <col min="11010" max="11010" width="9.33203125" customWidth="1"/>
    <col min="11011" max="11011" width="6.6640625" customWidth="1"/>
    <col min="11012" max="11012" width="40.6640625" customWidth="1"/>
    <col min="11013" max="11016" width="9.33203125" customWidth="1"/>
    <col min="11266" max="11266" width="9.33203125" customWidth="1"/>
    <col min="11267" max="11267" width="6.6640625" customWidth="1"/>
    <col min="11268" max="11268" width="40.6640625" customWidth="1"/>
    <col min="11269" max="11272" width="9.33203125" customWidth="1"/>
    <col min="11522" max="11522" width="9.33203125" customWidth="1"/>
    <col min="11523" max="11523" width="6.6640625" customWidth="1"/>
    <col min="11524" max="11524" width="40.6640625" customWidth="1"/>
    <col min="11525" max="11528" width="9.33203125" customWidth="1"/>
    <col min="11778" max="11778" width="9.33203125" customWidth="1"/>
    <col min="11779" max="11779" width="6.6640625" customWidth="1"/>
    <col min="11780" max="11780" width="40.6640625" customWidth="1"/>
    <col min="11781" max="11784" width="9.33203125" customWidth="1"/>
    <col min="12034" max="12034" width="9.33203125" customWidth="1"/>
    <col min="12035" max="12035" width="6.6640625" customWidth="1"/>
    <col min="12036" max="12036" width="40.6640625" customWidth="1"/>
    <col min="12037" max="12040" width="9.33203125" customWidth="1"/>
    <col min="12290" max="12290" width="9.33203125" customWidth="1"/>
    <col min="12291" max="12291" width="6.6640625" customWidth="1"/>
    <col min="12292" max="12292" width="40.6640625" customWidth="1"/>
    <col min="12293" max="12296" width="9.33203125" customWidth="1"/>
    <col min="12546" max="12546" width="9.33203125" customWidth="1"/>
    <col min="12547" max="12547" width="6.6640625" customWidth="1"/>
    <col min="12548" max="12548" width="40.6640625" customWidth="1"/>
    <col min="12549" max="12552" width="9.33203125" customWidth="1"/>
    <col min="12802" max="12802" width="9.33203125" customWidth="1"/>
    <col min="12803" max="12803" width="6.6640625" customWidth="1"/>
    <col min="12804" max="12804" width="40.6640625" customWidth="1"/>
    <col min="12805" max="12808" width="9.33203125" customWidth="1"/>
    <col min="13058" max="13058" width="9.33203125" customWidth="1"/>
    <col min="13059" max="13059" width="6.6640625" customWidth="1"/>
    <col min="13060" max="13060" width="40.6640625" customWidth="1"/>
    <col min="13061" max="13064" width="9.33203125" customWidth="1"/>
    <col min="13314" max="13314" width="9.33203125" customWidth="1"/>
    <col min="13315" max="13315" width="6.6640625" customWidth="1"/>
    <col min="13316" max="13316" width="40.6640625" customWidth="1"/>
    <col min="13317" max="13320" width="9.33203125" customWidth="1"/>
    <col min="13570" max="13570" width="9.33203125" customWidth="1"/>
    <col min="13571" max="13571" width="6.6640625" customWidth="1"/>
    <col min="13572" max="13572" width="40.6640625" customWidth="1"/>
    <col min="13573" max="13576" width="9.33203125" customWidth="1"/>
    <col min="13826" max="13826" width="9.33203125" customWidth="1"/>
    <col min="13827" max="13827" width="6.6640625" customWidth="1"/>
    <col min="13828" max="13828" width="40.6640625" customWidth="1"/>
    <col min="13829" max="13832" width="9.33203125" customWidth="1"/>
    <col min="14082" max="14082" width="9.33203125" customWidth="1"/>
    <col min="14083" max="14083" width="6.6640625" customWidth="1"/>
    <col min="14084" max="14084" width="40.6640625" customWidth="1"/>
    <col min="14085" max="14088" width="9.33203125" customWidth="1"/>
    <col min="14338" max="14338" width="9.33203125" customWidth="1"/>
    <col min="14339" max="14339" width="6.6640625" customWidth="1"/>
    <col min="14340" max="14340" width="40.6640625" customWidth="1"/>
    <col min="14341" max="14344" width="9.33203125" customWidth="1"/>
    <col min="14594" max="14594" width="9.33203125" customWidth="1"/>
    <col min="14595" max="14595" width="6.6640625" customWidth="1"/>
    <col min="14596" max="14596" width="40.6640625" customWidth="1"/>
    <col min="14597" max="14600" width="9.33203125" customWidth="1"/>
    <col min="14850" max="14850" width="9.33203125" customWidth="1"/>
    <col min="14851" max="14851" width="6.6640625" customWidth="1"/>
    <col min="14852" max="14852" width="40.6640625" customWidth="1"/>
    <col min="14853" max="14856" width="9.33203125" customWidth="1"/>
    <col min="15106" max="15106" width="9.33203125" customWidth="1"/>
    <col min="15107" max="15107" width="6.6640625" customWidth="1"/>
    <col min="15108" max="15108" width="40.6640625" customWidth="1"/>
    <col min="15109" max="15112" width="9.33203125" customWidth="1"/>
    <col min="15362" max="15362" width="9.33203125" customWidth="1"/>
    <col min="15363" max="15363" width="6.6640625" customWidth="1"/>
    <col min="15364" max="15364" width="40.6640625" customWidth="1"/>
    <col min="15365" max="15368" width="9.33203125" customWidth="1"/>
    <col min="15618" max="15618" width="9.33203125" customWidth="1"/>
    <col min="15619" max="15619" width="6.6640625" customWidth="1"/>
    <col min="15620" max="15620" width="40.6640625" customWidth="1"/>
    <col min="15621" max="15624" width="9.33203125" customWidth="1"/>
    <col min="15874" max="15874" width="9.33203125" customWidth="1"/>
    <col min="15875" max="15875" width="6.6640625" customWidth="1"/>
    <col min="15876" max="15876" width="40.6640625" customWidth="1"/>
    <col min="15877" max="15880" width="9.33203125" customWidth="1"/>
    <col min="16130" max="16130" width="9.33203125" customWidth="1"/>
    <col min="16131" max="16131" width="6.6640625" customWidth="1"/>
    <col min="16132" max="16132" width="40.6640625" customWidth="1"/>
    <col min="16133" max="16136" width="9.33203125" customWidth="1"/>
  </cols>
  <sheetData>
    <row r="1" spans="1:9" x14ac:dyDescent="0.25">
      <c r="A1" s="264" t="str">
        <f>'C1.6'!A1</f>
        <v>CONTRACT SANRAL N.012-150-2020/1</v>
      </c>
      <c r="B1" s="264"/>
      <c r="C1" s="264"/>
      <c r="D1" s="264"/>
      <c r="E1" s="264"/>
      <c r="F1" s="264"/>
      <c r="G1" s="264"/>
      <c r="H1" s="264"/>
    </row>
    <row r="2" spans="1:9" x14ac:dyDescent="0.25">
      <c r="A2" s="264" t="str">
        <f>'C1.6'!A2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  <c r="H2" s="264"/>
    </row>
    <row r="3" spans="1:9" ht="48" customHeight="1" x14ac:dyDescent="0.25">
      <c r="A3" s="43" t="s">
        <v>304</v>
      </c>
      <c r="B3" s="44"/>
      <c r="C3" s="44"/>
      <c r="D3" s="44"/>
      <c r="E3" s="261" t="s">
        <v>305</v>
      </c>
      <c r="F3" s="261"/>
      <c r="G3" s="261"/>
      <c r="H3" s="261"/>
    </row>
    <row r="4" spans="1:9" x14ac:dyDescent="0.25">
      <c r="A4" s="46" t="s">
        <v>0</v>
      </c>
      <c r="B4" s="46"/>
      <c r="C4" s="118"/>
      <c r="D4" s="48" t="s">
        <v>1</v>
      </c>
      <c r="E4" s="48" t="s">
        <v>2</v>
      </c>
      <c r="F4" s="48" t="s">
        <v>3</v>
      </c>
      <c r="G4" s="48" t="s">
        <v>4</v>
      </c>
      <c r="H4" s="48" t="s">
        <v>5</v>
      </c>
    </row>
    <row r="5" spans="1:9" x14ac:dyDescent="0.25">
      <c r="A5" s="49"/>
      <c r="B5" s="49"/>
      <c r="C5" s="119"/>
      <c r="D5" s="51"/>
      <c r="E5" s="52"/>
      <c r="F5" s="52"/>
      <c r="G5" s="51"/>
      <c r="H5" s="51"/>
    </row>
    <row r="6" spans="1:9" x14ac:dyDescent="0.25">
      <c r="A6" s="53"/>
      <c r="B6" s="53"/>
      <c r="C6" s="120"/>
      <c r="D6" s="51"/>
      <c r="E6" s="52"/>
      <c r="F6" s="52"/>
      <c r="G6" s="51"/>
      <c r="H6" s="51"/>
    </row>
    <row r="7" spans="1:9" x14ac:dyDescent="0.25">
      <c r="A7" s="59" t="s">
        <v>306</v>
      </c>
      <c r="B7" s="49"/>
      <c r="C7" s="119"/>
      <c r="D7" s="121" t="s">
        <v>307</v>
      </c>
      <c r="E7" s="52"/>
      <c r="F7" s="52"/>
      <c r="G7" s="51"/>
      <c r="H7" s="56"/>
      <c r="I7" s="93"/>
    </row>
    <row r="8" spans="1:9" ht="26.4" x14ac:dyDescent="0.25">
      <c r="A8" s="49"/>
      <c r="B8" s="59" t="s">
        <v>308</v>
      </c>
      <c r="C8" s="119"/>
      <c r="D8" s="77" t="s">
        <v>309</v>
      </c>
      <c r="E8" s="63" t="s">
        <v>259</v>
      </c>
      <c r="F8" s="52">
        <v>14002.2</v>
      </c>
      <c r="G8" s="30">
        <v>0</v>
      </c>
      <c r="H8" s="7">
        <f>F8*G8</f>
        <v>0</v>
      </c>
      <c r="I8" s="93"/>
    </row>
    <row r="9" spans="1:9" x14ac:dyDescent="0.25">
      <c r="A9" s="59" t="s">
        <v>310</v>
      </c>
      <c r="B9" s="59"/>
      <c r="C9" s="169"/>
      <c r="D9" s="170" t="s">
        <v>311</v>
      </c>
      <c r="E9" s="63"/>
      <c r="F9" s="52"/>
      <c r="G9" s="7"/>
      <c r="H9" s="56"/>
      <c r="I9" s="93"/>
    </row>
    <row r="10" spans="1:9" ht="26.4" x14ac:dyDescent="0.25">
      <c r="A10" s="49"/>
      <c r="B10" s="59" t="s">
        <v>312</v>
      </c>
      <c r="C10" s="169"/>
      <c r="D10" s="101" t="s">
        <v>314</v>
      </c>
      <c r="E10" s="106"/>
      <c r="F10" s="52"/>
      <c r="G10" s="7"/>
      <c r="H10" s="56"/>
    </row>
    <row r="11" spans="1:9" ht="25.5" customHeight="1" x14ac:dyDescent="0.25">
      <c r="A11" s="49"/>
      <c r="B11" s="59"/>
      <c r="C11" s="169" t="s">
        <v>27</v>
      </c>
      <c r="D11" s="101" t="s">
        <v>315</v>
      </c>
      <c r="E11" s="106" t="s">
        <v>317</v>
      </c>
      <c r="F11" s="52">
        <v>140022</v>
      </c>
      <c r="G11" s="30">
        <v>0</v>
      </c>
      <c r="H11" s="7">
        <f>F11*G11</f>
        <v>0</v>
      </c>
    </row>
    <row r="12" spans="1:9" ht="26.4" x14ac:dyDescent="0.25">
      <c r="A12" s="59"/>
      <c r="B12" s="59" t="s">
        <v>313</v>
      </c>
      <c r="C12" s="119"/>
      <c r="D12" s="101" t="s">
        <v>686</v>
      </c>
      <c r="E12" s="106"/>
      <c r="F12" s="52"/>
      <c r="G12" s="7"/>
      <c r="H12" s="56"/>
    </row>
    <row r="13" spans="1:9" ht="25.5" customHeight="1" x14ac:dyDescent="0.25">
      <c r="A13" s="59"/>
      <c r="B13" s="59"/>
      <c r="C13" s="169" t="s">
        <v>27</v>
      </c>
      <c r="D13" s="108" t="s">
        <v>695</v>
      </c>
      <c r="E13" s="106" t="s">
        <v>317</v>
      </c>
      <c r="F13" s="52">
        <v>52800</v>
      </c>
      <c r="G13" s="30">
        <v>0</v>
      </c>
      <c r="H13" s="7">
        <f>F13*G13</f>
        <v>0</v>
      </c>
    </row>
    <row r="14" spans="1:9" ht="25.5" customHeight="1" x14ac:dyDescent="0.25">
      <c r="A14" s="59"/>
      <c r="B14" s="59"/>
      <c r="C14" s="169" t="s">
        <v>29</v>
      </c>
      <c r="D14" s="101" t="s">
        <v>316</v>
      </c>
      <c r="E14" s="106" t="s">
        <v>317</v>
      </c>
      <c r="F14" s="52">
        <v>3000</v>
      </c>
      <c r="G14" s="30">
        <v>0</v>
      </c>
      <c r="H14" s="7">
        <f>F14*G14</f>
        <v>0</v>
      </c>
    </row>
    <row r="15" spans="1:9" ht="25.5" customHeight="1" x14ac:dyDescent="0.25">
      <c r="A15" s="59"/>
      <c r="B15" s="59"/>
      <c r="C15" s="171" t="s">
        <v>44</v>
      </c>
      <c r="D15" s="172" t="s">
        <v>687</v>
      </c>
      <c r="E15" s="173" t="s">
        <v>317</v>
      </c>
      <c r="F15" s="52">
        <v>500</v>
      </c>
      <c r="G15" s="30">
        <v>0</v>
      </c>
      <c r="H15" s="7">
        <f>F15*G15</f>
        <v>0</v>
      </c>
    </row>
    <row r="16" spans="1:9" x14ac:dyDescent="0.25">
      <c r="A16" s="174"/>
      <c r="B16" s="175"/>
      <c r="C16" s="175"/>
      <c r="D16" s="176"/>
      <c r="E16" s="62"/>
      <c r="F16" s="177"/>
      <c r="G16" s="177"/>
      <c r="H16" s="178"/>
      <c r="I16" s="94"/>
    </row>
    <row r="17" spans="1:8" x14ac:dyDescent="0.25">
      <c r="A17" s="174"/>
      <c r="B17" s="175"/>
      <c r="C17" s="175"/>
      <c r="D17" s="158"/>
      <c r="E17" s="62"/>
      <c r="F17" s="177"/>
      <c r="G17" s="177"/>
      <c r="H17" s="178"/>
    </row>
    <row r="18" spans="1:8" x14ac:dyDescent="0.25">
      <c r="A18" s="174"/>
      <c r="B18" s="175"/>
      <c r="C18" s="175"/>
      <c r="D18" s="179"/>
      <c r="E18" s="180"/>
      <c r="F18" s="177"/>
      <c r="G18" s="177"/>
      <c r="H18" s="178"/>
    </row>
    <row r="19" spans="1:8" x14ac:dyDescent="0.25">
      <c r="A19" s="81" t="s">
        <v>24</v>
      </c>
      <c r="B19" s="82"/>
      <c r="C19" s="83"/>
      <c r="D19" s="84"/>
      <c r="E19" s="115"/>
      <c r="F19" s="81"/>
      <c r="G19" s="81"/>
      <c r="H19" s="9">
        <f>SUM(H8:H18)</f>
        <v>0</v>
      </c>
    </row>
    <row r="20" spans="1:8" x14ac:dyDescent="0.25">
      <c r="E20" s="116"/>
    </row>
    <row r="1048445" spans="5:5" x14ac:dyDescent="0.25">
      <c r="E1048445" s="62"/>
    </row>
  </sheetData>
  <sheetProtection algorithmName="SHA-512" hashValue="pTndZ3pu/3dAm+Z7olo6mZ12Dw1IFhKT1r5z/w+oCZxe3i9MiXJGVztusJF9A0K+2Bxoj6c6RUZ/K/qArXjQMA==" saltValue="OWjAhART7bbWTxWPo9BwlQ==" spinCount="100000" sheet="1" objects="1" scenarios="1" selectLockedCells="1"/>
  <mergeCells count="3">
    <mergeCell ref="E3:H3"/>
    <mergeCell ref="A1:H1"/>
    <mergeCell ref="A2:H2"/>
  </mergeCells>
  <pageMargins left="0.75" right="0.75" top="1" bottom="1" header="0.5" footer="0.5"/>
  <pageSetup paperSize="9" scale="62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FF00"/>
  </sheetPr>
  <dimension ref="A1:I1048440"/>
  <sheetViews>
    <sheetView view="pageBreakPreview" zoomScale="69" zoomScaleNormal="100" zoomScaleSheetLayoutView="69" workbookViewId="0">
      <selection activeCell="G11" sqref="G11"/>
    </sheetView>
  </sheetViews>
  <sheetFormatPr defaultRowHeight="13.2" x14ac:dyDescent="0.25"/>
  <cols>
    <col min="1" max="1" width="9.33203125" customWidth="1"/>
    <col min="2" max="2" width="9" bestFit="1" customWidth="1"/>
    <col min="3" max="3" width="3.109375" bestFit="1" customWidth="1"/>
    <col min="4" max="4" width="40.6640625" customWidth="1"/>
    <col min="5" max="5" width="18.44140625" bestFit="1" customWidth="1"/>
    <col min="6" max="8" width="20.6640625" customWidth="1"/>
    <col min="258" max="258" width="9.33203125" customWidth="1"/>
    <col min="259" max="259" width="6.6640625" customWidth="1"/>
    <col min="260" max="260" width="40.6640625" customWidth="1"/>
    <col min="261" max="264" width="9.33203125" customWidth="1"/>
    <col min="514" max="514" width="9.33203125" customWidth="1"/>
    <col min="515" max="515" width="6.6640625" customWidth="1"/>
    <col min="516" max="516" width="40.6640625" customWidth="1"/>
    <col min="517" max="520" width="9.33203125" customWidth="1"/>
    <col min="770" max="770" width="9.33203125" customWidth="1"/>
    <col min="771" max="771" width="6.6640625" customWidth="1"/>
    <col min="772" max="772" width="40.6640625" customWidth="1"/>
    <col min="773" max="776" width="9.33203125" customWidth="1"/>
    <col min="1026" max="1026" width="9.33203125" customWidth="1"/>
    <col min="1027" max="1027" width="6.6640625" customWidth="1"/>
    <col min="1028" max="1028" width="40.6640625" customWidth="1"/>
    <col min="1029" max="1032" width="9.33203125" customWidth="1"/>
    <col min="1282" max="1282" width="9.33203125" customWidth="1"/>
    <col min="1283" max="1283" width="6.6640625" customWidth="1"/>
    <col min="1284" max="1284" width="40.6640625" customWidth="1"/>
    <col min="1285" max="1288" width="9.33203125" customWidth="1"/>
    <col min="1538" max="1538" width="9.33203125" customWidth="1"/>
    <col min="1539" max="1539" width="6.6640625" customWidth="1"/>
    <col min="1540" max="1540" width="40.6640625" customWidth="1"/>
    <col min="1541" max="1544" width="9.33203125" customWidth="1"/>
    <col min="1794" max="1794" width="9.33203125" customWidth="1"/>
    <col min="1795" max="1795" width="6.6640625" customWidth="1"/>
    <col min="1796" max="1796" width="40.6640625" customWidth="1"/>
    <col min="1797" max="1800" width="9.33203125" customWidth="1"/>
    <col min="2050" max="2050" width="9.33203125" customWidth="1"/>
    <col min="2051" max="2051" width="6.6640625" customWidth="1"/>
    <col min="2052" max="2052" width="40.6640625" customWidth="1"/>
    <col min="2053" max="2056" width="9.33203125" customWidth="1"/>
    <col min="2306" max="2306" width="9.33203125" customWidth="1"/>
    <col min="2307" max="2307" width="6.6640625" customWidth="1"/>
    <col min="2308" max="2308" width="40.6640625" customWidth="1"/>
    <col min="2309" max="2312" width="9.33203125" customWidth="1"/>
    <col min="2562" max="2562" width="9.33203125" customWidth="1"/>
    <col min="2563" max="2563" width="6.6640625" customWidth="1"/>
    <col min="2564" max="2564" width="40.6640625" customWidth="1"/>
    <col min="2565" max="2568" width="9.33203125" customWidth="1"/>
    <col min="2818" max="2818" width="9.33203125" customWidth="1"/>
    <col min="2819" max="2819" width="6.6640625" customWidth="1"/>
    <col min="2820" max="2820" width="40.6640625" customWidth="1"/>
    <col min="2821" max="2824" width="9.33203125" customWidth="1"/>
    <col min="3074" max="3074" width="9.33203125" customWidth="1"/>
    <col min="3075" max="3075" width="6.6640625" customWidth="1"/>
    <col min="3076" max="3076" width="40.6640625" customWidth="1"/>
    <col min="3077" max="3080" width="9.33203125" customWidth="1"/>
    <col min="3330" max="3330" width="9.33203125" customWidth="1"/>
    <col min="3331" max="3331" width="6.6640625" customWidth="1"/>
    <col min="3332" max="3332" width="40.6640625" customWidth="1"/>
    <col min="3333" max="3336" width="9.33203125" customWidth="1"/>
    <col min="3586" max="3586" width="9.33203125" customWidth="1"/>
    <col min="3587" max="3587" width="6.6640625" customWidth="1"/>
    <col min="3588" max="3588" width="40.6640625" customWidth="1"/>
    <col min="3589" max="3592" width="9.33203125" customWidth="1"/>
    <col min="3842" max="3842" width="9.33203125" customWidth="1"/>
    <col min="3843" max="3843" width="6.6640625" customWidth="1"/>
    <col min="3844" max="3844" width="40.6640625" customWidth="1"/>
    <col min="3845" max="3848" width="9.33203125" customWidth="1"/>
    <col min="4098" max="4098" width="9.33203125" customWidth="1"/>
    <col min="4099" max="4099" width="6.6640625" customWidth="1"/>
    <col min="4100" max="4100" width="40.6640625" customWidth="1"/>
    <col min="4101" max="4104" width="9.33203125" customWidth="1"/>
    <col min="4354" max="4354" width="9.33203125" customWidth="1"/>
    <col min="4355" max="4355" width="6.6640625" customWidth="1"/>
    <col min="4356" max="4356" width="40.6640625" customWidth="1"/>
    <col min="4357" max="4360" width="9.33203125" customWidth="1"/>
    <col min="4610" max="4610" width="9.33203125" customWidth="1"/>
    <col min="4611" max="4611" width="6.6640625" customWidth="1"/>
    <col min="4612" max="4612" width="40.6640625" customWidth="1"/>
    <col min="4613" max="4616" width="9.33203125" customWidth="1"/>
    <col min="4866" max="4866" width="9.33203125" customWidth="1"/>
    <col min="4867" max="4867" width="6.6640625" customWidth="1"/>
    <col min="4868" max="4868" width="40.6640625" customWidth="1"/>
    <col min="4869" max="4872" width="9.33203125" customWidth="1"/>
    <col min="5122" max="5122" width="9.33203125" customWidth="1"/>
    <col min="5123" max="5123" width="6.6640625" customWidth="1"/>
    <col min="5124" max="5124" width="40.6640625" customWidth="1"/>
    <col min="5125" max="5128" width="9.33203125" customWidth="1"/>
    <col min="5378" max="5378" width="9.33203125" customWidth="1"/>
    <col min="5379" max="5379" width="6.6640625" customWidth="1"/>
    <col min="5380" max="5380" width="40.6640625" customWidth="1"/>
    <col min="5381" max="5384" width="9.33203125" customWidth="1"/>
    <col min="5634" max="5634" width="9.33203125" customWidth="1"/>
    <col min="5635" max="5635" width="6.6640625" customWidth="1"/>
    <col min="5636" max="5636" width="40.6640625" customWidth="1"/>
    <col min="5637" max="5640" width="9.33203125" customWidth="1"/>
    <col min="5890" max="5890" width="9.33203125" customWidth="1"/>
    <col min="5891" max="5891" width="6.6640625" customWidth="1"/>
    <col min="5892" max="5892" width="40.6640625" customWidth="1"/>
    <col min="5893" max="5896" width="9.33203125" customWidth="1"/>
    <col min="6146" max="6146" width="9.33203125" customWidth="1"/>
    <col min="6147" max="6147" width="6.6640625" customWidth="1"/>
    <col min="6148" max="6148" width="40.6640625" customWidth="1"/>
    <col min="6149" max="6152" width="9.33203125" customWidth="1"/>
    <col min="6402" max="6402" width="9.33203125" customWidth="1"/>
    <col min="6403" max="6403" width="6.6640625" customWidth="1"/>
    <col min="6404" max="6404" width="40.6640625" customWidth="1"/>
    <col min="6405" max="6408" width="9.33203125" customWidth="1"/>
    <col min="6658" max="6658" width="9.33203125" customWidth="1"/>
    <col min="6659" max="6659" width="6.6640625" customWidth="1"/>
    <col min="6660" max="6660" width="40.6640625" customWidth="1"/>
    <col min="6661" max="6664" width="9.33203125" customWidth="1"/>
    <col min="6914" max="6914" width="9.33203125" customWidth="1"/>
    <col min="6915" max="6915" width="6.6640625" customWidth="1"/>
    <col min="6916" max="6916" width="40.6640625" customWidth="1"/>
    <col min="6917" max="6920" width="9.33203125" customWidth="1"/>
    <col min="7170" max="7170" width="9.33203125" customWidth="1"/>
    <col min="7171" max="7171" width="6.6640625" customWidth="1"/>
    <col min="7172" max="7172" width="40.6640625" customWidth="1"/>
    <col min="7173" max="7176" width="9.33203125" customWidth="1"/>
    <col min="7426" max="7426" width="9.33203125" customWidth="1"/>
    <col min="7427" max="7427" width="6.6640625" customWidth="1"/>
    <col min="7428" max="7428" width="40.6640625" customWidth="1"/>
    <col min="7429" max="7432" width="9.33203125" customWidth="1"/>
    <col min="7682" max="7682" width="9.33203125" customWidth="1"/>
    <col min="7683" max="7683" width="6.6640625" customWidth="1"/>
    <col min="7684" max="7684" width="40.6640625" customWidth="1"/>
    <col min="7685" max="7688" width="9.33203125" customWidth="1"/>
    <col min="7938" max="7938" width="9.33203125" customWidth="1"/>
    <col min="7939" max="7939" width="6.6640625" customWidth="1"/>
    <col min="7940" max="7940" width="40.6640625" customWidth="1"/>
    <col min="7941" max="7944" width="9.33203125" customWidth="1"/>
    <col min="8194" max="8194" width="9.33203125" customWidth="1"/>
    <col min="8195" max="8195" width="6.6640625" customWidth="1"/>
    <col min="8196" max="8196" width="40.6640625" customWidth="1"/>
    <col min="8197" max="8200" width="9.33203125" customWidth="1"/>
    <col min="8450" max="8450" width="9.33203125" customWidth="1"/>
    <col min="8451" max="8451" width="6.6640625" customWidth="1"/>
    <col min="8452" max="8452" width="40.6640625" customWidth="1"/>
    <col min="8453" max="8456" width="9.33203125" customWidth="1"/>
    <col min="8706" max="8706" width="9.33203125" customWidth="1"/>
    <col min="8707" max="8707" width="6.6640625" customWidth="1"/>
    <col min="8708" max="8708" width="40.6640625" customWidth="1"/>
    <col min="8709" max="8712" width="9.33203125" customWidth="1"/>
    <col min="8962" max="8962" width="9.33203125" customWidth="1"/>
    <col min="8963" max="8963" width="6.6640625" customWidth="1"/>
    <col min="8964" max="8964" width="40.6640625" customWidth="1"/>
    <col min="8965" max="8968" width="9.33203125" customWidth="1"/>
    <col min="9218" max="9218" width="9.33203125" customWidth="1"/>
    <col min="9219" max="9219" width="6.6640625" customWidth="1"/>
    <col min="9220" max="9220" width="40.6640625" customWidth="1"/>
    <col min="9221" max="9224" width="9.33203125" customWidth="1"/>
    <col min="9474" max="9474" width="9.33203125" customWidth="1"/>
    <col min="9475" max="9475" width="6.6640625" customWidth="1"/>
    <col min="9476" max="9476" width="40.6640625" customWidth="1"/>
    <col min="9477" max="9480" width="9.33203125" customWidth="1"/>
    <col min="9730" max="9730" width="9.33203125" customWidth="1"/>
    <col min="9731" max="9731" width="6.6640625" customWidth="1"/>
    <col min="9732" max="9732" width="40.6640625" customWidth="1"/>
    <col min="9733" max="9736" width="9.33203125" customWidth="1"/>
    <col min="9986" max="9986" width="9.33203125" customWidth="1"/>
    <col min="9987" max="9987" width="6.6640625" customWidth="1"/>
    <col min="9988" max="9988" width="40.6640625" customWidth="1"/>
    <col min="9989" max="9992" width="9.33203125" customWidth="1"/>
    <col min="10242" max="10242" width="9.33203125" customWidth="1"/>
    <col min="10243" max="10243" width="6.6640625" customWidth="1"/>
    <col min="10244" max="10244" width="40.6640625" customWidth="1"/>
    <col min="10245" max="10248" width="9.33203125" customWidth="1"/>
    <col min="10498" max="10498" width="9.33203125" customWidth="1"/>
    <col min="10499" max="10499" width="6.6640625" customWidth="1"/>
    <col min="10500" max="10500" width="40.6640625" customWidth="1"/>
    <col min="10501" max="10504" width="9.33203125" customWidth="1"/>
    <col min="10754" max="10754" width="9.33203125" customWidth="1"/>
    <col min="10755" max="10755" width="6.6640625" customWidth="1"/>
    <col min="10756" max="10756" width="40.6640625" customWidth="1"/>
    <col min="10757" max="10760" width="9.33203125" customWidth="1"/>
    <col min="11010" max="11010" width="9.33203125" customWidth="1"/>
    <col min="11011" max="11011" width="6.6640625" customWidth="1"/>
    <col min="11012" max="11012" width="40.6640625" customWidth="1"/>
    <col min="11013" max="11016" width="9.33203125" customWidth="1"/>
    <col min="11266" max="11266" width="9.33203125" customWidth="1"/>
    <col min="11267" max="11267" width="6.6640625" customWidth="1"/>
    <col min="11268" max="11268" width="40.6640625" customWidth="1"/>
    <col min="11269" max="11272" width="9.33203125" customWidth="1"/>
    <col min="11522" max="11522" width="9.33203125" customWidth="1"/>
    <col min="11523" max="11523" width="6.6640625" customWidth="1"/>
    <col min="11524" max="11524" width="40.6640625" customWidth="1"/>
    <col min="11525" max="11528" width="9.33203125" customWidth="1"/>
    <col min="11778" max="11778" width="9.33203125" customWidth="1"/>
    <col min="11779" max="11779" width="6.6640625" customWidth="1"/>
    <col min="11780" max="11780" width="40.6640625" customWidth="1"/>
    <col min="11781" max="11784" width="9.33203125" customWidth="1"/>
    <col min="12034" max="12034" width="9.33203125" customWidth="1"/>
    <col min="12035" max="12035" width="6.6640625" customWidth="1"/>
    <col min="12036" max="12036" width="40.6640625" customWidth="1"/>
    <col min="12037" max="12040" width="9.33203125" customWidth="1"/>
    <col min="12290" max="12290" width="9.33203125" customWidth="1"/>
    <col min="12291" max="12291" width="6.6640625" customWidth="1"/>
    <col min="12292" max="12292" width="40.6640625" customWidth="1"/>
    <col min="12293" max="12296" width="9.33203125" customWidth="1"/>
    <col min="12546" max="12546" width="9.33203125" customWidth="1"/>
    <col min="12547" max="12547" width="6.6640625" customWidth="1"/>
    <col min="12548" max="12548" width="40.6640625" customWidth="1"/>
    <col min="12549" max="12552" width="9.33203125" customWidth="1"/>
    <col min="12802" max="12802" width="9.33203125" customWidth="1"/>
    <col min="12803" max="12803" width="6.6640625" customWidth="1"/>
    <col min="12804" max="12804" width="40.6640625" customWidth="1"/>
    <col min="12805" max="12808" width="9.33203125" customWidth="1"/>
    <col min="13058" max="13058" width="9.33203125" customWidth="1"/>
    <col min="13059" max="13059" width="6.6640625" customWidth="1"/>
    <col min="13060" max="13060" width="40.6640625" customWidth="1"/>
    <col min="13061" max="13064" width="9.33203125" customWidth="1"/>
    <col min="13314" max="13314" width="9.33203125" customWidth="1"/>
    <col min="13315" max="13315" width="6.6640625" customWidth="1"/>
    <col min="13316" max="13316" width="40.6640625" customWidth="1"/>
    <col min="13317" max="13320" width="9.33203125" customWidth="1"/>
    <col min="13570" max="13570" width="9.33203125" customWidth="1"/>
    <col min="13571" max="13571" width="6.6640625" customWidth="1"/>
    <col min="13572" max="13572" width="40.6640625" customWidth="1"/>
    <col min="13573" max="13576" width="9.33203125" customWidth="1"/>
    <col min="13826" max="13826" width="9.33203125" customWidth="1"/>
    <col min="13827" max="13827" width="6.6640625" customWidth="1"/>
    <col min="13828" max="13828" width="40.6640625" customWidth="1"/>
    <col min="13829" max="13832" width="9.33203125" customWidth="1"/>
    <col min="14082" max="14082" width="9.33203125" customWidth="1"/>
    <col min="14083" max="14083" width="6.6640625" customWidth="1"/>
    <col min="14084" max="14084" width="40.6640625" customWidth="1"/>
    <col min="14085" max="14088" width="9.33203125" customWidth="1"/>
    <col min="14338" max="14338" width="9.33203125" customWidth="1"/>
    <col min="14339" max="14339" width="6.6640625" customWidth="1"/>
    <col min="14340" max="14340" width="40.6640625" customWidth="1"/>
    <col min="14341" max="14344" width="9.33203125" customWidth="1"/>
    <col min="14594" max="14594" width="9.33203125" customWidth="1"/>
    <col min="14595" max="14595" width="6.6640625" customWidth="1"/>
    <col min="14596" max="14596" width="40.6640625" customWidth="1"/>
    <col min="14597" max="14600" width="9.33203125" customWidth="1"/>
    <col min="14850" max="14850" width="9.33203125" customWidth="1"/>
    <col min="14851" max="14851" width="6.6640625" customWidth="1"/>
    <col min="14852" max="14852" width="40.6640625" customWidth="1"/>
    <col min="14853" max="14856" width="9.33203125" customWidth="1"/>
    <col min="15106" max="15106" width="9.33203125" customWidth="1"/>
    <col min="15107" max="15107" width="6.6640625" customWidth="1"/>
    <col min="15108" max="15108" width="40.6640625" customWidth="1"/>
    <col min="15109" max="15112" width="9.33203125" customWidth="1"/>
    <col min="15362" max="15362" width="9.33203125" customWidth="1"/>
    <col min="15363" max="15363" width="6.6640625" customWidth="1"/>
    <col min="15364" max="15364" width="40.6640625" customWidth="1"/>
    <col min="15365" max="15368" width="9.33203125" customWidth="1"/>
    <col min="15618" max="15618" width="9.33203125" customWidth="1"/>
    <col min="15619" max="15619" width="6.6640625" customWidth="1"/>
    <col min="15620" max="15620" width="40.6640625" customWidth="1"/>
    <col min="15621" max="15624" width="9.33203125" customWidth="1"/>
    <col min="15874" max="15874" width="9.33203125" customWidth="1"/>
    <col min="15875" max="15875" width="6.6640625" customWidth="1"/>
    <col min="15876" max="15876" width="40.6640625" customWidth="1"/>
    <col min="15877" max="15880" width="9.33203125" customWidth="1"/>
    <col min="16130" max="16130" width="9.33203125" customWidth="1"/>
    <col min="16131" max="16131" width="6.6640625" customWidth="1"/>
    <col min="16132" max="16132" width="40.6640625" customWidth="1"/>
    <col min="16133" max="16136" width="9.33203125" customWidth="1"/>
  </cols>
  <sheetData>
    <row r="1" spans="1:9" x14ac:dyDescent="0.25">
      <c r="A1" s="264" t="str">
        <f>'C1.7'!A1</f>
        <v>CONTRACT SANRAL N.012-150-2020/1</v>
      </c>
      <c r="B1" s="264"/>
      <c r="C1" s="264"/>
      <c r="D1" s="264"/>
      <c r="E1" s="264"/>
      <c r="F1" s="264"/>
      <c r="G1" s="264"/>
      <c r="H1" s="264"/>
    </row>
    <row r="2" spans="1:9" x14ac:dyDescent="0.25">
      <c r="A2" s="264" t="str">
        <f>'C1.7'!A2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  <c r="H2" s="264"/>
    </row>
    <row r="3" spans="1:9" ht="48" customHeight="1" x14ac:dyDescent="0.25">
      <c r="A3" s="43" t="s">
        <v>318</v>
      </c>
      <c r="B3" s="44"/>
      <c r="C3" s="44"/>
      <c r="D3" s="44"/>
      <c r="E3" s="261" t="s">
        <v>319</v>
      </c>
      <c r="F3" s="261"/>
      <c r="G3" s="261"/>
      <c r="H3" s="261"/>
    </row>
    <row r="4" spans="1:9" x14ac:dyDescent="0.25">
      <c r="A4" s="46" t="s">
        <v>0</v>
      </c>
      <c r="B4" s="46"/>
      <c r="C4" s="118"/>
      <c r="D4" s="48" t="s">
        <v>1</v>
      </c>
      <c r="E4" s="48" t="s">
        <v>2</v>
      </c>
      <c r="F4" s="48" t="s">
        <v>3</v>
      </c>
      <c r="G4" s="48" t="s">
        <v>4</v>
      </c>
      <c r="H4" s="48" t="s">
        <v>5</v>
      </c>
      <c r="I4" s="93"/>
    </row>
    <row r="5" spans="1:9" x14ac:dyDescent="0.25">
      <c r="A5" s="49"/>
      <c r="B5" s="49"/>
      <c r="C5" s="119"/>
      <c r="D5" s="51"/>
      <c r="E5" s="52"/>
      <c r="F5" s="52"/>
      <c r="G5" s="51"/>
      <c r="H5" s="51"/>
    </row>
    <row r="6" spans="1:9" x14ac:dyDescent="0.25">
      <c r="A6" s="53"/>
      <c r="B6" s="53"/>
      <c r="C6" s="120"/>
      <c r="D6" s="51"/>
      <c r="E6" s="52"/>
      <c r="F6" s="52"/>
      <c r="G6" s="51"/>
      <c r="H6" s="51"/>
    </row>
    <row r="7" spans="1:9" ht="26.4" x14ac:dyDescent="0.25">
      <c r="A7" s="59" t="s">
        <v>320</v>
      </c>
      <c r="B7" s="49"/>
      <c r="C7" s="49"/>
      <c r="D7" s="156" t="s">
        <v>321</v>
      </c>
      <c r="E7" s="52"/>
      <c r="F7" s="52"/>
      <c r="G7" s="51"/>
      <c r="H7" s="56"/>
    </row>
    <row r="8" spans="1:9" x14ac:dyDescent="0.25">
      <c r="A8" s="49"/>
      <c r="B8" s="59" t="s">
        <v>322</v>
      </c>
      <c r="C8" s="49"/>
      <c r="D8" s="57" t="s">
        <v>324</v>
      </c>
      <c r="E8" s="62" t="s">
        <v>23</v>
      </c>
      <c r="F8" s="62" t="s">
        <v>658</v>
      </c>
      <c r="G8" s="10" t="s">
        <v>659</v>
      </c>
      <c r="H8" s="30">
        <v>0</v>
      </c>
    </row>
    <row r="9" spans="1:9" ht="26.4" x14ac:dyDescent="0.25">
      <c r="A9" s="49"/>
      <c r="B9" s="59" t="s">
        <v>323</v>
      </c>
      <c r="C9" s="59"/>
      <c r="D9" s="57" t="s">
        <v>325</v>
      </c>
      <c r="E9" s="63" t="s">
        <v>258</v>
      </c>
      <c r="F9" s="62" t="s">
        <v>660</v>
      </c>
      <c r="G9" s="10" t="s">
        <v>329</v>
      </c>
      <c r="H9" s="22">
        <v>100000</v>
      </c>
    </row>
    <row r="10" spans="1:9" x14ac:dyDescent="0.25">
      <c r="A10" s="114"/>
      <c r="B10" s="114"/>
      <c r="C10" s="114"/>
      <c r="D10" s="114"/>
      <c r="E10" s="114"/>
      <c r="F10" s="114"/>
      <c r="G10" s="114"/>
      <c r="H10" s="11"/>
    </row>
    <row r="11" spans="1:9" x14ac:dyDescent="0.25">
      <c r="A11" s="113"/>
      <c r="B11" s="113"/>
      <c r="C11" s="113"/>
      <c r="D11" s="113"/>
      <c r="E11" s="113"/>
      <c r="F11" s="113"/>
      <c r="G11" s="113"/>
      <c r="H11" s="11"/>
    </row>
    <row r="12" spans="1:9" x14ac:dyDescent="0.25">
      <c r="A12" s="81" t="s">
        <v>24</v>
      </c>
      <c r="B12" s="82"/>
      <c r="C12" s="83"/>
      <c r="D12" s="84"/>
      <c r="E12" s="115"/>
      <c r="F12" s="82"/>
      <c r="G12" s="82"/>
      <c r="H12" s="9">
        <f>SUM(H7:H11)</f>
        <v>100000</v>
      </c>
    </row>
    <row r="14" spans="1:9" x14ac:dyDescent="0.25">
      <c r="F14" s="1"/>
    </row>
    <row r="15" spans="1:9" x14ac:dyDescent="0.25">
      <c r="F15" s="1"/>
    </row>
    <row r="20" spans="5:5" x14ac:dyDescent="0.25">
      <c r="E20" s="6"/>
    </row>
    <row r="21" spans="5:5" x14ac:dyDescent="0.25">
      <c r="E21" s="5"/>
    </row>
    <row r="22" spans="5:5" x14ac:dyDescent="0.25">
      <c r="E22" s="4"/>
    </row>
    <row r="23" spans="5:5" x14ac:dyDescent="0.25">
      <c r="E23" s="4"/>
    </row>
    <row r="24" spans="5:5" x14ac:dyDescent="0.25">
      <c r="E24" s="6"/>
    </row>
    <row r="25" spans="5:5" x14ac:dyDescent="0.25">
      <c r="E25" s="5"/>
    </row>
    <row r="26" spans="5:5" x14ac:dyDescent="0.25">
      <c r="E26" s="5"/>
    </row>
    <row r="27" spans="5:5" x14ac:dyDescent="0.25">
      <c r="E27" s="5"/>
    </row>
    <row r="28" spans="5:5" x14ac:dyDescent="0.25">
      <c r="E28" s="3"/>
    </row>
    <row r="1048440" spans="5:5" x14ac:dyDescent="0.25">
      <c r="E1048440" s="62"/>
    </row>
  </sheetData>
  <sheetProtection algorithmName="SHA-512" hashValue="rKPX36Cdcgk+VeM8zBotrxuoKxFp9RKK3lIZBBmHZHSB/ILVWA1GMii4Dowl3KAC7lgKNNz9OokTAJhkke6weQ==" saltValue="AmeRVpFpkxYZ1dE/hFFgdg==" spinCount="100000" sheet="1" objects="1" scenarios="1" selectLockedCells="1"/>
  <mergeCells count="3">
    <mergeCell ref="E3:H3"/>
    <mergeCell ref="A1:H1"/>
    <mergeCell ref="A2:H2"/>
  </mergeCells>
  <phoneticPr fontId="9" type="noConversion"/>
  <pageMargins left="0.75" right="0.75" top="1" bottom="1" header="0.5" footer="0.5"/>
  <pageSetup paperSize="9" scale="61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FF00"/>
  </sheetPr>
  <dimension ref="A1:I1048324"/>
  <sheetViews>
    <sheetView view="pageBreakPreview" topLeftCell="C1" zoomScale="93" zoomScaleNormal="100" zoomScaleSheetLayoutView="93" workbookViewId="0">
      <selection activeCell="G11" sqref="G11"/>
    </sheetView>
  </sheetViews>
  <sheetFormatPr defaultRowHeight="13.2" x14ac:dyDescent="0.25"/>
  <cols>
    <col min="1" max="1" width="9.33203125" customWidth="1"/>
    <col min="2" max="2" width="9" bestFit="1" customWidth="1"/>
    <col min="3" max="3" width="3.109375" bestFit="1" customWidth="1"/>
    <col min="4" max="4" width="40.6640625" customWidth="1"/>
    <col min="5" max="5" width="18.44140625" bestFit="1" customWidth="1"/>
    <col min="6" max="8" width="20.6640625" customWidth="1"/>
    <col min="258" max="258" width="9.33203125" customWidth="1"/>
    <col min="259" max="259" width="6.6640625" customWidth="1"/>
    <col min="260" max="260" width="40.6640625" customWidth="1"/>
    <col min="261" max="264" width="9.33203125" customWidth="1"/>
    <col min="514" max="514" width="9.33203125" customWidth="1"/>
    <col min="515" max="515" width="6.6640625" customWidth="1"/>
    <col min="516" max="516" width="40.6640625" customWidth="1"/>
    <col min="517" max="520" width="9.33203125" customWidth="1"/>
    <col min="770" max="770" width="9.33203125" customWidth="1"/>
    <col min="771" max="771" width="6.6640625" customWidth="1"/>
    <col min="772" max="772" width="40.6640625" customWidth="1"/>
    <col min="773" max="776" width="9.33203125" customWidth="1"/>
    <col min="1026" max="1026" width="9.33203125" customWidth="1"/>
    <col min="1027" max="1027" width="6.6640625" customWidth="1"/>
    <col min="1028" max="1028" width="40.6640625" customWidth="1"/>
    <col min="1029" max="1032" width="9.33203125" customWidth="1"/>
    <col min="1282" max="1282" width="9.33203125" customWidth="1"/>
    <col min="1283" max="1283" width="6.6640625" customWidth="1"/>
    <col min="1284" max="1284" width="40.6640625" customWidth="1"/>
    <col min="1285" max="1288" width="9.33203125" customWidth="1"/>
    <col min="1538" max="1538" width="9.33203125" customWidth="1"/>
    <col min="1539" max="1539" width="6.6640625" customWidth="1"/>
    <col min="1540" max="1540" width="40.6640625" customWidth="1"/>
    <col min="1541" max="1544" width="9.33203125" customWidth="1"/>
    <col min="1794" max="1794" width="9.33203125" customWidth="1"/>
    <col min="1795" max="1795" width="6.6640625" customWidth="1"/>
    <col min="1796" max="1796" width="40.6640625" customWidth="1"/>
    <col min="1797" max="1800" width="9.33203125" customWidth="1"/>
    <col min="2050" max="2050" width="9.33203125" customWidth="1"/>
    <col min="2051" max="2051" width="6.6640625" customWidth="1"/>
    <col min="2052" max="2052" width="40.6640625" customWidth="1"/>
    <col min="2053" max="2056" width="9.33203125" customWidth="1"/>
    <col min="2306" max="2306" width="9.33203125" customWidth="1"/>
    <col min="2307" max="2307" width="6.6640625" customWidth="1"/>
    <col min="2308" max="2308" width="40.6640625" customWidth="1"/>
    <col min="2309" max="2312" width="9.33203125" customWidth="1"/>
    <col min="2562" max="2562" width="9.33203125" customWidth="1"/>
    <col min="2563" max="2563" width="6.6640625" customWidth="1"/>
    <col min="2564" max="2564" width="40.6640625" customWidth="1"/>
    <col min="2565" max="2568" width="9.33203125" customWidth="1"/>
    <col min="2818" max="2818" width="9.33203125" customWidth="1"/>
    <col min="2819" max="2819" width="6.6640625" customWidth="1"/>
    <col min="2820" max="2820" width="40.6640625" customWidth="1"/>
    <col min="2821" max="2824" width="9.33203125" customWidth="1"/>
    <col min="3074" max="3074" width="9.33203125" customWidth="1"/>
    <col min="3075" max="3075" width="6.6640625" customWidth="1"/>
    <col min="3076" max="3076" width="40.6640625" customWidth="1"/>
    <col min="3077" max="3080" width="9.33203125" customWidth="1"/>
    <col min="3330" max="3330" width="9.33203125" customWidth="1"/>
    <col min="3331" max="3331" width="6.6640625" customWidth="1"/>
    <col min="3332" max="3332" width="40.6640625" customWidth="1"/>
    <col min="3333" max="3336" width="9.33203125" customWidth="1"/>
    <col min="3586" max="3586" width="9.33203125" customWidth="1"/>
    <col min="3587" max="3587" width="6.6640625" customWidth="1"/>
    <col min="3588" max="3588" width="40.6640625" customWidth="1"/>
    <col min="3589" max="3592" width="9.33203125" customWidth="1"/>
    <col min="3842" max="3842" width="9.33203125" customWidth="1"/>
    <col min="3843" max="3843" width="6.6640625" customWidth="1"/>
    <col min="3844" max="3844" width="40.6640625" customWidth="1"/>
    <col min="3845" max="3848" width="9.33203125" customWidth="1"/>
    <col min="4098" max="4098" width="9.33203125" customWidth="1"/>
    <col min="4099" max="4099" width="6.6640625" customWidth="1"/>
    <col min="4100" max="4100" width="40.6640625" customWidth="1"/>
    <col min="4101" max="4104" width="9.33203125" customWidth="1"/>
    <col min="4354" max="4354" width="9.33203125" customWidth="1"/>
    <col min="4355" max="4355" width="6.6640625" customWidth="1"/>
    <col min="4356" max="4356" width="40.6640625" customWidth="1"/>
    <col min="4357" max="4360" width="9.33203125" customWidth="1"/>
    <col min="4610" max="4610" width="9.33203125" customWidth="1"/>
    <col min="4611" max="4611" width="6.6640625" customWidth="1"/>
    <col min="4612" max="4612" width="40.6640625" customWidth="1"/>
    <col min="4613" max="4616" width="9.33203125" customWidth="1"/>
    <col min="4866" max="4866" width="9.33203125" customWidth="1"/>
    <col min="4867" max="4867" width="6.6640625" customWidth="1"/>
    <col min="4868" max="4868" width="40.6640625" customWidth="1"/>
    <col min="4869" max="4872" width="9.33203125" customWidth="1"/>
    <col min="5122" max="5122" width="9.33203125" customWidth="1"/>
    <col min="5123" max="5123" width="6.6640625" customWidth="1"/>
    <col min="5124" max="5124" width="40.6640625" customWidth="1"/>
    <col min="5125" max="5128" width="9.33203125" customWidth="1"/>
    <col min="5378" max="5378" width="9.33203125" customWidth="1"/>
    <col min="5379" max="5379" width="6.6640625" customWidth="1"/>
    <col min="5380" max="5380" width="40.6640625" customWidth="1"/>
    <col min="5381" max="5384" width="9.33203125" customWidth="1"/>
    <col min="5634" max="5634" width="9.33203125" customWidth="1"/>
    <col min="5635" max="5635" width="6.6640625" customWidth="1"/>
    <col min="5636" max="5636" width="40.6640625" customWidth="1"/>
    <col min="5637" max="5640" width="9.33203125" customWidth="1"/>
    <col min="5890" max="5890" width="9.33203125" customWidth="1"/>
    <col min="5891" max="5891" width="6.6640625" customWidth="1"/>
    <col min="5892" max="5892" width="40.6640625" customWidth="1"/>
    <col min="5893" max="5896" width="9.33203125" customWidth="1"/>
    <col min="6146" max="6146" width="9.33203125" customWidth="1"/>
    <col min="6147" max="6147" width="6.6640625" customWidth="1"/>
    <col min="6148" max="6148" width="40.6640625" customWidth="1"/>
    <col min="6149" max="6152" width="9.33203125" customWidth="1"/>
    <col min="6402" max="6402" width="9.33203125" customWidth="1"/>
    <col min="6403" max="6403" width="6.6640625" customWidth="1"/>
    <col min="6404" max="6404" width="40.6640625" customWidth="1"/>
    <col min="6405" max="6408" width="9.33203125" customWidth="1"/>
    <col min="6658" max="6658" width="9.33203125" customWidth="1"/>
    <col min="6659" max="6659" width="6.6640625" customWidth="1"/>
    <col min="6660" max="6660" width="40.6640625" customWidth="1"/>
    <col min="6661" max="6664" width="9.33203125" customWidth="1"/>
    <col min="6914" max="6914" width="9.33203125" customWidth="1"/>
    <col min="6915" max="6915" width="6.6640625" customWidth="1"/>
    <col min="6916" max="6916" width="40.6640625" customWidth="1"/>
    <col min="6917" max="6920" width="9.33203125" customWidth="1"/>
    <col min="7170" max="7170" width="9.33203125" customWidth="1"/>
    <col min="7171" max="7171" width="6.6640625" customWidth="1"/>
    <col min="7172" max="7172" width="40.6640625" customWidth="1"/>
    <col min="7173" max="7176" width="9.33203125" customWidth="1"/>
    <col min="7426" max="7426" width="9.33203125" customWidth="1"/>
    <col min="7427" max="7427" width="6.6640625" customWidth="1"/>
    <col min="7428" max="7428" width="40.6640625" customWidth="1"/>
    <col min="7429" max="7432" width="9.33203125" customWidth="1"/>
    <col min="7682" max="7682" width="9.33203125" customWidth="1"/>
    <col min="7683" max="7683" width="6.6640625" customWidth="1"/>
    <col min="7684" max="7684" width="40.6640625" customWidth="1"/>
    <col min="7685" max="7688" width="9.33203125" customWidth="1"/>
    <col min="7938" max="7938" width="9.33203125" customWidth="1"/>
    <col min="7939" max="7939" width="6.6640625" customWidth="1"/>
    <col min="7940" max="7940" width="40.6640625" customWidth="1"/>
    <col min="7941" max="7944" width="9.33203125" customWidth="1"/>
    <col min="8194" max="8194" width="9.33203125" customWidth="1"/>
    <col min="8195" max="8195" width="6.6640625" customWidth="1"/>
    <col min="8196" max="8196" width="40.6640625" customWidth="1"/>
    <col min="8197" max="8200" width="9.33203125" customWidth="1"/>
    <col min="8450" max="8450" width="9.33203125" customWidth="1"/>
    <col min="8451" max="8451" width="6.6640625" customWidth="1"/>
    <col min="8452" max="8452" width="40.6640625" customWidth="1"/>
    <col min="8453" max="8456" width="9.33203125" customWidth="1"/>
    <col min="8706" max="8706" width="9.33203125" customWidth="1"/>
    <col min="8707" max="8707" width="6.6640625" customWidth="1"/>
    <col min="8708" max="8708" width="40.6640625" customWidth="1"/>
    <col min="8709" max="8712" width="9.33203125" customWidth="1"/>
    <col min="8962" max="8962" width="9.33203125" customWidth="1"/>
    <col min="8963" max="8963" width="6.6640625" customWidth="1"/>
    <col min="8964" max="8964" width="40.6640625" customWidth="1"/>
    <col min="8965" max="8968" width="9.33203125" customWidth="1"/>
    <col min="9218" max="9218" width="9.33203125" customWidth="1"/>
    <col min="9219" max="9219" width="6.6640625" customWidth="1"/>
    <col min="9220" max="9220" width="40.6640625" customWidth="1"/>
    <col min="9221" max="9224" width="9.33203125" customWidth="1"/>
    <col min="9474" max="9474" width="9.33203125" customWidth="1"/>
    <col min="9475" max="9475" width="6.6640625" customWidth="1"/>
    <col min="9476" max="9476" width="40.6640625" customWidth="1"/>
    <col min="9477" max="9480" width="9.33203125" customWidth="1"/>
    <col min="9730" max="9730" width="9.33203125" customWidth="1"/>
    <col min="9731" max="9731" width="6.6640625" customWidth="1"/>
    <col min="9732" max="9732" width="40.6640625" customWidth="1"/>
    <col min="9733" max="9736" width="9.33203125" customWidth="1"/>
    <col min="9986" max="9986" width="9.33203125" customWidth="1"/>
    <col min="9987" max="9987" width="6.6640625" customWidth="1"/>
    <col min="9988" max="9988" width="40.6640625" customWidth="1"/>
    <col min="9989" max="9992" width="9.33203125" customWidth="1"/>
    <col min="10242" max="10242" width="9.33203125" customWidth="1"/>
    <col min="10243" max="10243" width="6.6640625" customWidth="1"/>
    <col min="10244" max="10244" width="40.6640625" customWidth="1"/>
    <col min="10245" max="10248" width="9.33203125" customWidth="1"/>
    <col min="10498" max="10498" width="9.33203125" customWidth="1"/>
    <col min="10499" max="10499" width="6.6640625" customWidth="1"/>
    <col min="10500" max="10500" width="40.6640625" customWidth="1"/>
    <col min="10501" max="10504" width="9.33203125" customWidth="1"/>
    <col min="10754" max="10754" width="9.33203125" customWidth="1"/>
    <col min="10755" max="10755" width="6.6640625" customWidth="1"/>
    <col min="10756" max="10756" width="40.6640625" customWidth="1"/>
    <col min="10757" max="10760" width="9.33203125" customWidth="1"/>
    <col min="11010" max="11010" width="9.33203125" customWidth="1"/>
    <col min="11011" max="11011" width="6.6640625" customWidth="1"/>
    <col min="11012" max="11012" width="40.6640625" customWidth="1"/>
    <col min="11013" max="11016" width="9.33203125" customWidth="1"/>
    <col min="11266" max="11266" width="9.33203125" customWidth="1"/>
    <col min="11267" max="11267" width="6.6640625" customWidth="1"/>
    <col min="11268" max="11268" width="40.6640625" customWidth="1"/>
    <col min="11269" max="11272" width="9.33203125" customWidth="1"/>
    <col min="11522" max="11522" width="9.33203125" customWidth="1"/>
    <col min="11523" max="11523" width="6.6640625" customWidth="1"/>
    <col min="11524" max="11524" width="40.6640625" customWidth="1"/>
    <col min="11525" max="11528" width="9.33203125" customWidth="1"/>
    <col min="11778" max="11778" width="9.33203125" customWidth="1"/>
    <col min="11779" max="11779" width="6.6640625" customWidth="1"/>
    <col min="11780" max="11780" width="40.6640625" customWidth="1"/>
    <col min="11781" max="11784" width="9.33203125" customWidth="1"/>
    <col min="12034" max="12034" width="9.33203125" customWidth="1"/>
    <col min="12035" max="12035" width="6.6640625" customWidth="1"/>
    <col min="12036" max="12036" width="40.6640625" customWidth="1"/>
    <col min="12037" max="12040" width="9.33203125" customWidth="1"/>
    <col min="12290" max="12290" width="9.33203125" customWidth="1"/>
    <col min="12291" max="12291" width="6.6640625" customWidth="1"/>
    <col min="12292" max="12292" width="40.6640625" customWidth="1"/>
    <col min="12293" max="12296" width="9.33203125" customWidth="1"/>
    <col min="12546" max="12546" width="9.33203125" customWidth="1"/>
    <col min="12547" max="12547" width="6.6640625" customWidth="1"/>
    <col min="12548" max="12548" width="40.6640625" customWidth="1"/>
    <col min="12549" max="12552" width="9.33203125" customWidth="1"/>
    <col min="12802" max="12802" width="9.33203125" customWidth="1"/>
    <col min="12803" max="12803" width="6.6640625" customWidth="1"/>
    <col min="12804" max="12804" width="40.6640625" customWidth="1"/>
    <col min="12805" max="12808" width="9.33203125" customWidth="1"/>
    <col min="13058" max="13058" width="9.33203125" customWidth="1"/>
    <col min="13059" max="13059" width="6.6640625" customWidth="1"/>
    <col min="13060" max="13060" width="40.6640625" customWidth="1"/>
    <col min="13061" max="13064" width="9.33203125" customWidth="1"/>
    <col min="13314" max="13314" width="9.33203125" customWidth="1"/>
    <col min="13315" max="13315" width="6.6640625" customWidth="1"/>
    <col min="13316" max="13316" width="40.6640625" customWidth="1"/>
    <col min="13317" max="13320" width="9.33203125" customWidth="1"/>
    <col min="13570" max="13570" width="9.33203125" customWidth="1"/>
    <col min="13571" max="13571" width="6.6640625" customWidth="1"/>
    <col min="13572" max="13572" width="40.6640625" customWidth="1"/>
    <col min="13573" max="13576" width="9.33203125" customWidth="1"/>
    <col min="13826" max="13826" width="9.33203125" customWidth="1"/>
    <col min="13827" max="13827" width="6.6640625" customWidth="1"/>
    <col min="13828" max="13828" width="40.6640625" customWidth="1"/>
    <col min="13829" max="13832" width="9.33203125" customWidth="1"/>
    <col min="14082" max="14082" width="9.33203125" customWidth="1"/>
    <col min="14083" max="14083" width="6.6640625" customWidth="1"/>
    <col min="14084" max="14084" width="40.6640625" customWidth="1"/>
    <col min="14085" max="14088" width="9.33203125" customWidth="1"/>
    <col min="14338" max="14338" width="9.33203125" customWidth="1"/>
    <col min="14339" max="14339" width="6.6640625" customWidth="1"/>
    <col min="14340" max="14340" width="40.6640625" customWidth="1"/>
    <col min="14341" max="14344" width="9.33203125" customWidth="1"/>
    <col min="14594" max="14594" width="9.33203125" customWidth="1"/>
    <col min="14595" max="14595" width="6.6640625" customWidth="1"/>
    <col min="14596" max="14596" width="40.6640625" customWidth="1"/>
    <col min="14597" max="14600" width="9.33203125" customWidth="1"/>
    <col min="14850" max="14850" width="9.33203125" customWidth="1"/>
    <col min="14851" max="14851" width="6.6640625" customWidth="1"/>
    <col min="14852" max="14852" width="40.6640625" customWidth="1"/>
    <col min="14853" max="14856" width="9.33203125" customWidth="1"/>
    <col min="15106" max="15106" width="9.33203125" customWidth="1"/>
    <col min="15107" max="15107" width="6.6640625" customWidth="1"/>
    <col min="15108" max="15108" width="40.6640625" customWidth="1"/>
    <col min="15109" max="15112" width="9.33203125" customWidth="1"/>
    <col min="15362" max="15362" width="9.33203125" customWidth="1"/>
    <col min="15363" max="15363" width="6.6640625" customWidth="1"/>
    <col min="15364" max="15364" width="40.6640625" customWidth="1"/>
    <col min="15365" max="15368" width="9.33203125" customWidth="1"/>
    <col min="15618" max="15618" width="9.33203125" customWidth="1"/>
    <col min="15619" max="15619" width="6.6640625" customWidth="1"/>
    <col min="15620" max="15620" width="40.6640625" customWidth="1"/>
    <col min="15621" max="15624" width="9.33203125" customWidth="1"/>
    <col min="15874" max="15874" width="9.33203125" customWidth="1"/>
    <col min="15875" max="15875" width="6.6640625" customWidth="1"/>
    <col min="15876" max="15876" width="40.6640625" customWidth="1"/>
    <col min="15877" max="15880" width="9.33203125" customWidth="1"/>
    <col min="16130" max="16130" width="9.33203125" customWidth="1"/>
    <col min="16131" max="16131" width="6.6640625" customWidth="1"/>
    <col min="16132" max="16132" width="40.6640625" customWidth="1"/>
    <col min="16133" max="16136" width="9.33203125" customWidth="1"/>
  </cols>
  <sheetData>
    <row r="1" spans="1:9" x14ac:dyDescent="0.25">
      <c r="A1" s="264" t="str">
        <f>'C2.1'!A1</f>
        <v>CONTRACT SANRAL N.012-150-2020/1</v>
      </c>
      <c r="B1" s="264"/>
      <c r="C1" s="264"/>
      <c r="D1" s="264"/>
      <c r="E1" s="264"/>
      <c r="F1" s="264"/>
      <c r="G1" s="264"/>
      <c r="H1" s="264"/>
    </row>
    <row r="2" spans="1:9" x14ac:dyDescent="0.25">
      <c r="A2" s="264" t="str">
        <f>'C2.1'!A2</f>
        <v>FOR RESURFACING OF NATIONAL ROUTE N12 SECTION
15 FROM WOLMARANSSTAD (KM 0.0) TO KM 46.0</v>
      </c>
      <c r="B2" s="264"/>
      <c r="C2" s="264"/>
      <c r="D2" s="264"/>
      <c r="E2" s="264"/>
      <c r="F2" s="264"/>
      <c r="G2" s="264"/>
      <c r="H2" s="264"/>
    </row>
    <row r="3" spans="1:9" ht="48" customHeight="1" x14ac:dyDescent="0.25">
      <c r="A3" s="43" t="s">
        <v>345</v>
      </c>
      <c r="B3" s="44"/>
      <c r="C3" s="44"/>
      <c r="D3" s="44"/>
      <c r="E3" s="261" t="s">
        <v>8</v>
      </c>
      <c r="F3" s="261"/>
      <c r="G3" s="261"/>
      <c r="H3" s="261"/>
    </row>
    <row r="4" spans="1:9" x14ac:dyDescent="0.25">
      <c r="A4" s="46" t="s">
        <v>0</v>
      </c>
      <c r="B4" s="46"/>
      <c r="C4" s="47"/>
      <c r="D4" s="48" t="s">
        <v>1</v>
      </c>
      <c r="E4" s="48" t="s">
        <v>2</v>
      </c>
      <c r="F4" s="48" t="s">
        <v>3</v>
      </c>
      <c r="G4" s="48" t="s">
        <v>4</v>
      </c>
      <c r="H4" s="48" t="s">
        <v>5</v>
      </c>
      <c r="I4" s="93"/>
    </row>
    <row r="5" spans="1:9" x14ac:dyDescent="0.25">
      <c r="A5" s="49"/>
      <c r="B5" s="49"/>
      <c r="C5" s="50"/>
      <c r="D5" s="51"/>
      <c r="E5" s="52"/>
      <c r="F5" s="52"/>
      <c r="G5" s="51"/>
      <c r="H5" s="51"/>
    </row>
    <row r="6" spans="1:9" x14ac:dyDescent="0.25">
      <c r="A6" s="53"/>
      <c r="B6" s="53"/>
      <c r="C6" s="187"/>
      <c r="D6" s="51"/>
      <c r="E6" s="52"/>
      <c r="F6" s="52"/>
      <c r="G6" s="51"/>
      <c r="H6" s="51"/>
    </row>
    <row r="7" spans="1:9" x14ac:dyDescent="0.25">
      <c r="A7" s="59" t="s">
        <v>346</v>
      </c>
      <c r="B7" s="59"/>
      <c r="C7" s="62"/>
      <c r="D7" s="181" t="s">
        <v>9</v>
      </c>
      <c r="E7" s="62"/>
      <c r="F7" s="62"/>
      <c r="G7" s="62"/>
      <c r="H7" s="182"/>
    </row>
    <row r="8" spans="1:9" ht="39.6" x14ac:dyDescent="0.25">
      <c r="A8" s="59"/>
      <c r="B8" s="59" t="s">
        <v>347</v>
      </c>
      <c r="C8" s="62"/>
      <c r="D8" s="158" t="s">
        <v>349</v>
      </c>
      <c r="E8" s="63"/>
      <c r="F8" s="62"/>
      <c r="G8" s="62"/>
      <c r="H8" s="182"/>
    </row>
    <row r="9" spans="1:9" ht="15.6" x14ac:dyDescent="0.25">
      <c r="A9" s="59"/>
      <c r="B9" s="59"/>
      <c r="C9" s="62" t="s">
        <v>27</v>
      </c>
      <c r="D9" s="158" t="s">
        <v>672</v>
      </c>
      <c r="E9" s="63" t="s">
        <v>259</v>
      </c>
      <c r="F9" s="62">
        <v>20</v>
      </c>
      <c r="G9" s="34">
        <v>0</v>
      </c>
      <c r="H9" s="7">
        <f t="shared" ref="H9:H10" si="0">F9*G9</f>
        <v>0</v>
      </c>
    </row>
    <row r="10" spans="1:9" ht="26.4" x14ac:dyDescent="0.25">
      <c r="A10" s="59"/>
      <c r="B10" s="59" t="s">
        <v>348</v>
      </c>
      <c r="C10" s="62"/>
      <c r="D10" s="158" t="s">
        <v>350</v>
      </c>
      <c r="E10" s="63" t="s">
        <v>259</v>
      </c>
      <c r="F10" s="62">
        <v>5</v>
      </c>
      <c r="G10" s="34">
        <v>0</v>
      </c>
      <c r="H10" s="7">
        <f t="shared" si="0"/>
        <v>0</v>
      </c>
    </row>
    <row r="11" spans="1:9" ht="39.6" x14ac:dyDescent="0.25">
      <c r="A11" s="59" t="s">
        <v>351</v>
      </c>
      <c r="B11" s="59"/>
      <c r="C11" s="62"/>
      <c r="D11" s="183" t="s">
        <v>352</v>
      </c>
      <c r="E11" s="63"/>
      <c r="F11" s="62"/>
      <c r="G11" s="10"/>
      <c r="H11" s="12"/>
    </row>
    <row r="12" spans="1:9" ht="15.6" x14ac:dyDescent="0.25">
      <c r="A12" s="59"/>
      <c r="B12" s="59" t="s">
        <v>353</v>
      </c>
      <c r="C12" s="62"/>
      <c r="D12" s="158" t="s">
        <v>355</v>
      </c>
      <c r="E12" s="63" t="s">
        <v>259</v>
      </c>
      <c r="F12" s="62">
        <v>20</v>
      </c>
      <c r="G12" s="34">
        <v>0</v>
      </c>
      <c r="H12" s="7">
        <f>F12*G12</f>
        <v>0</v>
      </c>
    </row>
    <row r="13" spans="1:9" ht="15.6" x14ac:dyDescent="0.25">
      <c r="A13" s="59"/>
      <c r="B13" s="59" t="s">
        <v>354</v>
      </c>
      <c r="C13" s="62"/>
      <c r="D13" s="158" t="s">
        <v>356</v>
      </c>
      <c r="E13" s="63" t="s">
        <v>259</v>
      </c>
      <c r="F13" s="62"/>
      <c r="G13" s="10"/>
      <c r="H13" s="7">
        <f>F13*G13</f>
        <v>0</v>
      </c>
    </row>
    <row r="14" spans="1:9" ht="39.6" x14ac:dyDescent="0.25">
      <c r="A14" s="59" t="s">
        <v>357</v>
      </c>
      <c r="B14" s="59"/>
      <c r="C14" s="62"/>
      <c r="D14" s="183" t="s">
        <v>358</v>
      </c>
      <c r="E14" s="63"/>
      <c r="F14" s="62"/>
      <c r="G14" s="10"/>
      <c r="H14" s="12"/>
    </row>
    <row r="15" spans="1:9" x14ac:dyDescent="0.25">
      <c r="A15" s="59"/>
      <c r="B15" s="59" t="s">
        <v>359</v>
      </c>
      <c r="C15" s="62"/>
      <c r="D15" s="158" t="s">
        <v>361</v>
      </c>
      <c r="E15" s="63"/>
      <c r="F15" s="62"/>
      <c r="G15" s="10"/>
      <c r="H15" s="12"/>
    </row>
    <row r="16" spans="1:9" ht="15.6" x14ac:dyDescent="0.25">
      <c r="A16" s="59"/>
      <c r="B16" s="59"/>
      <c r="C16" s="62" t="s">
        <v>27</v>
      </c>
      <c r="D16" s="158" t="s">
        <v>50</v>
      </c>
      <c r="E16" s="63" t="s">
        <v>259</v>
      </c>
      <c r="F16" s="62">
        <v>10</v>
      </c>
      <c r="G16" s="34">
        <v>0</v>
      </c>
      <c r="H16" s="7">
        <f>F16*G16</f>
        <v>0</v>
      </c>
    </row>
    <row r="17" spans="1:9" ht="15.6" x14ac:dyDescent="0.25">
      <c r="A17" s="59"/>
      <c r="B17" s="59"/>
      <c r="C17" s="62" t="s">
        <v>29</v>
      </c>
      <c r="D17" s="158" t="s">
        <v>51</v>
      </c>
      <c r="E17" s="63" t="s">
        <v>259</v>
      </c>
      <c r="F17" s="62">
        <v>10</v>
      </c>
      <c r="G17" s="34">
        <v>0</v>
      </c>
      <c r="H17" s="7">
        <f>F17*G17</f>
        <v>0</v>
      </c>
    </row>
    <row r="18" spans="1:9" ht="15.6" x14ac:dyDescent="0.25">
      <c r="A18" s="59"/>
      <c r="B18" s="59"/>
      <c r="C18" s="62" t="s">
        <v>44</v>
      </c>
      <c r="D18" s="158" t="s">
        <v>360</v>
      </c>
      <c r="E18" s="63" t="s">
        <v>259</v>
      </c>
      <c r="F18" s="62"/>
      <c r="G18" s="10"/>
      <c r="H18" s="7">
        <f>F18*G18</f>
        <v>0</v>
      </c>
    </row>
    <row r="19" spans="1:9" ht="26.4" x14ac:dyDescent="0.25">
      <c r="A19" s="59" t="s">
        <v>362</v>
      </c>
      <c r="B19" s="59"/>
      <c r="C19" s="62"/>
      <c r="D19" s="121" t="s">
        <v>363</v>
      </c>
      <c r="E19" s="63"/>
      <c r="F19" s="62"/>
      <c r="G19" s="10"/>
      <c r="H19" s="12"/>
    </row>
    <row r="20" spans="1:9" ht="26.4" x14ac:dyDescent="0.25">
      <c r="A20" s="59"/>
      <c r="B20" s="59" t="s">
        <v>364</v>
      </c>
      <c r="C20" s="62"/>
      <c r="D20" s="158" t="s">
        <v>366</v>
      </c>
      <c r="E20" s="63"/>
      <c r="F20" s="62"/>
      <c r="G20" s="10"/>
      <c r="H20" s="12"/>
    </row>
    <row r="21" spans="1:9" ht="15.6" x14ac:dyDescent="0.25">
      <c r="A21" s="59"/>
      <c r="B21" s="59"/>
      <c r="C21" s="62" t="s">
        <v>27</v>
      </c>
      <c r="D21" s="158" t="s">
        <v>672</v>
      </c>
      <c r="E21" s="63" t="s">
        <v>259</v>
      </c>
      <c r="F21" s="62">
        <v>10</v>
      </c>
      <c r="G21" s="34">
        <v>0</v>
      </c>
      <c r="H21" s="7">
        <f t="shared" ref="H21:H22" si="1">F21*G21</f>
        <v>0</v>
      </c>
    </row>
    <row r="22" spans="1:9" ht="26.4" x14ac:dyDescent="0.25">
      <c r="A22" s="59"/>
      <c r="B22" s="59" t="s">
        <v>365</v>
      </c>
      <c r="C22" s="62"/>
      <c r="D22" s="158" t="s">
        <v>367</v>
      </c>
      <c r="E22" s="63" t="s">
        <v>259</v>
      </c>
      <c r="F22" s="62">
        <v>2</v>
      </c>
      <c r="G22" s="34">
        <v>0</v>
      </c>
      <c r="H22" s="7">
        <f t="shared" si="1"/>
        <v>0</v>
      </c>
    </row>
    <row r="23" spans="1:9" ht="26.4" x14ac:dyDescent="0.25">
      <c r="A23" s="59" t="s">
        <v>368</v>
      </c>
      <c r="B23" s="59"/>
      <c r="C23" s="62"/>
      <c r="D23" s="121" t="s">
        <v>10</v>
      </c>
      <c r="E23" s="109"/>
      <c r="F23" s="62"/>
      <c r="G23" s="10"/>
      <c r="H23" s="12"/>
    </row>
    <row r="24" spans="1:9" ht="26.4" x14ac:dyDescent="0.25">
      <c r="A24" s="59"/>
      <c r="B24" s="59" t="s">
        <v>369</v>
      </c>
      <c r="C24" s="62"/>
      <c r="D24" s="158" t="s">
        <v>370</v>
      </c>
      <c r="E24" s="63" t="s">
        <v>259</v>
      </c>
      <c r="F24" s="62">
        <v>10</v>
      </c>
      <c r="G24" s="34">
        <v>0</v>
      </c>
      <c r="H24" s="7">
        <f>F24*G24</f>
        <v>0</v>
      </c>
    </row>
    <row r="25" spans="1:9" ht="39.6" x14ac:dyDescent="0.25">
      <c r="A25" s="59" t="s">
        <v>371</v>
      </c>
      <c r="B25" s="59"/>
      <c r="C25" s="62"/>
      <c r="D25" s="121" t="s">
        <v>373</v>
      </c>
      <c r="E25" s="63"/>
      <c r="F25" s="62"/>
      <c r="G25" s="10"/>
      <c r="H25" s="12"/>
    </row>
    <row r="26" spans="1:9" ht="39.6" x14ac:dyDescent="0.25">
      <c r="A26" s="59"/>
      <c r="B26" s="59" t="s">
        <v>372</v>
      </c>
      <c r="C26" s="62"/>
      <c r="D26" s="184" t="s">
        <v>735</v>
      </c>
      <c r="E26" s="63" t="s">
        <v>259</v>
      </c>
      <c r="F26" s="62">
        <v>10</v>
      </c>
      <c r="G26" s="34">
        <v>0</v>
      </c>
      <c r="H26" s="7">
        <f>F26*G26</f>
        <v>0</v>
      </c>
      <c r="I26" s="95"/>
    </row>
    <row r="27" spans="1:9" ht="26.4" x14ac:dyDescent="0.25">
      <c r="A27" s="59" t="s">
        <v>374</v>
      </c>
      <c r="B27" s="59"/>
      <c r="C27" s="62"/>
      <c r="D27" s="121" t="s">
        <v>375</v>
      </c>
      <c r="E27" s="63"/>
      <c r="F27" s="62"/>
      <c r="G27" s="10"/>
      <c r="H27" s="12"/>
    </row>
    <row r="28" spans="1:9" ht="26.4" x14ac:dyDescent="0.25">
      <c r="A28" s="65"/>
      <c r="B28" s="65" t="s">
        <v>376</v>
      </c>
      <c r="C28" s="62"/>
      <c r="D28" s="184" t="s">
        <v>736</v>
      </c>
      <c r="E28" s="63" t="s">
        <v>259</v>
      </c>
      <c r="F28" s="62">
        <v>20</v>
      </c>
      <c r="G28" s="34">
        <v>0</v>
      </c>
      <c r="H28" s="7">
        <f>F28*G28</f>
        <v>0</v>
      </c>
      <c r="I28" s="95"/>
    </row>
    <row r="29" spans="1:9" x14ac:dyDescent="0.25">
      <c r="A29" s="65" t="s">
        <v>377</v>
      </c>
      <c r="B29" s="65"/>
      <c r="C29" s="62"/>
      <c r="D29" s="185" t="s">
        <v>11</v>
      </c>
      <c r="E29" s="65"/>
      <c r="F29" s="62"/>
      <c r="G29" s="10"/>
      <c r="H29" s="12"/>
    </row>
    <row r="30" spans="1:9" ht="39.6" x14ac:dyDescent="0.25">
      <c r="A30" s="65"/>
      <c r="B30" s="65" t="s">
        <v>378</v>
      </c>
      <c r="C30" s="62"/>
      <c r="D30" s="186" t="s">
        <v>737</v>
      </c>
      <c r="E30" s="62" t="s">
        <v>93</v>
      </c>
      <c r="F30" s="62">
        <v>15</v>
      </c>
      <c r="G30" s="34">
        <v>0</v>
      </c>
      <c r="H30" s="7">
        <f>F30*G30</f>
        <v>0</v>
      </c>
      <c r="I30" s="95"/>
    </row>
    <row r="31" spans="1:9" ht="39.6" x14ac:dyDescent="0.25">
      <c r="A31" s="65" t="s">
        <v>379</v>
      </c>
      <c r="B31" s="65"/>
      <c r="C31" s="62"/>
      <c r="D31" s="185" t="s">
        <v>380</v>
      </c>
      <c r="E31" s="65"/>
      <c r="F31" s="62"/>
      <c r="G31" s="10"/>
      <c r="H31" s="12"/>
    </row>
    <row r="32" spans="1:9" ht="15.6" x14ac:dyDescent="0.25">
      <c r="A32" s="65" t="s">
        <v>381</v>
      </c>
      <c r="B32" s="65"/>
      <c r="C32" s="62"/>
      <c r="D32" s="185" t="s">
        <v>738</v>
      </c>
      <c r="E32" s="63" t="s">
        <v>136</v>
      </c>
      <c r="F32" s="62">
        <v>1800</v>
      </c>
      <c r="G32" s="34">
        <v>0</v>
      </c>
      <c r="H32" s="7">
        <f>F32*G32</f>
        <v>0</v>
      </c>
      <c r="I32" s="95"/>
    </row>
    <row r="33" spans="1:9" x14ac:dyDescent="0.25">
      <c r="A33" s="65" t="s">
        <v>382</v>
      </c>
      <c r="B33" s="65"/>
      <c r="C33" s="62"/>
      <c r="D33" s="121" t="s">
        <v>383</v>
      </c>
      <c r="E33" s="65"/>
      <c r="F33" s="62"/>
      <c r="G33" s="10"/>
      <c r="H33" s="12"/>
    </row>
    <row r="34" spans="1:9" ht="52.8" x14ac:dyDescent="0.25">
      <c r="A34" s="65"/>
      <c r="B34" s="65" t="s">
        <v>384</v>
      </c>
      <c r="C34" s="62"/>
      <c r="D34" s="184" t="s">
        <v>739</v>
      </c>
      <c r="E34" s="62" t="s">
        <v>93</v>
      </c>
      <c r="F34" s="62">
        <v>15</v>
      </c>
      <c r="G34" s="34">
        <v>0</v>
      </c>
      <c r="H34" s="7">
        <f>F34*G34</f>
        <v>0</v>
      </c>
      <c r="I34" s="95"/>
    </row>
    <row r="35" spans="1:9" ht="39.6" x14ac:dyDescent="0.25">
      <c r="A35" s="65" t="s">
        <v>385</v>
      </c>
      <c r="B35" s="65"/>
      <c r="C35" s="62"/>
      <c r="D35" s="121" t="s">
        <v>12</v>
      </c>
      <c r="E35" s="65"/>
      <c r="F35" s="62"/>
      <c r="G35" s="10"/>
      <c r="H35" s="12"/>
    </row>
    <row r="36" spans="1:9" ht="26.4" x14ac:dyDescent="0.25">
      <c r="A36" s="65"/>
      <c r="B36" s="65" t="s">
        <v>386</v>
      </c>
      <c r="C36" s="62"/>
      <c r="D36" s="184" t="s">
        <v>741</v>
      </c>
      <c r="E36" s="109" t="s">
        <v>260</v>
      </c>
      <c r="F36" s="62">
        <v>6</v>
      </c>
      <c r="G36" s="34">
        <v>0</v>
      </c>
      <c r="H36" s="7">
        <f>F36*G36</f>
        <v>0</v>
      </c>
      <c r="I36" s="95"/>
    </row>
    <row r="37" spans="1:9" x14ac:dyDescent="0.25">
      <c r="A37" s="65"/>
      <c r="B37" s="65" t="s">
        <v>387</v>
      </c>
      <c r="C37" s="62"/>
      <c r="D37" s="184" t="s">
        <v>742</v>
      </c>
      <c r="E37" s="109" t="s">
        <v>260</v>
      </c>
      <c r="F37" s="62">
        <v>6</v>
      </c>
      <c r="G37" s="34">
        <v>0</v>
      </c>
      <c r="H37" s="7">
        <f>F37*G37</f>
        <v>0</v>
      </c>
      <c r="I37" s="95"/>
    </row>
    <row r="38" spans="1:9" x14ac:dyDescent="0.25">
      <c r="A38" s="65"/>
      <c r="B38" s="65" t="s">
        <v>388</v>
      </c>
      <c r="C38" s="62"/>
      <c r="D38" s="184" t="s">
        <v>743</v>
      </c>
      <c r="E38" s="109" t="s">
        <v>260</v>
      </c>
      <c r="F38" s="62">
        <v>6</v>
      </c>
      <c r="G38" s="34">
        <v>0</v>
      </c>
      <c r="H38" s="7">
        <f>F38*G38</f>
        <v>0</v>
      </c>
      <c r="I38" s="95"/>
    </row>
    <row r="39" spans="1:9" x14ac:dyDescent="0.25">
      <c r="A39" s="65" t="s">
        <v>389</v>
      </c>
      <c r="B39" s="65"/>
      <c r="C39" s="62"/>
      <c r="D39" s="121" t="s">
        <v>390</v>
      </c>
      <c r="E39" s="65"/>
      <c r="F39" s="62"/>
      <c r="G39" s="10"/>
      <c r="H39" s="12"/>
    </row>
    <row r="40" spans="1:9" ht="27.75" customHeight="1" x14ac:dyDescent="0.25">
      <c r="A40" s="65"/>
      <c r="B40" s="65" t="s">
        <v>391</v>
      </c>
      <c r="C40" s="62"/>
      <c r="D40" s="158" t="s">
        <v>740</v>
      </c>
      <c r="E40" s="109" t="s">
        <v>260</v>
      </c>
      <c r="F40" s="62">
        <v>10</v>
      </c>
      <c r="G40" s="34">
        <v>0</v>
      </c>
      <c r="H40" s="7">
        <f>F40*G40</f>
        <v>0</v>
      </c>
      <c r="I40" s="95"/>
    </row>
    <row r="41" spans="1:9" ht="26.4" x14ac:dyDescent="0.25">
      <c r="A41" s="65" t="s">
        <v>392</v>
      </c>
      <c r="B41" s="65"/>
      <c r="C41" s="62"/>
      <c r="D41" s="121" t="s">
        <v>393</v>
      </c>
      <c r="E41" s="106" t="s">
        <v>394</v>
      </c>
      <c r="F41" s="62">
        <v>60</v>
      </c>
      <c r="G41" s="34">
        <v>0</v>
      </c>
      <c r="H41" s="7">
        <f>F41*G41</f>
        <v>0</v>
      </c>
    </row>
    <row r="42" spans="1:9" x14ac:dyDescent="0.25">
      <c r="A42" s="65" t="s">
        <v>395</v>
      </c>
      <c r="B42" s="65"/>
      <c r="C42" s="62"/>
      <c r="D42" s="121" t="s">
        <v>396</v>
      </c>
      <c r="E42" s="62" t="s">
        <v>260</v>
      </c>
      <c r="F42" s="62">
        <v>2</v>
      </c>
      <c r="G42" s="34">
        <v>0</v>
      </c>
      <c r="H42" s="7">
        <f>F42*G42</f>
        <v>0</v>
      </c>
    </row>
    <row r="43" spans="1:9" ht="26.4" x14ac:dyDescent="0.25">
      <c r="A43" s="65" t="s">
        <v>397</v>
      </c>
      <c r="B43" s="65"/>
      <c r="C43" s="62"/>
      <c r="D43" s="121" t="s">
        <v>744</v>
      </c>
      <c r="E43" s="62" t="s">
        <v>260</v>
      </c>
      <c r="F43" s="62">
        <v>2</v>
      </c>
      <c r="G43" s="34">
        <v>0</v>
      </c>
      <c r="H43" s="7">
        <f>F43*G43</f>
        <v>0</v>
      </c>
      <c r="I43" s="95"/>
    </row>
    <row r="44" spans="1:9" ht="26.4" x14ac:dyDescent="0.25">
      <c r="A44" s="65" t="s">
        <v>398</v>
      </c>
      <c r="B44" s="65"/>
      <c r="C44" s="62"/>
      <c r="D44" s="121" t="s">
        <v>399</v>
      </c>
      <c r="E44" s="62" t="s">
        <v>258</v>
      </c>
      <c r="F44" s="62" t="s">
        <v>660</v>
      </c>
      <c r="G44" s="62" t="s">
        <v>329</v>
      </c>
      <c r="H44" s="12">
        <v>10000</v>
      </c>
    </row>
    <row r="45" spans="1:9" x14ac:dyDescent="0.25">
      <c r="A45" s="65"/>
      <c r="B45" s="65"/>
      <c r="C45" s="62"/>
      <c r="D45" s="65"/>
      <c r="E45" s="65"/>
      <c r="F45" s="65"/>
      <c r="G45" s="65"/>
      <c r="H45" s="182"/>
    </row>
    <row r="46" spans="1:9" x14ac:dyDescent="0.25">
      <c r="A46" s="65"/>
      <c r="B46" s="65"/>
      <c r="C46" s="62"/>
      <c r="D46" s="65"/>
      <c r="E46" s="65"/>
      <c r="F46" s="65"/>
      <c r="G46" s="65"/>
      <c r="H46" s="182"/>
      <c r="I46" s="94"/>
    </row>
    <row r="47" spans="1:9" x14ac:dyDescent="0.25">
      <c r="A47" s="65"/>
      <c r="B47" s="65"/>
      <c r="C47" s="62"/>
      <c r="D47" s="65"/>
      <c r="E47" s="65"/>
      <c r="F47" s="65"/>
      <c r="G47" s="65"/>
      <c r="H47" s="182"/>
    </row>
    <row r="48" spans="1:9" x14ac:dyDescent="0.25">
      <c r="A48" s="188" t="s">
        <v>24</v>
      </c>
      <c r="B48" s="188"/>
      <c r="C48" s="188"/>
      <c r="D48" s="188"/>
      <c r="E48" s="115"/>
      <c r="F48" s="188"/>
      <c r="G48" s="188"/>
      <c r="H48" s="13">
        <f>SUM(H7:H47)</f>
        <v>10000</v>
      </c>
    </row>
    <row r="1048324" spans="5:5" x14ac:dyDescent="0.25">
      <c r="E1048324" s="62"/>
    </row>
  </sheetData>
  <sheetProtection algorithmName="SHA-512" hashValue="SnkcToTmiH6Zk4xX6kqF4mlvRysGXkXMoUHdxQa9CHaT9zuoh6+ch5o6b4/I8C7c36jhMTxbtKlmgbJ9eHrnIA==" saltValue="+FBc6jpZ7hH39hIjRq7GQg==" spinCount="100000" sheet="1" objects="1" scenarios="1" selectLockedCells="1"/>
  <mergeCells count="3">
    <mergeCell ref="E3:H3"/>
    <mergeCell ref="A1:H1"/>
    <mergeCell ref="A2:H2"/>
  </mergeCells>
  <pageMargins left="0.75" right="0.75" top="1" bottom="1" header="0.5" footer="0.5"/>
  <pageSetup paperSize="9" scale="6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40</vt:i4>
      </vt:variant>
    </vt:vector>
  </HeadingPairs>
  <TitlesOfParts>
    <vt:vector size="70" baseType="lpstr">
      <vt:lpstr>Version</vt:lpstr>
      <vt:lpstr>C1.2</vt:lpstr>
      <vt:lpstr>C1.3</vt:lpstr>
      <vt:lpstr>C1.4</vt:lpstr>
      <vt:lpstr>C1.5</vt:lpstr>
      <vt:lpstr>C1.6</vt:lpstr>
      <vt:lpstr>C1.7</vt:lpstr>
      <vt:lpstr>C2.1</vt:lpstr>
      <vt:lpstr>C3.1</vt:lpstr>
      <vt:lpstr>C3.2</vt:lpstr>
      <vt:lpstr>C4.1</vt:lpstr>
      <vt:lpstr>C4.3</vt:lpstr>
      <vt:lpstr>C4.4</vt:lpstr>
      <vt:lpstr>C5.1</vt:lpstr>
      <vt:lpstr>C5.3</vt:lpstr>
      <vt:lpstr>C5.4</vt:lpstr>
      <vt:lpstr>C8.1</vt:lpstr>
      <vt:lpstr>C8.8</vt:lpstr>
      <vt:lpstr>C9.1</vt:lpstr>
      <vt:lpstr>C10.1</vt:lpstr>
      <vt:lpstr>C11.1</vt:lpstr>
      <vt:lpstr>C11.2</vt:lpstr>
      <vt:lpstr>C11.4</vt:lpstr>
      <vt:lpstr>C11.6</vt:lpstr>
      <vt:lpstr>C11.7</vt:lpstr>
      <vt:lpstr>C11.9</vt:lpstr>
      <vt:lpstr>C13.7</vt:lpstr>
      <vt:lpstr>C20.1</vt:lpstr>
      <vt:lpstr>Sect D - D1000</vt:lpstr>
      <vt:lpstr>Summary of Pricing</vt:lpstr>
      <vt:lpstr>C1.4!_Ref461368450</vt:lpstr>
      <vt:lpstr>C1.5!_Ref461368450</vt:lpstr>
      <vt:lpstr>C1.6!_Ref461368450</vt:lpstr>
      <vt:lpstr>C1.7!_Ref461368450</vt:lpstr>
      <vt:lpstr>C2.1!_Ref461368450</vt:lpstr>
      <vt:lpstr>C3.1!_Ref461368450</vt:lpstr>
      <vt:lpstr>C3.2!_Ref461368450</vt:lpstr>
      <vt:lpstr>C1.4!_Ref461373150</vt:lpstr>
      <vt:lpstr>'Summary of Pricing'!_Toc391906137</vt:lpstr>
      <vt:lpstr>'Summary of Pricing'!_Toc407010575</vt:lpstr>
      <vt:lpstr>'Summary of Pricing'!_Toc42260028</vt:lpstr>
      <vt:lpstr>C1.2!Print_Area</vt:lpstr>
      <vt:lpstr>C1.3!Print_Area</vt:lpstr>
      <vt:lpstr>C1.4!Print_Area</vt:lpstr>
      <vt:lpstr>C1.5!Print_Area</vt:lpstr>
      <vt:lpstr>C1.6!Print_Area</vt:lpstr>
      <vt:lpstr>C1.7!Print_Area</vt:lpstr>
      <vt:lpstr>C10.1!Print_Area</vt:lpstr>
      <vt:lpstr>C11.1!Print_Area</vt:lpstr>
      <vt:lpstr>C11.2!Print_Area</vt:lpstr>
      <vt:lpstr>C11.4!Print_Area</vt:lpstr>
      <vt:lpstr>C11.6!Print_Area</vt:lpstr>
      <vt:lpstr>C11.7!Print_Area</vt:lpstr>
      <vt:lpstr>C11.9!Print_Area</vt:lpstr>
      <vt:lpstr>C13.7!Print_Area</vt:lpstr>
      <vt:lpstr>C2.1!Print_Area</vt:lpstr>
      <vt:lpstr>C20.1!Print_Area</vt:lpstr>
      <vt:lpstr>C3.1!Print_Area</vt:lpstr>
      <vt:lpstr>C3.2!Print_Area</vt:lpstr>
      <vt:lpstr>C4.1!Print_Area</vt:lpstr>
      <vt:lpstr>C4.3!Print_Area</vt:lpstr>
      <vt:lpstr>C4.4!Print_Area</vt:lpstr>
      <vt:lpstr>C5.1!Print_Area</vt:lpstr>
      <vt:lpstr>C5.3!Print_Area</vt:lpstr>
      <vt:lpstr>C5.4!Print_Area</vt:lpstr>
      <vt:lpstr>C8.1!Print_Area</vt:lpstr>
      <vt:lpstr>C8.8!Print_Area</vt:lpstr>
      <vt:lpstr>C9.1!Print_Area</vt:lpstr>
      <vt:lpstr>'Sect D - D1000'!Print_Area</vt:lpstr>
      <vt:lpstr>'Summary of Pricing'!Print_Area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Corné Roux (ER)</dc:creator>
  <cp:lastModifiedBy>Kanny Damien</cp:lastModifiedBy>
  <cp:lastPrinted>2023-03-09T12:46:39Z</cp:lastPrinted>
  <dcterms:created xsi:type="dcterms:W3CDTF">2019-08-01T08:27:18Z</dcterms:created>
  <dcterms:modified xsi:type="dcterms:W3CDTF">2023-03-10T07:24:21Z</dcterms:modified>
</cp:coreProperties>
</file>