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3044\Desktop\TFR Sourcing\Ongoing Projects\Earthmoving Equipment Services Short-term (12 months)\RFP and SPP\Final Gov Review\To be sent to CPO\"/>
    </mc:Choice>
  </mc:AlternateContent>
  <xr:revisionPtr revIDLastSave="0" documentId="13_ncr:1_{67EDE479-193F-477D-9256-D4DA376FB937}" xr6:coauthVersionLast="47" xr6:coauthVersionMax="47" xr10:uidLastSave="{00000000-0000-0000-0000-000000000000}"/>
  <bookViews>
    <workbookView xWindow="-120" yWindow="-120" windowWidth="20730" windowHeight="11160" firstSheet="7" activeTab="11" xr2:uid="{B4A12ED6-7E37-48F0-AA73-E0D92428B249}"/>
  </bookViews>
  <sheets>
    <sheet name="Central Cor A" sheetId="10" r:id="rId1"/>
    <sheet name="Central Cor B" sheetId="9" r:id="rId2"/>
    <sheet name="ConCor A" sheetId="2" r:id="rId3"/>
    <sheet name="ConCor B" sheetId="1" r:id="rId4"/>
    <sheet name="CapeCor A" sheetId="3" r:id="rId5"/>
    <sheet name="CapeCor B" sheetId="4" r:id="rId6"/>
    <sheet name="North East Cor A" sheetId="5" r:id="rId7"/>
    <sheet name="North East Cor B" sheetId="6" r:id="rId8"/>
    <sheet name="North Corridor A" sheetId="7" r:id="rId9"/>
    <sheet name="North Corridor B" sheetId="8" r:id="rId10"/>
    <sheet name="Ore Cor A" sheetId="11" r:id="rId11"/>
    <sheet name="Ore Cor B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2" l="1"/>
  <c r="L25" i="12"/>
  <c r="L24" i="12"/>
  <c r="L22" i="12"/>
  <c r="L21" i="12"/>
  <c r="L20" i="12"/>
  <c r="L19" i="12"/>
  <c r="L18" i="12"/>
  <c r="L17" i="12"/>
  <c r="L16" i="12"/>
  <c r="L15" i="12"/>
  <c r="L14" i="12"/>
  <c r="K26" i="11"/>
  <c r="K25" i="11"/>
  <c r="K24" i="11"/>
  <c r="K24" i="8"/>
  <c r="K23" i="8"/>
  <c r="K22" i="8"/>
  <c r="K35" i="9"/>
  <c r="K34" i="9"/>
  <c r="K33" i="9"/>
  <c r="K30" i="9"/>
  <c r="K31" i="9"/>
  <c r="K23" i="2"/>
  <c r="K22" i="2"/>
  <c r="K21" i="2"/>
  <c r="K21" i="1"/>
  <c r="K19" i="1"/>
  <c r="K18" i="1"/>
  <c r="K17" i="1"/>
  <c r="K16" i="1"/>
  <c r="K15" i="1"/>
  <c r="K14" i="1"/>
  <c r="L29" i="3"/>
  <c r="L28" i="3"/>
  <c r="L27" i="3"/>
  <c r="K29" i="4"/>
  <c r="K28" i="4"/>
  <c r="K27" i="4"/>
  <c r="K24" i="7"/>
  <c r="K23" i="7"/>
  <c r="K22" i="7"/>
  <c r="L27" i="6"/>
  <c r="L26" i="6"/>
  <c r="L25" i="6"/>
  <c r="K23" i="5"/>
  <c r="K22" i="5"/>
  <c r="K21" i="5"/>
  <c r="K20" i="5"/>
  <c r="K19" i="5"/>
  <c r="K18" i="5"/>
  <c r="K17" i="5"/>
  <c r="K16" i="5"/>
  <c r="K15" i="5"/>
  <c r="K14" i="5"/>
  <c r="K25" i="5" s="1"/>
  <c r="L14" i="6"/>
  <c r="K35" i="10"/>
  <c r="K34" i="10"/>
  <c r="K33" i="10"/>
  <c r="K18" i="7"/>
  <c r="K16" i="7"/>
  <c r="K14" i="7"/>
  <c r="K15" i="7"/>
  <c r="K17" i="7"/>
  <c r="K19" i="7"/>
  <c r="K20" i="7"/>
  <c r="L23" i="6"/>
  <c r="L22" i="6"/>
  <c r="L21" i="6"/>
  <c r="L20" i="6"/>
  <c r="L19" i="6"/>
  <c r="L18" i="6"/>
  <c r="L17" i="6"/>
  <c r="L16" i="6"/>
  <c r="L15" i="6"/>
  <c r="K25" i="4"/>
  <c r="K24" i="4"/>
  <c r="K23" i="4"/>
  <c r="K22" i="4"/>
  <c r="K21" i="4"/>
  <c r="K20" i="4"/>
  <c r="K19" i="4"/>
  <c r="K18" i="4"/>
  <c r="K17" i="4"/>
  <c r="K16" i="4"/>
  <c r="K15" i="4"/>
  <c r="K14" i="4"/>
  <c r="L25" i="3"/>
  <c r="L24" i="3"/>
  <c r="L23" i="3"/>
  <c r="L22" i="3"/>
  <c r="L21" i="3"/>
  <c r="L20" i="3"/>
  <c r="L19" i="3"/>
  <c r="L18" i="3"/>
  <c r="L17" i="3"/>
  <c r="L16" i="3"/>
  <c r="L15" i="3"/>
  <c r="L14" i="3"/>
  <c r="K14" i="9"/>
  <c r="K19" i="2"/>
  <c r="K18" i="2"/>
  <c r="K17" i="2"/>
  <c r="K16" i="2"/>
  <c r="K15" i="2"/>
  <c r="K14" i="2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6" i="5" l="1"/>
  <c r="K27" i="5"/>
  <c r="K22" i="1"/>
  <c r="K23" i="1" s="1"/>
  <c r="E15" i="12"/>
  <c r="E16" i="12"/>
  <c r="E17" i="12"/>
  <c r="E18" i="12"/>
  <c r="E19" i="12"/>
  <c r="E20" i="12"/>
  <c r="E21" i="12"/>
  <c r="E22" i="12"/>
  <c r="E14" i="12"/>
  <c r="D22" i="11"/>
  <c r="K22" i="11" s="1"/>
  <c r="D14" i="11"/>
  <c r="K14" i="11" s="1"/>
  <c r="D15" i="11"/>
  <c r="K15" i="11" s="1"/>
  <c r="D16" i="11"/>
  <c r="K16" i="11" s="1"/>
  <c r="D17" i="11"/>
  <c r="K17" i="11" s="1"/>
  <c r="D18" i="11"/>
  <c r="K18" i="11" s="1"/>
  <c r="D19" i="11"/>
  <c r="K19" i="11" s="1"/>
  <c r="D20" i="11"/>
  <c r="K20" i="11" s="1"/>
  <c r="D21" i="11"/>
  <c r="K21" i="11" s="1"/>
  <c r="D20" i="8"/>
  <c r="K20" i="8" s="1"/>
  <c r="D19" i="8"/>
  <c r="K19" i="8" s="1"/>
  <c r="D18" i="8"/>
  <c r="K18" i="8" s="1"/>
  <c r="D17" i="8"/>
  <c r="K17" i="8" s="1"/>
  <c r="D16" i="8"/>
  <c r="K16" i="8" s="1"/>
  <c r="D15" i="8"/>
  <c r="K15" i="8" s="1"/>
  <c r="D14" i="8"/>
  <c r="K14" i="8" s="1"/>
  <c r="D15" i="7"/>
  <c r="D16" i="7"/>
  <c r="D17" i="7"/>
  <c r="D18" i="7"/>
  <c r="D19" i="7"/>
  <c r="D20" i="7"/>
  <c r="D14" i="7"/>
  <c r="E23" i="6"/>
  <c r="E17" i="6"/>
  <c r="E16" i="6"/>
  <c r="E15" i="6"/>
  <c r="E14" i="6"/>
  <c r="E18" i="6"/>
  <c r="E19" i="6"/>
  <c r="E20" i="6"/>
  <c r="E21" i="6"/>
  <c r="E22" i="6"/>
  <c r="D23" i="5"/>
  <c r="D15" i="5"/>
  <c r="D22" i="5"/>
  <c r="D21" i="5"/>
  <c r="D20" i="5"/>
  <c r="D19" i="5"/>
  <c r="D18" i="5"/>
  <c r="D17" i="5"/>
  <c r="D16" i="5"/>
  <c r="D14" i="5"/>
  <c r="D15" i="4"/>
  <c r="D16" i="4"/>
  <c r="D17" i="4"/>
  <c r="D18" i="4"/>
  <c r="D19" i="4"/>
  <c r="D20" i="4"/>
  <c r="D21" i="4"/>
  <c r="D22" i="4"/>
  <c r="D23" i="4"/>
  <c r="D24" i="4"/>
  <c r="D25" i="4"/>
  <c r="D14" i="4"/>
  <c r="E25" i="3"/>
  <c r="E24" i="3"/>
  <c r="E23" i="3"/>
  <c r="E22" i="3"/>
  <c r="E20" i="3"/>
  <c r="E19" i="3"/>
  <c r="E18" i="3"/>
  <c r="E17" i="3"/>
  <c r="E16" i="3"/>
  <c r="E15" i="3"/>
  <c r="E14" i="3"/>
  <c r="E21" i="3"/>
  <c r="D18" i="1"/>
  <c r="D19" i="1"/>
  <c r="D15" i="1"/>
  <c r="D16" i="1"/>
  <c r="D17" i="1"/>
  <c r="D14" i="1"/>
  <c r="D19" i="2"/>
  <c r="D14" i="2"/>
  <c r="D15" i="2"/>
  <c r="D16" i="2"/>
  <c r="D17" i="2"/>
  <c r="D18" i="2"/>
  <c r="D31" i="9"/>
  <c r="D18" i="9"/>
  <c r="D17" i="9"/>
  <c r="D16" i="9"/>
  <c r="D15" i="9"/>
  <c r="D19" i="9"/>
  <c r="D20" i="9"/>
  <c r="D21" i="9"/>
  <c r="D22" i="9"/>
  <c r="D23" i="9"/>
  <c r="D24" i="9"/>
  <c r="D25" i="9"/>
  <c r="D26" i="9"/>
  <c r="D27" i="9"/>
  <c r="D28" i="9"/>
  <c r="D29" i="9"/>
  <c r="D30" i="9"/>
  <c r="D14" i="9"/>
  <c r="D31" i="10"/>
  <c r="D21" i="10"/>
  <c r="D22" i="10"/>
  <c r="D23" i="10"/>
  <c r="D24" i="10"/>
  <c r="D25" i="10"/>
  <c r="D26" i="10"/>
  <c r="D27" i="10"/>
  <c r="D28" i="10"/>
  <c r="D29" i="10"/>
  <c r="D30" i="10"/>
  <c r="D15" i="10" l="1"/>
  <c r="D20" i="10"/>
  <c r="D19" i="10"/>
  <c r="D18" i="10"/>
  <c r="D17" i="10"/>
  <c r="D16" i="10"/>
  <c r="D14" i="10"/>
  <c r="L13" i="12"/>
  <c r="K13" i="11"/>
  <c r="K13" i="10"/>
  <c r="K13" i="9"/>
  <c r="K13" i="8"/>
  <c r="K13" i="7"/>
  <c r="L13" i="6"/>
  <c r="K13" i="5"/>
  <c r="K13" i="4"/>
  <c r="L13" i="3"/>
  <c r="K13" i="2"/>
  <c r="K13" i="1" l="1"/>
</calcChain>
</file>

<file path=xl/sharedStrings.xml><?xml version="1.0" encoding="utf-8"?>
<sst xmlns="http://schemas.openxmlformats.org/spreadsheetml/2006/main" count="445" uniqueCount="72">
  <si>
    <t>Tender Number:</t>
  </si>
  <si>
    <t xml:space="preserve">Respondent's Company Name </t>
  </si>
  <si>
    <t>Proof of Primary Address Submitted (YES/NO):</t>
  </si>
  <si>
    <r>
      <t xml:space="preserve">Important Note: </t>
    </r>
    <r>
      <rPr>
        <sz val="9"/>
        <color theme="1"/>
        <rFont val="Tahoma"/>
        <family val="2"/>
      </rPr>
      <t>Complete Pricing and Delivery Schedule with pricing for all Equipment listed in the pricing schedule. Failure to complete the Pricing Schedule in full will render the Bidder non-responsive and disqualified.</t>
    </r>
  </si>
  <si>
    <t xml:space="preserve">                       Rates submitted must be market related. Transnet will perform a thorough market analysis to ensure market-relatedness of bidder's prices and will not award out-of-market rates. Bidders commit to keeping these rates fixed for a period of twelve (12) months from when the Letter of Award is issued.</t>
  </si>
  <si>
    <t xml:space="preserve">                Respondents are required to complete the table below:</t>
  </si>
  <si>
    <t>No.</t>
  </si>
  <si>
    <t>Material</t>
  </si>
  <si>
    <t>Description Of Equipment</t>
  </si>
  <si>
    <t>Estimated Quantities (Hours)</t>
  </si>
  <si>
    <t>Estimated number of Establishment and De-Establishment Events</t>
  </si>
  <si>
    <t>Establishment and De-Establishment Costs  (Cost Per Project)</t>
  </si>
  <si>
    <t xml:space="preserve">Hourly Rate  (Wet Rate) </t>
  </si>
  <si>
    <t xml:space="preserve">Standby Time (hourly rate) </t>
  </si>
  <si>
    <t>Idle Time &amp; Inclement Weather (hourly rate)</t>
  </si>
  <si>
    <t>Overtime Rate (hourly rate)</t>
  </si>
  <si>
    <t xml:space="preserve">Total </t>
  </si>
  <si>
    <t xml:space="preserve">Hire, Truck; Tipper 10m3 </t>
  </si>
  <si>
    <t>Hire, Bulldozer, Earth Moving; 4x4 TLB</t>
  </si>
  <si>
    <t>Hire, Loader; Bobcat Loader; Skidsteer</t>
  </si>
  <si>
    <t xml:space="preserve">Hire, Roller; Vibrating 10T </t>
  </si>
  <si>
    <t>Hire, Truck, Tanker; Water 10000L</t>
  </si>
  <si>
    <t xml:space="preserve">Hire, Machine; Grader 140 </t>
  </si>
  <si>
    <t>Hire, Loader, Scoop Type; Excavator 20T</t>
  </si>
  <si>
    <t xml:space="preserve">Hire, Loader; 950 Front End </t>
  </si>
  <si>
    <t>Hire, Loader, Scoop Type; Excavator 30T</t>
  </si>
  <si>
    <t>Hire, Bulldozer, Earth Moving; D8 Dozer</t>
  </si>
  <si>
    <t xml:space="preserve">TOTAL </t>
  </si>
  <si>
    <t>Authorised Signature______________________________________________</t>
  </si>
  <si>
    <t>Name____________________________________________________________</t>
  </si>
  <si>
    <t>Company Designation______________________________________________</t>
  </si>
  <si>
    <t>Date:_______________________________</t>
  </si>
  <si>
    <t>Company Stamp:</t>
  </si>
  <si>
    <t xml:space="preserve">Tender Desription: THE PROVISION OF EARTHMOVING EQUIPMENT SERVICES NATIONALLY 
FOR A PERIOD OF TWELVE (12)  MONTHS ON AN “AS AND WHEN” REQUIRED BASIS
 </t>
  </si>
  <si>
    <t>Hire, Loader, Scoop Type; Excavator 40T</t>
  </si>
  <si>
    <t>Hire,Low Bed Truck</t>
  </si>
  <si>
    <t>Hire,Walk Behind Roller</t>
  </si>
  <si>
    <t>Hire,Compactor Rammer 4 stroke</t>
  </si>
  <si>
    <t>Hire,Jack Hammer Breaker(Heavy duty)</t>
  </si>
  <si>
    <t>Hire,Tractor 4 x 4 (100Kw) with slasher</t>
  </si>
  <si>
    <t>Hire,Crane Truck 30T</t>
  </si>
  <si>
    <t>Hire, Bulldozer, Earth Moving; D6 Dozer</t>
  </si>
  <si>
    <t>CENTRAL CORRIDOR A</t>
  </si>
  <si>
    <t>Hire,Skid-Steer Loader</t>
  </si>
  <si>
    <t>Central Corridor B</t>
  </si>
  <si>
    <t>ConCor A</t>
  </si>
  <si>
    <t>ConCor B</t>
  </si>
  <si>
    <t>Hire, Bulldozer, Earth Moving; D4 Dozer</t>
  </si>
  <si>
    <t>CapeCor A</t>
  </si>
  <si>
    <t>CapeCor B</t>
  </si>
  <si>
    <t>Hire, Truck, Tanker; Water 15000L</t>
  </si>
  <si>
    <t>Hire, Loader, Scoop Type; Excavator 25T</t>
  </si>
  <si>
    <t>North East Cor A</t>
  </si>
  <si>
    <t>North East Cor B</t>
  </si>
  <si>
    <t>North Cor A</t>
  </si>
  <si>
    <t>North Corridor B</t>
  </si>
  <si>
    <t>Hire,Truck,lowbed 40T</t>
  </si>
  <si>
    <t>Ore Cor A</t>
  </si>
  <si>
    <t>Ore Cor B</t>
  </si>
  <si>
    <t>Total Excl VAT</t>
  </si>
  <si>
    <t>VAT @ 15%</t>
  </si>
  <si>
    <t>Total Incl VAT</t>
  </si>
  <si>
    <t xml:space="preserve">Transport charges from site to site per km 
(Rate per kilometer)
</t>
  </si>
  <si>
    <t xml:space="preserve">Transport charges from site to site per km 
(Rate per kilometer) (at a maximum distance of 300km)
</t>
  </si>
  <si>
    <t>Estimated number of Establishment and De-Establishment Events [UNIT OF MEASURE = EACH]</t>
  </si>
  <si>
    <t xml:space="preserve">Establishment and De-Establishment Costs  (Cost Per Project which refers to a complete call-out from establishment to de-establishment) </t>
  </si>
  <si>
    <t>Earth Moving; 4x4 TLB</t>
  </si>
  <si>
    <t xml:space="preserve"> Earth Moving; 4x4 TLB</t>
  </si>
  <si>
    <t>Earth Moving; 4x4 TLB + pecker</t>
  </si>
  <si>
    <t>Hire, Earth Moving; 4x4 TLB</t>
  </si>
  <si>
    <t>Hire, Earth Moving; 4x4 TLB +Pecker</t>
  </si>
  <si>
    <t>Hire, , Earth Moving; 4x4 TLB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</si>
</sst>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??_ ;_ @_ "/>
    <numFmt numFmtId="167" formatCode="_ &quot;R&quot;\ * #,##0.00_ ;_ &quot;R&quot;\ * \-#,##0.00_ ;_ &quot;R&quot;\ * &quot;-&quot;??_ ;_ @_ "/>
    <numFmt numFmtId="168" formatCode="&quot;R&quot;\ #,##0.00"/>
    <numFmt numFmtId="169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i/>
      <sz val="8"/>
      <color theme="1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2" borderId="0" xfId="0" applyFont="1" applyFill="1"/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left" vertical="top" wrapText="1"/>
    </xf>
    <xf numFmtId="1" fontId="5" fillId="2" borderId="5" xfId="0" applyNumberFormat="1" applyFont="1" applyFill="1" applyBorder="1" applyAlignment="1">
      <alignment horizontal="left" vertical="top" wrapText="1"/>
    </xf>
    <xf numFmtId="164" fontId="5" fillId="2" borderId="5" xfId="1" applyFont="1" applyFill="1" applyBorder="1" applyAlignment="1">
      <alignment horizontal="left" vertical="top" wrapText="1"/>
    </xf>
    <xf numFmtId="10" fontId="5" fillId="2" borderId="5" xfId="0" applyNumberFormat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165" fontId="5" fillId="3" borderId="5" xfId="1" applyNumberFormat="1" applyFont="1" applyFill="1" applyBorder="1" applyAlignment="1">
      <alignment vertical="top" wrapText="1"/>
    </xf>
    <xf numFmtId="165" fontId="5" fillId="2" borderId="5" xfId="1" applyNumberFormat="1" applyFont="1" applyFill="1" applyBorder="1" applyAlignment="1">
      <alignment vertical="top" wrapText="1"/>
    </xf>
    <xf numFmtId="9" fontId="5" fillId="2" borderId="5" xfId="0" applyNumberFormat="1" applyFont="1" applyFill="1" applyBorder="1" applyAlignment="1">
      <alignment horizontal="center" vertical="top" wrapText="1"/>
    </xf>
    <xf numFmtId="9" fontId="5" fillId="2" borderId="5" xfId="3" applyFont="1" applyFill="1" applyBorder="1" applyAlignment="1">
      <alignment horizontal="center" vertical="top" wrapText="1"/>
    </xf>
    <xf numFmtId="9" fontId="5" fillId="2" borderId="4" xfId="0" applyNumberFormat="1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165" fontId="6" fillId="2" borderId="7" xfId="1" applyNumberFormat="1" applyFont="1" applyFill="1" applyBorder="1" applyAlignment="1">
      <alignment horizontal="left" vertical="center"/>
    </xf>
    <xf numFmtId="166" fontId="6" fillId="2" borderId="8" xfId="1" applyNumberFormat="1" applyFont="1" applyFill="1" applyBorder="1" applyAlignment="1">
      <alignment horizontal="left" vertical="center"/>
    </xf>
    <xf numFmtId="167" fontId="0" fillId="0" borderId="8" xfId="2" applyFont="1" applyBorder="1" applyAlignment="1" applyProtection="1">
      <alignment vertical="top"/>
      <protection locked="0"/>
    </xf>
    <xf numFmtId="167" fontId="0" fillId="0" borderId="8" xfId="0" applyNumberFormat="1" applyBorder="1" applyAlignment="1" applyProtection="1">
      <alignment vertical="top"/>
      <protection locked="0"/>
    </xf>
    <xf numFmtId="168" fontId="0" fillId="4" borderId="9" xfId="0" applyNumberFormat="1" applyFill="1" applyBorder="1"/>
    <xf numFmtId="0" fontId="6" fillId="2" borderId="10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/>
    <xf numFmtId="1" fontId="0" fillId="0" borderId="12" xfId="0" applyNumberFormat="1" applyBorder="1"/>
    <xf numFmtId="164" fontId="0" fillId="0" borderId="12" xfId="1" applyFont="1" applyBorder="1"/>
    <xf numFmtId="10" fontId="0" fillId="0" borderId="12" xfId="0" applyNumberFormat="1" applyBorder="1"/>
    <xf numFmtId="168" fontId="0" fillId="4" borderId="13" xfId="0" applyNumberFormat="1" applyFill="1" applyBorder="1"/>
    <xf numFmtId="0" fontId="7" fillId="0" borderId="0" xfId="0" applyFont="1" applyAlignment="1">
      <alignment horizontal="center" vertical="center"/>
    </xf>
    <xf numFmtId="1" fontId="0" fillId="0" borderId="0" xfId="0" applyNumberFormat="1"/>
    <xf numFmtId="164" fontId="0" fillId="0" borderId="0" xfId="1" applyFont="1" applyBorder="1"/>
    <xf numFmtId="10" fontId="0" fillId="0" borderId="0" xfId="0" applyNumberFormat="1"/>
    <xf numFmtId="164" fontId="0" fillId="0" borderId="0" xfId="1" applyFont="1"/>
    <xf numFmtId="165" fontId="6" fillId="2" borderId="10" xfId="1" applyNumberFormat="1" applyFont="1" applyFill="1" applyBorder="1" applyAlignment="1">
      <alignment horizontal="left" vertical="center"/>
    </xf>
    <xf numFmtId="165" fontId="6" fillId="2" borderId="14" xfId="1" applyNumberFormat="1" applyFont="1" applyFill="1" applyBorder="1" applyAlignment="1">
      <alignment horizontal="left" vertical="center"/>
    </xf>
    <xf numFmtId="165" fontId="6" fillId="2" borderId="8" xfId="1" applyNumberFormat="1" applyFont="1" applyFill="1" applyBorder="1" applyAlignment="1">
      <alignment horizontal="left" vertical="center"/>
    </xf>
    <xf numFmtId="168" fontId="0" fillId="0" borderId="0" xfId="0" applyNumberFormat="1"/>
    <xf numFmtId="169" fontId="0" fillId="0" borderId="0" xfId="0" applyNumberFormat="1"/>
    <xf numFmtId="0" fontId="0" fillId="0" borderId="0" xfId="0" applyProtection="1">
      <protection locked="0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0" fillId="2" borderId="6" xfId="0" applyFill="1" applyBorder="1" applyAlignment="1">
      <alignment vertical="top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2494-CE83-4E87-965D-160EA664FE92}">
  <dimension ref="A1:M44"/>
  <sheetViews>
    <sheetView topLeftCell="A21" workbookViewId="0">
      <selection activeCell="K36" sqref="K36"/>
    </sheetView>
  </sheetViews>
  <sheetFormatPr defaultRowHeight="15" x14ac:dyDescent="0.25"/>
  <cols>
    <col min="2" max="2" width="51.7109375" customWidth="1"/>
    <col min="5" max="5" width="14.85546875" customWidth="1"/>
    <col min="6" max="6" width="15" style="38" bestFit="1" customWidth="1"/>
    <col min="7" max="7" width="25.7109375" customWidth="1"/>
    <col min="8" max="8" width="11.85546875" style="41" customWidth="1"/>
    <col min="9" max="9" width="12.28515625" style="40" customWidth="1"/>
    <col min="10" max="10" width="13.42578125" bestFit="1" customWidth="1"/>
    <col min="11" max="11" width="19.28515625" customWidth="1"/>
  </cols>
  <sheetData>
    <row r="1" spans="1:13" ht="37.5" customHeight="1" x14ac:dyDescent="0.25">
      <c r="A1" s="48" t="s">
        <v>33</v>
      </c>
      <c r="B1" s="49"/>
      <c r="C1" s="49"/>
      <c r="D1" s="49"/>
      <c r="E1" s="49"/>
      <c r="F1" s="50"/>
      <c r="G1" s="50"/>
      <c r="H1" s="50"/>
      <c r="I1" s="51"/>
      <c r="J1" s="1"/>
      <c r="K1" s="2"/>
      <c r="L1" s="3"/>
      <c r="M1" s="3"/>
    </row>
    <row r="2" spans="1:1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2"/>
      <c r="L2" s="3"/>
      <c r="M2" s="3"/>
    </row>
    <row r="3" spans="1:13" s="8" customFormat="1" x14ac:dyDescent="0.25">
      <c r="A3" s="2" t="s">
        <v>1</v>
      </c>
      <c r="B3" s="4"/>
      <c r="C3" s="5"/>
      <c r="D3" s="5"/>
      <c r="E3" s="5"/>
      <c r="F3" s="5"/>
      <c r="G3" s="5"/>
      <c r="H3" s="5"/>
      <c r="I3" s="5"/>
      <c r="J3" s="6"/>
      <c r="K3" s="5"/>
      <c r="L3" s="7"/>
      <c r="M3" s="7"/>
    </row>
    <row r="4" spans="1:13" x14ac:dyDescent="0.25">
      <c r="A4" s="2" t="s">
        <v>42</v>
      </c>
      <c r="B4" s="2"/>
      <c r="C4" s="2"/>
      <c r="D4" s="2"/>
      <c r="E4" s="2"/>
      <c r="F4" s="2"/>
      <c r="G4" s="2"/>
      <c r="H4" s="2"/>
      <c r="I4" s="2"/>
      <c r="J4" s="1"/>
      <c r="K4" s="2"/>
      <c r="L4" s="3"/>
      <c r="M4" s="3"/>
    </row>
    <row r="5" spans="1:13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1"/>
      <c r="K5" s="2"/>
      <c r="L5" s="3"/>
      <c r="M5" s="3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1"/>
      <c r="K6" s="2"/>
      <c r="L6" s="3"/>
      <c r="M6" s="3"/>
    </row>
    <row r="7" spans="1:13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1"/>
      <c r="L7" s="3"/>
      <c r="M7" s="3"/>
    </row>
    <row r="8" spans="1:13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1"/>
      <c r="L8" s="3"/>
      <c r="M8" s="3"/>
    </row>
    <row r="9" spans="1:13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1"/>
      <c r="L9" s="3"/>
      <c r="M9" s="3"/>
    </row>
    <row r="10" spans="1:13" ht="15.75" thickBot="1" x14ac:dyDescent="0.3">
      <c r="A10" s="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3"/>
      <c r="M10" s="3"/>
    </row>
    <row r="11" spans="1:13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K11" s="11"/>
      <c r="L11" s="3"/>
      <c r="M11" s="3"/>
    </row>
    <row r="12" spans="1:13" ht="135.75" thickBot="1" x14ac:dyDescent="0.3">
      <c r="A12" s="53" t="s">
        <v>6</v>
      </c>
      <c r="B12" s="55" t="s">
        <v>8</v>
      </c>
      <c r="C12" s="13" t="s">
        <v>9</v>
      </c>
      <c r="D12" s="13" t="s">
        <v>64</v>
      </c>
      <c r="E12" s="14" t="s">
        <v>65</v>
      </c>
      <c r="F12" s="15" t="s">
        <v>12</v>
      </c>
      <c r="G12" s="12" t="s">
        <v>62</v>
      </c>
      <c r="H12" s="16" t="s">
        <v>13</v>
      </c>
      <c r="I12" s="17" t="s">
        <v>14</v>
      </c>
      <c r="J12" s="14" t="s">
        <v>15</v>
      </c>
      <c r="K12" s="18" t="s">
        <v>16</v>
      </c>
    </row>
    <row r="13" spans="1:13" ht="15.75" thickBot="1" x14ac:dyDescent="0.3">
      <c r="A13" s="54"/>
      <c r="B13" s="54"/>
      <c r="C13" s="19">
        <v>150000</v>
      </c>
      <c r="D13" s="20"/>
      <c r="E13" s="21"/>
      <c r="F13" s="22">
        <v>0.85</v>
      </c>
      <c r="G13" s="21"/>
      <c r="H13" s="22">
        <v>0.05</v>
      </c>
      <c r="I13" s="21">
        <v>0.05</v>
      </c>
      <c r="J13" s="21">
        <v>0.05</v>
      </c>
      <c r="K13" s="23">
        <f>SUM(E13:J13)</f>
        <v>1</v>
      </c>
    </row>
    <row r="14" spans="1:13" ht="15.75" thickBot="1" x14ac:dyDescent="0.3">
      <c r="A14" s="24">
        <v>1</v>
      </c>
      <c r="B14" s="24" t="s">
        <v>17</v>
      </c>
      <c r="C14" s="43">
        <v>7500</v>
      </c>
      <c r="D14" s="44">
        <f>C14/100</f>
        <v>75</v>
      </c>
      <c r="E14" s="27"/>
      <c r="F14" s="27"/>
      <c r="G14" s="27"/>
      <c r="H14" s="27"/>
      <c r="I14" s="27"/>
      <c r="J14" s="28"/>
      <c r="K14" s="29">
        <f>(E14*D14)+(F14*C14*0.85)+(G14*300)+(H14*C14*0.05)+(C14*I14*0.05)+(J14*C14*0.05)</f>
        <v>0</v>
      </c>
    </row>
    <row r="15" spans="1:13" ht="15.75" thickBot="1" x14ac:dyDescent="0.3">
      <c r="A15" s="24">
        <v>2</v>
      </c>
      <c r="B15" s="30" t="s">
        <v>67</v>
      </c>
      <c r="C15" s="42">
        <v>6000</v>
      </c>
      <c r="D15" s="44">
        <f>C15/100</f>
        <v>60</v>
      </c>
      <c r="E15" s="27"/>
      <c r="F15" s="27"/>
      <c r="G15" s="27"/>
      <c r="H15" s="27"/>
      <c r="I15" s="27"/>
      <c r="J15" s="28"/>
      <c r="K15" s="29">
        <f t="shared" ref="K15:K31" si="0">(E15*D15)+(F15*C15*0.85)+(G15*300)+(H15*C15*0.05)+(C15*I15*0.05)+(J15*C15*0.05)</f>
        <v>0</v>
      </c>
    </row>
    <row r="16" spans="1:13" ht="15.75" thickBot="1" x14ac:dyDescent="0.3">
      <c r="A16" s="24">
        <v>3</v>
      </c>
      <c r="B16" s="30" t="s">
        <v>68</v>
      </c>
      <c r="C16" s="42">
        <v>5250</v>
      </c>
      <c r="D16" s="44">
        <f t="shared" ref="D16:D31" si="1">C16/100</f>
        <v>52.5</v>
      </c>
      <c r="E16" s="27"/>
      <c r="F16" s="27"/>
      <c r="G16" s="27"/>
      <c r="H16" s="27"/>
      <c r="I16" s="27"/>
      <c r="J16" s="28"/>
      <c r="K16" s="29">
        <f t="shared" si="0"/>
        <v>0</v>
      </c>
    </row>
    <row r="17" spans="1:11" ht="15.75" thickBot="1" x14ac:dyDescent="0.3">
      <c r="A17" s="24">
        <v>4</v>
      </c>
      <c r="B17" s="30" t="s">
        <v>19</v>
      </c>
      <c r="C17" s="25">
        <v>6450</v>
      </c>
      <c r="D17" s="44">
        <f t="shared" si="1"/>
        <v>64.5</v>
      </c>
      <c r="E17" s="27"/>
      <c r="F17" s="27"/>
      <c r="G17" s="27"/>
      <c r="H17" s="27"/>
      <c r="I17" s="27"/>
      <c r="J17" s="28"/>
      <c r="K17" s="29">
        <f t="shared" si="0"/>
        <v>0</v>
      </c>
    </row>
    <row r="18" spans="1:11" ht="15.75" thickBot="1" x14ac:dyDescent="0.3">
      <c r="A18" s="24">
        <v>5</v>
      </c>
      <c r="B18" s="30" t="s">
        <v>20</v>
      </c>
      <c r="C18" s="25">
        <v>7500</v>
      </c>
      <c r="D18" s="44">
        <f t="shared" si="1"/>
        <v>75</v>
      </c>
      <c r="E18" s="27"/>
      <c r="F18" s="27"/>
      <c r="G18" s="27"/>
      <c r="H18" s="27"/>
      <c r="I18" s="27"/>
      <c r="J18" s="28"/>
      <c r="K18" s="29">
        <f t="shared" si="0"/>
        <v>0</v>
      </c>
    </row>
    <row r="19" spans="1:11" ht="15.75" thickBot="1" x14ac:dyDescent="0.3">
      <c r="A19" s="24">
        <v>6</v>
      </c>
      <c r="B19" s="30" t="s">
        <v>21</v>
      </c>
      <c r="C19" s="25">
        <v>7500</v>
      </c>
      <c r="D19" s="44">
        <f t="shared" si="1"/>
        <v>75</v>
      </c>
      <c r="E19" s="27"/>
      <c r="F19" s="27"/>
      <c r="G19" s="27"/>
      <c r="H19" s="27"/>
      <c r="I19" s="27"/>
      <c r="J19" s="28"/>
      <c r="K19" s="29">
        <f t="shared" si="0"/>
        <v>0</v>
      </c>
    </row>
    <row r="20" spans="1:11" ht="15.75" thickBot="1" x14ac:dyDescent="0.3">
      <c r="A20" s="24">
        <v>7</v>
      </c>
      <c r="B20" s="30" t="s">
        <v>22</v>
      </c>
      <c r="C20" s="25">
        <v>7500</v>
      </c>
      <c r="D20" s="44">
        <f t="shared" si="1"/>
        <v>75</v>
      </c>
      <c r="E20" s="27"/>
      <c r="F20" s="27"/>
      <c r="G20" s="27"/>
      <c r="H20" s="27"/>
      <c r="I20" s="27"/>
      <c r="J20" s="28"/>
      <c r="K20" s="29">
        <f t="shared" si="0"/>
        <v>0</v>
      </c>
    </row>
    <row r="21" spans="1:11" ht="15.75" thickBot="1" x14ac:dyDescent="0.3">
      <c r="A21" s="24">
        <v>8</v>
      </c>
      <c r="B21" s="30" t="s">
        <v>23</v>
      </c>
      <c r="C21" s="25">
        <v>3990</v>
      </c>
      <c r="D21" s="44">
        <f t="shared" si="1"/>
        <v>39.9</v>
      </c>
      <c r="E21" s="27"/>
      <c r="F21" s="28"/>
      <c r="G21" s="27"/>
      <c r="H21" s="27"/>
      <c r="I21" s="27"/>
      <c r="J21" s="28"/>
      <c r="K21" s="29">
        <f>(E21*D21)+(F21*C21*0.85)+(G21*300)+(H21*C21*0.05)+(C21*I21*0.05)+(J21*C21*0.05)</f>
        <v>0</v>
      </c>
    </row>
    <row r="22" spans="1:11" ht="15.75" thickBot="1" x14ac:dyDescent="0.3">
      <c r="A22" s="24">
        <v>9</v>
      </c>
      <c r="B22" s="30" t="s">
        <v>25</v>
      </c>
      <c r="C22" s="25">
        <v>4050</v>
      </c>
      <c r="D22" s="44">
        <f t="shared" si="1"/>
        <v>40.5</v>
      </c>
      <c r="E22" s="27"/>
      <c r="F22" s="28"/>
      <c r="G22" s="27"/>
      <c r="H22" s="27"/>
      <c r="I22" s="27"/>
      <c r="J22" s="28"/>
      <c r="K22" s="29">
        <f t="shared" si="0"/>
        <v>0</v>
      </c>
    </row>
    <row r="23" spans="1:11" ht="15.75" thickBot="1" x14ac:dyDescent="0.3">
      <c r="A23" s="24">
        <v>10</v>
      </c>
      <c r="B23" s="30" t="s">
        <v>34</v>
      </c>
      <c r="C23" s="25">
        <v>1500</v>
      </c>
      <c r="D23" s="44">
        <f t="shared" si="1"/>
        <v>15</v>
      </c>
      <c r="E23" s="27"/>
      <c r="F23" s="28"/>
      <c r="G23" s="27"/>
      <c r="H23" s="27"/>
      <c r="I23" s="27"/>
      <c r="J23" s="28"/>
      <c r="K23" s="29">
        <f t="shared" si="0"/>
        <v>0</v>
      </c>
    </row>
    <row r="24" spans="1:11" ht="15.75" thickBot="1" x14ac:dyDescent="0.3">
      <c r="A24" s="24">
        <v>11</v>
      </c>
      <c r="B24" s="30" t="s">
        <v>24</v>
      </c>
      <c r="C24" s="25">
        <v>4725</v>
      </c>
      <c r="D24" s="44">
        <f t="shared" si="1"/>
        <v>47.25</v>
      </c>
      <c r="E24" s="27"/>
      <c r="F24" s="28"/>
      <c r="G24" s="27"/>
      <c r="H24" s="27"/>
      <c r="I24" s="27"/>
      <c r="J24" s="28"/>
      <c r="K24" s="29">
        <f t="shared" si="0"/>
        <v>0</v>
      </c>
    </row>
    <row r="25" spans="1:11" ht="15.75" thickBot="1" x14ac:dyDescent="0.3">
      <c r="A25" s="24">
        <v>12</v>
      </c>
      <c r="B25" s="30" t="s">
        <v>35</v>
      </c>
      <c r="C25" s="25">
        <v>75</v>
      </c>
      <c r="D25" s="44">
        <f t="shared" si="1"/>
        <v>0.75</v>
      </c>
      <c r="E25" s="27"/>
      <c r="F25" s="27"/>
      <c r="G25" s="27"/>
      <c r="H25" s="27"/>
      <c r="I25" s="27"/>
      <c r="J25" s="28"/>
      <c r="K25" s="29">
        <f t="shared" si="0"/>
        <v>0</v>
      </c>
    </row>
    <row r="26" spans="1:11" ht="15.75" thickBot="1" x14ac:dyDescent="0.3">
      <c r="A26" s="24">
        <v>13</v>
      </c>
      <c r="B26" s="30" t="s">
        <v>36</v>
      </c>
      <c r="C26" s="25">
        <v>1050</v>
      </c>
      <c r="D26" s="44">
        <f t="shared" si="1"/>
        <v>10.5</v>
      </c>
      <c r="E26" s="27"/>
      <c r="F26" s="28"/>
      <c r="G26" s="27"/>
      <c r="H26" s="27"/>
      <c r="I26" s="27"/>
      <c r="J26" s="28"/>
      <c r="K26" s="29">
        <f t="shared" si="0"/>
        <v>0</v>
      </c>
    </row>
    <row r="27" spans="1:11" ht="15.75" thickBot="1" x14ac:dyDescent="0.3">
      <c r="A27" s="24">
        <v>14</v>
      </c>
      <c r="B27" s="30" t="s">
        <v>37</v>
      </c>
      <c r="C27" s="25">
        <v>900</v>
      </c>
      <c r="D27" s="44">
        <f t="shared" si="1"/>
        <v>9</v>
      </c>
      <c r="E27" s="27"/>
      <c r="F27" s="27"/>
      <c r="G27" s="27"/>
      <c r="H27" s="27"/>
      <c r="I27" s="27"/>
      <c r="J27" s="28"/>
      <c r="K27" s="29">
        <f t="shared" si="0"/>
        <v>0</v>
      </c>
    </row>
    <row r="28" spans="1:11" ht="15.75" thickBot="1" x14ac:dyDescent="0.3">
      <c r="A28" s="24">
        <v>15</v>
      </c>
      <c r="B28" s="30" t="s">
        <v>38</v>
      </c>
      <c r="C28" s="25">
        <v>1200</v>
      </c>
      <c r="D28" s="44">
        <f t="shared" si="1"/>
        <v>12</v>
      </c>
      <c r="E28" s="27"/>
      <c r="F28" s="28"/>
      <c r="G28" s="27"/>
      <c r="H28" s="27"/>
      <c r="I28" s="27"/>
      <c r="J28" s="28"/>
      <c r="K28" s="29">
        <f>(E28*D28)+(F28*C28*0.85)+(G28*300)+(H28*C28*0.05)+(C28*I28*0.05)+(J28*C28*0.05)</f>
        <v>0</v>
      </c>
    </row>
    <row r="29" spans="1:11" ht="15.75" thickBot="1" x14ac:dyDescent="0.3">
      <c r="A29" s="24">
        <v>16</v>
      </c>
      <c r="B29" s="30" t="s">
        <v>39</v>
      </c>
      <c r="C29" s="25">
        <v>150</v>
      </c>
      <c r="D29" s="44">
        <f t="shared" si="1"/>
        <v>1.5</v>
      </c>
      <c r="E29" s="27"/>
      <c r="F29" s="28"/>
      <c r="G29" s="27"/>
      <c r="H29" s="27"/>
      <c r="I29" s="27"/>
      <c r="J29" s="28"/>
      <c r="K29" s="29">
        <f t="shared" si="0"/>
        <v>0</v>
      </c>
    </row>
    <row r="30" spans="1:11" ht="15.75" thickBot="1" x14ac:dyDescent="0.3">
      <c r="A30" s="24">
        <v>17</v>
      </c>
      <c r="B30" s="30" t="s">
        <v>40</v>
      </c>
      <c r="C30" s="25">
        <v>300</v>
      </c>
      <c r="D30" s="44">
        <f t="shared" si="1"/>
        <v>3</v>
      </c>
      <c r="E30" s="27"/>
      <c r="F30" s="28"/>
      <c r="G30" s="27"/>
      <c r="H30" s="27"/>
      <c r="I30" s="27"/>
      <c r="J30" s="28"/>
      <c r="K30" s="29">
        <f t="shared" si="0"/>
        <v>0</v>
      </c>
    </row>
    <row r="31" spans="1:11" ht="15.75" thickBot="1" x14ac:dyDescent="0.3">
      <c r="A31" s="24">
        <v>18</v>
      </c>
      <c r="B31" s="30" t="s">
        <v>41</v>
      </c>
      <c r="C31" s="25">
        <v>2100</v>
      </c>
      <c r="D31" s="44">
        <f t="shared" si="1"/>
        <v>21</v>
      </c>
      <c r="E31" s="27"/>
      <c r="F31" s="28"/>
      <c r="G31" s="27"/>
      <c r="H31" s="27"/>
      <c r="I31" s="27"/>
      <c r="J31" s="28"/>
      <c r="K31" s="29">
        <f t="shared" si="0"/>
        <v>0</v>
      </c>
    </row>
    <row r="32" spans="1:11" ht="15.75" thickBot="1" x14ac:dyDescent="0.3">
      <c r="B32" s="31"/>
      <c r="C32" s="32"/>
      <c r="D32" s="32"/>
      <c r="E32" s="32"/>
      <c r="F32" s="33"/>
      <c r="G32" s="32"/>
      <c r="H32" s="34"/>
      <c r="I32" s="35"/>
      <c r="J32" s="32"/>
      <c r="K32" s="36"/>
    </row>
    <row r="33" spans="1:11" x14ac:dyDescent="0.25">
      <c r="B33" s="37"/>
      <c r="H33" s="39"/>
      <c r="J33" t="s">
        <v>59</v>
      </c>
      <c r="K33" s="45">
        <f>SUM(K14:K31)</f>
        <v>0</v>
      </c>
    </row>
    <row r="34" spans="1:11" x14ac:dyDescent="0.25">
      <c r="A34" s="8"/>
      <c r="B34" s="8"/>
      <c r="J34" t="s">
        <v>60</v>
      </c>
      <c r="K34" s="46">
        <f>0.15*K33</f>
        <v>0</v>
      </c>
    </row>
    <row r="35" spans="1:11" x14ac:dyDescent="0.25">
      <c r="A35" s="47" t="s">
        <v>28</v>
      </c>
      <c r="B35" s="47"/>
      <c r="J35" t="s">
        <v>61</v>
      </c>
      <c r="K35" s="45">
        <f>SUM(K33:K34)</f>
        <v>0</v>
      </c>
    </row>
    <row r="36" spans="1:11" x14ac:dyDescent="0.25">
      <c r="A36" s="8"/>
      <c r="B36" s="8"/>
    </row>
    <row r="37" spans="1:11" x14ac:dyDescent="0.25">
      <c r="A37" s="8" t="s">
        <v>29</v>
      </c>
      <c r="B37" s="8"/>
    </row>
    <row r="38" spans="1:11" x14ac:dyDescent="0.25">
      <c r="A38" s="8"/>
      <c r="B38" s="8"/>
    </row>
    <row r="39" spans="1:11" x14ac:dyDescent="0.25">
      <c r="A39" s="8"/>
      <c r="B39" s="8"/>
    </row>
    <row r="40" spans="1:11" x14ac:dyDescent="0.25">
      <c r="A40" s="8" t="s">
        <v>30</v>
      </c>
      <c r="B40" s="8"/>
    </row>
    <row r="41" spans="1:11" x14ac:dyDescent="0.25">
      <c r="A41" s="8"/>
      <c r="B41" s="8"/>
    </row>
    <row r="42" spans="1:11" x14ac:dyDescent="0.25">
      <c r="A42" s="8" t="s">
        <v>31</v>
      </c>
      <c r="B42" s="8"/>
    </row>
    <row r="43" spans="1:11" x14ac:dyDescent="0.25">
      <c r="A43" s="8"/>
      <c r="B43" s="8"/>
    </row>
    <row r="44" spans="1:11" x14ac:dyDescent="0.25">
      <c r="A44" s="8" t="s">
        <v>32</v>
      </c>
      <c r="B44" s="8"/>
    </row>
  </sheetData>
  <sheetProtection selectLockedCells="1"/>
  <mergeCells count="5">
    <mergeCell ref="A35:B35"/>
    <mergeCell ref="A1:I1"/>
    <mergeCell ref="B10:K10"/>
    <mergeCell ref="A12:A13"/>
    <mergeCell ref="B12:B13"/>
  </mergeCells>
  <pageMargins left="0.7" right="0.7" top="0.75" bottom="0.75" header="0.3" footer="0.3"/>
  <pageSetup paperSize="8" scale="54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F4F9-4384-491D-943D-53BF56FD1875}">
  <dimension ref="A1:M32"/>
  <sheetViews>
    <sheetView topLeftCell="A13" workbookViewId="0">
      <selection activeCell="K25" sqref="K25"/>
    </sheetView>
  </sheetViews>
  <sheetFormatPr defaultRowHeight="15" x14ac:dyDescent="0.25"/>
  <cols>
    <col min="2" max="2" width="51.7109375" customWidth="1"/>
    <col min="5" max="5" width="14.85546875" customWidth="1"/>
    <col min="6" max="6" width="15" style="38" bestFit="1" customWidth="1"/>
    <col min="7" max="7" width="25.7109375" customWidth="1"/>
    <col min="8" max="8" width="11.85546875" style="41" customWidth="1"/>
    <col min="9" max="9" width="12.28515625" style="40" customWidth="1"/>
    <col min="10" max="10" width="13.42578125" bestFit="1" customWidth="1"/>
    <col min="11" max="11" width="15.140625" bestFit="1" customWidth="1"/>
  </cols>
  <sheetData>
    <row r="1" spans="1:13" ht="37.5" customHeight="1" x14ac:dyDescent="0.25">
      <c r="A1" s="48" t="s">
        <v>33</v>
      </c>
      <c r="B1" s="49"/>
      <c r="C1" s="49"/>
      <c r="D1" s="49"/>
      <c r="E1" s="49"/>
      <c r="F1" s="50"/>
      <c r="G1" s="50"/>
      <c r="H1" s="50"/>
      <c r="I1" s="51"/>
      <c r="J1" s="1"/>
      <c r="K1" s="2"/>
      <c r="L1" s="3"/>
      <c r="M1" s="3"/>
    </row>
    <row r="2" spans="1:1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2"/>
      <c r="L2" s="3"/>
      <c r="M2" s="3"/>
    </row>
    <row r="3" spans="1:13" s="8" customFormat="1" x14ac:dyDescent="0.25">
      <c r="A3" s="2" t="s">
        <v>1</v>
      </c>
      <c r="B3" s="4"/>
      <c r="C3" s="5"/>
      <c r="D3" s="5"/>
      <c r="E3" s="5"/>
      <c r="F3" s="5"/>
      <c r="G3" s="5"/>
      <c r="H3" s="5"/>
      <c r="I3" s="5"/>
      <c r="J3" s="6"/>
      <c r="K3" s="5"/>
      <c r="L3" s="7"/>
      <c r="M3" s="7"/>
    </row>
    <row r="4" spans="1:13" x14ac:dyDescent="0.25">
      <c r="A4" s="2" t="s">
        <v>55</v>
      </c>
      <c r="B4" s="2"/>
      <c r="C4" s="2"/>
      <c r="D4" s="2"/>
      <c r="E4" s="2"/>
      <c r="F4" s="2"/>
      <c r="G4" s="2"/>
      <c r="H4" s="2"/>
      <c r="I4" s="2"/>
      <c r="J4" s="1"/>
      <c r="K4" s="2"/>
      <c r="L4" s="3"/>
      <c r="M4" s="3"/>
    </row>
    <row r="5" spans="1:13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1"/>
      <c r="K5" s="2"/>
      <c r="L5" s="3"/>
      <c r="M5" s="3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1"/>
      <c r="K6" s="2"/>
      <c r="L6" s="3"/>
      <c r="M6" s="3"/>
    </row>
    <row r="7" spans="1:13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1"/>
      <c r="L7" s="3"/>
      <c r="M7" s="3"/>
    </row>
    <row r="8" spans="1:13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1"/>
      <c r="L8" s="3"/>
      <c r="M8" s="3"/>
    </row>
    <row r="9" spans="1:13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1"/>
      <c r="L9" s="3"/>
      <c r="M9" s="3"/>
    </row>
    <row r="10" spans="1:13" ht="15.75" thickBot="1" x14ac:dyDescent="0.3">
      <c r="A10" s="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3"/>
      <c r="M10" s="3"/>
    </row>
    <row r="11" spans="1:13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K11" s="11"/>
      <c r="L11" s="3"/>
      <c r="M11" s="3"/>
    </row>
    <row r="12" spans="1:13" ht="102" thickBot="1" x14ac:dyDescent="0.3">
      <c r="A12" s="53" t="s">
        <v>6</v>
      </c>
      <c r="B12" s="55" t="s">
        <v>8</v>
      </c>
      <c r="C12" s="13" t="s">
        <v>9</v>
      </c>
      <c r="D12" s="13" t="s">
        <v>10</v>
      </c>
      <c r="E12" s="14" t="s">
        <v>11</v>
      </c>
      <c r="F12" s="15" t="s">
        <v>12</v>
      </c>
      <c r="G12" s="12" t="s">
        <v>62</v>
      </c>
      <c r="H12" s="16" t="s">
        <v>13</v>
      </c>
      <c r="I12" s="17" t="s">
        <v>14</v>
      </c>
      <c r="J12" s="14" t="s">
        <v>15</v>
      </c>
      <c r="K12" s="18" t="s">
        <v>16</v>
      </c>
    </row>
    <row r="13" spans="1:13" ht="15.75" thickBot="1" x14ac:dyDescent="0.3">
      <c r="A13" s="54"/>
      <c r="B13" s="54"/>
      <c r="C13" s="19">
        <v>150000</v>
      </c>
      <c r="D13" s="20"/>
      <c r="E13" s="21"/>
      <c r="F13" s="22">
        <v>0.85</v>
      </c>
      <c r="G13" s="21"/>
      <c r="H13" s="22">
        <v>0.05</v>
      </c>
      <c r="I13" s="21">
        <v>0.05</v>
      </c>
      <c r="J13" s="21">
        <v>0.05</v>
      </c>
      <c r="K13" s="23">
        <f>SUM(E13:J13)</f>
        <v>1</v>
      </c>
    </row>
    <row r="14" spans="1:13" ht="15.75" thickBot="1" x14ac:dyDescent="0.3">
      <c r="A14" s="24">
        <v>1</v>
      </c>
      <c r="B14" s="26" t="s">
        <v>17</v>
      </c>
      <c r="C14" s="43">
        <v>3330</v>
      </c>
      <c r="D14" s="44">
        <f t="shared" ref="D14:D20" si="0">C14/100</f>
        <v>33.299999999999997</v>
      </c>
      <c r="E14" s="27"/>
      <c r="F14" s="27"/>
      <c r="G14" s="27"/>
      <c r="H14" s="27"/>
      <c r="I14" s="27"/>
      <c r="J14" s="28"/>
      <c r="K14" s="29">
        <f>(E14*D14)+(F14*C14*0.85)+(G14*300)+(H14*C14*0.05)+(C14*I14*0.05)+(J14*C14*0.05)</f>
        <v>0</v>
      </c>
    </row>
    <row r="15" spans="1:13" ht="15.75" thickBot="1" x14ac:dyDescent="0.3">
      <c r="A15" s="24">
        <v>2</v>
      </c>
      <c r="B15" s="26" t="s">
        <v>18</v>
      </c>
      <c r="C15" s="42">
        <v>2677.5</v>
      </c>
      <c r="D15" s="44">
        <f t="shared" si="0"/>
        <v>26.774999999999999</v>
      </c>
      <c r="E15" s="27"/>
      <c r="F15" s="27"/>
      <c r="G15" s="27"/>
      <c r="H15" s="27"/>
      <c r="I15" s="27"/>
      <c r="J15" s="28"/>
      <c r="K15" s="29">
        <f t="shared" ref="K15:K20" si="1">(E15*D15)+(F15*C15*0.85)+(G15*300)+(H15*C15*0.05)+(C15*I15*0.05)+(J15*C15*0.05)</f>
        <v>0</v>
      </c>
    </row>
    <row r="16" spans="1:13" ht="15.75" thickBot="1" x14ac:dyDescent="0.3">
      <c r="A16" s="24">
        <v>3</v>
      </c>
      <c r="B16" s="26" t="s">
        <v>20</v>
      </c>
      <c r="C16" s="25">
        <v>1175</v>
      </c>
      <c r="D16" s="44">
        <f t="shared" si="0"/>
        <v>11.75</v>
      </c>
      <c r="E16" s="27"/>
      <c r="F16" s="27"/>
      <c r="G16" s="27"/>
      <c r="H16" s="27"/>
      <c r="I16" s="27"/>
      <c r="J16" s="28"/>
      <c r="K16" s="29">
        <f t="shared" si="1"/>
        <v>0</v>
      </c>
    </row>
    <row r="17" spans="1:11" ht="15.75" thickBot="1" x14ac:dyDescent="0.3">
      <c r="A17" s="24">
        <v>4</v>
      </c>
      <c r="B17" s="26" t="s">
        <v>21</v>
      </c>
      <c r="C17" s="25">
        <v>1295</v>
      </c>
      <c r="D17" s="44">
        <f t="shared" si="0"/>
        <v>12.95</v>
      </c>
      <c r="E17" s="27"/>
      <c r="F17" s="27"/>
      <c r="G17" s="27"/>
      <c r="H17" s="27"/>
      <c r="I17" s="27"/>
      <c r="J17" s="28"/>
      <c r="K17" s="29">
        <f t="shared" si="1"/>
        <v>0</v>
      </c>
    </row>
    <row r="18" spans="1:11" ht="15.75" thickBot="1" x14ac:dyDescent="0.3">
      <c r="A18" s="24">
        <v>5</v>
      </c>
      <c r="B18" s="26" t="s">
        <v>22</v>
      </c>
      <c r="C18" s="25">
        <v>1715</v>
      </c>
      <c r="D18" s="44">
        <f t="shared" si="0"/>
        <v>17.149999999999999</v>
      </c>
      <c r="E18" s="27"/>
      <c r="F18" s="27"/>
      <c r="G18" s="27"/>
      <c r="H18" s="27"/>
      <c r="I18" s="27"/>
      <c r="J18" s="28"/>
      <c r="K18" s="29">
        <f t="shared" si="1"/>
        <v>0</v>
      </c>
    </row>
    <row r="19" spans="1:11" ht="15.75" thickBot="1" x14ac:dyDescent="0.3">
      <c r="A19" s="24">
        <v>6</v>
      </c>
      <c r="B19" s="26" t="s">
        <v>23</v>
      </c>
      <c r="C19" s="25">
        <v>250</v>
      </c>
      <c r="D19" s="44">
        <f t="shared" si="0"/>
        <v>2.5</v>
      </c>
      <c r="E19" s="27"/>
      <c r="F19" s="27"/>
      <c r="G19" s="27"/>
      <c r="H19" s="27"/>
      <c r="I19" s="27"/>
      <c r="J19" s="28"/>
      <c r="K19" s="29">
        <f t="shared" si="1"/>
        <v>0</v>
      </c>
    </row>
    <row r="20" spans="1:11" ht="15.75" thickBot="1" x14ac:dyDescent="0.3">
      <c r="A20" s="24">
        <v>7</v>
      </c>
      <c r="B20" s="26" t="s">
        <v>24</v>
      </c>
      <c r="C20" s="25">
        <v>250</v>
      </c>
      <c r="D20" s="44">
        <f t="shared" si="0"/>
        <v>2.5</v>
      </c>
      <c r="E20" s="27"/>
      <c r="F20" s="28"/>
      <c r="G20" s="27"/>
      <c r="H20" s="27"/>
      <c r="I20" s="27"/>
      <c r="J20" s="28"/>
      <c r="K20" s="29">
        <f t="shared" si="1"/>
        <v>0</v>
      </c>
    </row>
    <row r="21" spans="1:11" ht="15.75" thickBot="1" x14ac:dyDescent="0.3">
      <c r="B21" s="31"/>
      <c r="C21" s="32"/>
      <c r="D21" s="32"/>
      <c r="E21" s="32"/>
      <c r="F21" s="33"/>
      <c r="G21" s="32"/>
      <c r="H21" s="34"/>
      <c r="I21" s="35"/>
      <c r="J21" s="32"/>
      <c r="K21" s="36"/>
    </row>
    <row r="22" spans="1:11" x14ac:dyDescent="0.25">
      <c r="A22" s="8"/>
      <c r="B22" s="8"/>
      <c r="J22" t="s">
        <v>59</v>
      </c>
      <c r="K22" s="45">
        <f>SUM(K14:K20)</f>
        <v>0</v>
      </c>
    </row>
    <row r="23" spans="1:11" x14ac:dyDescent="0.25">
      <c r="A23" s="47" t="s">
        <v>28</v>
      </c>
      <c r="B23" s="47"/>
      <c r="J23" t="s">
        <v>60</v>
      </c>
      <c r="K23" s="46">
        <f>0.15*K22</f>
        <v>0</v>
      </c>
    </row>
    <row r="24" spans="1:11" x14ac:dyDescent="0.25">
      <c r="A24" s="8"/>
      <c r="B24" s="8"/>
      <c r="J24" t="s">
        <v>61</v>
      </c>
      <c r="K24" s="45">
        <f>SUM(K22:K23)</f>
        <v>0</v>
      </c>
    </row>
    <row r="25" spans="1:11" x14ac:dyDescent="0.25">
      <c r="A25" s="8" t="s">
        <v>29</v>
      </c>
      <c r="B25" s="8"/>
    </row>
    <row r="26" spans="1:11" x14ac:dyDescent="0.25">
      <c r="A26" s="8"/>
      <c r="B26" s="8"/>
    </row>
    <row r="27" spans="1:11" x14ac:dyDescent="0.25">
      <c r="A27" s="8"/>
      <c r="B27" s="8"/>
    </row>
    <row r="28" spans="1:11" x14ac:dyDescent="0.25">
      <c r="A28" s="8" t="s">
        <v>30</v>
      </c>
      <c r="B28" s="8"/>
    </row>
    <row r="29" spans="1:11" x14ac:dyDescent="0.25">
      <c r="A29" s="8"/>
      <c r="B29" s="8"/>
    </row>
    <row r="30" spans="1:11" x14ac:dyDescent="0.25">
      <c r="A30" s="8" t="s">
        <v>31</v>
      </c>
      <c r="B30" s="8"/>
    </row>
    <row r="31" spans="1:11" x14ac:dyDescent="0.25">
      <c r="A31" s="8"/>
      <c r="B31" s="8"/>
    </row>
    <row r="32" spans="1:11" x14ac:dyDescent="0.25">
      <c r="A32" s="8" t="s">
        <v>32</v>
      </c>
      <c r="B32" s="8"/>
    </row>
  </sheetData>
  <sheetProtection selectLockedCells="1"/>
  <mergeCells count="5">
    <mergeCell ref="A23:B23"/>
    <mergeCell ref="A1:I1"/>
    <mergeCell ref="B10:K10"/>
    <mergeCell ref="A12:A13"/>
    <mergeCell ref="B12:B13"/>
  </mergeCells>
  <pageMargins left="0.7" right="0.7" top="0.75" bottom="0.75" header="0.3" footer="0.3"/>
  <pageSetup paperSize="8" scale="54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F76A-D994-47AA-8195-66E1B5F357DA}">
  <dimension ref="A1:M34"/>
  <sheetViews>
    <sheetView topLeftCell="A12" workbookViewId="0">
      <selection activeCell="K14" sqref="K14:K22"/>
    </sheetView>
  </sheetViews>
  <sheetFormatPr defaultRowHeight="15" x14ac:dyDescent="0.25"/>
  <cols>
    <col min="2" max="2" width="51.7109375" customWidth="1"/>
    <col min="5" max="5" width="14.85546875" customWidth="1"/>
    <col min="6" max="6" width="15" style="38" bestFit="1" customWidth="1"/>
    <col min="7" max="7" width="25.7109375" customWidth="1"/>
    <col min="8" max="8" width="11.85546875" style="41" customWidth="1"/>
    <col min="9" max="9" width="12.28515625" style="40" customWidth="1"/>
    <col min="10" max="10" width="13.42578125" bestFit="1" customWidth="1"/>
    <col min="11" max="11" width="15.140625" bestFit="1" customWidth="1"/>
  </cols>
  <sheetData>
    <row r="1" spans="1:13" ht="37.5" customHeight="1" x14ac:dyDescent="0.25">
      <c r="A1" s="48" t="s">
        <v>33</v>
      </c>
      <c r="B1" s="49"/>
      <c r="C1" s="49"/>
      <c r="D1" s="49"/>
      <c r="E1" s="49"/>
      <c r="F1" s="50"/>
      <c r="G1" s="50"/>
      <c r="H1" s="50"/>
      <c r="I1" s="51"/>
      <c r="J1" s="1"/>
      <c r="K1" s="2"/>
      <c r="L1" s="3"/>
      <c r="M1" s="3"/>
    </row>
    <row r="2" spans="1:1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2"/>
      <c r="L2" s="3"/>
      <c r="M2" s="3"/>
    </row>
    <row r="3" spans="1:13" s="8" customFormat="1" x14ac:dyDescent="0.25">
      <c r="A3" s="2" t="s">
        <v>1</v>
      </c>
      <c r="B3" s="4"/>
      <c r="C3" s="5"/>
      <c r="D3" s="5"/>
      <c r="E3" s="5"/>
      <c r="F3" s="5"/>
      <c r="G3" s="5"/>
      <c r="H3" s="5"/>
      <c r="I3" s="5"/>
      <c r="J3" s="6"/>
      <c r="K3" s="5"/>
      <c r="L3" s="7"/>
      <c r="M3" s="7"/>
    </row>
    <row r="4" spans="1:13" x14ac:dyDescent="0.25">
      <c r="A4" s="2" t="s">
        <v>57</v>
      </c>
      <c r="B4" s="2"/>
      <c r="C4" s="2"/>
      <c r="D4" s="2"/>
      <c r="E4" s="2"/>
      <c r="F4" s="2"/>
      <c r="G4" s="2"/>
      <c r="H4" s="2"/>
      <c r="I4" s="2"/>
      <c r="J4" s="1"/>
      <c r="K4" s="2"/>
      <c r="L4" s="3"/>
      <c r="M4" s="3"/>
    </row>
    <row r="5" spans="1:13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1"/>
      <c r="K5" s="2"/>
      <c r="L5" s="3"/>
      <c r="M5" s="3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1"/>
      <c r="K6" s="2"/>
      <c r="L6" s="3"/>
      <c r="M6" s="3"/>
    </row>
    <row r="7" spans="1:13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1"/>
      <c r="L7" s="3"/>
      <c r="M7" s="3"/>
    </row>
    <row r="8" spans="1:13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1"/>
      <c r="L8" s="3"/>
      <c r="M8" s="3"/>
    </row>
    <row r="9" spans="1:13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1"/>
      <c r="L9" s="3"/>
      <c r="M9" s="3"/>
    </row>
    <row r="10" spans="1:13" ht="15.75" thickBot="1" x14ac:dyDescent="0.3">
      <c r="A10" s="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3"/>
      <c r="M10" s="3"/>
    </row>
    <row r="11" spans="1:13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K11" s="11"/>
      <c r="L11" s="3"/>
      <c r="M11" s="3"/>
    </row>
    <row r="12" spans="1:13" ht="102" thickBot="1" x14ac:dyDescent="0.3">
      <c r="A12" s="53" t="s">
        <v>6</v>
      </c>
      <c r="B12" s="55" t="s">
        <v>8</v>
      </c>
      <c r="C12" s="13" t="s">
        <v>9</v>
      </c>
      <c r="D12" s="13" t="s">
        <v>10</v>
      </c>
      <c r="E12" s="14" t="s">
        <v>11</v>
      </c>
      <c r="F12" s="15" t="s">
        <v>12</v>
      </c>
      <c r="G12" s="12" t="s">
        <v>62</v>
      </c>
      <c r="H12" s="16" t="s">
        <v>13</v>
      </c>
      <c r="I12" s="17" t="s">
        <v>14</v>
      </c>
      <c r="J12" s="14" t="s">
        <v>15</v>
      </c>
      <c r="K12" s="18" t="s">
        <v>16</v>
      </c>
    </row>
    <row r="13" spans="1:13" ht="15.75" thickBot="1" x14ac:dyDescent="0.3">
      <c r="A13" s="54"/>
      <c r="B13" s="54"/>
      <c r="C13" s="19">
        <v>150000</v>
      </c>
      <c r="D13" s="20"/>
      <c r="E13" s="21"/>
      <c r="F13" s="22">
        <v>0.85</v>
      </c>
      <c r="G13" s="21"/>
      <c r="H13" s="22">
        <v>0.05</v>
      </c>
      <c r="I13" s="21">
        <v>0.05</v>
      </c>
      <c r="J13" s="21">
        <v>0.05</v>
      </c>
      <c r="K13" s="23">
        <f>SUM(E13:J13)</f>
        <v>1</v>
      </c>
    </row>
    <row r="14" spans="1:13" ht="15.75" thickBot="1" x14ac:dyDescent="0.3">
      <c r="A14" s="24">
        <v>1</v>
      </c>
      <c r="B14" s="30" t="s">
        <v>17</v>
      </c>
      <c r="C14" s="43">
        <v>1500</v>
      </c>
      <c r="D14" s="44">
        <f>C14/100</f>
        <v>15</v>
      </c>
      <c r="E14" s="27"/>
      <c r="F14" s="27"/>
      <c r="G14" s="27"/>
      <c r="H14" s="27"/>
      <c r="I14" s="27"/>
      <c r="J14" s="28"/>
      <c r="K14" s="29">
        <f>(E14*D14)+(F14*C14*0.85)+(G14*300)+(H14*C14*0.05)+(C14*I14*0.05)+(J14*C14*0.05)</f>
        <v>0</v>
      </c>
    </row>
    <row r="15" spans="1:13" ht="15.75" thickBot="1" x14ac:dyDescent="0.3">
      <c r="A15" s="24">
        <v>2</v>
      </c>
      <c r="B15" s="30" t="s">
        <v>18</v>
      </c>
      <c r="C15" s="42">
        <v>2100</v>
      </c>
      <c r="D15" s="44">
        <f t="shared" ref="D15:D21" si="0">C15/100</f>
        <v>21</v>
      </c>
      <c r="E15" s="27"/>
      <c r="F15" s="27"/>
      <c r="G15" s="27"/>
      <c r="H15" s="27"/>
      <c r="I15" s="27"/>
      <c r="J15" s="28"/>
      <c r="K15" s="29">
        <f t="shared" ref="K15:K22" si="1">(E15*D15)+(F15*C15*0.85)+(G15*300)+(H15*C15*0.05)+(C15*I15*0.05)+(J15*C15*0.05)</f>
        <v>0</v>
      </c>
    </row>
    <row r="16" spans="1:13" ht="15.75" thickBot="1" x14ac:dyDescent="0.3">
      <c r="A16" s="24">
        <v>3</v>
      </c>
      <c r="B16" s="30" t="s">
        <v>20</v>
      </c>
      <c r="C16" s="25">
        <v>5250</v>
      </c>
      <c r="D16" s="44">
        <f t="shared" si="0"/>
        <v>52.5</v>
      </c>
      <c r="E16" s="27"/>
      <c r="F16" s="27"/>
      <c r="G16" s="27"/>
      <c r="H16" s="27"/>
      <c r="I16" s="27"/>
      <c r="J16" s="28"/>
      <c r="K16" s="29">
        <f t="shared" si="1"/>
        <v>0</v>
      </c>
    </row>
    <row r="17" spans="1:11" ht="15.75" thickBot="1" x14ac:dyDescent="0.3">
      <c r="A17" s="24">
        <v>4</v>
      </c>
      <c r="B17" s="30" t="s">
        <v>21</v>
      </c>
      <c r="C17" s="25">
        <v>5100</v>
      </c>
      <c r="D17" s="44">
        <f t="shared" si="0"/>
        <v>51</v>
      </c>
      <c r="E17" s="27"/>
      <c r="F17" s="27"/>
      <c r="G17" s="27"/>
      <c r="H17" s="27"/>
      <c r="I17" s="27"/>
      <c r="J17" s="28"/>
      <c r="K17" s="29">
        <f t="shared" si="1"/>
        <v>0</v>
      </c>
    </row>
    <row r="18" spans="1:11" ht="15.75" thickBot="1" x14ac:dyDescent="0.3">
      <c r="A18" s="24">
        <v>5</v>
      </c>
      <c r="B18" s="30" t="s">
        <v>22</v>
      </c>
      <c r="C18" s="25">
        <v>5100</v>
      </c>
      <c r="D18" s="44">
        <f t="shared" si="0"/>
        <v>51</v>
      </c>
      <c r="E18" s="27"/>
      <c r="F18" s="27"/>
      <c r="G18" s="27"/>
      <c r="H18" s="27"/>
      <c r="I18" s="27"/>
      <c r="J18" s="28"/>
      <c r="K18" s="29">
        <f t="shared" si="1"/>
        <v>0</v>
      </c>
    </row>
    <row r="19" spans="1:11" ht="15.75" thickBot="1" x14ac:dyDescent="0.3">
      <c r="A19" s="24">
        <v>6</v>
      </c>
      <c r="B19" s="30" t="s">
        <v>23</v>
      </c>
      <c r="C19" s="25">
        <v>750</v>
      </c>
      <c r="D19" s="44">
        <f t="shared" si="0"/>
        <v>7.5</v>
      </c>
      <c r="E19" s="27"/>
      <c r="F19" s="27"/>
      <c r="G19" s="27"/>
      <c r="H19" s="27"/>
      <c r="I19" s="27"/>
      <c r="J19" s="28"/>
      <c r="K19" s="29">
        <f t="shared" si="1"/>
        <v>0</v>
      </c>
    </row>
    <row r="20" spans="1:11" ht="15.75" thickBot="1" x14ac:dyDescent="0.3">
      <c r="A20" s="24">
        <v>7</v>
      </c>
      <c r="B20" s="30" t="s">
        <v>24</v>
      </c>
      <c r="C20" s="25">
        <v>750</v>
      </c>
      <c r="D20" s="44">
        <f t="shared" si="0"/>
        <v>7.5</v>
      </c>
      <c r="E20" s="27"/>
      <c r="F20" s="28"/>
      <c r="G20" s="27"/>
      <c r="H20" s="27"/>
      <c r="I20" s="27"/>
      <c r="J20" s="28"/>
      <c r="K20" s="29">
        <f t="shared" si="1"/>
        <v>0</v>
      </c>
    </row>
    <row r="21" spans="1:11" ht="15.75" thickBot="1" x14ac:dyDescent="0.3">
      <c r="A21" s="24">
        <v>8</v>
      </c>
      <c r="B21" s="30" t="s">
        <v>47</v>
      </c>
      <c r="C21" s="25">
        <v>750</v>
      </c>
      <c r="D21" s="44">
        <f t="shared" si="0"/>
        <v>7.5</v>
      </c>
      <c r="E21" s="27"/>
      <c r="F21" s="28"/>
      <c r="G21" s="27"/>
      <c r="H21" s="27"/>
      <c r="I21" s="27"/>
      <c r="J21" s="28"/>
      <c r="K21" s="29">
        <f>(E21*D21)+(F21*C21*0.85)+(G21*300)+(H21*C21*0.05)+(C21*I21*0.05)+(J21*C21*0.05)</f>
        <v>0</v>
      </c>
    </row>
    <row r="22" spans="1:11" ht="15.75" thickBot="1" x14ac:dyDescent="0.3">
      <c r="A22" s="24">
        <v>9</v>
      </c>
      <c r="B22" s="30" t="s">
        <v>56</v>
      </c>
      <c r="C22" s="25">
        <v>750</v>
      </c>
      <c r="D22" s="44">
        <f>C22/100</f>
        <v>7.5</v>
      </c>
      <c r="E22" s="27"/>
      <c r="F22" s="28"/>
      <c r="G22" s="27"/>
      <c r="H22" s="27"/>
      <c r="I22" s="27"/>
      <c r="J22" s="28"/>
      <c r="K22" s="29">
        <f t="shared" si="1"/>
        <v>0</v>
      </c>
    </row>
    <row r="23" spans="1:11" ht="15.75" thickBot="1" x14ac:dyDescent="0.3">
      <c r="B23" s="31"/>
      <c r="C23" s="32"/>
      <c r="D23" s="32"/>
      <c r="E23" s="32"/>
      <c r="F23" s="33"/>
      <c r="G23" s="32"/>
      <c r="H23" s="34"/>
      <c r="I23" s="35"/>
      <c r="J23" s="32"/>
      <c r="K23" s="36"/>
    </row>
    <row r="24" spans="1:11" x14ac:dyDescent="0.25">
      <c r="A24" s="8"/>
      <c r="B24" s="8"/>
      <c r="J24" t="s">
        <v>59</v>
      </c>
      <c r="K24" s="45">
        <f>SUM(K14:K22)</f>
        <v>0</v>
      </c>
    </row>
    <row r="25" spans="1:11" x14ac:dyDescent="0.25">
      <c r="A25" s="47" t="s">
        <v>28</v>
      </c>
      <c r="B25" s="47"/>
      <c r="J25" t="s">
        <v>60</v>
      </c>
      <c r="K25" s="46">
        <f>K24*0.15</f>
        <v>0</v>
      </c>
    </row>
    <row r="26" spans="1:11" x14ac:dyDescent="0.25">
      <c r="A26" s="8"/>
      <c r="B26" s="8"/>
      <c r="J26" t="s">
        <v>61</v>
      </c>
      <c r="K26" s="45">
        <f>SUM(K24:K25)</f>
        <v>0</v>
      </c>
    </row>
    <row r="27" spans="1:11" x14ac:dyDescent="0.25">
      <c r="A27" s="8" t="s">
        <v>29</v>
      </c>
      <c r="B27" s="8"/>
    </row>
    <row r="28" spans="1:11" x14ac:dyDescent="0.25">
      <c r="A28" s="8"/>
      <c r="B28" s="8"/>
    </row>
    <row r="29" spans="1:11" x14ac:dyDescent="0.25">
      <c r="A29" s="8"/>
      <c r="B29" s="8"/>
    </row>
    <row r="30" spans="1:11" x14ac:dyDescent="0.25">
      <c r="A30" s="8" t="s">
        <v>30</v>
      </c>
      <c r="B30" s="8"/>
    </row>
    <row r="31" spans="1:11" x14ac:dyDescent="0.25">
      <c r="A31" s="8"/>
      <c r="B31" s="8"/>
    </row>
    <row r="32" spans="1:11" x14ac:dyDescent="0.25">
      <c r="A32" s="8" t="s">
        <v>31</v>
      </c>
      <c r="B32" s="8"/>
    </row>
    <row r="33" spans="1:2" x14ac:dyDescent="0.25">
      <c r="A33" s="8"/>
      <c r="B33" s="8"/>
    </row>
    <row r="34" spans="1:2" x14ac:dyDescent="0.25">
      <c r="A34" s="8" t="s">
        <v>32</v>
      </c>
      <c r="B34" s="8"/>
    </row>
  </sheetData>
  <sheetProtection selectLockedCells="1"/>
  <mergeCells count="5">
    <mergeCell ref="A25:B25"/>
    <mergeCell ref="A1:I1"/>
    <mergeCell ref="B10:K10"/>
    <mergeCell ref="A12:A13"/>
    <mergeCell ref="B12:B13"/>
  </mergeCells>
  <pageMargins left="0.7" right="0.7" top="0.75" bottom="0.75" header="0.3" footer="0.3"/>
  <pageSetup paperSize="8" scale="54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95A0-87D0-4BA6-8CB3-3F7B6A75CF7C}">
  <dimension ref="A1:N34"/>
  <sheetViews>
    <sheetView tabSelected="1" topLeftCell="C12" workbookViewId="0">
      <selection activeCell="H26" sqref="H26"/>
    </sheetView>
  </sheetViews>
  <sheetFormatPr defaultRowHeight="15" x14ac:dyDescent="0.25"/>
  <cols>
    <col min="3" max="3" width="51.7109375" customWidth="1"/>
    <col min="6" max="6" width="14.85546875" customWidth="1"/>
    <col min="7" max="7" width="15" style="38" bestFit="1" customWidth="1"/>
    <col min="8" max="8" width="25.7109375" customWidth="1"/>
    <col min="9" max="9" width="11.85546875" style="41" customWidth="1"/>
    <col min="10" max="10" width="12.28515625" style="40" customWidth="1"/>
    <col min="11" max="11" width="13.42578125" bestFit="1" customWidth="1"/>
    <col min="12" max="12" width="15.140625" bestFit="1" customWidth="1"/>
  </cols>
  <sheetData>
    <row r="1" spans="1:14" ht="37.5" customHeight="1" x14ac:dyDescent="0.25">
      <c r="A1" s="48" t="s">
        <v>33</v>
      </c>
      <c r="B1" s="49"/>
      <c r="C1" s="49"/>
      <c r="D1" s="49"/>
      <c r="E1" s="49"/>
      <c r="F1" s="49"/>
      <c r="G1" s="50"/>
      <c r="H1" s="50"/>
      <c r="I1" s="50"/>
      <c r="J1" s="51"/>
      <c r="K1" s="1"/>
      <c r="L1" s="2"/>
      <c r="M1" s="3"/>
      <c r="N1" s="3"/>
    </row>
    <row r="2" spans="1:14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3"/>
      <c r="N2" s="3"/>
    </row>
    <row r="3" spans="1:14" s="8" customFormat="1" x14ac:dyDescent="0.25">
      <c r="A3" s="2" t="s">
        <v>1</v>
      </c>
      <c r="B3" s="2"/>
      <c r="C3" s="4"/>
      <c r="D3" s="5"/>
      <c r="E3" s="5"/>
      <c r="F3" s="5"/>
      <c r="G3" s="5"/>
      <c r="H3" s="5"/>
      <c r="I3" s="5"/>
      <c r="J3" s="5"/>
      <c r="K3" s="6"/>
      <c r="L3" s="5"/>
      <c r="M3" s="7"/>
      <c r="N3" s="7"/>
    </row>
    <row r="4" spans="1:14" x14ac:dyDescent="0.25">
      <c r="A4" s="2" t="s">
        <v>58</v>
      </c>
      <c r="B4" s="2"/>
      <c r="C4" s="2"/>
      <c r="D4" s="2"/>
      <c r="E4" s="2"/>
      <c r="F4" s="2"/>
      <c r="G4" s="2"/>
      <c r="H4" s="2"/>
      <c r="I4" s="2"/>
      <c r="J4" s="2"/>
      <c r="K4" s="1"/>
      <c r="L4" s="2"/>
      <c r="M4" s="3"/>
      <c r="N4" s="3"/>
    </row>
    <row r="5" spans="1:14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1"/>
      <c r="L5" s="2"/>
      <c r="M5" s="3"/>
      <c r="N5" s="3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"/>
      <c r="L6" s="2"/>
      <c r="M6" s="3"/>
      <c r="N6" s="3"/>
    </row>
    <row r="7" spans="1:14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3"/>
      <c r="N7" s="3"/>
    </row>
    <row r="8" spans="1:14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3"/>
      <c r="N8" s="3"/>
    </row>
    <row r="9" spans="1:14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3"/>
      <c r="N9" s="3"/>
    </row>
    <row r="10" spans="1:14" ht="15.75" thickBot="1" x14ac:dyDescent="0.3">
      <c r="A10" s="1"/>
      <c r="B10" s="52" t="s">
        <v>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3"/>
      <c r="N10" s="3"/>
    </row>
    <row r="11" spans="1:14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L11" s="11"/>
      <c r="M11" s="3"/>
      <c r="N11" s="3"/>
    </row>
    <row r="12" spans="1:14" ht="102" thickBot="1" x14ac:dyDescent="0.3">
      <c r="A12" s="53" t="s">
        <v>6</v>
      </c>
      <c r="B12" s="53" t="s">
        <v>7</v>
      </c>
      <c r="C12" s="55" t="s">
        <v>8</v>
      </c>
      <c r="D12" s="13" t="s">
        <v>9</v>
      </c>
      <c r="E12" s="13" t="s">
        <v>10</v>
      </c>
      <c r="F12" s="14" t="s">
        <v>11</v>
      </c>
      <c r="G12" s="15" t="s">
        <v>12</v>
      </c>
      <c r="H12" s="12" t="s">
        <v>62</v>
      </c>
      <c r="I12" s="16" t="s">
        <v>13</v>
      </c>
      <c r="J12" s="17" t="s">
        <v>14</v>
      </c>
      <c r="K12" s="14" t="s">
        <v>15</v>
      </c>
      <c r="L12" s="18" t="s">
        <v>16</v>
      </c>
    </row>
    <row r="13" spans="1:14" ht="15.75" thickBot="1" x14ac:dyDescent="0.3">
      <c r="A13" s="54"/>
      <c r="B13" s="61"/>
      <c r="C13" s="54"/>
      <c r="D13" s="19">
        <v>150000</v>
      </c>
      <c r="E13" s="20"/>
      <c r="F13" s="21"/>
      <c r="G13" s="22">
        <v>0.85</v>
      </c>
      <c r="H13" s="21"/>
      <c r="I13" s="22">
        <v>0.05</v>
      </c>
      <c r="J13" s="21">
        <v>0.05</v>
      </c>
      <c r="K13" s="21">
        <v>0.05</v>
      </c>
      <c r="L13" s="23">
        <f>SUM(F13:K13)</f>
        <v>1</v>
      </c>
    </row>
    <row r="14" spans="1:14" ht="15.75" thickBot="1" x14ac:dyDescent="0.3">
      <c r="A14" s="24">
        <v>1</v>
      </c>
      <c r="B14" s="24">
        <v>30004486</v>
      </c>
      <c r="C14" s="30" t="s">
        <v>17</v>
      </c>
      <c r="D14" s="43">
        <v>500</v>
      </c>
      <c r="E14" s="44">
        <f>D14/100</f>
        <v>5</v>
      </c>
      <c r="F14" s="27"/>
      <c r="G14" s="27"/>
      <c r="H14" s="27"/>
      <c r="I14" s="27"/>
      <c r="J14" s="27"/>
      <c r="K14" s="28"/>
      <c r="L14" s="29">
        <f>(F14*E14)+(G14*D14*0.85)+(H14*300)+(I14*D14*0.05)+(D14*J14*0.05)+(K14*D14*0.05)</f>
        <v>0</v>
      </c>
    </row>
    <row r="15" spans="1:14" ht="15.75" thickBot="1" x14ac:dyDescent="0.3">
      <c r="A15" s="24">
        <v>2</v>
      </c>
      <c r="B15" s="24">
        <v>30004054</v>
      </c>
      <c r="C15" s="30" t="s">
        <v>18</v>
      </c>
      <c r="D15" s="42">
        <v>700</v>
      </c>
      <c r="E15" s="44">
        <f t="shared" ref="E15:E22" si="0">D15/100</f>
        <v>7</v>
      </c>
      <c r="F15" s="27"/>
      <c r="G15" s="27"/>
      <c r="H15" s="27"/>
      <c r="I15" s="27"/>
      <c r="J15" s="27"/>
      <c r="K15" s="28"/>
      <c r="L15" s="29">
        <f t="shared" ref="L15:L22" si="1">(F15*E15)+(G15*D15*0.85)+(H15*300)+(I15*D15*0.05)+(D15*J15*0.05)+(K15*D15*0.05)</f>
        <v>0</v>
      </c>
    </row>
    <row r="16" spans="1:14" ht="15.75" thickBot="1" x14ac:dyDescent="0.3">
      <c r="A16" s="24">
        <v>3</v>
      </c>
      <c r="B16" s="24">
        <v>30004142</v>
      </c>
      <c r="C16" s="30" t="s">
        <v>20</v>
      </c>
      <c r="D16" s="25">
        <v>1750</v>
      </c>
      <c r="E16" s="44">
        <f t="shared" si="0"/>
        <v>17.5</v>
      </c>
      <c r="F16" s="27"/>
      <c r="G16" s="27"/>
      <c r="H16" s="27"/>
      <c r="I16" s="27"/>
      <c r="J16" s="27"/>
      <c r="K16" s="28"/>
      <c r="L16" s="29">
        <f t="shared" si="1"/>
        <v>0</v>
      </c>
    </row>
    <row r="17" spans="1:12" ht="15.75" thickBot="1" x14ac:dyDescent="0.3">
      <c r="A17" s="24">
        <v>4</v>
      </c>
      <c r="B17" s="24">
        <v>30004091</v>
      </c>
      <c r="C17" s="30" t="s">
        <v>21</v>
      </c>
      <c r="D17" s="25">
        <v>1700</v>
      </c>
      <c r="E17" s="44">
        <f t="shared" si="0"/>
        <v>17</v>
      </c>
      <c r="F17" s="27"/>
      <c r="G17" s="27"/>
      <c r="H17" s="27"/>
      <c r="I17" s="27"/>
      <c r="J17" s="27"/>
      <c r="K17" s="28"/>
      <c r="L17" s="29">
        <f t="shared" si="1"/>
        <v>0</v>
      </c>
    </row>
    <row r="18" spans="1:12" ht="15.75" thickBot="1" x14ac:dyDescent="0.3">
      <c r="A18" s="24">
        <v>5</v>
      </c>
      <c r="B18" s="24">
        <v>30004121</v>
      </c>
      <c r="C18" s="30" t="s">
        <v>22</v>
      </c>
      <c r="D18" s="25">
        <v>1700</v>
      </c>
      <c r="E18" s="44">
        <f t="shared" si="0"/>
        <v>17</v>
      </c>
      <c r="F18" s="27"/>
      <c r="G18" s="27"/>
      <c r="H18" s="27"/>
      <c r="I18" s="27"/>
      <c r="J18" s="27"/>
      <c r="K18" s="28"/>
      <c r="L18" s="29">
        <f t="shared" si="1"/>
        <v>0</v>
      </c>
    </row>
    <row r="19" spans="1:12" ht="15.75" thickBot="1" x14ac:dyDescent="0.3">
      <c r="A19" s="24">
        <v>6</v>
      </c>
      <c r="B19" s="24">
        <v>30004050</v>
      </c>
      <c r="C19" s="30" t="s">
        <v>23</v>
      </c>
      <c r="D19" s="25">
        <v>250</v>
      </c>
      <c r="E19" s="44">
        <f t="shared" si="0"/>
        <v>2.5</v>
      </c>
      <c r="F19" s="27"/>
      <c r="G19" s="27"/>
      <c r="H19" s="27"/>
      <c r="I19" s="27"/>
      <c r="J19" s="27"/>
      <c r="K19" s="28"/>
      <c r="L19" s="29">
        <f t="shared" si="1"/>
        <v>0</v>
      </c>
    </row>
    <row r="20" spans="1:12" ht="15.75" thickBot="1" x14ac:dyDescent="0.3">
      <c r="A20" s="24">
        <v>7</v>
      </c>
      <c r="B20" s="24">
        <v>30004089</v>
      </c>
      <c r="C20" s="30" t="s">
        <v>24</v>
      </c>
      <c r="D20" s="25">
        <v>250</v>
      </c>
      <c r="E20" s="44">
        <f t="shared" si="0"/>
        <v>2.5</v>
      </c>
      <c r="F20" s="27"/>
      <c r="G20" s="28"/>
      <c r="H20" s="27"/>
      <c r="I20" s="27"/>
      <c r="J20" s="27"/>
      <c r="K20" s="28"/>
      <c r="L20" s="29">
        <f t="shared" si="1"/>
        <v>0</v>
      </c>
    </row>
    <row r="21" spans="1:12" ht="15.75" thickBot="1" x14ac:dyDescent="0.3">
      <c r="A21" s="24">
        <v>8</v>
      </c>
      <c r="B21" s="24">
        <v>30004526</v>
      </c>
      <c r="C21" s="30" t="s">
        <v>47</v>
      </c>
      <c r="D21" s="25">
        <v>250</v>
      </c>
      <c r="E21" s="44">
        <f t="shared" si="0"/>
        <v>2.5</v>
      </c>
      <c r="F21" s="27"/>
      <c r="G21" s="28"/>
      <c r="H21" s="27"/>
      <c r="I21" s="27"/>
      <c r="J21" s="27"/>
      <c r="K21" s="28"/>
      <c r="L21" s="29">
        <f>(F21*E21)+(G21*D21*0.85)+(H21*300)+(I21*D21*0.05)+(D21*J21*0.05)+(K21*D21*0.05)</f>
        <v>0</v>
      </c>
    </row>
    <row r="22" spans="1:12" ht="15.75" thickBot="1" x14ac:dyDescent="0.3">
      <c r="A22" s="24">
        <v>9</v>
      </c>
      <c r="B22" s="24">
        <v>30004056</v>
      </c>
      <c r="C22" s="30" t="s">
        <v>56</v>
      </c>
      <c r="D22" s="25">
        <v>250</v>
      </c>
      <c r="E22" s="44">
        <f t="shared" si="0"/>
        <v>2.5</v>
      </c>
      <c r="F22" s="27"/>
      <c r="G22" s="28"/>
      <c r="H22" s="27"/>
      <c r="I22" s="27"/>
      <c r="J22" s="27"/>
      <c r="K22" s="28"/>
      <c r="L22" s="29">
        <f t="shared" si="1"/>
        <v>0</v>
      </c>
    </row>
    <row r="23" spans="1:12" ht="15.75" thickBot="1" x14ac:dyDescent="0.3">
      <c r="B23" s="59" t="s">
        <v>27</v>
      </c>
      <c r="C23" s="60"/>
      <c r="D23" s="32"/>
      <c r="E23" s="32"/>
      <c r="F23" s="32"/>
      <c r="G23" s="33"/>
      <c r="H23" s="32"/>
      <c r="I23" s="34"/>
      <c r="J23" s="35"/>
      <c r="K23" s="32"/>
      <c r="L23" s="36"/>
    </row>
    <row r="24" spans="1:12" x14ac:dyDescent="0.25">
      <c r="A24" s="8"/>
      <c r="B24" s="8"/>
      <c r="C24" s="8"/>
      <c r="K24" t="s">
        <v>59</v>
      </c>
      <c r="L24" s="45">
        <f>SUM(L14:L22)</f>
        <v>0</v>
      </c>
    </row>
    <row r="25" spans="1:12" x14ac:dyDescent="0.25">
      <c r="A25" s="47" t="s">
        <v>28</v>
      </c>
      <c r="B25" s="47"/>
      <c r="C25" s="47"/>
      <c r="K25" t="s">
        <v>60</v>
      </c>
      <c r="L25" s="46">
        <f>L24*0.15</f>
        <v>0</v>
      </c>
    </row>
    <row r="26" spans="1:12" x14ac:dyDescent="0.25">
      <c r="A26" s="8"/>
      <c r="B26" s="8"/>
      <c r="C26" s="8"/>
      <c r="K26" t="s">
        <v>61</v>
      </c>
      <c r="L26" s="45">
        <f>SUM(L24:L25)</f>
        <v>0</v>
      </c>
    </row>
    <row r="27" spans="1:12" x14ac:dyDescent="0.25">
      <c r="A27" s="8" t="s">
        <v>29</v>
      </c>
      <c r="B27" s="8"/>
      <c r="C27" s="8"/>
    </row>
    <row r="28" spans="1:12" x14ac:dyDescent="0.25">
      <c r="A28" s="8"/>
      <c r="B28" s="8"/>
      <c r="C28" s="8"/>
    </row>
    <row r="29" spans="1:12" x14ac:dyDescent="0.25">
      <c r="A29" s="8"/>
      <c r="B29" s="8"/>
      <c r="C29" s="8"/>
    </row>
    <row r="30" spans="1:12" x14ac:dyDescent="0.25">
      <c r="A30" s="8" t="s">
        <v>30</v>
      </c>
      <c r="B30" s="8"/>
      <c r="C30" s="8"/>
    </row>
    <row r="31" spans="1:12" x14ac:dyDescent="0.25">
      <c r="A31" s="8"/>
      <c r="B31" s="8"/>
      <c r="C31" s="8"/>
    </row>
    <row r="32" spans="1:12" x14ac:dyDescent="0.25">
      <c r="A32" s="8" t="s">
        <v>31</v>
      </c>
      <c r="B32" s="8"/>
      <c r="C32" s="8"/>
    </row>
    <row r="33" spans="1:3" x14ac:dyDescent="0.25">
      <c r="A33" s="8"/>
      <c r="B33" s="8"/>
      <c r="C33" s="8"/>
    </row>
    <row r="34" spans="1:3" x14ac:dyDescent="0.25">
      <c r="A34" s="8" t="s">
        <v>32</v>
      </c>
      <c r="B34" s="8"/>
      <c r="C34" s="8"/>
    </row>
  </sheetData>
  <sheetProtection selectLockedCells="1"/>
  <mergeCells count="7">
    <mergeCell ref="A25:C25"/>
    <mergeCell ref="B23:C23"/>
    <mergeCell ref="A1:J1"/>
    <mergeCell ref="B10:L10"/>
    <mergeCell ref="A12:A13"/>
    <mergeCell ref="B12:B13"/>
    <mergeCell ref="C12:C13"/>
  </mergeCells>
  <pageMargins left="0.7" right="0.7" top="0.75" bottom="0.75" header="0.3" footer="0.3"/>
  <pageSetup paperSize="8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6544D-6062-4061-9EEC-6C95D1B748C6}">
  <dimension ref="A1:M44"/>
  <sheetViews>
    <sheetView topLeftCell="B20" workbookViewId="0">
      <selection activeCell="K36" sqref="K36"/>
    </sheetView>
  </sheetViews>
  <sheetFormatPr defaultRowHeight="15" x14ac:dyDescent="0.25"/>
  <cols>
    <col min="2" max="2" width="51.7109375" customWidth="1"/>
    <col min="5" max="5" width="14.85546875" customWidth="1"/>
    <col min="6" max="6" width="15" style="38" bestFit="1" customWidth="1"/>
    <col min="7" max="7" width="25.7109375" customWidth="1"/>
    <col min="8" max="8" width="11.85546875" style="41" customWidth="1"/>
    <col min="9" max="9" width="12.28515625" style="40" customWidth="1"/>
    <col min="10" max="10" width="13.42578125" bestFit="1" customWidth="1"/>
    <col min="11" max="11" width="16" customWidth="1"/>
  </cols>
  <sheetData>
    <row r="1" spans="1:13" ht="37.5" customHeight="1" x14ac:dyDescent="0.25">
      <c r="A1" s="48" t="s">
        <v>33</v>
      </c>
      <c r="B1" s="49"/>
      <c r="C1" s="49"/>
      <c r="D1" s="49"/>
      <c r="E1" s="49"/>
      <c r="F1" s="50"/>
      <c r="G1" s="50"/>
      <c r="H1" s="50"/>
      <c r="I1" s="51"/>
      <c r="J1" s="1"/>
      <c r="K1" s="2"/>
      <c r="L1" s="3"/>
      <c r="M1" s="3"/>
    </row>
    <row r="2" spans="1:1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2"/>
      <c r="L2" s="3"/>
      <c r="M2" s="3"/>
    </row>
    <row r="3" spans="1:13" s="8" customFormat="1" x14ac:dyDescent="0.25">
      <c r="A3" s="2" t="s">
        <v>1</v>
      </c>
      <c r="B3" s="4"/>
      <c r="C3" s="5"/>
      <c r="D3" s="5"/>
      <c r="E3" s="5"/>
      <c r="F3" s="5"/>
      <c r="G3" s="5"/>
      <c r="H3" s="5"/>
      <c r="I3" s="5"/>
      <c r="J3" s="6"/>
      <c r="K3" s="5"/>
      <c r="L3" s="7"/>
      <c r="M3" s="7"/>
    </row>
    <row r="4" spans="1:13" x14ac:dyDescent="0.25">
      <c r="A4" s="2" t="s">
        <v>44</v>
      </c>
      <c r="B4" s="2"/>
      <c r="C4" s="2"/>
      <c r="D4" s="2"/>
      <c r="E4" s="2"/>
      <c r="F4" s="2"/>
      <c r="G4" s="2"/>
      <c r="H4" s="2"/>
      <c r="I4" s="2"/>
      <c r="J4" s="1"/>
      <c r="K4" s="2"/>
      <c r="L4" s="3"/>
      <c r="M4" s="3"/>
    </row>
    <row r="5" spans="1:13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1"/>
      <c r="K5" s="2"/>
      <c r="L5" s="3"/>
      <c r="M5" s="3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1"/>
      <c r="K6" s="2"/>
      <c r="L6" s="3"/>
      <c r="M6" s="3"/>
    </row>
    <row r="7" spans="1:13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1"/>
      <c r="L7" s="3"/>
      <c r="M7" s="3"/>
    </row>
    <row r="8" spans="1:13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1"/>
      <c r="L8" s="3"/>
      <c r="M8" s="3"/>
    </row>
    <row r="9" spans="1:13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1"/>
      <c r="L9" s="3"/>
      <c r="M9" s="3"/>
    </row>
    <row r="10" spans="1:13" ht="15.75" thickBot="1" x14ac:dyDescent="0.3">
      <c r="A10" s="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3"/>
      <c r="M10" s="3"/>
    </row>
    <row r="11" spans="1:13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K11" s="11"/>
      <c r="L11" s="3"/>
      <c r="M11" s="3"/>
    </row>
    <row r="12" spans="1:13" ht="135.75" thickBot="1" x14ac:dyDescent="0.3">
      <c r="A12" s="53" t="s">
        <v>6</v>
      </c>
      <c r="B12" s="55" t="s">
        <v>8</v>
      </c>
      <c r="C12" s="13" t="s">
        <v>9</v>
      </c>
      <c r="D12" s="13" t="s">
        <v>64</v>
      </c>
      <c r="E12" s="14" t="s">
        <v>65</v>
      </c>
      <c r="F12" s="15" t="s">
        <v>12</v>
      </c>
      <c r="G12" s="12" t="s">
        <v>62</v>
      </c>
      <c r="H12" s="16" t="s">
        <v>13</v>
      </c>
      <c r="I12" s="17" t="s">
        <v>14</v>
      </c>
      <c r="J12" s="14" t="s">
        <v>15</v>
      </c>
      <c r="K12" s="18" t="s">
        <v>16</v>
      </c>
    </row>
    <row r="13" spans="1:13" ht="15.75" thickBot="1" x14ac:dyDescent="0.3">
      <c r="A13" s="54"/>
      <c r="B13" s="54"/>
      <c r="C13" s="19">
        <v>150000</v>
      </c>
      <c r="D13" s="20"/>
      <c r="E13" s="21"/>
      <c r="F13" s="22">
        <v>0.85</v>
      </c>
      <c r="G13" s="21"/>
      <c r="H13" s="22">
        <v>0.05</v>
      </c>
      <c r="I13" s="21">
        <v>0.05</v>
      </c>
      <c r="J13" s="21">
        <v>0.05</v>
      </c>
      <c r="K13" s="23">
        <f>SUM(E13:J13)</f>
        <v>1</v>
      </c>
    </row>
    <row r="14" spans="1:13" ht="15.75" thickBot="1" x14ac:dyDescent="0.3">
      <c r="A14" s="24">
        <v>1</v>
      </c>
      <c r="B14" s="24" t="s">
        <v>17</v>
      </c>
      <c r="C14" s="43">
        <v>2500</v>
      </c>
      <c r="D14" s="44">
        <f>C14/100</f>
        <v>25</v>
      </c>
      <c r="E14" s="27"/>
      <c r="F14" s="27"/>
      <c r="G14" s="27"/>
      <c r="H14" s="27"/>
      <c r="I14" s="27"/>
      <c r="J14" s="28"/>
      <c r="K14" s="29">
        <f>(E14*D14)+(F14*C14*0.85)+(G14*300)+(H14*C14*0.05)+(C14*I14*0.05)+(J14*C14*0.05)</f>
        <v>0</v>
      </c>
    </row>
    <row r="15" spans="1:13" ht="15.75" thickBot="1" x14ac:dyDescent="0.3">
      <c r="A15" s="24">
        <v>2</v>
      </c>
      <c r="B15" s="30" t="s">
        <v>69</v>
      </c>
      <c r="C15" s="42">
        <v>2000</v>
      </c>
      <c r="D15" s="44">
        <f>C15/100</f>
        <v>20</v>
      </c>
      <c r="E15" s="27"/>
      <c r="F15" s="27"/>
      <c r="G15" s="27"/>
      <c r="H15" s="27"/>
      <c r="I15" s="27"/>
      <c r="J15" s="28"/>
      <c r="K15" s="29">
        <f t="shared" ref="K15:K29" si="0">(E15*D15)+(F15*C15*0.85)+(G15*300)+(H15*C15*0.05)+(C15*I15*0.05)+(J15*C15*0.05)</f>
        <v>0</v>
      </c>
    </row>
    <row r="16" spans="1:13" ht="15.75" thickBot="1" x14ac:dyDescent="0.3">
      <c r="A16" s="24">
        <v>3</v>
      </c>
      <c r="B16" s="30" t="s">
        <v>70</v>
      </c>
      <c r="C16" s="25">
        <v>1750</v>
      </c>
      <c r="D16" s="44">
        <f>C16/100</f>
        <v>17.5</v>
      </c>
      <c r="E16" s="27"/>
      <c r="F16" s="27"/>
      <c r="G16" s="27"/>
      <c r="H16" s="27"/>
      <c r="I16" s="27"/>
      <c r="J16" s="28"/>
      <c r="K16" s="29">
        <f t="shared" si="0"/>
        <v>0</v>
      </c>
    </row>
    <row r="17" spans="1:11" ht="15.75" thickBot="1" x14ac:dyDescent="0.3">
      <c r="A17" s="24">
        <v>4</v>
      </c>
      <c r="B17" s="30" t="s">
        <v>43</v>
      </c>
      <c r="C17" s="25">
        <v>2150</v>
      </c>
      <c r="D17" s="44">
        <f>C17/100</f>
        <v>21.5</v>
      </c>
      <c r="E17" s="27"/>
      <c r="F17" s="27"/>
      <c r="G17" s="27"/>
      <c r="H17" s="27"/>
      <c r="I17" s="27"/>
      <c r="J17" s="28"/>
      <c r="K17" s="29">
        <f t="shared" si="0"/>
        <v>0</v>
      </c>
    </row>
    <row r="18" spans="1:11" ht="15.75" thickBot="1" x14ac:dyDescent="0.3">
      <c r="A18" s="24">
        <v>5</v>
      </c>
      <c r="B18" s="30" t="s">
        <v>20</v>
      </c>
      <c r="C18" s="25">
        <v>2500</v>
      </c>
      <c r="D18" s="44">
        <f>C18/100</f>
        <v>25</v>
      </c>
      <c r="E18" s="27"/>
      <c r="F18" s="27"/>
      <c r="G18" s="27"/>
      <c r="H18" s="27"/>
      <c r="I18" s="27"/>
      <c r="J18" s="28"/>
      <c r="K18" s="29">
        <f t="shared" si="0"/>
        <v>0</v>
      </c>
    </row>
    <row r="19" spans="1:11" ht="15.75" thickBot="1" x14ac:dyDescent="0.3">
      <c r="A19" s="24">
        <v>6</v>
      </c>
      <c r="B19" s="30" t="s">
        <v>21</v>
      </c>
      <c r="C19" s="25">
        <v>2500</v>
      </c>
      <c r="D19" s="44">
        <f t="shared" ref="D19:D30" si="1">C19/100</f>
        <v>25</v>
      </c>
      <c r="E19" s="27"/>
      <c r="F19" s="27"/>
      <c r="G19" s="27"/>
      <c r="H19" s="27"/>
      <c r="I19" s="27"/>
      <c r="J19" s="28"/>
      <c r="K19" s="29">
        <f t="shared" si="0"/>
        <v>0</v>
      </c>
    </row>
    <row r="20" spans="1:11" ht="15.75" thickBot="1" x14ac:dyDescent="0.3">
      <c r="A20" s="24">
        <v>7</v>
      </c>
      <c r="B20" s="30" t="s">
        <v>22</v>
      </c>
      <c r="C20" s="25">
        <v>2500</v>
      </c>
      <c r="D20" s="44">
        <f t="shared" si="1"/>
        <v>25</v>
      </c>
      <c r="E20" s="27"/>
      <c r="F20" s="28"/>
      <c r="G20" s="27"/>
      <c r="H20" s="27"/>
      <c r="I20" s="27"/>
      <c r="J20" s="28"/>
      <c r="K20" s="29">
        <f t="shared" si="0"/>
        <v>0</v>
      </c>
    </row>
    <row r="21" spans="1:11" ht="15.75" thickBot="1" x14ac:dyDescent="0.3">
      <c r="A21" s="24">
        <v>8</v>
      </c>
      <c r="B21" s="30" t="s">
        <v>23</v>
      </c>
      <c r="C21" s="25">
        <v>1330</v>
      </c>
      <c r="D21" s="44">
        <f t="shared" si="1"/>
        <v>13.3</v>
      </c>
      <c r="E21" s="27"/>
      <c r="F21" s="28"/>
      <c r="G21" s="27"/>
      <c r="H21" s="27"/>
      <c r="I21" s="27"/>
      <c r="J21" s="28"/>
      <c r="K21" s="29">
        <f>(E21*D21)+(F21*C21*0.85)+(G21*300)+(H21*C21*0.05)+(C21*I21*0.05)+(J21*C21*0.05)</f>
        <v>0</v>
      </c>
    </row>
    <row r="22" spans="1:11" ht="15.75" thickBot="1" x14ac:dyDescent="0.3">
      <c r="A22" s="24">
        <v>9</v>
      </c>
      <c r="B22" s="30" t="s">
        <v>25</v>
      </c>
      <c r="C22" s="25">
        <v>1350</v>
      </c>
      <c r="D22" s="44">
        <f t="shared" si="1"/>
        <v>13.5</v>
      </c>
      <c r="E22" s="27"/>
      <c r="F22" s="28"/>
      <c r="G22" s="27"/>
      <c r="H22" s="27"/>
      <c r="I22" s="27"/>
      <c r="J22" s="28"/>
      <c r="K22" s="29">
        <f t="shared" si="0"/>
        <v>0</v>
      </c>
    </row>
    <row r="23" spans="1:11" ht="15.75" thickBot="1" x14ac:dyDescent="0.3">
      <c r="A23" s="24">
        <v>10</v>
      </c>
      <c r="B23" s="30" t="s">
        <v>34</v>
      </c>
      <c r="C23" s="25">
        <v>500</v>
      </c>
      <c r="D23" s="44">
        <f t="shared" si="1"/>
        <v>5</v>
      </c>
      <c r="E23" s="27"/>
      <c r="F23" s="28"/>
      <c r="G23" s="27"/>
      <c r="H23" s="27"/>
      <c r="I23" s="27"/>
      <c r="J23" s="28"/>
      <c r="K23" s="29">
        <f t="shared" si="0"/>
        <v>0</v>
      </c>
    </row>
    <row r="24" spans="1:11" ht="15.75" thickBot="1" x14ac:dyDescent="0.3">
      <c r="A24" s="24">
        <v>11</v>
      </c>
      <c r="B24" s="30" t="s">
        <v>24</v>
      </c>
      <c r="C24" s="25">
        <v>1575</v>
      </c>
      <c r="D24" s="44">
        <f t="shared" si="1"/>
        <v>15.75</v>
      </c>
      <c r="E24" s="27"/>
      <c r="F24" s="27"/>
      <c r="G24" s="27"/>
      <c r="H24" s="27"/>
      <c r="I24" s="27"/>
      <c r="J24" s="28"/>
      <c r="K24" s="29">
        <f t="shared" si="0"/>
        <v>0</v>
      </c>
    </row>
    <row r="25" spans="1:11" ht="15.75" thickBot="1" x14ac:dyDescent="0.3">
      <c r="A25" s="24">
        <v>12</v>
      </c>
      <c r="B25" s="30" t="s">
        <v>35</v>
      </c>
      <c r="C25" s="25">
        <v>25</v>
      </c>
      <c r="D25" s="44">
        <f t="shared" si="1"/>
        <v>0.25</v>
      </c>
      <c r="E25" s="27"/>
      <c r="F25" s="28"/>
      <c r="G25" s="27"/>
      <c r="H25" s="27"/>
      <c r="I25" s="27"/>
      <c r="J25" s="28"/>
      <c r="K25" s="29">
        <f t="shared" si="0"/>
        <v>0</v>
      </c>
    </row>
    <row r="26" spans="1:11" ht="15.75" thickBot="1" x14ac:dyDescent="0.3">
      <c r="A26" s="24">
        <v>13</v>
      </c>
      <c r="B26" s="30" t="s">
        <v>36</v>
      </c>
      <c r="C26" s="25">
        <v>350</v>
      </c>
      <c r="D26" s="44">
        <f t="shared" si="1"/>
        <v>3.5</v>
      </c>
      <c r="E26" s="27"/>
      <c r="F26" s="27"/>
      <c r="G26" s="27"/>
      <c r="H26" s="27"/>
      <c r="I26" s="27"/>
      <c r="J26" s="28"/>
      <c r="K26" s="29">
        <f t="shared" si="0"/>
        <v>0</v>
      </c>
    </row>
    <row r="27" spans="1:11" ht="15.75" thickBot="1" x14ac:dyDescent="0.3">
      <c r="A27" s="24">
        <v>14</v>
      </c>
      <c r="B27" s="30" t="s">
        <v>37</v>
      </c>
      <c r="C27" s="25">
        <v>300</v>
      </c>
      <c r="D27" s="44">
        <f t="shared" si="1"/>
        <v>3</v>
      </c>
      <c r="E27" s="27"/>
      <c r="F27" s="28"/>
      <c r="G27" s="27"/>
      <c r="H27" s="27"/>
      <c r="I27" s="27"/>
      <c r="J27" s="28"/>
      <c r="K27" s="29">
        <f t="shared" si="0"/>
        <v>0</v>
      </c>
    </row>
    <row r="28" spans="1:11" ht="15.75" thickBot="1" x14ac:dyDescent="0.3">
      <c r="A28" s="24">
        <v>15</v>
      </c>
      <c r="B28" s="30" t="s">
        <v>38</v>
      </c>
      <c r="C28" s="25">
        <v>400</v>
      </c>
      <c r="D28" s="44">
        <f t="shared" si="1"/>
        <v>4</v>
      </c>
      <c r="E28" s="27"/>
      <c r="F28" s="28"/>
      <c r="G28" s="27"/>
      <c r="H28" s="27"/>
      <c r="I28" s="27"/>
      <c r="J28" s="28"/>
      <c r="K28" s="29">
        <f>(E28*D28)+(F28*C28*0.85)+(G28*300)+(H28*C28*0.05)+(C28*I28*0.05)+(J28*C28*0.05)</f>
        <v>0</v>
      </c>
    </row>
    <row r="29" spans="1:11" ht="15.75" thickBot="1" x14ac:dyDescent="0.3">
      <c r="A29" s="24">
        <v>16</v>
      </c>
      <c r="B29" s="30" t="s">
        <v>39</v>
      </c>
      <c r="C29" s="25">
        <v>50</v>
      </c>
      <c r="D29" s="44">
        <f t="shared" si="1"/>
        <v>0.5</v>
      </c>
      <c r="E29" s="27"/>
      <c r="F29" s="28"/>
      <c r="G29" s="27"/>
      <c r="H29" s="27"/>
      <c r="I29" s="27"/>
      <c r="J29" s="28"/>
      <c r="K29" s="29">
        <f t="shared" si="0"/>
        <v>0</v>
      </c>
    </row>
    <row r="30" spans="1:11" ht="15.75" thickBot="1" x14ac:dyDescent="0.3">
      <c r="A30" s="24">
        <v>17</v>
      </c>
      <c r="B30" s="30" t="s">
        <v>40</v>
      </c>
      <c r="C30" s="25">
        <v>100</v>
      </c>
      <c r="D30" s="44">
        <f t="shared" si="1"/>
        <v>1</v>
      </c>
      <c r="E30" s="27"/>
      <c r="F30" s="28"/>
      <c r="G30" s="27"/>
      <c r="H30" s="27"/>
      <c r="I30" s="27"/>
      <c r="J30" s="28"/>
      <c r="K30" s="29">
        <f>(E30*D30)+(F30*C30*0.85)+(G30*300)+(H30*C30*0.05)+(C30*I30*0.05)+(J30*C30*0.05)</f>
        <v>0</v>
      </c>
    </row>
    <row r="31" spans="1:11" ht="15.75" thickBot="1" x14ac:dyDescent="0.3">
      <c r="A31" s="24">
        <v>18</v>
      </c>
      <c r="B31" s="30" t="s">
        <v>41</v>
      </c>
      <c r="C31" s="25">
        <v>700</v>
      </c>
      <c r="D31" s="44">
        <f>C31/100</f>
        <v>7</v>
      </c>
      <c r="E31" s="27"/>
      <c r="F31" s="28"/>
      <c r="G31" s="27"/>
      <c r="H31" s="27"/>
      <c r="I31" s="27"/>
      <c r="J31" s="28"/>
      <c r="K31" s="29">
        <f>(E31*D31)+(F31*C31*0.85)+(G31*300)+(H31*C31*0.05)+(C31*I31*0.05)+(J31*C31*0.05)</f>
        <v>0</v>
      </c>
    </row>
    <row r="32" spans="1:11" ht="15.75" thickBot="1" x14ac:dyDescent="0.3">
      <c r="B32" s="31"/>
      <c r="C32" s="32"/>
      <c r="D32" s="32"/>
      <c r="E32" s="32"/>
      <c r="F32" s="33"/>
      <c r="G32" s="32"/>
      <c r="H32" s="34"/>
      <c r="I32" s="35"/>
      <c r="J32" s="32"/>
      <c r="K32" s="36"/>
    </row>
    <row r="33" spans="1:11" x14ac:dyDescent="0.25">
      <c r="B33" s="37"/>
      <c r="H33" s="39"/>
      <c r="J33" t="s">
        <v>59</v>
      </c>
      <c r="K33" s="45">
        <f>SUM(K14:K31)</f>
        <v>0</v>
      </c>
    </row>
    <row r="34" spans="1:11" x14ac:dyDescent="0.25">
      <c r="A34" s="8"/>
      <c r="B34" s="8"/>
      <c r="J34" t="s">
        <v>60</v>
      </c>
      <c r="K34" s="46">
        <f>0.15*K33</f>
        <v>0</v>
      </c>
    </row>
    <row r="35" spans="1:11" x14ac:dyDescent="0.25">
      <c r="A35" s="47" t="s">
        <v>28</v>
      </c>
      <c r="B35" s="47"/>
      <c r="J35" t="s">
        <v>61</v>
      </c>
      <c r="K35" s="45">
        <f>SUM(K33:K34)</f>
        <v>0</v>
      </c>
    </row>
    <row r="36" spans="1:11" x14ac:dyDescent="0.25">
      <c r="A36" s="8"/>
      <c r="B36" s="8"/>
    </row>
    <row r="37" spans="1:11" x14ac:dyDescent="0.25">
      <c r="A37" s="8" t="s">
        <v>29</v>
      </c>
      <c r="B37" s="8"/>
    </row>
    <row r="38" spans="1:11" x14ac:dyDescent="0.25">
      <c r="A38" s="8"/>
      <c r="B38" s="8"/>
    </row>
    <row r="39" spans="1:11" x14ac:dyDescent="0.25">
      <c r="A39" s="8"/>
      <c r="B39" s="8"/>
    </row>
    <row r="40" spans="1:11" x14ac:dyDescent="0.25">
      <c r="A40" s="8" t="s">
        <v>30</v>
      </c>
      <c r="B40" s="8"/>
    </row>
    <row r="41" spans="1:11" x14ac:dyDescent="0.25">
      <c r="A41" s="8"/>
      <c r="B41" s="8"/>
    </row>
    <row r="42" spans="1:11" x14ac:dyDescent="0.25">
      <c r="A42" s="8" t="s">
        <v>31</v>
      </c>
      <c r="B42" s="8"/>
    </row>
    <row r="43" spans="1:11" x14ac:dyDescent="0.25">
      <c r="A43" s="8"/>
      <c r="B43" s="8"/>
    </row>
    <row r="44" spans="1:11" x14ac:dyDescent="0.25">
      <c r="A44" s="8" t="s">
        <v>32</v>
      </c>
      <c r="B44" s="8"/>
    </row>
  </sheetData>
  <sheetProtection selectLockedCells="1"/>
  <mergeCells count="5">
    <mergeCell ref="A35:B35"/>
    <mergeCell ref="A1:I1"/>
    <mergeCell ref="B10:K10"/>
    <mergeCell ref="A12:A13"/>
    <mergeCell ref="B12:B13"/>
  </mergeCells>
  <pageMargins left="0.7" right="0.7" top="0.75" bottom="0.75" header="0.3" footer="0.3"/>
  <pageSetup paperSize="8" scale="5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9298-C089-4529-82E1-9BFCEE8F62E2}">
  <dimension ref="A1:M32"/>
  <sheetViews>
    <sheetView topLeftCell="A13" workbookViewId="0">
      <selection activeCell="K24" sqref="K24"/>
    </sheetView>
  </sheetViews>
  <sheetFormatPr defaultRowHeight="15" x14ac:dyDescent="0.25"/>
  <cols>
    <col min="2" max="2" width="51.7109375" customWidth="1"/>
    <col min="5" max="5" width="14.85546875" customWidth="1"/>
    <col min="6" max="6" width="15" style="38" bestFit="1" customWidth="1"/>
    <col min="7" max="7" width="25.7109375" customWidth="1"/>
    <col min="8" max="8" width="11.85546875" style="41" customWidth="1"/>
    <col min="9" max="9" width="12.28515625" style="40" customWidth="1"/>
    <col min="10" max="10" width="13.42578125" bestFit="1" customWidth="1"/>
    <col min="11" max="11" width="15.140625" bestFit="1" customWidth="1"/>
  </cols>
  <sheetData>
    <row r="1" spans="1:13" ht="37.5" customHeight="1" x14ac:dyDescent="0.25">
      <c r="A1" s="48" t="s">
        <v>33</v>
      </c>
      <c r="B1" s="49"/>
      <c r="C1" s="49"/>
      <c r="D1" s="49"/>
      <c r="E1" s="49"/>
      <c r="F1" s="50"/>
      <c r="G1" s="50"/>
      <c r="H1" s="50"/>
      <c r="I1" s="51"/>
      <c r="J1" s="1"/>
      <c r="K1" s="2"/>
      <c r="L1" s="3"/>
      <c r="M1" s="3"/>
    </row>
    <row r="2" spans="1:1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2"/>
      <c r="L2" s="3"/>
      <c r="M2" s="3"/>
    </row>
    <row r="3" spans="1:13" s="8" customFormat="1" x14ac:dyDescent="0.25">
      <c r="A3" s="2" t="s">
        <v>1</v>
      </c>
      <c r="B3" s="4"/>
      <c r="C3" s="5"/>
      <c r="D3" s="5"/>
      <c r="E3" s="5"/>
      <c r="F3" s="5"/>
      <c r="G3" s="5"/>
      <c r="H3" s="5"/>
      <c r="I3" s="5"/>
      <c r="J3" s="6"/>
      <c r="K3" s="5"/>
      <c r="L3" s="7"/>
      <c r="M3" s="7"/>
    </row>
    <row r="4" spans="1:13" x14ac:dyDescent="0.25">
      <c r="A4" s="2" t="s">
        <v>45</v>
      </c>
      <c r="B4" s="2"/>
      <c r="C4" s="2"/>
      <c r="D4" s="2"/>
      <c r="E4" s="2"/>
      <c r="F4" s="2"/>
      <c r="G4" s="2"/>
      <c r="H4" s="2"/>
      <c r="I4" s="2"/>
      <c r="J4" s="1"/>
      <c r="K4" s="2"/>
      <c r="L4" s="3"/>
      <c r="M4" s="3"/>
    </row>
    <row r="5" spans="1:13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1"/>
      <c r="K5" s="2"/>
      <c r="L5" s="3"/>
      <c r="M5" s="3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1"/>
      <c r="K6" s="2"/>
      <c r="L6" s="3"/>
      <c r="M6" s="3"/>
    </row>
    <row r="7" spans="1:13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1"/>
      <c r="L7" s="3"/>
      <c r="M7" s="3"/>
    </row>
    <row r="8" spans="1:13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1"/>
      <c r="L8" s="3"/>
      <c r="M8" s="3"/>
    </row>
    <row r="9" spans="1:13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1"/>
      <c r="L9" s="3"/>
      <c r="M9" s="3"/>
    </row>
    <row r="10" spans="1:13" ht="15.75" thickBot="1" x14ac:dyDescent="0.3">
      <c r="A10" s="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3"/>
      <c r="M10" s="3"/>
    </row>
    <row r="11" spans="1:13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K11" s="11"/>
      <c r="L11" s="3"/>
      <c r="M11" s="3"/>
    </row>
    <row r="12" spans="1:13" ht="135.75" thickBot="1" x14ac:dyDescent="0.3">
      <c r="A12" s="53" t="s">
        <v>6</v>
      </c>
      <c r="B12" s="55" t="s">
        <v>8</v>
      </c>
      <c r="C12" s="13" t="s">
        <v>9</v>
      </c>
      <c r="D12" s="13" t="s">
        <v>64</v>
      </c>
      <c r="E12" s="14" t="s">
        <v>65</v>
      </c>
      <c r="F12" s="15" t="s">
        <v>12</v>
      </c>
      <c r="G12" s="12" t="s">
        <v>62</v>
      </c>
      <c r="H12" s="16" t="s">
        <v>13</v>
      </c>
      <c r="I12" s="17" t="s">
        <v>14</v>
      </c>
      <c r="J12" s="14" t="s">
        <v>15</v>
      </c>
      <c r="K12" s="18" t="s">
        <v>16</v>
      </c>
    </row>
    <row r="13" spans="1:13" ht="15.75" thickBot="1" x14ac:dyDescent="0.3">
      <c r="A13" s="54"/>
      <c r="B13" s="54"/>
      <c r="C13" s="19">
        <v>150000</v>
      </c>
      <c r="D13" s="20"/>
      <c r="E13" s="21"/>
      <c r="F13" s="22">
        <v>0.85</v>
      </c>
      <c r="G13" s="21"/>
      <c r="H13" s="22">
        <v>0.05</v>
      </c>
      <c r="I13" s="21">
        <v>0.05</v>
      </c>
      <c r="J13" s="21">
        <v>0.05</v>
      </c>
      <c r="K13" s="23">
        <f>SUM(E13:J13)</f>
        <v>1</v>
      </c>
    </row>
    <row r="14" spans="1:13" ht="15.75" thickBot="1" x14ac:dyDescent="0.3">
      <c r="A14" s="24">
        <v>1</v>
      </c>
      <c r="B14" s="24" t="s">
        <v>17</v>
      </c>
      <c r="C14" s="43">
        <v>3525</v>
      </c>
      <c r="D14" s="44">
        <f>C14/100</f>
        <v>35.25</v>
      </c>
      <c r="E14" s="27"/>
      <c r="F14" s="27"/>
      <c r="G14" s="27"/>
      <c r="H14" s="27"/>
      <c r="I14" s="27"/>
      <c r="J14" s="28"/>
      <c r="K14" s="29">
        <f>(E14*D14)+(F14*C14*0.85)+(G14*300)+(H14*C14*0.05)+(C14*I14*0.05)+(J14*C14*0.05)</f>
        <v>0</v>
      </c>
    </row>
    <row r="15" spans="1:13" ht="15.75" thickBot="1" x14ac:dyDescent="0.3">
      <c r="A15" s="24">
        <v>2</v>
      </c>
      <c r="B15" s="30" t="s">
        <v>69</v>
      </c>
      <c r="C15" s="42">
        <v>1575</v>
      </c>
      <c r="D15" s="44">
        <f t="shared" ref="D15:D18" si="0">C15/100</f>
        <v>15.75</v>
      </c>
      <c r="E15" s="27"/>
      <c r="F15" s="27"/>
      <c r="G15" s="27"/>
      <c r="H15" s="27"/>
      <c r="I15" s="27"/>
      <c r="J15" s="28"/>
      <c r="K15" s="29">
        <f t="shared" ref="K15:K18" si="1">(E15*D15)+(F15*C15*0.85)+(G15*300)+(H15*C15*0.05)+(C15*I15*0.05)+(J15*C15*0.05)</f>
        <v>0</v>
      </c>
    </row>
    <row r="16" spans="1:13" ht="15.75" thickBot="1" x14ac:dyDescent="0.3">
      <c r="A16" s="24">
        <v>3</v>
      </c>
      <c r="B16" s="30" t="s">
        <v>20</v>
      </c>
      <c r="C16" s="25">
        <v>934.5</v>
      </c>
      <c r="D16" s="44">
        <f t="shared" si="0"/>
        <v>9.3450000000000006</v>
      </c>
      <c r="F16" s="27"/>
      <c r="G16" s="27"/>
      <c r="H16" s="27"/>
      <c r="I16" s="27"/>
      <c r="J16" s="28"/>
      <c r="K16" s="29">
        <f t="shared" si="1"/>
        <v>0</v>
      </c>
    </row>
    <row r="17" spans="1:11" ht="15.75" thickBot="1" x14ac:dyDescent="0.3">
      <c r="A17" s="24">
        <v>4</v>
      </c>
      <c r="B17" s="30" t="s">
        <v>21</v>
      </c>
      <c r="C17" s="25">
        <v>1203</v>
      </c>
      <c r="D17" s="44">
        <f t="shared" si="0"/>
        <v>12.03</v>
      </c>
      <c r="E17" s="27"/>
      <c r="F17" s="27"/>
      <c r="G17" s="27"/>
      <c r="H17" s="27"/>
      <c r="I17" s="27"/>
      <c r="J17" s="28"/>
      <c r="K17" s="29">
        <f t="shared" si="1"/>
        <v>0</v>
      </c>
    </row>
    <row r="18" spans="1:11" ht="15.75" thickBot="1" x14ac:dyDescent="0.3">
      <c r="A18" s="24">
        <v>5</v>
      </c>
      <c r="B18" s="30" t="s">
        <v>22</v>
      </c>
      <c r="C18" s="25">
        <v>2805</v>
      </c>
      <c r="D18" s="44">
        <f t="shared" si="0"/>
        <v>28.05</v>
      </c>
      <c r="E18" s="27"/>
      <c r="F18" s="27"/>
      <c r="G18" s="27"/>
      <c r="H18" s="27"/>
      <c r="I18" s="27"/>
      <c r="J18" s="28"/>
      <c r="K18" s="29">
        <f t="shared" si="1"/>
        <v>0</v>
      </c>
    </row>
    <row r="19" spans="1:11" ht="15.75" thickBot="1" x14ac:dyDescent="0.3">
      <c r="A19" s="24">
        <v>6</v>
      </c>
      <c r="B19" s="30" t="s">
        <v>23</v>
      </c>
      <c r="C19" s="25">
        <v>375</v>
      </c>
      <c r="D19" s="44">
        <f>C19/100</f>
        <v>3.75</v>
      </c>
      <c r="E19" s="27"/>
      <c r="F19" s="27"/>
      <c r="G19" s="27"/>
      <c r="H19" s="27"/>
      <c r="I19" s="27"/>
      <c r="J19" s="28"/>
      <c r="K19" s="29">
        <f>(E19*D19)+(F19*C19*0.85)+(G19*300)+(H19*C19*0.05)+(C19*I19*0.05)+(J19*C19*0.05)</f>
        <v>0</v>
      </c>
    </row>
    <row r="20" spans="1:11" ht="15.75" thickBot="1" x14ac:dyDescent="0.3">
      <c r="B20" s="31"/>
      <c r="C20" s="32"/>
      <c r="D20" s="32"/>
      <c r="E20" s="32"/>
      <c r="F20" s="33"/>
      <c r="G20" s="32"/>
      <c r="H20" s="34"/>
      <c r="I20" s="35"/>
      <c r="J20" s="32"/>
      <c r="K20" s="29"/>
    </row>
    <row r="21" spans="1:11" x14ac:dyDescent="0.25">
      <c r="B21" s="37"/>
      <c r="H21" s="39"/>
      <c r="J21" t="s">
        <v>59</v>
      </c>
      <c r="K21" s="45">
        <f>SUM(K14:K19)</f>
        <v>0</v>
      </c>
    </row>
    <row r="22" spans="1:11" x14ac:dyDescent="0.25">
      <c r="A22" s="8"/>
      <c r="B22" s="8"/>
      <c r="J22" t="s">
        <v>60</v>
      </c>
      <c r="K22" s="46">
        <f>0.15*K21</f>
        <v>0</v>
      </c>
    </row>
    <row r="23" spans="1:11" x14ac:dyDescent="0.25">
      <c r="A23" s="47" t="s">
        <v>28</v>
      </c>
      <c r="B23" s="47"/>
      <c r="J23" t="s">
        <v>61</v>
      </c>
      <c r="K23" s="45">
        <f>SUM(K21:K22)</f>
        <v>0</v>
      </c>
    </row>
    <row r="24" spans="1:11" x14ac:dyDescent="0.25">
      <c r="A24" s="8"/>
      <c r="B24" s="8"/>
    </row>
    <row r="25" spans="1:11" x14ac:dyDescent="0.25">
      <c r="A25" s="8" t="s">
        <v>29</v>
      </c>
      <c r="B25" s="8"/>
    </row>
    <row r="26" spans="1:11" x14ac:dyDescent="0.25">
      <c r="A26" s="8"/>
      <c r="B26" s="8"/>
    </row>
    <row r="27" spans="1:11" x14ac:dyDescent="0.25">
      <c r="A27" s="8"/>
      <c r="B27" s="8"/>
    </row>
    <row r="28" spans="1:11" x14ac:dyDescent="0.25">
      <c r="A28" s="8" t="s">
        <v>30</v>
      </c>
      <c r="B28" s="8"/>
    </row>
    <row r="29" spans="1:11" x14ac:dyDescent="0.25">
      <c r="A29" s="8"/>
      <c r="B29" s="8"/>
    </row>
    <row r="30" spans="1:11" x14ac:dyDescent="0.25">
      <c r="A30" s="8" t="s">
        <v>31</v>
      </c>
      <c r="B30" s="8"/>
    </row>
    <row r="31" spans="1:11" x14ac:dyDescent="0.25">
      <c r="A31" s="8"/>
      <c r="B31" s="8"/>
    </row>
    <row r="32" spans="1:11" x14ac:dyDescent="0.25">
      <c r="A32" s="8" t="s">
        <v>32</v>
      </c>
      <c r="B32" s="8"/>
    </row>
  </sheetData>
  <sheetProtection selectLockedCells="1"/>
  <mergeCells count="5">
    <mergeCell ref="A23:B23"/>
    <mergeCell ref="A1:I1"/>
    <mergeCell ref="B10:K10"/>
    <mergeCell ref="A12:A13"/>
    <mergeCell ref="B12:B13"/>
  </mergeCells>
  <pageMargins left="0.7" right="0.7" top="0.75" bottom="0.75" header="0.3" footer="0.3"/>
  <pageSetup paperSize="8" scale="5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A4408-45C6-47F9-94E8-4B09946B10DA}">
  <dimension ref="A1:M31"/>
  <sheetViews>
    <sheetView topLeftCell="A12" workbookViewId="0">
      <selection activeCell="K22" sqref="K22"/>
    </sheetView>
  </sheetViews>
  <sheetFormatPr defaultRowHeight="15" x14ac:dyDescent="0.25"/>
  <cols>
    <col min="2" max="2" width="51.7109375" customWidth="1"/>
    <col min="5" max="5" width="14.85546875" customWidth="1"/>
    <col min="6" max="6" width="15" style="38" bestFit="1" customWidth="1"/>
    <col min="7" max="7" width="25.7109375" customWidth="1"/>
    <col min="8" max="8" width="11.85546875" style="41" customWidth="1"/>
    <col min="9" max="9" width="12.28515625" style="40" customWidth="1"/>
    <col min="10" max="10" width="13.42578125" bestFit="1" customWidth="1"/>
    <col min="11" max="11" width="15.140625" bestFit="1" customWidth="1"/>
  </cols>
  <sheetData>
    <row r="1" spans="1:13" ht="37.5" customHeight="1" x14ac:dyDescent="0.25">
      <c r="A1" s="48" t="s">
        <v>33</v>
      </c>
      <c r="B1" s="49"/>
      <c r="C1" s="49"/>
      <c r="D1" s="49"/>
      <c r="E1" s="49"/>
      <c r="F1" s="50"/>
      <c r="G1" s="50"/>
      <c r="H1" s="50"/>
      <c r="I1" s="51"/>
      <c r="J1" s="1"/>
      <c r="K1" s="2"/>
      <c r="L1" s="3"/>
      <c r="M1" s="3"/>
    </row>
    <row r="2" spans="1:1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2"/>
      <c r="L2" s="3"/>
      <c r="M2" s="3"/>
    </row>
    <row r="3" spans="1:13" s="8" customFormat="1" x14ac:dyDescent="0.25">
      <c r="A3" s="2" t="s">
        <v>1</v>
      </c>
      <c r="B3" s="4"/>
      <c r="C3" s="5"/>
      <c r="D3" s="5"/>
      <c r="E3" s="5"/>
      <c r="F3" s="5"/>
      <c r="G3" s="5"/>
      <c r="H3" s="5"/>
      <c r="I3" s="5"/>
      <c r="J3" s="6"/>
      <c r="K3" s="5"/>
      <c r="L3" s="7"/>
      <c r="M3" s="7"/>
    </row>
    <row r="4" spans="1:13" x14ac:dyDescent="0.25">
      <c r="A4" s="2" t="s">
        <v>46</v>
      </c>
      <c r="B4" s="2"/>
      <c r="C4" s="2"/>
      <c r="D4" s="2"/>
      <c r="E4" s="2"/>
      <c r="F4" s="2"/>
      <c r="G4" s="2"/>
      <c r="H4" s="2"/>
      <c r="I4" s="2"/>
      <c r="J4" s="1"/>
      <c r="K4" s="2"/>
      <c r="L4" s="3"/>
      <c r="M4" s="3"/>
    </row>
    <row r="5" spans="1:13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1"/>
      <c r="K5" s="2"/>
      <c r="L5" s="3"/>
      <c r="M5" s="3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1"/>
      <c r="K6" s="2"/>
      <c r="L6" s="3"/>
      <c r="M6" s="3"/>
    </row>
    <row r="7" spans="1:13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1"/>
      <c r="L7" s="3"/>
      <c r="M7" s="3"/>
    </row>
    <row r="8" spans="1:13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1"/>
      <c r="L8" s="3"/>
      <c r="M8" s="3"/>
    </row>
    <row r="9" spans="1:13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1"/>
      <c r="L9" s="3"/>
      <c r="M9" s="3"/>
    </row>
    <row r="10" spans="1:13" ht="15.75" thickBot="1" x14ac:dyDescent="0.3">
      <c r="A10" s="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3"/>
      <c r="M10" s="3"/>
    </row>
    <row r="11" spans="1:13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K11" s="11"/>
      <c r="L11" s="3"/>
      <c r="M11" s="3"/>
    </row>
    <row r="12" spans="1:13" ht="135.75" thickBot="1" x14ac:dyDescent="0.3">
      <c r="A12" s="53" t="s">
        <v>6</v>
      </c>
      <c r="B12" s="55" t="s">
        <v>8</v>
      </c>
      <c r="C12" s="13" t="s">
        <v>9</v>
      </c>
      <c r="D12" s="13" t="s">
        <v>64</v>
      </c>
      <c r="E12" s="14" t="s">
        <v>65</v>
      </c>
      <c r="F12" s="15" t="s">
        <v>12</v>
      </c>
      <c r="G12" s="12" t="s">
        <v>62</v>
      </c>
      <c r="H12" s="16" t="s">
        <v>13</v>
      </c>
      <c r="I12" s="17" t="s">
        <v>14</v>
      </c>
      <c r="J12" s="14" t="s">
        <v>15</v>
      </c>
      <c r="K12" s="18" t="s">
        <v>16</v>
      </c>
    </row>
    <row r="13" spans="1:13" ht="15.75" thickBot="1" x14ac:dyDescent="0.3">
      <c r="A13" s="54"/>
      <c r="B13" s="54"/>
      <c r="C13" s="19">
        <v>150000</v>
      </c>
      <c r="D13" s="20"/>
      <c r="E13" s="21"/>
      <c r="F13" s="22">
        <v>0.85</v>
      </c>
      <c r="G13" s="21"/>
      <c r="H13" s="22">
        <v>0.05</v>
      </c>
      <c r="I13" s="21">
        <v>0.05</v>
      </c>
      <c r="J13" s="21">
        <v>0.05</v>
      </c>
      <c r="K13" s="23">
        <f>SUM(E13:J13)</f>
        <v>1</v>
      </c>
    </row>
    <row r="14" spans="1:13" ht="15.75" thickBot="1" x14ac:dyDescent="0.3">
      <c r="A14" s="24">
        <v>1</v>
      </c>
      <c r="B14" s="24" t="s">
        <v>17</v>
      </c>
      <c r="C14" s="43">
        <v>1175</v>
      </c>
      <c r="D14" s="44">
        <f>C14/100</f>
        <v>11.75</v>
      </c>
      <c r="E14" s="27"/>
      <c r="F14" s="27"/>
      <c r="G14" s="27"/>
      <c r="H14" s="27"/>
      <c r="I14" s="27"/>
      <c r="J14" s="28"/>
      <c r="K14" s="29">
        <f t="shared" ref="K14:K19" si="0">(E14*D14)+(F14*C14*0.85)+(G14*300)+(H14*C14*0.05)+(C14*I14*0.05)+(J14*C14*0.05)</f>
        <v>0</v>
      </c>
    </row>
    <row r="15" spans="1:13" ht="15.75" thickBot="1" x14ac:dyDescent="0.3">
      <c r="A15" s="24">
        <v>2</v>
      </c>
      <c r="B15" s="30" t="s">
        <v>69</v>
      </c>
      <c r="C15" s="42">
        <v>525</v>
      </c>
      <c r="D15" s="44">
        <f t="shared" ref="D15:D17" si="1">C15/100</f>
        <v>5.25</v>
      </c>
      <c r="E15" s="27"/>
      <c r="F15" s="27"/>
      <c r="G15" s="27"/>
      <c r="H15" s="27"/>
      <c r="I15" s="27"/>
      <c r="J15" s="28"/>
      <c r="K15" s="29">
        <f t="shared" si="0"/>
        <v>0</v>
      </c>
    </row>
    <row r="16" spans="1:13" ht="15.75" thickBot="1" x14ac:dyDescent="0.3">
      <c r="A16" s="24">
        <v>3</v>
      </c>
      <c r="B16" s="30" t="s">
        <v>20</v>
      </c>
      <c r="C16" s="25">
        <v>311.5</v>
      </c>
      <c r="D16" s="44">
        <f t="shared" si="1"/>
        <v>3.1150000000000002</v>
      </c>
      <c r="E16" s="27"/>
      <c r="F16" s="27"/>
      <c r="G16" s="27"/>
      <c r="H16" s="27"/>
      <c r="I16" s="27"/>
      <c r="J16" s="28"/>
      <c r="K16" s="29">
        <f t="shared" si="0"/>
        <v>0</v>
      </c>
    </row>
    <row r="17" spans="1:11" ht="15.75" thickBot="1" x14ac:dyDescent="0.3">
      <c r="A17" s="24">
        <v>4</v>
      </c>
      <c r="B17" s="30" t="s">
        <v>21</v>
      </c>
      <c r="C17" s="25">
        <v>401</v>
      </c>
      <c r="D17" s="44">
        <f t="shared" si="1"/>
        <v>4.01</v>
      </c>
      <c r="E17" s="27"/>
      <c r="F17" s="27"/>
      <c r="G17" s="27"/>
      <c r="H17" s="27"/>
      <c r="I17" s="27"/>
      <c r="J17" s="28"/>
      <c r="K17" s="29">
        <f t="shared" si="0"/>
        <v>0</v>
      </c>
    </row>
    <row r="18" spans="1:11" ht="15.75" thickBot="1" x14ac:dyDescent="0.3">
      <c r="A18" s="24">
        <v>5</v>
      </c>
      <c r="B18" s="30" t="s">
        <v>22</v>
      </c>
      <c r="C18" s="25">
        <v>935</v>
      </c>
      <c r="D18" s="44">
        <f>C18/100</f>
        <v>9.35</v>
      </c>
      <c r="E18" s="27"/>
      <c r="F18" s="27"/>
      <c r="G18" s="27"/>
      <c r="H18" s="27"/>
      <c r="I18" s="27"/>
      <c r="J18" s="28"/>
      <c r="K18" s="29">
        <f t="shared" si="0"/>
        <v>0</v>
      </c>
    </row>
    <row r="19" spans="1:11" ht="15.75" thickBot="1" x14ac:dyDescent="0.3">
      <c r="A19" s="24">
        <v>6</v>
      </c>
      <c r="B19" s="30" t="s">
        <v>23</v>
      </c>
      <c r="C19" s="25">
        <v>125</v>
      </c>
      <c r="D19" s="44">
        <f>C19/100</f>
        <v>1.25</v>
      </c>
      <c r="E19" s="27"/>
      <c r="F19" s="27"/>
      <c r="G19" s="27"/>
      <c r="H19" s="27"/>
      <c r="I19" s="27"/>
      <c r="J19" s="28"/>
      <c r="K19" s="29">
        <f t="shared" si="0"/>
        <v>0</v>
      </c>
    </row>
    <row r="20" spans="1:11" ht="15.75" thickBot="1" x14ac:dyDescent="0.3">
      <c r="B20" s="31"/>
      <c r="C20" s="32"/>
      <c r="D20" s="32"/>
      <c r="E20" s="32"/>
      <c r="F20" s="33"/>
      <c r="G20" s="32"/>
      <c r="H20" s="34"/>
      <c r="I20" s="35"/>
      <c r="J20" s="32"/>
      <c r="K20" s="29"/>
    </row>
    <row r="21" spans="1:11" x14ac:dyDescent="0.25">
      <c r="A21" s="8"/>
      <c r="B21" s="8"/>
      <c r="J21" t="s">
        <v>59</v>
      </c>
      <c r="K21" s="45">
        <f>SUM(K14:K19)</f>
        <v>0</v>
      </c>
    </row>
    <row r="22" spans="1:11" x14ac:dyDescent="0.25">
      <c r="A22" s="47" t="s">
        <v>28</v>
      </c>
      <c r="B22" s="47"/>
      <c r="J22" t="s">
        <v>60</v>
      </c>
      <c r="K22" s="46">
        <f>0.15*K21</f>
        <v>0</v>
      </c>
    </row>
    <row r="23" spans="1:11" x14ac:dyDescent="0.25">
      <c r="A23" s="8"/>
      <c r="B23" s="8"/>
      <c r="J23" t="s">
        <v>61</v>
      </c>
      <c r="K23" s="45">
        <f>SUM(K21:K22)</f>
        <v>0</v>
      </c>
    </row>
    <row r="24" spans="1:11" x14ac:dyDescent="0.25">
      <c r="A24" s="8" t="s">
        <v>29</v>
      </c>
      <c r="B24" s="8"/>
    </row>
    <row r="25" spans="1:11" x14ac:dyDescent="0.25">
      <c r="A25" s="8"/>
      <c r="B25" s="8"/>
    </row>
    <row r="26" spans="1:11" x14ac:dyDescent="0.25">
      <c r="A26" s="8"/>
      <c r="B26" s="8"/>
    </row>
    <row r="27" spans="1:11" x14ac:dyDescent="0.25">
      <c r="A27" s="8" t="s">
        <v>30</v>
      </c>
      <c r="B27" s="8"/>
    </row>
    <row r="28" spans="1:11" x14ac:dyDescent="0.25">
      <c r="A28" s="8"/>
      <c r="B28" s="8"/>
    </row>
    <row r="29" spans="1:11" x14ac:dyDescent="0.25">
      <c r="A29" s="8" t="s">
        <v>31</v>
      </c>
      <c r="B29" s="8"/>
    </row>
    <row r="30" spans="1:11" x14ac:dyDescent="0.25">
      <c r="A30" s="8"/>
      <c r="B30" s="8"/>
    </row>
    <row r="31" spans="1:11" x14ac:dyDescent="0.25">
      <c r="A31" s="8" t="s">
        <v>32</v>
      </c>
      <c r="B31" s="8"/>
    </row>
  </sheetData>
  <sheetProtection selectLockedCells="1"/>
  <mergeCells count="5">
    <mergeCell ref="A22:B22"/>
    <mergeCell ref="A1:I1"/>
    <mergeCell ref="B10:K10"/>
    <mergeCell ref="A12:A13"/>
    <mergeCell ref="B12:B13"/>
  </mergeCells>
  <pageMargins left="0.7" right="0.7" top="0.75" bottom="0.75" header="0.3" footer="0.3"/>
  <pageSetup paperSize="8" scale="5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EE53-9955-4E29-AD70-1E5A5178C88F}">
  <dimension ref="A1:N38"/>
  <sheetViews>
    <sheetView topLeftCell="C13" workbookViewId="0">
      <selection activeCell="L30" sqref="L30"/>
    </sheetView>
  </sheetViews>
  <sheetFormatPr defaultRowHeight="15" x14ac:dyDescent="0.25"/>
  <cols>
    <col min="3" max="3" width="51.7109375" customWidth="1"/>
    <col min="6" max="6" width="14.85546875" customWidth="1"/>
    <col min="7" max="7" width="15" style="38" bestFit="1" customWidth="1"/>
    <col min="8" max="8" width="25.7109375" customWidth="1"/>
    <col min="9" max="9" width="11.85546875" style="41" customWidth="1"/>
    <col min="10" max="10" width="12.28515625" style="40" customWidth="1"/>
    <col min="11" max="11" width="13.42578125" bestFit="1" customWidth="1"/>
    <col min="12" max="12" width="15.140625" bestFit="1" customWidth="1"/>
  </cols>
  <sheetData>
    <row r="1" spans="1:14" ht="37.5" customHeight="1" x14ac:dyDescent="0.25">
      <c r="A1" s="48" t="s">
        <v>33</v>
      </c>
      <c r="B1" s="49"/>
      <c r="C1" s="49"/>
      <c r="D1" s="49"/>
      <c r="E1" s="49"/>
      <c r="F1" s="49"/>
      <c r="G1" s="50"/>
      <c r="H1" s="50"/>
      <c r="I1" s="50"/>
      <c r="J1" s="51"/>
      <c r="K1" s="1"/>
      <c r="L1" s="2"/>
      <c r="M1" s="3"/>
      <c r="N1" s="3"/>
    </row>
    <row r="2" spans="1:14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3"/>
      <c r="N2" s="3"/>
    </row>
    <row r="3" spans="1:14" s="8" customFormat="1" x14ac:dyDescent="0.25">
      <c r="A3" s="2" t="s">
        <v>1</v>
      </c>
      <c r="B3" s="2"/>
      <c r="C3" s="4"/>
      <c r="D3" s="5"/>
      <c r="E3" s="5"/>
      <c r="F3" s="5"/>
      <c r="G3" s="5"/>
      <c r="H3" s="5"/>
      <c r="I3" s="5"/>
      <c r="J3" s="5"/>
      <c r="K3" s="6"/>
      <c r="L3" s="5"/>
      <c r="M3" s="7"/>
      <c r="N3" s="7"/>
    </row>
    <row r="4" spans="1:14" x14ac:dyDescent="0.25">
      <c r="A4" s="2" t="s">
        <v>48</v>
      </c>
      <c r="B4" s="2"/>
      <c r="C4" s="2"/>
      <c r="D4" s="2"/>
      <c r="E4" s="2"/>
      <c r="F4" s="2"/>
      <c r="G4" s="2"/>
      <c r="H4" s="2"/>
      <c r="I4" s="2"/>
      <c r="J4" s="2"/>
      <c r="K4" s="1"/>
      <c r="L4" s="2"/>
      <c r="M4" s="3"/>
      <c r="N4" s="3"/>
    </row>
    <row r="5" spans="1:14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1"/>
      <c r="L5" s="2"/>
      <c r="M5" s="3"/>
      <c r="N5" s="3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"/>
      <c r="L6" s="2"/>
      <c r="M6" s="3"/>
      <c r="N6" s="3"/>
    </row>
    <row r="7" spans="1:14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3"/>
      <c r="N7" s="3"/>
    </row>
    <row r="8" spans="1:14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3"/>
      <c r="N8" s="3"/>
    </row>
    <row r="9" spans="1:14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3"/>
      <c r="N9" s="3"/>
    </row>
    <row r="10" spans="1:14" ht="15.75" thickBot="1" x14ac:dyDescent="0.3">
      <c r="A10" s="1"/>
      <c r="B10" s="52" t="s">
        <v>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3"/>
      <c r="N10" s="3"/>
    </row>
    <row r="11" spans="1:14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L11" s="11"/>
      <c r="M11" s="3"/>
      <c r="N11" s="3"/>
    </row>
    <row r="12" spans="1:14" ht="135.75" thickBot="1" x14ac:dyDescent="0.3">
      <c r="A12" s="53" t="s">
        <v>6</v>
      </c>
      <c r="B12" s="53" t="s">
        <v>7</v>
      </c>
      <c r="C12" s="55" t="s">
        <v>8</v>
      </c>
      <c r="D12" s="13" t="s">
        <v>9</v>
      </c>
      <c r="E12" s="13" t="s">
        <v>64</v>
      </c>
      <c r="F12" s="14" t="s">
        <v>65</v>
      </c>
      <c r="G12" s="15" t="s">
        <v>12</v>
      </c>
      <c r="H12" s="12" t="s">
        <v>62</v>
      </c>
      <c r="I12" s="16" t="s">
        <v>13</v>
      </c>
      <c r="J12" s="17" t="s">
        <v>14</v>
      </c>
      <c r="K12" s="14" t="s">
        <v>15</v>
      </c>
      <c r="L12" s="18" t="s">
        <v>16</v>
      </c>
    </row>
    <row r="13" spans="1:14" ht="15.75" thickBot="1" x14ac:dyDescent="0.3">
      <c r="A13" s="54"/>
      <c r="B13" s="56"/>
      <c r="C13" s="54"/>
      <c r="D13" s="19">
        <v>150000</v>
      </c>
      <c r="E13" s="20"/>
      <c r="F13" s="21"/>
      <c r="G13" s="22">
        <v>0.85</v>
      </c>
      <c r="H13" s="21"/>
      <c r="I13" s="22">
        <v>0.05</v>
      </c>
      <c r="J13" s="21">
        <v>0.05</v>
      </c>
      <c r="K13" s="21">
        <v>0.05</v>
      </c>
      <c r="L13" s="23">
        <f>SUM(F13:K13)</f>
        <v>1</v>
      </c>
    </row>
    <row r="14" spans="1:14" ht="15.75" thickBot="1" x14ac:dyDescent="0.3">
      <c r="A14" s="24">
        <v>1</v>
      </c>
      <c r="B14" s="24">
        <v>30004486</v>
      </c>
      <c r="C14" s="24" t="s">
        <v>17</v>
      </c>
      <c r="D14" s="43">
        <v>2428.5</v>
      </c>
      <c r="E14" s="44">
        <f t="shared" ref="E14:E20" si="0">D14/100</f>
        <v>24.285</v>
      </c>
      <c r="F14" s="27"/>
      <c r="G14" s="27"/>
      <c r="H14" s="27"/>
      <c r="I14" s="27"/>
      <c r="J14" s="27"/>
      <c r="K14" s="28"/>
      <c r="L14" s="29">
        <f>(F14*E14)+(G14*D14*0.85)+(H14*300)+(I14*D14*0.05)+(D14*J14*0.05)+(K14*D14*0.05)</f>
        <v>0</v>
      </c>
    </row>
    <row r="15" spans="1:14" ht="15.75" thickBot="1" x14ac:dyDescent="0.3">
      <c r="A15" s="24">
        <v>2</v>
      </c>
      <c r="B15" s="24">
        <v>30004054</v>
      </c>
      <c r="C15" s="30" t="s">
        <v>69</v>
      </c>
      <c r="D15" s="42">
        <v>7605</v>
      </c>
      <c r="E15" s="44">
        <f t="shared" si="0"/>
        <v>76.05</v>
      </c>
      <c r="F15" s="27"/>
      <c r="G15" s="27"/>
      <c r="H15" s="27"/>
      <c r="I15" s="27"/>
      <c r="J15" s="27"/>
      <c r="K15" s="28"/>
      <c r="L15" s="29">
        <f t="shared" ref="L15:L25" si="1">(F15*E15)+(G15*D15*0.85)+(H15*300)+(I15*D15*0.05)+(D15*J15*0.05)+(K15*D15*0.05)</f>
        <v>0</v>
      </c>
    </row>
    <row r="16" spans="1:14" ht="15.75" thickBot="1" x14ac:dyDescent="0.3">
      <c r="A16" s="24">
        <v>3</v>
      </c>
      <c r="B16" s="24">
        <v>30004142</v>
      </c>
      <c r="C16" s="30" t="s">
        <v>20</v>
      </c>
      <c r="D16" s="25">
        <v>1965</v>
      </c>
      <c r="E16" s="44">
        <f t="shared" si="0"/>
        <v>19.649999999999999</v>
      </c>
      <c r="F16" s="27"/>
      <c r="G16" s="27"/>
      <c r="H16" s="27"/>
      <c r="I16" s="27"/>
      <c r="J16" s="27"/>
      <c r="K16" s="28"/>
      <c r="L16" s="29">
        <f t="shared" si="1"/>
        <v>0</v>
      </c>
    </row>
    <row r="17" spans="1:12" ht="15.75" thickBot="1" x14ac:dyDescent="0.3">
      <c r="A17" s="24">
        <v>4</v>
      </c>
      <c r="B17" s="24">
        <v>30004091</v>
      </c>
      <c r="C17" s="30" t="s">
        <v>21</v>
      </c>
      <c r="D17" s="25">
        <v>1020</v>
      </c>
      <c r="E17" s="44">
        <f t="shared" si="0"/>
        <v>10.199999999999999</v>
      </c>
      <c r="F17" s="27"/>
      <c r="G17" s="27"/>
      <c r="H17" s="27"/>
      <c r="I17" s="27"/>
      <c r="J17" s="27"/>
      <c r="K17" s="28"/>
      <c r="L17" s="29">
        <f t="shared" si="1"/>
        <v>0</v>
      </c>
    </row>
    <row r="18" spans="1:12" ht="15.75" thickBot="1" x14ac:dyDescent="0.3">
      <c r="A18" s="24">
        <v>5</v>
      </c>
      <c r="B18" s="24">
        <v>30004121</v>
      </c>
      <c r="C18" s="30" t="s">
        <v>22</v>
      </c>
      <c r="D18" s="25">
        <v>2490</v>
      </c>
      <c r="E18" s="44">
        <f t="shared" si="0"/>
        <v>24.9</v>
      </c>
      <c r="F18" s="27"/>
      <c r="G18" s="27"/>
      <c r="H18" s="27"/>
      <c r="I18" s="27"/>
      <c r="J18" s="27"/>
      <c r="K18" s="28"/>
      <c r="L18" s="29">
        <f t="shared" si="1"/>
        <v>0</v>
      </c>
    </row>
    <row r="19" spans="1:12" ht="15.75" thickBot="1" x14ac:dyDescent="0.3">
      <c r="A19" s="24">
        <v>6</v>
      </c>
      <c r="B19" s="24">
        <v>30004050</v>
      </c>
      <c r="C19" s="30" t="s">
        <v>23</v>
      </c>
      <c r="D19" s="25">
        <v>1755</v>
      </c>
      <c r="E19" s="44">
        <f t="shared" si="0"/>
        <v>17.55</v>
      </c>
      <c r="F19" s="27"/>
      <c r="G19" s="27"/>
      <c r="H19" s="27"/>
      <c r="I19" s="27"/>
      <c r="J19" s="27"/>
      <c r="K19" s="28"/>
      <c r="L19" s="29">
        <f t="shared" si="1"/>
        <v>0</v>
      </c>
    </row>
    <row r="20" spans="1:12" ht="15.75" thickBot="1" x14ac:dyDescent="0.3">
      <c r="A20" s="24">
        <v>7</v>
      </c>
      <c r="B20" s="24">
        <v>30004089</v>
      </c>
      <c r="C20" s="30" t="s">
        <v>24</v>
      </c>
      <c r="D20" s="25">
        <v>283.5</v>
      </c>
      <c r="E20" s="44">
        <f t="shared" si="0"/>
        <v>2.835</v>
      </c>
      <c r="F20" s="27"/>
      <c r="G20" s="28"/>
      <c r="H20" s="27"/>
      <c r="I20" s="27"/>
      <c r="J20" s="27"/>
      <c r="K20" s="28"/>
      <c r="L20" s="29">
        <f t="shared" si="1"/>
        <v>0</v>
      </c>
    </row>
    <row r="21" spans="1:12" ht="15.75" thickBot="1" x14ac:dyDescent="0.3">
      <c r="A21" s="24">
        <v>8</v>
      </c>
      <c r="B21" s="24">
        <v>30004526</v>
      </c>
      <c r="C21" s="30" t="s">
        <v>47</v>
      </c>
      <c r="D21" s="25">
        <v>270</v>
      </c>
      <c r="E21" s="44">
        <f t="shared" ref="E21" si="2">D21/100</f>
        <v>2.7</v>
      </c>
      <c r="F21" s="27"/>
      <c r="G21" s="28"/>
      <c r="H21" s="27"/>
      <c r="I21" s="27"/>
      <c r="J21" s="27"/>
      <c r="K21" s="28"/>
      <c r="L21" s="29">
        <f>(F21*E21)+(G21*D21*0.85)+(H21*300)+(I21*D21*0.05)+(D21*J21*0.05)+(K21*D21*0.05)</f>
        <v>0</v>
      </c>
    </row>
    <row r="22" spans="1:12" ht="15.75" thickBot="1" x14ac:dyDescent="0.3">
      <c r="A22" s="24">
        <v>9</v>
      </c>
      <c r="B22" s="24">
        <v>30004056</v>
      </c>
      <c r="C22" s="30" t="s">
        <v>43</v>
      </c>
      <c r="D22" s="25">
        <v>1027.5</v>
      </c>
      <c r="E22" s="44">
        <f>D22/100</f>
        <v>10.275</v>
      </c>
      <c r="F22" s="27"/>
      <c r="G22" s="28"/>
      <c r="H22" s="27"/>
      <c r="I22" s="27"/>
      <c r="J22" s="27"/>
      <c r="K22" s="28"/>
      <c r="L22" s="29">
        <f t="shared" si="1"/>
        <v>0</v>
      </c>
    </row>
    <row r="23" spans="1:12" ht="15.75" thickBot="1" x14ac:dyDescent="0.3">
      <c r="A23" s="24">
        <v>10</v>
      </c>
      <c r="B23" s="30">
        <v>30004410</v>
      </c>
      <c r="C23" s="30" t="s">
        <v>36</v>
      </c>
      <c r="D23" s="25">
        <v>240</v>
      </c>
      <c r="E23" s="44">
        <f>D23/100</f>
        <v>2.4</v>
      </c>
      <c r="F23" s="27"/>
      <c r="G23" s="28"/>
      <c r="H23" s="27"/>
      <c r="I23" s="27"/>
      <c r="J23" s="27"/>
      <c r="K23" s="28"/>
      <c r="L23" s="29">
        <f t="shared" si="1"/>
        <v>0</v>
      </c>
    </row>
    <row r="24" spans="1:12" ht="15.75" thickBot="1" x14ac:dyDescent="0.3">
      <c r="A24" s="24">
        <v>11</v>
      </c>
      <c r="B24" s="24">
        <v>30004062</v>
      </c>
      <c r="C24" s="30" t="s">
        <v>41</v>
      </c>
      <c r="D24" s="25">
        <v>262.5</v>
      </c>
      <c r="E24" s="44">
        <f>D24/100</f>
        <v>2.625</v>
      </c>
      <c r="F24" s="27"/>
      <c r="G24" s="27"/>
      <c r="H24" s="27"/>
      <c r="I24" s="27"/>
      <c r="J24" s="27"/>
      <c r="K24" s="28"/>
      <c r="L24" s="29">
        <f t="shared" si="1"/>
        <v>0</v>
      </c>
    </row>
    <row r="25" spans="1:12" ht="15.75" thickBot="1" x14ac:dyDescent="0.3">
      <c r="A25" s="24">
        <v>12</v>
      </c>
      <c r="B25" s="24">
        <v>30004132</v>
      </c>
      <c r="C25" s="30" t="s">
        <v>26</v>
      </c>
      <c r="D25" s="25">
        <v>270</v>
      </c>
      <c r="E25" s="44">
        <f>D25/100</f>
        <v>2.7</v>
      </c>
      <c r="F25" s="27"/>
      <c r="G25" s="28"/>
      <c r="H25" s="27"/>
      <c r="I25" s="27"/>
      <c r="J25" s="27"/>
      <c r="K25" s="28"/>
      <c r="L25" s="29">
        <f t="shared" si="1"/>
        <v>0</v>
      </c>
    </row>
    <row r="26" spans="1:12" ht="15.75" thickBot="1" x14ac:dyDescent="0.3">
      <c r="B26" s="57" t="s">
        <v>27</v>
      </c>
      <c r="C26" s="58"/>
      <c r="D26" s="32"/>
      <c r="E26" s="32"/>
      <c r="F26" s="32"/>
      <c r="G26" s="33"/>
      <c r="H26" s="32"/>
      <c r="I26" s="34"/>
      <c r="J26" s="35"/>
      <c r="K26" s="32"/>
      <c r="L26" s="36"/>
    </row>
    <row r="27" spans="1:12" x14ac:dyDescent="0.25">
      <c r="B27" s="37"/>
      <c r="C27" s="37"/>
      <c r="I27" s="39"/>
      <c r="K27" t="s">
        <v>59</v>
      </c>
      <c r="L27" s="45">
        <f>SUM(L14:L25)</f>
        <v>0</v>
      </c>
    </row>
    <row r="28" spans="1:12" x14ac:dyDescent="0.25">
      <c r="A28" s="8"/>
      <c r="B28" s="8"/>
      <c r="C28" s="8"/>
      <c r="K28" t="s">
        <v>60</v>
      </c>
      <c r="L28" s="46">
        <f>0.15*L27</f>
        <v>0</v>
      </c>
    </row>
    <row r="29" spans="1:12" x14ac:dyDescent="0.25">
      <c r="A29" s="47" t="s">
        <v>28</v>
      </c>
      <c r="B29" s="47"/>
      <c r="C29" s="47"/>
      <c r="K29" t="s">
        <v>61</v>
      </c>
      <c r="L29" s="45">
        <f>SUM(L27:L28)</f>
        <v>0</v>
      </c>
    </row>
    <row r="30" spans="1:12" x14ac:dyDescent="0.25">
      <c r="A30" s="8"/>
      <c r="B30" s="8"/>
      <c r="C30" s="8"/>
    </row>
    <row r="31" spans="1:12" x14ac:dyDescent="0.25">
      <c r="A31" s="8" t="s">
        <v>29</v>
      </c>
      <c r="B31" s="8"/>
      <c r="C31" s="8"/>
    </row>
    <row r="32" spans="1:12" x14ac:dyDescent="0.25">
      <c r="A32" s="8"/>
      <c r="B32" s="8"/>
      <c r="C32" s="8"/>
    </row>
    <row r="33" spans="1:3" x14ac:dyDescent="0.25">
      <c r="A33" s="8"/>
      <c r="B33" s="8"/>
      <c r="C33" s="8"/>
    </row>
    <row r="34" spans="1:3" x14ac:dyDescent="0.25">
      <c r="A34" s="8" t="s">
        <v>30</v>
      </c>
      <c r="B34" s="8"/>
      <c r="C34" s="8"/>
    </row>
    <row r="35" spans="1:3" x14ac:dyDescent="0.25">
      <c r="A35" s="8"/>
      <c r="B35" s="8"/>
      <c r="C35" s="8"/>
    </row>
    <row r="36" spans="1:3" x14ac:dyDescent="0.25">
      <c r="A36" s="8" t="s">
        <v>31</v>
      </c>
      <c r="B36" s="8"/>
      <c r="C36" s="8"/>
    </row>
    <row r="37" spans="1:3" x14ac:dyDescent="0.25">
      <c r="A37" s="8"/>
      <c r="B37" s="8"/>
      <c r="C37" s="8"/>
    </row>
    <row r="38" spans="1:3" x14ac:dyDescent="0.25">
      <c r="A38" s="8" t="s">
        <v>32</v>
      </c>
      <c r="B38" s="8"/>
      <c r="C38" s="8"/>
    </row>
  </sheetData>
  <sheetProtection selectLockedCells="1"/>
  <mergeCells count="7">
    <mergeCell ref="A29:C29"/>
    <mergeCell ref="A1:J1"/>
    <mergeCell ref="B10:L10"/>
    <mergeCell ref="A12:A13"/>
    <mergeCell ref="B12:B13"/>
    <mergeCell ref="C12:C13"/>
    <mergeCell ref="B26:C26"/>
  </mergeCells>
  <pageMargins left="0.7" right="0.7" top="0.75" bottom="0.75" header="0.3" footer="0.3"/>
  <pageSetup paperSize="8" scale="5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9D0A0-9D60-413F-895D-3248ADB94E13}">
  <dimension ref="A1:M38"/>
  <sheetViews>
    <sheetView topLeftCell="A13" workbookViewId="0">
      <selection activeCell="K30" sqref="K30"/>
    </sheetView>
  </sheetViews>
  <sheetFormatPr defaultRowHeight="15" x14ac:dyDescent="0.25"/>
  <cols>
    <col min="2" max="2" width="51.7109375" customWidth="1"/>
    <col min="5" max="5" width="14.85546875" customWidth="1"/>
    <col min="6" max="6" width="15" style="38" bestFit="1" customWidth="1"/>
    <col min="7" max="7" width="25.7109375" customWidth="1"/>
    <col min="8" max="8" width="11.85546875" style="41" customWidth="1"/>
    <col min="9" max="9" width="12.28515625" style="40" customWidth="1"/>
    <col min="10" max="10" width="13.42578125" bestFit="1" customWidth="1"/>
    <col min="11" max="11" width="15.140625" bestFit="1" customWidth="1"/>
  </cols>
  <sheetData>
    <row r="1" spans="1:13" ht="37.5" customHeight="1" x14ac:dyDescent="0.25">
      <c r="A1" s="48" t="s">
        <v>33</v>
      </c>
      <c r="B1" s="49"/>
      <c r="C1" s="49"/>
      <c r="D1" s="49"/>
      <c r="E1" s="49"/>
      <c r="F1" s="50"/>
      <c r="G1" s="50"/>
      <c r="H1" s="50"/>
      <c r="I1" s="51"/>
      <c r="J1" s="1"/>
      <c r="K1" s="2"/>
      <c r="L1" s="3"/>
      <c r="M1" s="3"/>
    </row>
    <row r="2" spans="1:1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2"/>
      <c r="L2" s="3"/>
      <c r="M2" s="3"/>
    </row>
    <row r="3" spans="1:13" s="8" customFormat="1" x14ac:dyDescent="0.25">
      <c r="A3" s="2" t="s">
        <v>1</v>
      </c>
      <c r="B3" s="4"/>
      <c r="C3" s="5"/>
      <c r="D3" s="5"/>
      <c r="E3" s="5"/>
      <c r="F3" s="5"/>
      <c r="G3" s="5"/>
      <c r="H3" s="5"/>
      <c r="I3" s="5"/>
      <c r="J3" s="6"/>
      <c r="K3" s="5"/>
      <c r="L3" s="7"/>
      <c r="M3" s="7"/>
    </row>
    <row r="4" spans="1:13" x14ac:dyDescent="0.25">
      <c r="A4" s="2" t="s">
        <v>49</v>
      </c>
      <c r="B4" s="2"/>
      <c r="C4" s="2"/>
      <c r="D4" s="2"/>
      <c r="E4" s="2"/>
      <c r="F4" s="2"/>
      <c r="G4" s="2"/>
      <c r="H4" s="2"/>
      <c r="I4" s="2"/>
      <c r="J4" s="1"/>
      <c r="K4" s="2"/>
      <c r="L4" s="3"/>
      <c r="M4" s="3"/>
    </row>
    <row r="5" spans="1:13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1"/>
      <c r="K5" s="2"/>
      <c r="L5" s="3"/>
      <c r="M5" s="3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1"/>
      <c r="K6" s="2"/>
      <c r="L6" s="3"/>
      <c r="M6" s="3"/>
    </row>
    <row r="7" spans="1:13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1"/>
      <c r="L7" s="3"/>
      <c r="M7" s="3"/>
    </row>
    <row r="8" spans="1:13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1"/>
      <c r="L8" s="3"/>
      <c r="M8" s="3"/>
    </row>
    <row r="9" spans="1:13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1"/>
      <c r="L9" s="3"/>
      <c r="M9" s="3"/>
    </row>
    <row r="10" spans="1:13" ht="15.75" thickBot="1" x14ac:dyDescent="0.3">
      <c r="A10" s="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3"/>
      <c r="M10" s="3"/>
    </row>
    <row r="11" spans="1:13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K11" s="11"/>
      <c r="L11" s="3"/>
      <c r="M11" s="3"/>
    </row>
    <row r="12" spans="1:13" ht="135.75" thickBot="1" x14ac:dyDescent="0.3">
      <c r="A12" s="53" t="s">
        <v>6</v>
      </c>
      <c r="B12" s="55" t="s">
        <v>8</v>
      </c>
      <c r="C12" s="13" t="s">
        <v>9</v>
      </c>
      <c r="D12" s="13" t="s">
        <v>64</v>
      </c>
      <c r="E12" s="14" t="s">
        <v>65</v>
      </c>
      <c r="F12" s="15" t="s">
        <v>12</v>
      </c>
      <c r="G12" s="12" t="s">
        <v>62</v>
      </c>
      <c r="H12" s="16" t="s">
        <v>13</v>
      </c>
      <c r="I12" s="17" t="s">
        <v>14</v>
      </c>
      <c r="J12" s="14" t="s">
        <v>15</v>
      </c>
      <c r="K12" s="18" t="s">
        <v>16</v>
      </c>
    </row>
    <row r="13" spans="1:13" ht="15.75" thickBot="1" x14ac:dyDescent="0.3">
      <c r="A13" s="54"/>
      <c r="B13" s="54"/>
      <c r="C13" s="19">
        <v>150000</v>
      </c>
      <c r="D13" s="20"/>
      <c r="E13" s="21"/>
      <c r="F13" s="22">
        <v>0.85</v>
      </c>
      <c r="G13" s="21"/>
      <c r="H13" s="22">
        <v>0.05</v>
      </c>
      <c r="I13" s="21">
        <v>0.05</v>
      </c>
      <c r="J13" s="21">
        <v>0.05</v>
      </c>
      <c r="K13" s="23">
        <f>SUM(E13:J13)</f>
        <v>1</v>
      </c>
    </row>
    <row r="14" spans="1:13" ht="15.75" thickBot="1" x14ac:dyDescent="0.3">
      <c r="A14" s="24">
        <v>1</v>
      </c>
      <c r="B14" s="24" t="s">
        <v>17</v>
      </c>
      <c r="C14" s="43">
        <v>809.5</v>
      </c>
      <c r="D14" s="44">
        <f>C14/100</f>
        <v>8.0950000000000006</v>
      </c>
      <c r="E14" s="27"/>
      <c r="F14" s="27"/>
      <c r="G14" s="27"/>
      <c r="H14" s="27"/>
      <c r="I14" s="27"/>
      <c r="J14" s="28"/>
      <c r="K14" s="29">
        <f>(E14*D14)+(F14*C14*0.85)+(G14*300)+(H14*C14*0.05)+(C14*I14*0.05)+(J14*C14*0.05)</f>
        <v>0</v>
      </c>
    </row>
    <row r="15" spans="1:13" ht="15.75" thickBot="1" x14ac:dyDescent="0.3">
      <c r="A15" s="24">
        <v>2</v>
      </c>
      <c r="B15" s="30" t="s">
        <v>69</v>
      </c>
      <c r="C15" s="42">
        <v>2535</v>
      </c>
      <c r="D15" s="44">
        <f>C15/100</f>
        <v>25.35</v>
      </c>
      <c r="E15" s="27"/>
      <c r="F15" s="27"/>
      <c r="G15" s="27"/>
      <c r="H15" s="27"/>
      <c r="I15" s="27"/>
      <c r="J15" s="28"/>
      <c r="K15" s="29">
        <f t="shared" ref="K15:K24" si="0">(E15*D15)+(F15*C15*0.85)+(G15*300)+(H15*C15*0.05)+(C15*I15*0.05)+(J15*C15*0.05)</f>
        <v>0</v>
      </c>
    </row>
    <row r="16" spans="1:13" ht="15.75" thickBot="1" x14ac:dyDescent="0.3">
      <c r="A16" s="24">
        <v>3</v>
      </c>
      <c r="B16" s="30" t="s">
        <v>20</v>
      </c>
      <c r="C16" s="25">
        <v>655</v>
      </c>
      <c r="D16" s="44">
        <f t="shared" ref="D16:D25" si="1">C16/100</f>
        <v>6.55</v>
      </c>
      <c r="E16" s="27"/>
      <c r="F16" s="27"/>
      <c r="G16" s="27"/>
      <c r="H16" s="27"/>
      <c r="I16" s="27"/>
      <c r="J16" s="28"/>
      <c r="K16" s="29">
        <f t="shared" si="0"/>
        <v>0</v>
      </c>
    </row>
    <row r="17" spans="1:11" ht="15.75" thickBot="1" x14ac:dyDescent="0.3">
      <c r="A17" s="24">
        <v>4</v>
      </c>
      <c r="B17" s="30" t="s">
        <v>21</v>
      </c>
      <c r="C17" s="25">
        <v>340</v>
      </c>
      <c r="D17" s="44">
        <f t="shared" si="1"/>
        <v>3.4</v>
      </c>
      <c r="E17" s="27"/>
      <c r="F17" s="27"/>
      <c r="G17" s="27"/>
      <c r="H17" s="27"/>
      <c r="I17" s="27"/>
      <c r="J17" s="28"/>
      <c r="K17" s="29">
        <f t="shared" si="0"/>
        <v>0</v>
      </c>
    </row>
    <row r="18" spans="1:11" ht="15.75" thickBot="1" x14ac:dyDescent="0.3">
      <c r="A18" s="24">
        <v>5</v>
      </c>
      <c r="B18" s="30" t="s">
        <v>22</v>
      </c>
      <c r="C18" s="25">
        <v>830</v>
      </c>
      <c r="D18" s="44">
        <f t="shared" si="1"/>
        <v>8.3000000000000007</v>
      </c>
      <c r="E18" s="27"/>
      <c r="F18" s="27"/>
      <c r="G18" s="27"/>
      <c r="H18" s="27"/>
      <c r="I18" s="27"/>
      <c r="J18" s="28"/>
      <c r="K18" s="29">
        <f t="shared" si="0"/>
        <v>0</v>
      </c>
    </row>
    <row r="19" spans="1:11" ht="15.75" thickBot="1" x14ac:dyDescent="0.3">
      <c r="A19" s="24">
        <v>6</v>
      </c>
      <c r="B19" s="30" t="s">
        <v>23</v>
      </c>
      <c r="C19" s="25">
        <v>585</v>
      </c>
      <c r="D19" s="44">
        <f t="shared" si="1"/>
        <v>5.85</v>
      </c>
      <c r="E19" s="27"/>
      <c r="F19" s="27"/>
      <c r="G19" s="27"/>
      <c r="H19" s="27"/>
      <c r="I19" s="27"/>
      <c r="J19" s="28"/>
      <c r="K19" s="29">
        <f t="shared" si="0"/>
        <v>0</v>
      </c>
    </row>
    <row r="20" spans="1:11" ht="15.75" thickBot="1" x14ac:dyDescent="0.3">
      <c r="A20" s="24">
        <v>7</v>
      </c>
      <c r="B20" s="30" t="s">
        <v>24</v>
      </c>
      <c r="C20" s="25">
        <v>94.5</v>
      </c>
      <c r="D20" s="44">
        <f t="shared" si="1"/>
        <v>0.94499999999999995</v>
      </c>
      <c r="E20" s="27"/>
      <c r="F20" s="28"/>
      <c r="G20" s="27"/>
      <c r="H20" s="27"/>
      <c r="I20" s="27"/>
      <c r="J20" s="28"/>
      <c r="K20" s="29">
        <f t="shared" si="0"/>
        <v>0</v>
      </c>
    </row>
    <row r="21" spans="1:11" ht="15.75" thickBot="1" x14ac:dyDescent="0.3">
      <c r="A21" s="24">
        <v>8</v>
      </c>
      <c r="B21" s="30" t="s">
        <v>47</v>
      </c>
      <c r="C21" s="25">
        <v>90</v>
      </c>
      <c r="D21" s="44">
        <f t="shared" si="1"/>
        <v>0.9</v>
      </c>
      <c r="E21" s="27"/>
      <c r="F21" s="28"/>
      <c r="G21" s="27"/>
      <c r="H21" s="27"/>
      <c r="I21" s="27"/>
      <c r="J21" s="28"/>
      <c r="K21" s="29">
        <f>(E21*D21)+(F21*C21*0.85)+(G21*300)+(H21*C21*0.05)+(C21*I21*0.05)+(J21*C21*0.05)</f>
        <v>0</v>
      </c>
    </row>
    <row r="22" spans="1:11" ht="15.75" thickBot="1" x14ac:dyDescent="0.3">
      <c r="A22" s="24">
        <v>9</v>
      </c>
      <c r="B22" s="30" t="s">
        <v>43</v>
      </c>
      <c r="C22" s="25">
        <v>342.5</v>
      </c>
      <c r="D22" s="44">
        <f t="shared" si="1"/>
        <v>3.4249999999999998</v>
      </c>
      <c r="E22" s="27"/>
      <c r="F22" s="28"/>
      <c r="G22" s="27"/>
      <c r="H22" s="27"/>
      <c r="I22" s="27"/>
      <c r="J22" s="28"/>
      <c r="K22" s="29">
        <f t="shared" si="0"/>
        <v>0</v>
      </c>
    </row>
    <row r="23" spans="1:11" ht="15.75" thickBot="1" x14ac:dyDescent="0.3">
      <c r="A23" s="24">
        <v>10</v>
      </c>
      <c r="B23" s="30" t="s">
        <v>36</v>
      </c>
      <c r="C23" s="25">
        <v>80</v>
      </c>
      <c r="D23" s="44">
        <f t="shared" si="1"/>
        <v>0.8</v>
      </c>
      <c r="E23" s="27"/>
      <c r="F23" s="28"/>
      <c r="G23" s="27"/>
      <c r="H23" s="27"/>
      <c r="I23" s="27"/>
      <c r="J23" s="28"/>
      <c r="K23" s="29">
        <f t="shared" si="0"/>
        <v>0</v>
      </c>
    </row>
    <row r="24" spans="1:11" ht="15.75" thickBot="1" x14ac:dyDescent="0.3">
      <c r="A24" s="24">
        <v>11</v>
      </c>
      <c r="B24" s="30" t="s">
        <v>41</v>
      </c>
      <c r="C24" s="25">
        <v>87.5</v>
      </c>
      <c r="D24" s="44">
        <f t="shared" si="1"/>
        <v>0.875</v>
      </c>
      <c r="E24" s="27"/>
      <c r="F24" s="27"/>
      <c r="G24" s="27"/>
      <c r="H24" s="27"/>
      <c r="I24" s="27"/>
      <c r="J24" s="28"/>
      <c r="K24" s="29">
        <f t="shared" si="0"/>
        <v>0</v>
      </c>
    </row>
    <row r="25" spans="1:11" ht="15.75" thickBot="1" x14ac:dyDescent="0.3">
      <c r="A25" s="24">
        <v>12</v>
      </c>
      <c r="B25" s="30" t="s">
        <v>26</v>
      </c>
      <c r="C25" s="25">
        <v>90</v>
      </c>
      <c r="D25" s="44">
        <f t="shared" si="1"/>
        <v>0.9</v>
      </c>
      <c r="E25" s="27"/>
      <c r="F25" s="28"/>
      <c r="G25" s="27"/>
      <c r="H25" s="27"/>
      <c r="I25" s="27"/>
      <c r="J25" s="28"/>
      <c r="K25" s="29">
        <f>(E25*D25)+(F25*C25*0.85)+(G25*300)+(H25*C25*0.05)+(C25*I25*0.05)+(J25*C25*0.05)</f>
        <v>0</v>
      </c>
    </row>
    <row r="26" spans="1:11" ht="15.75" thickBot="1" x14ac:dyDescent="0.3">
      <c r="B26" s="31"/>
      <c r="C26" s="32"/>
      <c r="D26" s="32"/>
      <c r="E26" s="32"/>
      <c r="F26" s="33"/>
      <c r="G26" s="32"/>
      <c r="H26" s="34"/>
      <c r="I26" s="35"/>
      <c r="J26" s="32"/>
      <c r="K26" s="36"/>
    </row>
    <row r="27" spans="1:11" x14ac:dyDescent="0.25">
      <c r="B27" s="37"/>
      <c r="H27" s="39"/>
      <c r="J27" t="s">
        <v>59</v>
      </c>
      <c r="K27" s="45">
        <f>SUM(K14:K25)</f>
        <v>0</v>
      </c>
    </row>
    <row r="28" spans="1:11" x14ac:dyDescent="0.25">
      <c r="A28" s="8"/>
      <c r="B28" s="8"/>
      <c r="J28" t="s">
        <v>60</v>
      </c>
      <c r="K28" s="46">
        <f>0.15*K27</f>
        <v>0</v>
      </c>
    </row>
    <row r="29" spans="1:11" x14ac:dyDescent="0.25">
      <c r="A29" s="47" t="s">
        <v>28</v>
      </c>
      <c r="B29" s="47"/>
      <c r="J29" t="s">
        <v>61</v>
      </c>
      <c r="K29" s="45">
        <f>SUM(K27:K28)</f>
        <v>0</v>
      </c>
    </row>
    <row r="30" spans="1:11" x14ac:dyDescent="0.25">
      <c r="A30" s="8"/>
      <c r="B30" s="8"/>
    </row>
    <row r="31" spans="1:11" x14ac:dyDescent="0.25">
      <c r="A31" s="8" t="s">
        <v>29</v>
      </c>
      <c r="B31" s="8"/>
    </row>
    <row r="32" spans="1:11" x14ac:dyDescent="0.25">
      <c r="A32" s="8"/>
      <c r="B32" s="8"/>
    </row>
    <row r="33" spans="1:2" x14ac:dyDescent="0.25">
      <c r="A33" s="8"/>
      <c r="B33" s="8"/>
    </row>
    <row r="34" spans="1:2" x14ac:dyDescent="0.25">
      <c r="A34" s="8" t="s">
        <v>30</v>
      </c>
      <c r="B34" s="8"/>
    </row>
    <row r="35" spans="1:2" x14ac:dyDescent="0.25">
      <c r="A35" s="8"/>
      <c r="B35" s="8"/>
    </row>
    <row r="36" spans="1:2" x14ac:dyDescent="0.25">
      <c r="A36" s="8" t="s">
        <v>31</v>
      </c>
      <c r="B36" s="8"/>
    </row>
    <row r="37" spans="1:2" x14ac:dyDescent="0.25">
      <c r="A37" s="8"/>
      <c r="B37" s="8"/>
    </row>
    <row r="38" spans="1:2" x14ac:dyDescent="0.25">
      <c r="A38" s="8" t="s">
        <v>32</v>
      </c>
      <c r="B38" s="8"/>
    </row>
  </sheetData>
  <sheetProtection selectLockedCells="1"/>
  <mergeCells count="5">
    <mergeCell ref="A29:B29"/>
    <mergeCell ref="A1:I1"/>
    <mergeCell ref="B10:K10"/>
    <mergeCell ref="A12:A13"/>
    <mergeCell ref="B12:B13"/>
  </mergeCells>
  <pageMargins left="0.7" right="0.7" top="0.75" bottom="0.75" header="0.3" footer="0.3"/>
  <pageSetup paperSize="8" scale="5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87E7-9FA6-4BE8-A3F1-8FF043B9F272}">
  <dimension ref="A1:M36"/>
  <sheetViews>
    <sheetView topLeftCell="B12" workbookViewId="0">
      <selection activeCell="G30" sqref="G30"/>
    </sheetView>
  </sheetViews>
  <sheetFormatPr defaultRowHeight="15" x14ac:dyDescent="0.25"/>
  <cols>
    <col min="2" max="2" width="51.7109375" customWidth="1"/>
    <col min="5" max="5" width="14.85546875" customWidth="1"/>
    <col min="6" max="6" width="15" style="38" bestFit="1" customWidth="1"/>
    <col min="7" max="7" width="25.7109375" customWidth="1"/>
    <col min="8" max="8" width="11.85546875" style="41" customWidth="1"/>
    <col min="9" max="9" width="12.28515625" style="40" customWidth="1"/>
    <col min="10" max="10" width="13.42578125" bestFit="1" customWidth="1"/>
    <col min="11" max="11" width="15.140625" bestFit="1" customWidth="1"/>
  </cols>
  <sheetData>
    <row r="1" spans="1:13" ht="37.5" customHeight="1" x14ac:dyDescent="0.25">
      <c r="A1" s="48" t="s">
        <v>33</v>
      </c>
      <c r="B1" s="49"/>
      <c r="C1" s="49"/>
      <c r="D1" s="49"/>
      <c r="E1" s="49"/>
      <c r="F1" s="50"/>
      <c r="G1" s="50"/>
      <c r="H1" s="50"/>
      <c r="I1" s="51"/>
      <c r="J1" s="1"/>
      <c r="K1" s="2"/>
      <c r="L1" s="3"/>
      <c r="M1" s="3"/>
    </row>
    <row r="2" spans="1:1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2"/>
      <c r="L2" s="3"/>
      <c r="M2" s="3"/>
    </row>
    <row r="3" spans="1:13" s="8" customFormat="1" x14ac:dyDescent="0.25">
      <c r="A3" s="2" t="s">
        <v>1</v>
      </c>
      <c r="B3" s="4"/>
      <c r="C3" s="5"/>
      <c r="D3" s="5"/>
      <c r="E3" s="5"/>
      <c r="F3" s="5"/>
      <c r="G3" s="5"/>
      <c r="H3" s="5"/>
      <c r="I3" s="5"/>
      <c r="J3" s="6"/>
      <c r="K3" s="5"/>
      <c r="L3" s="7"/>
      <c r="M3" s="7"/>
    </row>
    <row r="4" spans="1:13" x14ac:dyDescent="0.25">
      <c r="A4" s="2" t="s">
        <v>52</v>
      </c>
      <c r="B4" s="2"/>
      <c r="C4" s="2"/>
      <c r="D4" s="2"/>
      <c r="E4" s="2"/>
      <c r="F4" s="2"/>
      <c r="G4" s="2"/>
      <c r="H4" s="2"/>
      <c r="I4" s="2"/>
      <c r="J4" s="1"/>
      <c r="K4" s="2"/>
      <c r="L4" s="3"/>
      <c r="M4" s="3"/>
    </row>
    <row r="5" spans="1:13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1"/>
      <c r="K5" s="2"/>
      <c r="L5" s="3"/>
      <c r="M5" s="3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1"/>
      <c r="K6" s="2"/>
      <c r="L6" s="3"/>
      <c r="M6" s="3"/>
    </row>
    <row r="7" spans="1:13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1"/>
      <c r="L7" s="3"/>
      <c r="M7" s="3"/>
    </row>
    <row r="8" spans="1:13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1"/>
      <c r="L8" s="3"/>
      <c r="M8" s="3"/>
    </row>
    <row r="9" spans="1:13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1"/>
      <c r="L9" s="3"/>
      <c r="M9" s="3"/>
    </row>
    <row r="10" spans="1:13" ht="15.75" thickBot="1" x14ac:dyDescent="0.3">
      <c r="A10" s="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3"/>
      <c r="M10" s="3"/>
    </row>
    <row r="11" spans="1:13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K11" s="11"/>
      <c r="L11" s="3"/>
      <c r="M11" s="3"/>
    </row>
    <row r="12" spans="1:13" ht="135.75" thickBot="1" x14ac:dyDescent="0.3">
      <c r="A12" s="53" t="s">
        <v>6</v>
      </c>
      <c r="B12" s="55" t="s">
        <v>8</v>
      </c>
      <c r="C12" s="13" t="s">
        <v>9</v>
      </c>
      <c r="D12" s="13" t="s">
        <v>64</v>
      </c>
      <c r="E12" s="14" t="s">
        <v>65</v>
      </c>
      <c r="F12" s="15" t="s">
        <v>12</v>
      </c>
      <c r="G12" s="12" t="s">
        <v>62</v>
      </c>
      <c r="H12" s="16" t="s">
        <v>13</v>
      </c>
      <c r="I12" s="17" t="s">
        <v>14</v>
      </c>
      <c r="J12" s="14" t="s">
        <v>15</v>
      </c>
      <c r="K12" s="18" t="s">
        <v>16</v>
      </c>
    </row>
    <row r="13" spans="1:13" ht="15.75" thickBot="1" x14ac:dyDescent="0.3">
      <c r="A13" s="54"/>
      <c r="B13" s="54"/>
      <c r="C13" s="19">
        <v>150000</v>
      </c>
      <c r="D13" s="26"/>
      <c r="E13" s="21"/>
      <c r="F13" s="22">
        <v>0.85</v>
      </c>
      <c r="G13" s="21"/>
      <c r="H13" s="22">
        <v>0.05</v>
      </c>
      <c r="I13" s="21">
        <v>0.05</v>
      </c>
      <c r="J13" s="21">
        <v>0.05</v>
      </c>
      <c r="K13" s="23">
        <f>SUM(E13:J13)</f>
        <v>1</v>
      </c>
    </row>
    <row r="14" spans="1:13" ht="15.75" thickBot="1" x14ac:dyDescent="0.3">
      <c r="A14" s="24">
        <v>1</v>
      </c>
      <c r="B14" s="24" t="s">
        <v>17</v>
      </c>
      <c r="C14" s="43">
        <v>15600</v>
      </c>
      <c r="D14" s="44">
        <f>C14/100</f>
        <v>156</v>
      </c>
      <c r="E14" s="27"/>
      <c r="F14" s="27"/>
      <c r="G14" s="27"/>
      <c r="H14" s="27"/>
      <c r="I14" s="27"/>
      <c r="J14" s="27"/>
      <c r="K14" s="29">
        <f t="shared" ref="K14:K23" si="0">(E14*D14)+(F14*C14*0.85)+(G14*300)+(H14*C14*0.05)+(C14*I14*0.05)+(J14*C14*0.05)</f>
        <v>0</v>
      </c>
    </row>
    <row r="15" spans="1:13" ht="15.75" thickBot="1" x14ac:dyDescent="0.3">
      <c r="A15" s="24">
        <v>2</v>
      </c>
      <c r="B15" s="30" t="s">
        <v>69</v>
      </c>
      <c r="C15" s="42">
        <v>11190</v>
      </c>
      <c r="D15" s="44">
        <f>C15/100</f>
        <v>111.9</v>
      </c>
      <c r="E15" s="27"/>
      <c r="F15" s="27"/>
      <c r="G15" s="27"/>
      <c r="H15" s="27"/>
      <c r="I15" s="27"/>
      <c r="J15" s="27"/>
      <c r="K15" s="29">
        <f t="shared" si="0"/>
        <v>0</v>
      </c>
    </row>
    <row r="16" spans="1:13" ht="15.75" thickBot="1" x14ac:dyDescent="0.3">
      <c r="A16" s="24">
        <v>3</v>
      </c>
      <c r="B16" s="30" t="s">
        <v>20</v>
      </c>
      <c r="C16" s="25">
        <v>6450</v>
      </c>
      <c r="D16" s="44">
        <f t="shared" ref="D16:D22" si="1">C16/100</f>
        <v>64.5</v>
      </c>
      <c r="E16" s="27"/>
      <c r="F16" s="27"/>
      <c r="G16" s="27"/>
      <c r="H16" s="27"/>
      <c r="I16" s="27"/>
      <c r="J16" s="27"/>
      <c r="K16" s="29">
        <f t="shared" si="0"/>
        <v>0</v>
      </c>
    </row>
    <row r="17" spans="1:11" ht="15.75" thickBot="1" x14ac:dyDescent="0.3">
      <c r="A17" s="24">
        <v>4</v>
      </c>
      <c r="B17" s="30" t="s">
        <v>21</v>
      </c>
      <c r="C17" s="25">
        <v>4050</v>
      </c>
      <c r="D17" s="44">
        <f t="shared" si="1"/>
        <v>40.5</v>
      </c>
      <c r="E17" s="27"/>
      <c r="F17" s="27"/>
      <c r="G17" s="27"/>
      <c r="H17" s="27"/>
      <c r="I17" s="27"/>
      <c r="J17" s="27"/>
      <c r="K17" s="29">
        <f t="shared" si="0"/>
        <v>0</v>
      </c>
    </row>
    <row r="18" spans="1:11" ht="15.75" thickBot="1" x14ac:dyDescent="0.3">
      <c r="A18" s="24">
        <v>5</v>
      </c>
      <c r="B18" s="30" t="s">
        <v>50</v>
      </c>
      <c r="C18" s="25">
        <v>2100</v>
      </c>
      <c r="D18" s="44">
        <f t="shared" si="1"/>
        <v>21</v>
      </c>
      <c r="E18" s="27"/>
      <c r="F18" s="27"/>
      <c r="G18" s="27"/>
      <c r="H18" s="27"/>
      <c r="I18" s="27"/>
      <c r="J18" s="27"/>
      <c r="K18" s="29">
        <f t="shared" si="0"/>
        <v>0</v>
      </c>
    </row>
    <row r="19" spans="1:11" ht="15.75" thickBot="1" x14ac:dyDescent="0.3">
      <c r="A19" s="24">
        <v>6</v>
      </c>
      <c r="B19" s="30" t="s">
        <v>22</v>
      </c>
      <c r="C19" s="25">
        <v>5175</v>
      </c>
      <c r="D19" s="44">
        <f t="shared" si="1"/>
        <v>51.75</v>
      </c>
      <c r="E19" s="27"/>
      <c r="F19" s="27"/>
      <c r="G19" s="27"/>
      <c r="H19" s="27"/>
      <c r="I19" s="27"/>
      <c r="J19" s="27"/>
      <c r="K19" s="29">
        <f t="shared" si="0"/>
        <v>0</v>
      </c>
    </row>
    <row r="20" spans="1:11" ht="15.75" thickBot="1" x14ac:dyDescent="0.3">
      <c r="A20" s="24">
        <v>7</v>
      </c>
      <c r="B20" s="30" t="s">
        <v>23</v>
      </c>
      <c r="C20" s="25">
        <v>750</v>
      </c>
      <c r="D20" s="44">
        <f t="shared" si="1"/>
        <v>7.5</v>
      </c>
      <c r="E20" s="27"/>
      <c r="F20" s="27"/>
      <c r="G20" s="27"/>
      <c r="H20" s="27"/>
      <c r="I20" s="27"/>
      <c r="J20" s="27"/>
      <c r="K20" s="29">
        <f t="shared" si="0"/>
        <v>0</v>
      </c>
    </row>
    <row r="21" spans="1:11" ht="15.75" thickBot="1" x14ac:dyDescent="0.3">
      <c r="A21" s="24">
        <v>8</v>
      </c>
      <c r="B21" s="30" t="s">
        <v>51</v>
      </c>
      <c r="C21" s="25">
        <v>870</v>
      </c>
      <c r="D21" s="44">
        <f t="shared" si="1"/>
        <v>8.6999999999999993</v>
      </c>
      <c r="E21" s="27"/>
      <c r="F21" s="27"/>
      <c r="G21" s="27"/>
      <c r="H21" s="27"/>
      <c r="I21" s="27"/>
      <c r="J21" s="27"/>
      <c r="K21" s="29">
        <f t="shared" si="0"/>
        <v>0</v>
      </c>
    </row>
    <row r="22" spans="1:11" ht="15.75" thickBot="1" x14ac:dyDescent="0.3">
      <c r="A22" s="24">
        <v>9</v>
      </c>
      <c r="B22" s="30" t="s">
        <v>24</v>
      </c>
      <c r="C22" s="25">
        <v>750</v>
      </c>
      <c r="D22" s="44">
        <f t="shared" si="1"/>
        <v>7.5</v>
      </c>
      <c r="E22" s="27"/>
      <c r="F22" s="27"/>
      <c r="G22" s="27"/>
      <c r="H22" s="27"/>
      <c r="I22" s="27"/>
      <c r="J22" s="27"/>
      <c r="K22" s="29">
        <f t="shared" si="0"/>
        <v>0</v>
      </c>
    </row>
    <row r="23" spans="1:11" ht="15.75" thickBot="1" x14ac:dyDescent="0.3">
      <c r="A23" s="24">
        <v>10</v>
      </c>
      <c r="B23" s="30" t="s">
        <v>41</v>
      </c>
      <c r="C23" s="25">
        <v>750</v>
      </c>
      <c r="D23" s="44">
        <f>C23/100</f>
        <v>7.5</v>
      </c>
      <c r="E23" s="27"/>
      <c r="F23" s="27"/>
      <c r="G23" s="27"/>
      <c r="H23" s="27"/>
      <c r="I23" s="27"/>
      <c r="J23" s="27"/>
      <c r="K23" s="29">
        <f t="shared" si="0"/>
        <v>0</v>
      </c>
    </row>
    <row r="24" spans="1:11" ht="15.75" thickBot="1" x14ac:dyDescent="0.3">
      <c r="B24" s="31"/>
      <c r="C24" s="32"/>
      <c r="D24" s="32"/>
      <c r="E24" s="32"/>
      <c r="F24" s="33"/>
      <c r="G24" s="32"/>
      <c r="H24" s="34"/>
      <c r="I24" s="35"/>
      <c r="J24" s="32"/>
      <c r="K24" s="36"/>
    </row>
    <row r="25" spans="1:11" x14ac:dyDescent="0.25">
      <c r="B25" s="37"/>
      <c r="H25" s="39"/>
      <c r="J25" t="s">
        <v>59</v>
      </c>
      <c r="K25" s="45">
        <f>SUM(K14:K23)</f>
        <v>0</v>
      </c>
    </row>
    <row r="26" spans="1:11" x14ac:dyDescent="0.25">
      <c r="A26" s="8"/>
      <c r="B26" s="8"/>
      <c r="J26" t="s">
        <v>60</v>
      </c>
      <c r="K26" s="46">
        <f>0.15*K25</f>
        <v>0</v>
      </c>
    </row>
    <row r="27" spans="1:11" x14ac:dyDescent="0.25">
      <c r="A27" s="47" t="s">
        <v>28</v>
      </c>
      <c r="B27" s="47"/>
      <c r="J27" t="s">
        <v>61</v>
      </c>
      <c r="K27" s="45">
        <f>SUM(K25:K26)</f>
        <v>0</v>
      </c>
    </row>
    <row r="28" spans="1:11" x14ac:dyDescent="0.25">
      <c r="A28" s="8"/>
      <c r="B28" s="8"/>
    </row>
    <row r="29" spans="1:11" x14ac:dyDescent="0.25">
      <c r="A29" s="8" t="s">
        <v>29</v>
      </c>
      <c r="B29" s="8"/>
    </row>
    <row r="30" spans="1:11" x14ac:dyDescent="0.25">
      <c r="A30" s="8"/>
      <c r="B30" s="8"/>
    </row>
    <row r="31" spans="1:11" x14ac:dyDescent="0.25">
      <c r="A31" s="8"/>
      <c r="B31" s="8"/>
    </row>
    <row r="32" spans="1:11" x14ac:dyDescent="0.25">
      <c r="A32" s="8" t="s">
        <v>30</v>
      </c>
      <c r="B32" s="8"/>
    </row>
    <row r="33" spans="1:2" x14ac:dyDescent="0.25">
      <c r="A33" s="8"/>
      <c r="B33" s="8"/>
    </row>
    <row r="34" spans="1:2" x14ac:dyDescent="0.25">
      <c r="A34" s="8" t="s">
        <v>31</v>
      </c>
      <c r="B34" s="8"/>
    </row>
    <row r="35" spans="1:2" x14ac:dyDescent="0.25">
      <c r="A35" s="8"/>
      <c r="B35" s="8"/>
    </row>
    <row r="36" spans="1:2" x14ac:dyDescent="0.25">
      <c r="A36" s="8" t="s">
        <v>32</v>
      </c>
      <c r="B36" s="8"/>
    </row>
  </sheetData>
  <sheetProtection selectLockedCells="1"/>
  <mergeCells count="5">
    <mergeCell ref="A27:B27"/>
    <mergeCell ref="A1:I1"/>
    <mergeCell ref="B10:K10"/>
    <mergeCell ref="A12:A13"/>
    <mergeCell ref="B12:B13"/>
  </mergeCells>
  <pageMargins left="0.7" right="0.7" top="0.75" bottom="0.75" header="0.3" footer="0.3"/>
  <pageSetup paperSize="8" scale="5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068E-EB2D-47F5-8E63-D88F9999EBBD}">
  <dimension ref="A1:N36"/>
  <sheetViews>
    <sheetView topLeftCell="C12" workbookViewId="0">
      <selection activeCell="L14" sqref="L14:L23"/>
    </sheetView>
  </sheetViews>
  <sheetFormatPr defaultRowHeight="15" x14ac:dyDescent="0.25"/>
  <cols>
    <col min="3" max="3" width="51.7109375" customWidth="1"/>
    <col min="6" max="6" width="14.85546875" customWidth="1"/>
    <col min="7" max="7" width="15" style="38" bestFit="1" customWidth="1"/>
    <col min="8" max="8" width="25.7109375" customWidth="1"/>
    <col min="9" max="9" width="11.85546875" style="41" customWidth="1"/>
    <col min="10" max="10" width="12.28515625" style="40" customWidth="1"/>
    <col min="11" max="11" width="13.42578125" bestFit="1" customWidth="1"/>
    <col min="12" max="12" width="15.140625" bestFit="1" customWidth="1"/>
  </cols>
  <sheetData>
    <row r="1" spans="1:14" ht="37.5" customHeight="1" x14ac:dyDescent="0.25">
      <c r="A1" s="48" t="s">
        <v>33</v>
      </c>
      <c r="B1" s="49"/>
      <c r="C1" s="49"/>
      <c r="D1" s="49"/>
      <c r="E1" s="49"/>
      <c r="F1" s="49"/>
      <c r="G1" s="50"/>
      <c r="H1" s="50"/>
      <c r="I1" s="50"/>
      <c r="J1" s="51"/>
      <c r="K1" s="1"/>
      <c r="L1" s="2"/>
      <c r="M1" s="3"/>
      <c r="N1" s="3"/>
    </row>
    <row r="2" spans="1:14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3"/>
      <c r="N2" s="3"/>
    </row>
    <row r="3" spans="1:14" s="8" customFormat="1" x14ac:dyDescent="0.25">
      <c r="A3" s="2" t="s">
        <v>1</v>
      </c>
      <c r="B3" s="2"/>
      <c r="C3" s="4"/>
      <c r="D3" s="5"/>
      <c r="E3" s="5"/>
      <c r="F3" s="5"/>
      <c r="G3" s="5"/>
      <c r="H3" s="5"/>
      <c r="I3" s="5"/>
      <c r="J3" s="5"/>
      <c r="K3" s="6"/>
      <c r="L3" s="5"/>
      <c r="M3" s="7"/>
      <c r="N3" s="7"/>
    </row>
    <row r="4" spans="1:14" x14ac:dyDescent="0.25">
      <c r="A4" s="2" t="s">
        <v>53</v>
      </c>
      <c r="B4" s="2"/>
      <c r="C4" s="2"/>
      <c r="D4" s="2"/>
      <c r="E4" s="2"/>
      <c r="F4" s="2"/>
      <c r="G4" s="2"/>
      <c r="H4" s="2"/>
      <c r="I4" s="2"/>
      <c r="J4" s="2"/>
      <c r="K4" s="1"/>
      <c r="L4" s="2"/>
      <c r="M4" s="3"/>
      <c r="N4" s="3"/>
    </row>
    <row r="5" spans="1:14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1"/>
      <c r="L5" s="2"/>
      <c r="M5" s="3"/>
      <c r="N5" s="3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"/>
      <c r="L6" s="2"/>
      <c r="M6" s="3"/>
      <c r="N6" s="3"/>
    </row>
    <row r="7" spans="1:14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3"/>
      <c r="N7" s="3"/>
    </row>
    <row r="8" spans="1:14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3"/>
      <c r="N8" s="3"/>
    </row>
    <row r="9" spans="1:14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3"/>
      <c r="N9" s="3"/>
    </row>
    <row r="10" spans="1:14" ht="15.75" thickBot="1" x14ac:dyDescent="0.3">
      <c r="A10" s="1"/>
      <c r="B10" s="52" t="s">
        <v>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3"/>
      <c r="N10" s="3"/>
    </row>
    <row r="11" spans="1:14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L11" s="11"/>
      <c r="M11" s="3"/>
      <c r="N11" s="3"/>
    </row>
    <row r="12" spans="1:14" ht="135.75" thickBot="1" x14ac:dyDescent="0.3">
      <c r="A12" s="53" t="s">
        <v>6</v>
      </c>
      <c r="B12" s="53" t="s">
        <v>7</v>
      </c>
      <c r="C12" s="55" t="s">
        <v>8</v>
      </c>
      <c r="D12" s="13" t="s">
        <v>9</v>
      </c>
      <c r="E12" s="13" t="s">
        <v>64</v>
      </c>
      <c r="F12" s="14" t="s">
        <v>65</v>
      </c>
      <c r="G12" s="15" t="s">
        <v>12</v>
      </c>
      <c r="H12" s="12" t="s">
        <v>63</v>
      </c>
      <c r="I12" s="16" t="s">
        <v>13</v>
      </c>
      <c r="J12" s="17" t="s">
        <v>14</v>
      </c>
      <c r="K12" s="14" t="s">
        <v>15</v>
      </c>
      <c r="L12" s="18" t="s">
        <v>16</v>
      </c>
    </row>
    <row r="13" spans="1:14" ht="15.75" thickBot="1" x14ac:dyDescent="0.3">
      <c r="A13" s="54"/>
      <c r="B13" s="56"/>
      <c r="C13" s="54"/>
      <c r="D13" s="19">
        <v>150000</v>
      </c>
      <c r="E13" s="20"/>
      <c r="F13" s="21"/>
      <c r="G13" s="22">
        <v>0.85</v>
      </c>
      <c r="H13" s="21"/>
      <c r="I13" s="22">
        <v>0.05</v>
      </c>
      <c r="J13" s="21">
        <v>0.05</v>
      </c>
      <c r="K13" s="21">
        <v>0.05</v>
      </c>
      <c r="L13" s="23">
        <f>SUM(F13:K13)</f>
        <v>1</v>
      </c>
    </row>
    <row r="14" spans="1:14" ht="15.75" thickBot="1" x14ac:dyDescent="0.3">
      <c r="A14" s="24">
        <v>1</v>
      </c>
      <c r="B14" s="24">
        <v>30004486</v>
      </c>
      <c r="C14" s="25" t="s">
        <v>17</v>
      </c>
      <c r="D14" s="43">
        <v>5200</v>
      </c>
      <c r="E14" s="44">
        <f>D14/100</f>
        <v>52</v>
      </c>
      <c r="F14" s="27"/>
      <c r="G14" s="27"/>
      <c r="H14" s="27"/>
      <c r="I14" s="27"/>
      <c r="J14" s="27"/>
      <c r="K14" s="28"/>
      <c r="L14" s="29">
        <f>(F14*E14)+(G14*D14*0.85)+(H14*300)+(I14*D14*0.05)+(D14*J14*0.05)+(K14*D14*0.05)</f>
        <v>0</v>
      </c>
    </row>
    <row r="15" spans="1:14" ht="15.75" thickBot="1" x14ac:dyDescent="0.3">
      <c r="A15" s="24">
        <v>2</v>
      </c>
      <c r="B15" s="24">
        <v>30004054</v>
      </c>
      <c r="C15" s="25" t="s">
        <v>71</v>
      </c>
      <c r="D15" s="42">
        <v>3730</v>
      </c>
      <c r="E15" s="44">
        <f>D15/100</f>
        <v>37.299999999999997</v>
      </c>
      <c r="F15" s="27"/>
      <c r="G15" s="27"/>
      <c r="H15" s="27"/>
      <c r="I15" s="27"/>
      <c r="J15" s="27"/>
      <c r="K15" s="28"/>
      <c r="L15" s="29">
        <f t="shared" ref="L15:L23" si="0">(F15*E15)+(G15*D15*0.85)+(H15*300)+(I15*D15*0.05)+(D15*J15*0.05)+(K15*D15*0.05)</f>
        <v>0</v>
      </c>
    </row>
    <row r="16" spans="1:14" ht="15.75" thickBot="1" x14ac:dyDescent="0.3">
      <c r="A16" s="24">
        <v>3</v>
      </c>
      <c r="B16" s="24">
        <v>30004142</v>
      </c>
      <c r="C16" s="25" t="s">
        <v>20</v>
      </c>
      <c r="D16" s="25">
        <v>2150</v>
      </c>
      <c r="E16" s="44">
        <f>D16/100</f>
        <v>21.5</v>
      </c>
      <c r="F16" s="27"/>
      <c r="G16" s="27"/>
      <c r="H16" s="27"/>
      <c r="I16" s="27"/>
      <c r="J16" s="27"/>
      <c r="K16" s="28"/>
      <c r="L16" s="29">
        <f t="shared" si="0"/>
        <v>0</v>
      </c>
    </row>
    <row r="17" spans="1:12" ht="15.75" thickBot="1" x14ac:dyDescent="0.3">
      <c r="A17" s="24">
        <v>4</v>
      </c>
      <c r="B17" s="24">
        <v>30004091</v>
      </c>
      <c r="C17" s="25" t="s">
        <v>21</v>
      </c>
      <c r="D17" s="25">
        <v>1350</v>
      </c>
      <c r="E17" s="44">
        <f>D17/100</f>
        <v>13.5</v>
      </c>
      <c r="F17" s="27"/>
      <c r="G17" s="27"/>
      <c r="H17" s="27"/>
      <c r="I17" s="27"/>
      <c r="J17" s="27"/>
      <c r="K17" s="28"/>
      <c r="L17" s="29">
        <f t="shared" si="0"/>
        <v>0</v>
      </c>
    </row>
    <row r="18" spans="1:12" ht="15.75" thickBot="1" x14ac:dyDescent="0.3">
      <c r="A18" s="24">
        <v>5</v>
      </c>
      <c r="B18" s="24">
        <v>30004121</v>
      </c>
      <c r="C18" s="25" t="s">
        <v>50</v>
      </c>
      <c r="D18" s="25">
        <v>700</v>
      </c>
      <c r="E18" s="44">
        <f t="shared" ref="E18:E22" si="1">D18/100</f>
        <v>7</v>
      </c>
      <c r="F18" s="27"/>
      <c r="G18" s="27"/>
      <c r="H18" s="27"/>
      <c r="I18" s="27"/>
      <c r="J18" s="27"/>
      <c r="K18" s="28"/>
      <c r="L18" s="29">
        <f t="shared" si="0"/>
        <v>0</v>
      </c>
    </row>
    <row r="19" spans="1:12" ht="15.75" thickBot="1" x14ac:dyDescent="0.3">
      <c r="A19" s="24">
        <v>6</v>
      </c>
      <c r="B19" s="24">
        <v>30004050</v>
      </c>
      <c r="C19" s="25" t="s">
        <v>22</v>
      </c>
      <c r="D19" s="25">
        <v>1725</v>
      </c>
      <c r="E19" s="44">
        <f t="shared" si="1"/>
        <v>17.25</v>
      </c>
      <c r="F19" s="27"/>
      <c r="G19" s="27"/>
      <c r="H19" s="27"/>
      <c r="I19" s="27"/>
      <c r="J19" s="27"/>
      <c r="K19" s="28"/>
      <c r="L19" s="29">
        <f t="shared" si="0"/>
        <v>0</v>
      </c>
    </row>
    <row r="20" spans="1:12" ht="15.75" thickBot="1" x14ac:dyDescent="0.3">
      <c r="A20" s="24">
        <v>7</v>
      </c>
      <c r="B20" s="24">
        <v>30004089</v>
      </c>
      <c r="C20" s="25" t="s">
        <v>23</v>
      </c>
      <c r="D20" s="25">
        <v>250</v>
      </c>
      <c r="E20" s="44">
        <f t="shared" si="1"/>
        <v>2.5</v>
      </c>
      <c r="F20" s="27"/>
      <c r="G20" s="28"/>
      <c r="H20" s="27"/>
      <c r="I20" s="27"/>
      <c r="J20" s="27"/>
      <c r="K20" s="28"/>
      <c r="L20" s="29">
        <f t="shared" si="0"/>
        <v>0</v>
      </c>
    </row>
    <row r="21" spans="1:12" ht="15.75" thickBot="1" x14ac:dyDescent="0.3">
      <c r="A21" s="24">
        <v>8</v>
      </c>
      <c r="B21" s="24">
        <v>30004526</v>
      </c>
      <c r="C21" s="25" t="s">
        <v>51</v>
      </c>
      <c r="D21" s="25">
        <v>290</v>
      </c>
      <c r="E21" s="44">
        <f t="shared" si="1"/>
        <v>2.9</v>
      </c>
      <c r="F21" s="27"/>
      <c r="G21" s="28"/>
      <c r="H21" s="27"/>
      <c r="I21" s="27"/>
      <c r="J21" s="27"/>
      <c r="K21" s="28"/>
      <c r="L21" s="29">
        <f>(F21*E21)+(G21*D21*0.85)+(H21*300)+(I21*D21*0.05)+(D21*J21*0.05)+(K21*D21*0.05)</f>
        <v>0</v>
      </c>
    </row>
    <row r="22" spans="1:12" ht="15.75" thickBot="1" x14ac:dyDescent="0.3">
      <c r="A22" s="24">
        <v>9</v>
      </c>
      <c r="B22" s="24">
        <v>30004056</v>
      </c>
      <c r="C22" s="25" t="s">
        <v>24</v>
      </c>
      <c r="D22" s="25">
        <v>250</v>
      </c>
      <c r="E22" s="44">
        <f t="shared" si="1"/>
        <v>2.5</v>
      </c>
      <c r="F22" s="27"/>
      <c r="G22" s="28"/>
      <c r="H22" s="27"/>
      <c r="I22" s="27"/>
      <c r="J22" s="27"/>
      <c r="K22" s="28"/>
      <c r="L22" s="29">
        <f t="shared" si="0"/>
        <v>0</v>
      </c>
    </row>
    <row r="23" spans="1:12" ht="15.75" thickBot="1" x14ac:dyDescent="0.3">
      <c r="A23" s="24">
        <v>10</v>
      </c>
      <c r="B23" s="30">
        <v>30004410</v>
      </c>
      <c r="C23" s="25" t="s">
        <v>41</v>
      </c>
      <c r="D23" s="25">
        <v>250</v>
      </c>
      <c r="E23" s="44">
        <f>D23/100</f>
        <v>2.5</v>
      </c>
      <c r="F23" s="27"/>
      <c r="G23" s="28"/>
      <c r="H23" s="27"/>
      <c r="I23" s="27"/>
      <c r="J23" s="27"/>
      <c r="K23" s="28"/>
      <c r="L23" s="29">
        <f t="shared" si="0"/>
        <v>0</v>
      </c>
    </row>
    <row r="24" spans="1:12" ht="15.75" thickBot="1" x14ac:dyDescent="0.3">
      <c r="B24" s="57" t="s">
        <v>27</v>
      </c>
      <c r="C24" s="58"/>
      <c r="D24" s="32"/>
      <c r="E24" s="32"/>
      <c r="F24" s="32"/>
      <c r="G24" s="33"/>
      <c r="H24" s="32"/>
      <c r="I24" s="34"/>
      <c r="J24" s="35"/>
      <c r="K24" s="32"/>
      <c r="L24" s="36"/>
    </row>
    <row r="25" spans="1:12" x14ac:dyDescent="0.25">
      <c r="B25" s="37"/>
      <c r="C25" s="37"/>
      <c r="I25" s="39"/>
      <c r="K25" t="s">
        <v>59</v>
      </c>
      <c r="L25" s="45">
        <f>SUM(L14:L23)</f>
        <v>0</v>
      </c>
    </row>
    <row r="26" spans="1:12" x14ac:dyDescent="0.25">
      <c r="A26" s="8"/>
      <c r="B26" s="8"/>
      <c r="C26" s="8"/>
      <c r="K26" t="s">
        <v>60</v>
      </c>
      <c r="L26" s="46">
        <f>0.15*L25</f>
        <v>0</v>
      </c>
    </row>
    <row r="27" spans="1:12" x14ac:dyDescent="0.25">
      <c r="A27" s="47" t="s">
        <v>28</v>
      </c>
      <c r="B27" s="47"/>
      <c r="C27" s="47"/>
      <c r="K27" t="s">
        <v>61</v>
      </c>
      <c r="L27" s="45">
        <f>SUM(L25:L26)</f>
        <v>0</v>
      </c>
    </row>
    <row r="28" spans="1:12" x14ac:dyDescent="0.25">
      <c r="A28" s="8"/>
      <c r="B28" s="8"/>
      <c r="C28" s="8"/>
    </row>
    <row r="29" spans="1:12" x14ac:dyDescent="0.25">
      <c r="A29" s="8" t="s">
        <v>29</v>
      </c>
      <c r="B29" s="8"/>
      <c r="C29" s="8"/>
    </row>
    <row r="30" spans="1:12" x14ac:dyDescent="0.25">
      <c r="A30" s="8"/>
      <c r="B30" s="8"/>
      <c r="C30" s="8"/>
    </row>
    <row r="31" spans="1:12" x14ac:dyDescent="0.25">
      <c r="A31" s="8"/>
      <c r="B31" s="8"/>
      <c r="C31" s="8"/>
    </row>
    <row r="32" spans="1:12" x14ac:dyDescent="0.25">
      <c r="A32" s="8" t="s">
        <v>30</v>
      </c>
      <c r="B32" s="8"/>
      <c r="C32" s="8"/>
    </row>
    <row r="33" spans="1:3" x14ac:dyDescent="0.25">
      <c r="A33" s="8"/>
      <c r="B33" s="8"/>
      <c r="C33" s="8"/>
    </row>
    <row r="34" spans="1:3" x14ac:dyDescent="0.25">
      <c r="A34" s="8" t="s">
        <v>31</v>
      </c>
      <c r="B34" s="8"/>
      <c r="C34" s="8"/>
    </row>
    <row r="35" spans="1:3" x14ac:dyDescent="0.25">
      <c r="A35" s="8"/>
      <c r="B35" s="8"/>
      <c r="C35" s="8"/>
    </row>
    <row r="36" spans="1:3" x14ac:dyDescent="0.25">
      <c r="A36" s="8" t="s">
        <v>32</v>
      </c>
      <c r="B36" s="8"/>
      <c r="C36" s="8"/>
    </row>
  </sheetData>
  <sheetProtection selectLockedCells="1"/>
  <mergeCells count="7">
    <mergeCell ref="A27:C27"/>
    <mergeCell ref="A1:J1"/>
    <mergeCell ref="B10:L10"/>
    <mergeCell ref="A12:A13"/>
    <mergeCell ref="B12:B13"/>
    <mergeCell ref="C12:C13"/>
    <mergeCell ref="B24:C24"/>
  </mergeCells>
  <pageMargins left="0.7" right="0.7" top="0.75" bottom="0.75" header="0.3" footer="0.3"/>
  <pageSetup paperSize="8" scale="54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6A22-01BF-4202-B5A9-0E67E5CA3D5E}">
  <dimension ref="A1:M33"/>
  <sheetViews>
    <sheetView topLeftCell="B12" workbookViewId="0">
      <selection activeCell="G22" sqref="G22"/>
    </sheetView>
  </sheetViews>
  <sheetFormatPr defaultRowHeight="15" x14ac:dyDescent="0.25"/>
  <cols>
    <col min="2" max="2" width="51.7109375" customWidth="1"/>
    <col min="5" max="5" width="14.85546875" customWidth="1"/>
    <col min="6" max="6" width="15" style="38" bestFit="1" customWidth="1"/>
    <col min="7" max="7" width="25.7109375" customWidth="1"/>
    <col min="8" max="8" width="11.85546875" style="41" customWidth="1"/>
    <col min="9" max="9" width="12.28515625" style="40" customWidth="1"/>
    <col min="10" max="10" width="13.42578125" bestFit="1" customWidth="1"/>
    <col min="11" max="11" width="15.140625" bestFit="1" customWidth="1"/>
  </cols>
  <sheetData>
    <row r="1" spans="1:13" ht="37.5" customHeight="1" x14ac:dyDescent="0.25">
      <c r="A1" s="48" t="s">
        <v>33</v>
      </c>
      <c r="B1" s="49"/>
      <c r="C1" s="49"/>
      <c r="D1" s="49"/>
      <c r="E1" s="49"/>
      <c r="F1" s="50"/>
      <c r="G1" s="50"/>
      <c r="H1" s="50"/>
      <c r="I1" s="51"/>
      <c r="J1" s="1"/>
      <c r="K1" s="2"/>
      <c r="L1" s="3"/>
      <c r="M1" s="3"/>
    </row>
    <row r="2" spans="1:1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2"/>
      <c r="L2" s="3"/>
      <c r="M2" s="3"/>
    </row>
    <row r="3" spans="1:13" s="8" customFormat="1" x14ac:dyDescent="0.25">
      <c r="A3" s="2" t="s">
        <v>1</v>
      </c>
      <c r="B3" s="4"/>
      <c r="C3" s="5"/>
      <c r="D3" s="5"/>
      <c r="E3" s="5"/>
      <c r="F3" s="5"/>
      <c r="G3" s="5"/>
      <c r="H3" s="5"/>
      <c r="I3" s="5"/>
      <c r="J3" s="6"/>
      <c r="K3" s="5"/>
      <c r="L3" s="7"/>
      <c r="M3" s="7"/>
    </row>
    <row r="4" spans="1:13" x14ac:dyDescent="0.25">
      <c r="A4" s="2" t="s">
        <v>54</v>
      </c>
      <c r="B4" s="2"/>
      <c r="C4" s="2"/>
      <c r="D4" s="2"/>
      <c r="E4" s="2"/>
      <c r="F4" s="2"/>
      <c r="G4" s="2"/>
      <c r="H4" s="2"/>
      <c r="I4" s="2"/>
      <c r="J4" s="1"/>
      <c r="K4" s="2"/>
      <c r="L4" s="3"/>
      <c r="M4" s="3"/>
    </row>
    <row r="5" spans="1:13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1"/>
      <c r="K5" s="2"/>
      <c r="L5" s="3"/>
      <c r="M5" s="3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1"/>
      <c r="K6" s="2"/>
      <c r="L6" s="3"/>
      <c r="M6" s="3"/>
    </row>
    <row r="7" spans="1:13" x14ac:dyDescent="0.2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1"/>
      <c r="L7" s="3"/>
      <c r="M7" s="3"/>
    </row>
    <row r="8" spans="1:13" x14ac:dyDescent="0.25">
      <c r="A8" s="9" t="s">
        <v>4</v>
      </c>
      <c r="B8" s="2"/>
      <c r="C8" s="2"/>
      <c r="D8" s="2"/>
      <c r="E8" s="2"/>
      <c r="F8" s="2"/>
      <c r="G8" s="2"/>
      <c r="H8" s="2"/>
      <c r="I8" s="2"/>
      <c r="J8" s="2"/>
      <c r="K8" s="1"/>
      <c r="L8" s="3"/>
      <c r="M8" s="3"/>
    </row>
    <row r="9" spans="1:13" x14ac:dyDescent="0.25">
      <c r="A9" s="9"/>
      <c r="B9" s="2"/>
      <c r="C9" s="2"/>
      <c r="D9" s="2"/>
      <c r="E9" s="2"/>
      <c r="F9" s="2"/>
      <c r="G9" s="2"/>
      <c r="H9" s="2"/>
      <c r="I9" s="2"/>
      <c r="J9" s="2"/>
      <c r="K9" s="1"/>
      <c r="L9" s="3"/>
      <c r="M9" s="3"/>
    </row>
    <row r="10" spans="1:13" ht="15.75" thickBot="1" x14ac:dyDescent="0.3">
      <c r="A10" s="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3"/>
      <c r="M10" s="3"/>
    </row>
    <row r="11" spans="1:13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K11" s="11"/>
      <c r="L11" s="3"/>
      <c r="M11" s="3"/>
    </row>
    <row r="12" spans="1:13" ht="135.75" thickBot="1" x14ac:dyDescent="0.3">
      <c r="A12" s="53" t="s">
        <v>6</v>
      </c>
      <c r="B12" s="55" t="s">
        <v>8</v>
      </c>
      <c r="C12" s="13" t="s">
        <v>9</v>
      </c>
      <c r="D12" s="13" t="s">
        <v>64</v>
      </c>
      <c r="E12" s="14" t="s">
        <v>65</v>
      </c>
      <c r="F12" s="15" t="s">
        <v>12</v>
      </c>
      <c r="G12" s="12" t="s">
        <v>62</v>
      </c>
      <c r="H12" s="16" t="s">
        <v>13</v>
      </c>
      <c r="I12" s="17" t="s">
        <v>14</v>
      </c>
      <c r="J12" s="14" t="s">
        <v>15</v>
      </c>
      <c r="K12" s="18" t="s">
        <v>16</v>
      </c>
    </row>
    <row r="13" spans="1:13" ht="15.75" thickBot="1" x14ac:dyDescent="0.3">
      <c r="A13" s="54"/>
      <c r="B13" s="54"/>
      <c r="C13" s="19">
        <v>150000</v>
      </c>
      <c r="D13" s="20"/>
      <c r="E13" s="21"/>
      <c r="F13" s="22">
        <v>0.85</v>
      </c>
      <c r="G13" s="21"/>
      <c r="H13" s="22">
        <v>0.05</v>
      </c>
      <c r="I13" s="21">
        <v>0.05</v>
      </c>
      <c r="J13" s="21">
        <v>0.05</v>
      </c>
      <c r="K13" s="23">
        <f>SUM(E13:J13)</f>
        <v>1</v>
      </c>
    </row>
    <row r="14" spans="1:13" ht="15.75" thickBot="1" x14ac:dyDescent="0.3">
      <c r="A14" s="24">
        <v>1</v>
      </c>
      <c r="B14" s="26" t="s">
        <v>17</v>
      </c>
      <c r="C14" s="43">
        <v>9990</v>
      </c>
      <c r="D14" s="44">
        <f>C14/100</f>
        <v>99.9</v>
      </c>
      <c r="E14" s="27"/>
      <c r="F14" s="27"/>
      <c r="G14" s="27"/>
      <c r="H14" s="27"/>
      <c r="I14" s="27"/>
      <c r="J14" s="28"/>
      <c r="K14" s="29">
        <f t="shared" ref="K14:K20" si="0">(E14*D14)+(F14*C14*0.85)+(G14*300)+(H14*C14*0.05)+(C14*I14*0.05)+(J14*C14*0.05)</f>
        <v>0</v>
      </c>
    </row>
    <row r="15" spans="1:13" ht="15.75" thickBot="1" x14ac:dyDescent="0.3">
      <c r="A15" s="24">
        <v>2</v>
      </c>
      <c r="B15" s="26" t="s">
        <v>66</v>
      </c>
      <c r="C15" s="42">
        <v>8032.5</v>
      </c>
      <c r="D15" s="44">
        <f t="shared" ref="D15:D20" si="1">C15/100</f>
        <v>80.325000000000003</v>
      </c>
      <c r="E15" s="27"/>
      <c r="F15" s="27"/>
      <c r="G15" s="27"/>
      <c r="H15" s="27"/>
      <c r="I15" s="27"/>
      <c r="J15" s="28"/>
      <c r="K15" s="29">
        <f t="shared" si="0"/>
        <v>0</v>
      </c>
    </row>
    <row r="16" spans="1:13" ht="15.75" thickBot="1" x14ac:dyDescent="0.3">
      <c r="A16" s="24">
        <v>3</v>
      </c>
      <c r="B16" s="26" t="s">
        <v>20</v>
      </c>
      <c r="C16" s="25">
        <v>3525</v>
      </c>
      <c r="D16" s="44">
        <f t="shared" si="1"/>
        <v>35.25</v>
      </c>
      <c r="E16" s="27"/>
      <c r="F16" s="27"/>
      <c r="G16" s="27"/>
      <c r="H16" s="27"/>
      <c r="I16" s="27"/>
      <c r="J16" s="28"/>
      <c r="K16" s="29">
        <f t="shared" si="0"/>
        <v>0</v>
      </c>
    </row>
    <row r="17" spans="1:11" ht="15.75" thickBot="1" x14ac:dyDescent="0.3">
      <c r="A17" s="24">
        <v>4</v>
      </c>
      <c r="B17" s="26" t="s">
        <v>21</v>
      </c>
      <c r="C17" s="25">
        <v>3885</v>
      </c>
      <c r="D17" s="44">
        <f t="shared" si="1"/>
        <v>38.85</v>
      </c>
      <c r="E17" s="27"/>
      <c r="F17" s="27"/>
      <c r="G17" s="27"/>
      <c r="H17" s="27"/>
      <c r="I17" s="27"/>
      <c r="J17" s="28"/>
      <c r="K17" s="29">
        <f t="shared" si="0"/>
        <v>0</v>
      </c>
    </row>
    <row r="18" spans="1:11" ht="15.75" thickBot="1" x14ac:dyDescent="0.3">
      <c r="A18" s="24">
        <v>5</v>
      </c>
      <c r="B18" s="26" t="s">
        <v>22</v>
      </c>
      <c r="C18" s="25">
        <v>5145</v>
      </c>
      <c r="D18" s="44">
        <f t="shared" si="1"/>
        <v>51.45</v>
      </c>
      <c r="E18" s="27"/>
      <c r="F18" s="27"/>
      <c r="G18" s="27"/>
      <c r="H18" s="27"/>
      <c r="I18" s="27"/>
      <c r="J18" s="28"/>
      <c r="K18" s="29">
        <f t="shared" si="0"/>
        <v>0</v>
      </c>
    </row>
    <row r="19" spans="1:11" ht="15.75" thickBot="1" x14ac:dyDescent="0.3">
      <c r="A19" s="24">
        <v>6</v>
      </c>
      <c r="B19" s="26" t="s">
        <v>23</v>
      </c>
      <c r="C19" s="25">
        <v>750</v>
      </c>
      <c r="D19" s="44">
        <f t="shared" si="1"/>
        <v>7.5</v>
      </c>
      <c r="E19" s="27"/>
      <c r="F19" s="27"/>
      <c r="G19" s="27"/>
      <c r="H19" s="27"/>
      <c r="I19" s="27"/>
      <c r="J19" s="28"/>
      <c r="K19" s="29">
        <f t="shared" si="0"/>
        <v>0</v>
      </c>
    </row>
    <row r="20" spans="1:11" ht="15.75" thickBot="1" x14ac:dyDescent="0.3">
      <c r="A20" s="24">
        <v>7</v>
      </c>
      <c r="B20" s="26" t="s">
        <v>24</v>
      </c>
      <c r="C20" s="25">
        <v>750</v>
      </c>
      <c r="D20" s="44">
        <f t="shared" si="1"/>
        <v>7.5</v>
      </c>
      <c r="E20" s="27"/>
      <c r="F20" s="27"/>
      <c r="G20" s="27"/>
      <c r="H20" s="27"/>
      <c r="I20" s="27"/>
      <c r="J20" s="28"/>
      <c r="K20" s="29">
        <f t="shared" si="0"/>
        <v>0</v>
      </c>
    </row>
    <row r="21" spans="1:11" ht="15.75" thickBot="1" x14ac:dyDescent="0.3">
      <c r="B21" s="31"/>
      <c r="C21" s="32"/>
      <c r="D21" s="32"/>
      <c r="E21" s="27"/>
      <c r="F21" s="27"/>
      <c r="G21" s="27"/>
      <c r="H21" s="27"/>
      <c r="I21" s="27"/>
      <c r="J21" s="28"/>
      <c r="K21" s="36"/>
    </row>
    <row r="22" spans="1:11" x14ac:dyDescent="0.25">
      <c r="B22" s="37"/>
      <c r="H22" s="39"/>
      <c r="J22" t="s">
        <v>59</v>
      </c>
      <c r="K22" s="45">
        <f>SUM(K14:K20)</f>
        <v>0</v>
      </c>
    </row>
    <row r="23" spans="1:11" x14ac:dyDescent="0.25">
      <c r="A23" s="8"/>
      <c r="B23" s="8"/>
      <c r="J23" t="s">
        <v>60</v>
      </c>
      <c r="K23" s="46">
        <f>0.15*K22</f>
        <v>0</v>
      </c>
    </row>
    <row r="24" spans="1:11" x14ac:dyDescent="0.25">
      <c r="A24" s="47" t="s">
        <v>28</v>
      </c>
      <c r="B24" s="47"/>
      <c r="J24" t="s">
        <v>61</v>
      </c>
      <c r="K24" s="45">
        <f>SUM(K22:K23)</f>
        <v>0</v>
      </c>
    </row>
    <row r="25" spans="1:11" x14ac:dyDescent="0.25">
      <c r="A25" s="8"/>
      <c r="B25" s="8"/>
    </row>
    <row r="26" spans="1:11" x14ac:dyDescent="0.25">
      <c r="A26" s="8" t="s">
        <v>29</v>
      </c>
      <c r="B26" s="8"/>
    </row>
    <row r="27" spans="1:11" x14ac:dyDescent="0.25">
      <c r="A27" s="8"/>
      <c r="B27" s="8"/>
    </row>
    <row r="28" spans="1:11" x14ac:dyDescent="0.25">
      <c r="A28" s="8"/>
      <c r="B28" s="8"/>
    </row>
    <row r="29" spans="1:11" x14ac:dyDescent="0.25">
      <c r="A29" s="8" t="s">
        <v>30</v>
      </c>
      <c r="B29" s="8"/>
    </row>
    <row r="30" spans="1:11" x14ac:dyDescent="0.25">
      <c r="A30" s="8"/>
      <c r="B30" s="8"/>
    </row>
    <row r="31" spans="1:11" x14ac:dyDescent="0.25">
      <c r="A31" s="8" t="s">
        <v>31</v>
      </c>
      <c r="B31" s="8"/>
    </row>
    <row r="32" spans="1:11" x14ac:dyDescent="0.25">
      <c r="A32" s="8"/>
      <c r="B32" s="8"/>
    </row>
    <row r="33" spans="1:2" x14ac:dyDescent="0.25">
      <c r="A33" s="8" t="s">
        <v>32</v>
      </c>
      <c r="B33" s="8"/>
    </row>
  </sheetData>
  <sheetProtection selectLockedCells="1"/>
  <mergeCells count="5">
    <mergeCell ref="A24:B24"/>
    <mergeCell ref="A1:I1"/>
    <mergeCell ref="B10:K10"/>
    <mergeCell ref="A12:A13"/>
    <mergeCell ref="B12:B13"/>
  </mergeCells>
  <pageMargins left="0.7" right="0.7" top="0.75" bottom="0.75" header="0.3" footer="0.3"/>
  <pageSetup paperSize="8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Central Cor A</vt:lpstr>
      <vt:lpstr>Central Cor B</vt:lpstr>
      <vt:lpstr>ConCor A</vt:lpstr>
      <vt:lpstr>ConCor B</vt:lpstr>
      <vt:lpstr>CapeCor A</vt:lpstr>
      <vt:lpstr>CapeCor B</vt:lpstr>
      <vt:lpstr>North East Cor A</vt:lpstr>
      <vt:lpstr>North East Cor B</vt:lpstr>
      <vt:lpstr>North Corridor A</vt:lpstr>
      <vt:lpstr>North Corridor B</vt:lpstr>
      <vt:lpstr>Ore Cor A</vt:lpstr>
      <vt:lpstr>Ore Cor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Samkelwa Thabethe   Transnet Freight Rail   Johannesburg</dc:creator>
  <cp:lastModifiedBy>Samkelwa Thabethe   Transnet Freight Rail   Johannesbu</cp:lastModifiedBy>
  <dcterms:created xsi:type="dcterms:W3CDTF">2023-11-27T11:19:10Z</dcterms:created>
  <dcterms:modified xsi:type="dcterms:W3CDTF">2024-01-18T14:32:00Z</dcterms:modified>
</cp:coreProperties>
</file>