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codeName="ThisWorkbook" defaultThemeVersion="124226"/>
  <mc:AlternateContent xmlns:mc="http://schemas.openxmlformats.org/markup-compatibility/2006">
    <mc:Choice Requires="x15">
      <x15ac:absPath xmlns:x15ac="http://schemas.microsoft.com/office/spreadsheetml/2010/11/ac" url="C:\Users\dmotlhalifi\OneDrive - Council on Higher Education\Desktop\"/>
    </mc:Choice>
  </mc:AlternateContent>
  <xr:revisionPtr revIDLastSave="0" documentId="8_{4CF0B8B8-8E51-4F7B-90C6-250704D41C9C}" xr6:coauthVersionLast="47" xr6:coauthVersionMax="47" xr10:uidLastSave="{00000000-0000-0000-0000-000000000000}"/>
  <bookViews>
    <workbookView xWindow="37" yWindow="1470" windowWidth="19163" windowHeight="10433" tabRatio="653" firstSheet="1" activeTab="1" xr2:uid="{00000000-000D-0000-FFFF-FFFF00000000}"/>
  </bookViews>
  <sheets>
    <sheet name=" 1. TRANSACTION FEE ONSITE" sheetId="34" state="hidden" r:id="rId1"/>
    <sheet name="EAP (3)" sheetId="40" r:id="rId2"/>
    <sheet name="3. MANAGEMENT FEE ONSITE" sheetId="36" state="hidden" r:id="rId3"/>
    <sheet name="4. MANAGEMENT FEE OFFSITE" sheetId="37" state="hidden" r:id="rId4"/>
  </sheets>
  <definedNames>
    <definedName name="_xlnm._FilterDatabase" localSheetId="1" hidden="1">'EAP (3)'!$A$7:$G$83</definedName>
    <definedName name="AA">#REF!</definedName>
    <definedName name="Answers_to_Template4_Q" localSheetId="2">#REF!</definedName>
    <definedName name="Answers_to_Template4_Q" localSheetId="3">#REF!</definedName>
    <definedName name="Answers_to_Template4_Q" localSheetId="1">#REF!</definedName>
    <definedName name="Answers_to_Template4_Q">#REF!</definedName>
    <definedName name="Cost_Changes" localSheetId="2">#REF!</definedName>
    <definedName name="Cost_Changes" localSheetId="3">#REF!</definedName>
    <definedName name="Cost_Changes" localSheetId="1">#REF!</definedName>
    <definedName name="Cost_Changes">#REF!</definedName>
    <definedName name="EE">#REF!</definedName>
    <definedName name="Names_cells" localSheetId="2">#REF!</definedName>
    <definedName name="Names_cells" localSheetId="3">#REF!</definedName>
    <definedName name="Names_cells" localSheetId="1">#REF!</definedName>
    <definedName name="Names_cells">#REF!</definedName>
    <definedName name="_xlnm.Print_Area" localSheetId="0">' 1. TRANSACTION FEE ONSITE'!$A$1:$I$58</definedName>
    <definedName name="_xlnm.Print_Area" localSheetId="2">'3. MANAGEMENT FEE ONSITE'!$B$1:$F$79</definedName>
    <definedName name="_xlnm.Print_Area" localSheetId="3">'4. MANAGEMENT FEE OFFSITE'!$B$1:$F$79</definedName>
    <definedName name="_xlnm.Print_Area" localSheetId="1">'EAP (3)'!$A$1:$G$121</definedName>
    <definedName name="QQ">#REF!</definedName>
    <definedName name="RR">#REF!</definedName>
    <definedName name="SS">#REF!</definedName>
    <definedName name="TOTAL_E" localSheetId="2">#REF!</definedName>
    <definedName name="TOTAL_E" localSheetId="3">#REF!</definedName>
    <definedName name="TOTAL_E" localSheetId="1">#REF!</definedName>
    <definedName name="TOTAL_E">#REF!</definedName>
    <definedName name="TOTAL_I" localSheetId="2">#REF!</definedName>
    <definedName name="TOTAL_I" localSheetId="3">#REF!</definedName>
    <definedName name="TOTAL_I" localSheetId="1">#REF!</definedName>
    <definedName name="TOTAL_I">#REF!</definedName>
    <definedName name="TOTAL_M" localSheetId="2">#REF!</definedName>
    <definedName name="TOTAL_M" localSheetId="3">#REF!</definedName>
    <definedName name="TOTAL_M" localSheetId="1">#REF!</definedName>
    <definedName name="TOTAL_M">#REF!</definedName>
    <definedName name="TT">#REF!</definedName>
    <definedName name="WW">#REF!</definedName>
    <definedName name="XX" localSheetId="3">#REF!</definedName>
    <definedName name="XX">#REF!</definedName>
    <definedName name="Years" localSheetId="2">#REF!</definedName>
    <definedName name="Years" localSheetId="3">#REF!</definedName>
    <definedName name="Years" localSheetId="1">#REF!</definedName>
    <definedName name="Years">#REF!</definedName>
    <definedName name="YY" localSheetId="3">#REF!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8" i="40" l="1"/>
  <c r="E89" i="40"/>
  <c r="E90" i="40"/>
  <c r="E91" i="40"/>
  <c r="F91" i="40" s="1"/>
  <c r="E92" i="40"/>
  <c r="E93" i="40"/>
  <c r="F93" i="40" s="1"/>
  <c r="E94" i="40"/>
  <c r="F94" i="40" s="1"/>
  <c r="E95" i="40"/>
  <c r="F95" i="40" s="1"/>
  <c r="E96" i="40"/>
  <c r="E87" i="40"/>
  <c r="G87" i="40" s="1"/>
  <c r="G90" i="40"/>
  <c r="F92" i="40"/>
  <c r="G88" i="40"/>
  <c r="G89" i="40"/>
  <c r="G96" i="40"/>
  <c r="F96" i="40"/>
  <c r="F88" i="40"/>
  <c r="F89" i="40"/>
  <c r="F80" i="40"/>
  <c r="G80" i="40" s="1"/>
  <c r="F79" i="40"/>
  <c r="G79" i="40" s="1"/>
  <c r="F75" i="40"/>
  <c r="G75" i="40" s="1"/>
  <c r="F76" i="40"/>
  <c r="G76" i="40" s="1"/>
  <c r="F77" i="40"/>
  <c r="G77" i="40" s="1"/>
  <c r="F74" i="40"/>
  <c r="G74" i="40" s="1"/>
  <c r="F67" i="40"/>
  <c r="G67" i="40" s="1"/>
  <c r="F68" i="40"/>
  <c r="G68" i="40" s="1"/>
  <c r="F69" i="40"/>
  <c r="G69" i="40"/>
  <c r="F70" i="40"/>
  <c r="G70" i="40" s="1"/>
  <c r="F71" i="40"/>
  <c r="G71" i="40" s="1"/>
  <c r="F72" i="40"/>
  <c r="G72" i="40" s="1"/>
  <c r="F66" i="40"/>
  <c r="G66" i="40" s="1"/>
  <c r="F64" i="40"/>
  <c r="G64" i="40" s="1"/>
  <c r="F63" i="40"/>
  <c r="G63" i="40" s="1"/>
  <c r="F61" i="40"/>
  <c r="G61" i="40" s="1"/>
  <c r="F59" i="40"/>
  <c r="G59" i="40" s="1"/>
  <c r="F58" i="40"/>
  <c r="G58" i="40" s="1"/>
  <c r="F56" i="40"/>
  <c r="G56" i="40" s="1"/>
  <c r="F55" i="40"/>
  <c r="G55" i="40" s="1"/>
  <c r="F46" i="40"/>
  <c r="G46" i="40" s="1"/>
  <c r="F47" i="40"/>
  <c r="G47" i="40" s="1"/>
  <c r="F48" i="40"/>
  <c r="G48" i="40"/>
  <c r="F49" i="40"/>
  <c r="G49" i="40" s="1"/>
  <c r="F50" i="40"/>
  <c r="G50" i="40"/>
  <c r="F51" i="40"/>
  <c r="G51" i="40"/>
  <c r="F52" i="40"/>
  <c r="G52" i="40"/>
  <c r="F53" i="40"/>
  <c r="G53" i="40" s="1"/>
  <c r="F45" i="40"/>
  <c r="G45" i="40" s="1"/>
  <c r="F42" i="40"/>
  <c r="G42" i="40" s="1"/>
  <c r="F43" i="40"/>
  <c r="G43" i="40" s="1"/>
  <c r="F41" i="40"/>
  <c r="G41" i="40" s="1"/>
  <c r="F38" i="40"/>
  <c r="G38" i="40" s="1"/>
  <c r="F39" i="40"/>
  <c r="G39" i="40"/>
  <c r="F37" i="40"/>
  <c r="G37" i="40" s="1"/>
  <c r="F34" i="40"/>
  <c r="G34" i="40" s="1"/>
  <c r="F35" i="40"/>
  <c r="G35" i="40" s="1"/>
  <c r="F33" i="40"/>
  <c r="G33" i="40" s="1"/>
  <c r="F31" i="40"/>
  <c r="G31" i="40" s="1"/>
  <c r="F26" i="40"/>
  <c r="G26" i="40" s="1"/>
  <c r="F27" i="40"/>
  <c r="G27" i="40" s="1"/>
  <c r="F28" i="40"/>
  <c r="G28" i="40" s="1"/>
  <c r="F29" i="40"/>
  <c r="G29" i="40" s="1"/>
  <c r="F21" i="40"/>
  <c r="G21" i="40" s="1"/>
  <c r="F22" i="40"/>
  <c r="G22" i="40" s="1"/>
  <c r="F23" i="40"/>
  <c r="G23" i="40" s="1"/>
  <c r="F24" i="40"/>
  <c r="G24" i="40" s="1"/>
  <c r="F20" i="40"/>
  <c r="G20" i="40" s="1"/>
  <c r="G94" i="40" l="1"/>
  <c r="G95" i="40"/>
  <c r="G91" i="40"/>
  <c r="G93" i="40"/>
  <c r="F90" i="40"/>
  <c r="G92" i="40"/>
  <c r="F87" i="40"/>
  <c r="G81" i="40"/>
  <c r="G82" i="40" s="1"/>
  <c r="G83" i="40" s="1"/>
  <c r="G98" i="40" l="1"/>
  <c r="G100" i="40" s="1"/>
  <c r="D47" i="36" l="1"/>
  <c r="D48" i="36"/>
  <c r="E68" i="36" l="1"/>
  <c r="E69" i="36"/>
  <c r="E70" i="36"/>
  <c r="E71" i="36"/>
  <c r="E72" i="36"/>
  <c r="E73" i="36"/>
  <c r="E68" i="37"/>
  <c r="E69" i="37"/>
  <c r="E70" i="37"/>
  <c r="E71" i="37"/>
  <c r="E72" i="37"/>
  <c r="E73" i="37"/>
  <c r="E67" i="36"/>
  <c r="E67" i="37"/>
  <c r="F55" i="36"/>
  <c r="F55" i="37"/>
  <c r="E55" i="36"/>
  <c r="E55" i="37"/>
  <c r="D48" i="37"/>
  <c r="D47" i="37"/>
  <c r="F43" i="36"/>
  <c r="F43" i="37"/>
  <c r="E43" i="36"/>
  <c r="E43" i="37"/>
  <c r="F57" i="36" l="1"/>
  <c r="F61" i="36" s="1"/>
  <c r="F57" i="37"/>
  <c r="F61" i="37" s="1"/>
  <c r="E57" i="36"/>
  <c r="E61" i="36" s="1"/>
  <c r="E57" i="37"/>
  <c r="E61" i="37" s="1"/>
  <c r="D9" i="37"/>
  <c r="D8" i="37"/>
  <c r="D7" i="37"/>
  <c r="D9" i="36"/>
  <c r="D8" i="36"/>
  <c r="D7" i="36"/>
  <c r="C51" i="34"/>
  <c r="H15" i="34"/>
  <c r="I15" i="34" s="1"/>
  <c r="H16" i="34"/>
  <c r="I16" i="34" s="1"/>
  <c r="H17" i="34"/>
  <c r="I17" i="34" s="1"/>
  <c r="H18" i="34"/>
  <c r="I18" i="34" s="1"/>
  <c r="H19" i="34"/>
  <c r="I19" i="34" s="1"/>
  <c r="H20" i="34"/>
  <c r="I20" i="34" s="1"/>
  <c r="H21" i="34"/>
  <c r="I21" i="34" s="1"/>
  <c r="H22" i="34"/>
  <c r="I22" i="34" s="1"/>
  <c r="H23" i="34"/>
  <c r="I23" i="34" s="1"/>
  <c r="H24" i="34"/>
  <c r="I24" i="34" s="1"/>
  <c r="H25" i="34"/>
  <c r="I25" i="34" s="1"/>
  <c r="H26" i="34"/>
  <c r="I26" i="34" s="1"/>
  <c r="H27" i="34"/>
  <c r="I27" i="34" s="1"/>
  <c r="H28" i="34"/>
  <c r="I28" i="34" s="1"/>
  <c r="H29" i="34"/>
  <c r="I29" i="34" s="1"/>
  <c r="H30" i="34"/>
  <c r="I30" i="34" s="1"/>
  <c r="H31" i="34"/>
  <c r="I31" i="34" s="1"/>
  <c r="H32" i="34"/>
  <c r="I32" i="34" s="1"/>
  <c r="H33" i="34"/>
  <c r="I33" i="34" s="1"/>
  <c r="H34" i="34"/>
  <c r="I34" i="34" s="1"/>
  <c r="H35" i="34"/>
  <c r="I35" i="34" s="1"/>
  <c r="H36" i="34"/>
  <c r="I36" i="34" s="1"/>
  <c r="H37" i="34"/>
  <c r="I37" i="34" s="1"/>
  <c r="H38" i="34"/>
  <c r="I38" i="34" s="1"/>
  <c r="H39" i="34"/>
  <c r="I39" i="34" s="1"/>
  <c r="H40" i="34"/>
  <c r="I40" i="34" s="1"/>
  <c r="H41" i="34"/>
  <c r="I41" i="34" s="1"/>
  <c r="H42" i="34"/>
  <c r="I42" i="34" s="1"/>
  <c r="H43" i="34"/>
  <c r="I43" i="34" s="1"/>
  <c r="H44" i="34"/>
  <c r="I44" i="34" s="1"/>
  <c r="H45" i="34"/>
  <c r="I45" i="34" s="1"/>
  <c r="H46" i="34"/>
  <c r="I46" i="34" s="1"/>
  <c r="H47" i="34"/>
  <c r="I47" i="34" s="1"/>
  <c r="H48" i="34"/>
  <c r="I48" i="34" s="1"/>
  <c r="H49" i="34"/>
  <c r="I49" i="34" s="1"/>
  <c r="H50" i="34"/>
  <c r="I50" i="34" s="1"/>
  <c r="H14" i="34"/>
  <c r="I14" i="34" s="1"/>
  <c r="E15" i="34"/>
  <c r="F15" i="34" s="1"/>
  <c r="E16" i="34"/>
  <c r="F16" i="34" s="1"/>
  <c r="E17" i="34"/>
  <c r="F17" i="34" s="1"/>
  <c r="E18" i="34"/>
  <c r="F18" i="34" s="1"/>
  <c r="E19" i="34"/>
  <c r="F19" i="34" s="1"/>
  <c r="E20" i="34"/>
  <c r="F20" i="34" s="1"/>
  <c r="E21" i="34"/>
  <c r="F21" i="34" s="1"/>
  <c r="E22" i="34"/>
  <c r="F22" i="34" s="1"/>
  <c r="E23" i="34"/>
  <c r="F23" i="34" s="1"/>
  <c r="E24" i="34"/>
  <c r="F24" i="34" s="1"/>
  <c r="E25" i="34"/>
  <c r="F25" i="34" s="1"/>
  <c r="E26" i="34"/>
  <c r="F26" i="34" s="1"/>
  <c r="E27" i="34"/>
  <c r="F27" i="34" s="1"/>
  <c r="E28" i="34"/>
  <c r="F28" i="34" s="1"/>
  <c r="E29" i="34"/>
  <c r="F29" i="34" s="1"/>
  <c r="E30" i="34"/>
  <c r="F30" i="34" s="1"/>
  <c r="E31" i="34"/>
  <c r="F31" i="34" s="1"/>
  <c r="E32" i="34"/>
  <c r="F32" i="34" s="1"/>
  <c r="E33" i="34"/>
  <c r="F33" i="34" s="1"/>
  <c r="E34" i="34"/>
  <c r="F34" i="34" s="1"/>
  <c r="E35" i="34"/>
  <c r="F35" i="34" s="1"/>
  <c r="E36" i="34"/>
  <c r="F36" i="34" s="1"/>
  <c r="E37" i="34"/>
  <c r="F37" i="34" s="1"/>
  <c r="E38" i="34"/>
  <c r="F38" i="34" s="1"/>
  <c r="E39" i="34"/>
  <c r="F39" i="34" s="1"/>
  <c r="E40" i="34"/>
  <c r="F40" i="34" s="1"/>
  <c r="E41" i="34"/>
  <c r="F41" i="34" s="1"/>
  <c r="E42" i="34"/>
  <c r="F42" i="34" s="1"/>
  <c r="E43" i="34"/>
  <c r="F43" i="34" s="1"/>
  <c r="E44" i="34"/>
  <c r="F44" i="34" s="1"/>
  <c r="E45" i="34"/>
  <c r="F45" i="34" s="1"/>
  <c r="E46" i="34"/>
  <c r="F46" i="34" s="1"/>
  <c r="E47" i="34"/>
  <c r="F47" i="34" s="1"/>
  <c r="E48" i="34"/>
  <c r="F48" i="34" s="1"/>
  <c r="E49" i="34"/>
  <c r="F49" i="34" s="1"/>
  <c r="E50" i="34"/>
  <c r="F50" i="34" s="1"/>
  <c r="E14" i="34"/>
  <c r="F14" i="34" s="1"/>
  <c r="C9" i="34"/>
  <c r="C8" i="34"/>
  <c r="C7" i="34"/>
  <c r="E62" i="36" l="1"/>
  <c r="E63" i="36" s="1"/>
  <c r="E64" i="36" s="1"/>
  <c r="E62" i="37"/>
  <c r="E63" i="37" s="1"/>
  <c r="E64" i="37" s="1"/>
  <c r="F51" i="34"/>
  <c r="I51" i="34"/>
  <c r="I52" i="34" l="1"/>
  <c r="F52" i="34"/>
  <c r="E53" i="34" l="1"/>
</calcChain>
</file>

<file path=xl/sharedStrings.xml><?xml version="1.0" encoding="utf-8"?>
<sst xmlns="http://schemas.openxmlformats.org/spreadsheetml/2006/main" count="351" uniqueCount="219">
  <si>
    <t>Description</t>
  </si>
  <si>
    <t>BIDDER NAME</t>
  </si>
  <si>
    <t>SMS Notifications</t>
  </si>
  <si>
    <t>Cancellations</t>
  </si>
  <si>
    <t>Bus/Coach Bookings</t>
  </si>
  <si>
    <t>Tel No: ……………………………………….</t>
  </si>
  <si>
    <t>Fax No: ……………………………………….</t>
  </si>
  <si>
    <t>Cell No: ……………………………………….</t>
  </si>
  <si>
    <t>Total</t>
  </si>
  <si>
    <t>Percentage Fee</t>
  </si>
  <si>
    <t>Item</t>
  </si>
  <si>
    <t>RFP NO:</t>
  </si>
  <si>
    <t>RFP NAME:</t>
  </si>
  <si>
    <t>PRICE INSTRUCTIONS</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</si>
  <si>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</si>
  <si>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</si>
  <si>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</si>
  <si>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</si>
  <si>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</si>
  <si>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</si>
  <si>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</si>
  <si>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</si>
  <si>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</si>
  <si>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</si>
  <si>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</si>
  <si>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</si>
  <si>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</si>
  <si>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</si>
  <si>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</si>
  <si>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</si>
  <si>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</si>
  <si>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</si>
  <si>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</si>
  <si>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</si>
  <si>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</si>
  <si>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</si>
  <si>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</si>
  <si>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</si>
  <si>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</si>
  <si>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</si>
  <si>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</si>
  <si>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</si>
  <si>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</si>
  <si>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</si>
  <si>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</si>
  <si>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</si>
  <si>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</si>
  <si>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</si>
  <si>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</si>
  <si>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</si>
  <si>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</si>
  <si>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</si>
  <si>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</si>
  <si>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</si>
  <si>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</si>
  <si>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Compensation</t>
  </si>
  <si>
    <t>TEMPLATE 1: TRANSACTION FEE MODEL</t>
  </si>
  <si>
    <t>ON-SITE SERVICES</t>
  </si>
  <si>
    <t>OFF-SITE SERVICES</t>
  </si>
  <si>
    <t>TEMPLATE 3: MANAGEMENT FEE MODEL</t>
  </si>
  <si>
    <t>TEMPLATE 4: MANAGEMENT FEE MODEL</t>
  </si>
  <si>
    <t>1.1  MANAGEMENT FEES</t>
  </si>
  <si>
    <t>Fixed Costs (Management Fees)</t>
  </si>
  <si>
    <t xml:space="preserve">     Receptionist</t>
  </si>
  <si>
    <t xml:space="preserve">     Senior Travel Consultants</t>
  </si>
  <si>
    <t xml:space="preserve">     Intermediate Travel Consultants</t>
  </si>
  <si>
    <t xml:space="preserve">     Junior Travel Consultants</t>
  </si>
  <si>
    <t xml:space="preserve">     Travel Manager</t>
  </si>
  <si>
    <t xml:space="preserve">     Finance Manager / Accountant</t>
  </si>
  <si>
    <t xml:space="preserve">     Admin Back Office (Creditors/ Debtors /
     Finance Processors</t>
  </si>
  <si>
    <t xml:space="preserve">     Strategic Account Manager</t>
  </si>
  <si>
    <t xml:space="preserve">     System Administrator</t>
  </si>
  <si>
    <t>Standard Monthly Reports (3 Std Reports x 12 months)</t>
  </si>
  <si>
    <t>Standard Weekly Reports (3 Weekly Report x 52 weeks)</t>
  </si>
  <si>
    <t>See Section 15.2 of the bid document</t>
  </si>
  <si>
    <t>* Communication (SMS, Email alerts, 
Industry updates)</t>
  </si>
  <si>
    <t>Marketing</t>
  </si>
  <si>
    <t>Technology (Software Licences)</t>
  </si>
  <si>
    <t>Computing / GDS Fees</t>
  </si>
  <si>
    <t>Office Leasing (if applicable)</t>
  </si>
  <si>
    <t>Utility bills (phone, broadband, electricity, etc.</t>
  </si>
  <si>
    <t>Assocciation membership fees</t>
  </si>
  <si>
    <t>Banking Services (Interest, Merchant Fees, etc.)</t>
  </si>
  <si>
    <t>Profit</t>
  </si>
  <si>
    <t>Annual Cost
(Excl VAT)</t>
  </si>
  <si>
    <t xml:space="preserve">Variable Costs </t>
  </si>
  <si>
    <t>Estimated #</t>
  </si>
  <si>
    <t>Courier Services</t>
  </si>
  <si>
    <t>Visa Services</t>
  </si>
  <si>
    <t>Stationery (Estimated per annum)</t>
  </si>
  <si>
    <t>Training &amp; Recruitment (own Staff estimated per annum)</t>
  </si>
  <si>
    <t>Cost of Additional items (per incident)</t>
  </si>
  <si>
    <t>Office Leasing (not applicable for on-site)</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</si>
  <si>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</si>
  <si>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</si>
  <si>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</si>
  <si>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</si>
  <si>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</si>
  <si>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</si>
  <si>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</si>
  <si>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</si>
  <si>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</si>
  <si>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These services will only be done on request from the Tendering Institution and will be invoiced accordingly.
These costs are ADDITIONAL to the monthly Management Fee.
These items will not be used for evaluation purposes.</t>
  </si>
  <si>
    <t>PRICE THAT WILL BE USED FOR EVALUATION PURPOSES</t>
  </si>
  <si>
    <t xml:space="preserve">     </t>
  </si>
  <si>
    <r>
      <t xml:space="preserve">After-Hours (VIP/Executive Travel Consultant)
(Estimated at </t>
    </r>
    <r>
      <rPr>
        <b/>
        <sz val="11"/>
        <color rgb="FF00B0F0"/>
        <rFont val="Arial"/>
        <family val="2"/>
      </rPr>
      <t>20</t>
    </r>
    <r>
      <rPr>
        <sz val="11"/>
        <rFont val="Arial"/>
        <family val="2"/>
      </rPr>
      <t xml:space="preserve"> Calls per month</t>
    </r>
  </si>
  <si>
    <r>
      <t xml:space="preserve">After-Hours Call Center / Contact Number(17h00 - 8h00 Weekdays; 24 hours weekends and public holidays)
(Estimated at </t>
    </r>
    <r>
      <rPr>
        <b/>
        <sz val="11"/>
        <color rgb="FF00B0F0"/>
        <rFont val="Arial"/>
        <family val="2"/>
      </rPr>
      <t>50</t>
    </r>
    <r>
      <rPr>
        <sz val="11"/>
        <rFont val="Arial"/>
        <family val="2"/>
      </rPr>
      <t xml:space="preserve"> Calls per month</t>
    </r>
  </si>
  <si>
    <t>Total Fixed Annual Cost (Excl VAT)</t>
  </si>
  <si>
    <t>Total Variable Annual Cost (Excl VAT)</t>
  </si>
  <si>
    <t>GRAND TOTAL PER ANNUM (Excl VAT)</t>
  </si>
  <si>
    <t>SPLIT GRAND TOTAL PER ANNUM (Excl VAT)</t>
  </si>
  <si>
    <t>TOTAL PER ANNUM (Excl VAT)</t>
  </si>
  <si>
    <r>
      <t xml:space="preserve">GRAND TOTAL PER ANNUM (Incl VAT)  </t>
    </r>
    <r>
      <rPr>
        <b/>
        <sz val="12"/>
        <color rgb="FFFF0000"/>
        <rFont val="Arial"/>
        <family val="2"/>
      </rPr>
      <t xml:space="preserve">
(PRICE THAT WILL BE USED FOR EVALUATION PURPOSES</t>
    </r>
  </si>
  <si>
    <t>ESTIMATED TRANSACTION VOLUMES PER ANNUM *</t>
  </si>
  <si>
    <t>MONTHLY MANAGEMENT FEE (Incl VAT)</t>
  </si>
  <si>
    <t>Comments</t>
  </si>
  <si>
    <t>Flu Vaccination</t>
  </si>
  <si>
    <t>1 The Pricing Schedule templates are contained within the one (1) Excel Workbook</t>
  </si>
  <si>
    <r>
      <t xml:space="preserve">We undertake to hold this offer open for acceptance for a period of </t>
    </r>
    <r>
      <rPr>
        <b/>
        <sz val="10"/>
        <color rgb="FFFF0000"/>
        <rFont val="Arial"/>
        <family val="2"/>
      </rPr>
      <t>90 days</t>
    </r>
    <r>
      <rPr>
        <sz val="10"/>
        <rFont val="Arial"/>
        <family val="2"/>
      </rPr>
      <t xml:space="preserve"> from the date of submission of offers. We further undertake that upon final acceptance of our offer, we will commence with the provision of service when required to do so by </t>
    </r>
    <r>
      <rPr>
        <b/>
        <sz val="10"/>
        <rFont val="Arial"/>
        <family val="2"/>
      </rPr>
      <t>the Council on Higher Education</t>
    </r>
    <r>
      <rPr>
        <sz val="10"/>
        <rFont val="Arial"/>
        <family val="2"/>
      </rPr>
      <t>.</t>
    </r>
  </si>
  <si>
    <r>
      <t xml:space="preserve">We understand that </t>
    </r>
    <r>
      <rPr>
        <b/>
        <sz val="10"/>
        <rFont val="Arial"/>
        <family val="2"/>
      </rPr>
      <t>the Council on Higher Education</t>
    </r>
    <r>
      <rPr>
        <sz val="10"/>
        <rFont val="Arial"/>
        <family val="2"/>
      </rPr>
      <t xml:space="preserve"> </t>
    </r>
    <r>
      <rPr>
        <sz val="10"/>
        <rFont val="Arial"/>
        <family val="2"/>
      </rPr>
      <t>are not bound to accept the lowest or any offer and that we must bear all costs which we have incurred in connection with preparing and submitting this quotation.</t>
    </r>
  </si>
  <si>
    <t>We hereby undertake for the period during which this RFQ remains open for acceptance not to divulge to any persons, other than the persons to which the bid is submitted, any information relating to the submission of this RFQ or the details therein except where such is necessary for the submission of this bid.</t>
  </si>
  <si>
    <t>1.1  EMPLOYEE WELLNESS PROGRAMME SERVICE</t>
  </si>
  <si>
    <t>RFQ NO:</t>
  </si>
  <si>
    <t>SERVICE DESCRIPTION</t>
  </si>
  <si>
    <t>SERVICES 1: COUNSELLING SERVICES</t>
  </si>
  <si>
    <t>Toll free telephonic supportive counselling sessions</t>
  </si>
  <si>
    <t>Personal Face to Face Counselling</t>
  </si>
  <si>
    <t>Critical Incidence Services (Trauma debriefing)</t>
  </si>
  <si>
    <t>Electronic on-line advisory services (councelling)</t>
  </si>
  <si>
    <t>Management consultancy, referral, and support programmes</t>
  </si>
  <si>
    <t>SERVICES 2: COUNSELLING SERVICE - Life Management Services</t>
  </si>
  <si>
    <t>Debt management and advocacy</t>
  </si>
  <si>
    <t>Money management (Budgeting)</t>
  </si>
  <si>
    <t>Legal advice and guidance</t>
  </si>
  <si>
    <t>Family Care</t>
  </si>
  <si>
    <t>Marketing and Communication</t>
  </si>
  <si>
    <t>SERVICE 4: PROGRAMME MANAGEMENT</t>
  </si>
  <si>
    <t>SERVICE 3: MARKETING AND COMMUNICATION</t>
  </si>
  <si>
    <t>Programme Management: Client services</t>
  </si>
  <si>
    <t>Reporting Services – quarterly reporting</t>
  </si>
  <si>
    <t>Complaints Management</t>
  </si>
  <si>
    <t>SERVICE 5: ABSENTEEISM AND INCAPACITY SOLUTIONS</t>
  </si>
  <si>
    <t>Absenteeism reporting</t>
  </si>
  <si>
    <t xml:space="preserve">Representation on incapacity </t>
  </si>
  <si>
    <t>incapacity management training, and managerial support.</t>
  </si>
  <si>
    <t>SERVICE 6: UNFAIR DISCRIMINATION AND SEXUAL HARRASMENT SUPPORT PROGRAM</t>
  </si>
  <si>
    <t>trauma counselling and victim empowerment</t>
  </si>
  <si>
    <t>counselling for perpetrators</t>
  </si>
  <si>
    <t>Diversity training</t>
  </si>
  <si>
    <t>SERVICE 1: ANNUAL EMPLOYEE WELLNESS HEALTH SCREENING</t>
  </si>
  <si>
    <t>Weight &amp; Height</t>
  </si>
  <si>
    <t>Body Mass Index</t>
  </si>
  <si>
    <t>Blood Pressure &amp; Pulse readings</t>
  </si>
  <si>
    <t>Full Lipid Screening</t>
  </si>
  <si>
    <t>Glucose levels</t>
  </si>
  <si>
    <t>Covid Testing &amp; Vaccination</t>
  </si>
  <si>
    <r>
      <rPr>
        <sz val="7"/>
        <rFont val="Times New Roman"/>
        <family val="1"/>
      </rPr>
      <t xml:space="preserve"> </t>
    </r>
    <r>
      <rPr>
        <sz val="10"/>
        <rFont val="Times New Roman"/>
        <family val="1"/>
      </rPr>
      <t>Full blood count?</t>
    </r>
  </si>
  <si>
    <r>
      <rPr>
        <sz val="7"/>
        <rFont val="Times New Roman"/>
        <family val="1"/>
      </rPr>
      <t xml:space="preserve"> </t>
    </r>
    <r>
      <rPr>
        <sz val="10"/>
        <rFont val="Times New Roman"/>
        <family val="1"/>
      </rPr>
      <t>HIV counselling and testing (upon request and consent)</t>
    </r>
  </si>
  <si>
    <t>SERVICE 1 AWARENESS EDUCATION AND TRAINING Awareness Sessions</t>
  </si>
  <si>
    <t>EWP employee awareness sessions.</t>
  </si>
  <si>
    <t>EWP Managerial awareness sessions</t>
  </si>
  <si>
    <t>Wellness Interventions and training</t>
  </si>
  <si>
    <t xml:space="preserve">Dieticians, </t>
  </si>
  <si>
    <t xml:space="preserve"> Bio kineticists</t>
  </si>
  <si>
    <t>SERVICE 1: RESTRUCTURING, RETRENCHMENT AND SUPPORT SERVICES – PER INTERVENTION OF 10 PEOPLE</t>
  </si>
  <si>
    <t>Restructuring, Retrenchment, and support services</t>
  </si>
  <si>
    <t>One on One intervantion</t>
  </si>
  <si>
    <t>SERVICE 2: CONFLICT MEDIATION – PER INTERVENTION OF 10 PEOPLE (to be done by industrial psychology)</t>
  </si>
  <si>
    <t>Group Intervantion</t>
  </si>
  <si>
    <t>SERVICE 3: OTHER TESTS PER PERSON</t>
  </si>
  <si>
    <t xml:space="preserve">VCT-HIV </t>
  </si>
  <si>
    <t>Cervical cancer</t>
  </si>
  <si>
    <t>Testicular cancer</t>
  </si>
  <si>
    <t>Oral health</t>
  </si>
  <si>
    <t>Hearing tests</t>
  </si>
  <si>
    <t>Eye Tests</t>
  </si>
  <si>
    <t>Breast Cancer</t>
  </si>
  <si>
    <r>
      <rPr>
        <sz val="7"/>
        <rFont val="Times New Roman"/>
        <family val="1"/>
      </rPr>
      <t xml:space="preserve"> </t>
    </r>
    <r>
      <rPr>
        <sz val="10"/>
        <rFont val="Times New Roman"/>
        <family val="1"/>
      </rPr>
      <t>Ill health management in general</t>
    </r>
  </si>
  <si>
    <t>Advise on accessibility standards, duty to accommodate and assistive technologies</t>
  </si>
  <si>
    <t>Advise on special working arrangements, occupational health and safety legislation and standards, emergency and continuity plans</t>
  </si>
  <si>
    <t>Back to work adjustment and rehabilitation</t>
  </si>
  <si>
    <t>SERVICE 5: ILL HEALTH AND DISABILITY MANAGEMENT – TRAINING (PER SESSION)</t>
  </si>
  <si>
    <t>Awareness and training</t>
  </si>
  <si>
    <t>Other Cost</t>
  </si>
  <si>
    <t>Travelling  Per Km</t>
  </si>
  <si>
    <t>Posters,email</t>
  </si>
  <si>
    <t>Monthly News Letters</t>
  </si>
  <si>
    <t>Induction</t>
  </si>
  <si>
    <t>COVID Support</t>
  </si>
  <si>
    <t>Call Centre Admin Fee monthly</t>
  </si>
  <si>
    <t>Annual awaness day</t>
  </si>
  <si>
    <t>Launch</t>
  </si>
  <si>
    <t>Occupational Healthcare per person as and when needed</t>
  </si>
  <si>
    <t>Cost for Year 1 (incl VAT)</t>
  </si>
  <si>
    <t>Cost for Year 2 (incl VAT)</t>
  </si>
  <si>
    <t>Cost for Year 3 (incl VAT)</t>
  </si>
  <si>
    <t>TOTAL PRICING FOR YEAR 1</t>
  </si>
  <si>
    <t>TOTAL PRICING FOR YEAR 3</t>
  </si>
  <si>
    <t>TOTAL PRICING FOR YEAR 2</t>
  </si>
  <si>
    <t>TOTAL COST</t>
  </si>
  <si>
    <t>RFQ Name:</t>
  </si>
  <si>
    <t>Bidder Names:</t>
  </si>
  <si>
    <t>RATES FOR OTHER COSTS</t>
  </si>
  <si>
    <t>Marketing per srvice</t>
  </si>
  <si>
    <t xml:space="preserve">Estimated Cost (Unit) </t>
  </si>
  <si>
    <t xml:space="preserve">PRICING SCHEDULE TEMPLATE </t>
  </si>
  <si>
    <t>2. Bidders are required to complete the "Cover Sheet" by inserting their company name.</t>
  </si>
  <si>
    <t>3. All rates are subject to negotiation prior to signing and on each anniversary of the contract</t>
  </si>
  <si>
    <t>4. All quoted amounts MUST be all inclusive. This means, all direct and indirect related costs must be included in the flat fee. No additional costs will be considered post award.</t>
  </si>
  <si>
    <t>5. Certain cells of this pricing template are protected. Bidders must NOT make any changes to the template. This will result in a bidder's proposal being regarded as non-responsive.</t>
  </si>
  <si>
    <t>6. Bidder must propose annual escalation which is aligned to CPI.</t>
  </si>
  <si>
    <t>Percentage Increase per Year</t>
  </si>
  <si>
    <t>SERVICE 4: ILL HEALTH AND DISABILITY MANAGEMENT CONSULTATION SERVICES</t>
  </si>
  <si>
    <t>Estimated Number of Employees</t>
  </si>
  <si>
    <t>Estimated Hours</t>
  </si>
  <si>
    <t>Rate Per hour
(excl VAT)</t>
  </si>
  <si>
    <t>Escalation % for Y2</t>
  </si>
  <si>
    <t>Escalation % for Y3</t>
  </si>
  <si>
    <t xml:space="preserve">Estimated Total Quantity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</si>
</sst>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 &quot;R&quot;\ * #,##0.00_ ;_ &quot;R&quot;\ * \-#,##0.00_ ;_ &quot;R&quot;\ * &quot;-&quot;??_ ;_ @_ "/>
    <numFmt numFmtId="165" formatCode="#,##0_ ;\-#,##0\ "/>
  </numFmts>
  <fonts count="31" x14ac:knownFonts="1">
    <font>
      <sz val="10"/>
      <name val="Arial"/>
    </font>
    <font>
      <sz val="11"/>
      <color theme="1"/>
      <name val="Calibri"/>
      <family val="2"/>
      <scheme val="minor"/>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i/>
      <sz val="11"/>
      <name val="Arial"/>
      <family val="2"/>
    </font>
    <font>
      <i/>
      <sz val="11"/>
      <color rgb="FFFF0000"/>
      <name val="Arial"/>
      <family val="2"/>
    </font>
    <font>
      <i/>
      <sz val="11"/>
      <color indexed="10"/>
      <name val="Arial"/>
      <family val="2"/>
    </font>
    <font>
      <sz val="11"/>
      <color rgb="FF00B0F0"/>
      <name val="Arial"/>
      <family val="2"/>
    </font>
    <font>
      <b/>
      <sz val="10"/>
      <color rgb="FF00B0F0"/>
      <name val="Arial"/>
      <family val="2"/>
    </font>
    <font>
      <b/>
      <sz val="10"/>
      <color theme="0" tint="-0.249977111117893"/>
      <name val="Arial"/>
      <family val="2"/>
    </font>
    <font>
      <b/>
      <sz val="18"/>
      <name val="Arial"/>
      <family val="2"/>
    </font>
    <font>
      <b/>
      <sz val="14"/>
      <color rgb="FFFF0000"/>
      <name val="Arial"/>
      <family val="2"/>
    </font>
    <font>
      <b/>
      <sz val="18"/>
      <color rgb="FFFF0000"/>
      <name val="Arial"/>
      <family val="2"/>
    </font>
    <font>
      <b/>
      <sz val="12"/>
      <color rgb="FFFF0000"/>
      <name val="Arial"/>
      <family val="2"/>
    </font>
    <font>
      <b/>
      <i/>
      <sz val="12"/>
      <name val="Arial"/>
      <family val="2"/>
    </font>
    <font>
      <b/>
      <sz val="10"/>
      <color rgb="FFFF0000"/>
      <name val="Arial"/>
      <family val="2"/>
    </font>
    <font>
      <sz val="10"/>
      <name val="Times New Roman"/>
      <family val="1"/>
    </font>
    <font>
      <sz val="9.5"/>
      <name val="Times New Roman"/>
      <family val="1"/>
    </font>
    <font>
      <sz val="7"/>
      <name val="Times New Roman"/>
      <family val="1"/>
    </font>
    <font>
      <sz val="10"/>
      <name val="Arial"/>
      <family val="2"/>
    </font>
    <font>
      <sz val="11"/>
      <color theme="1"/>
      <name val="Arial"/>
      <family val="2"/>
    </font>
    <font>
      <sz val="8"/>
      <name val="Arial"/>
      <family val="2"/>
    </font>
  </fonts>
  <fills count="10">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FF0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s>
  <cellStyleXfs count="7">
    <xf numFmtId="0" fontId="0" fillId="0" borderId="0"/>
    <xf numFmtId="164" fontId="2" fillId="0" borderId="0" applyFont="0" applyFill="0" applyBorder="0" applyAlignment="0" applyProtection="0"/>
    <xf numFmtId="9" fontId="2" fillId="0" borderId="0" applyFont="0" applyFill="0" applyBorder="0" applyAlignment="0" applyProtection="0"/>
    <xf numFmtId="43" fontId="28"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 fillId="0" borderId="0"/>
  </cellStyleXfs>
  <cellXfs count="295">
    <xf numFmtId="0" fontId="0" fillId="0" borderId="0" xfId="0"/>
    <xf numFmtId="0" fontId="7" fillId="0" borderId="0" xfId="0" applyFont="1"/>
    <xf numFmtId="0" fontId="9" fillId="0" borderId="0" xfId="0" applyFont="1"/>
    <xf numFmtId="0" fontId="9" fillId="0" borderId="0" xfId="0" applyFont="1" applyAlignment="1">
      <alignment wrapText="1"/>
    </xf>
    <xf numFmtId="0" fontId="9" fillId="2" borderId="0" xfId="0" applyFont="1" applyFill="1" applyAlignment="1">
      <alignment wrapText="1"/>
    </xf>
    <xf numFmtId="0" fontId="7" fillId="2" borderId="3" xfId="0" applyFont="1" applyFill="1" applyBorder="1"/>
    <xf numFmtId="0" fontId="9" fillId="2" borderId="0" xfId="0" applyFont="1" applyFill="1"/>
    <xf numFmtId="0" fontId="9" fillId="2" borderId="8" xfId="0" applyFont="1" applyFill="1" applyBorder="1"/>
    <xf numFmtId="0" fontId="9" fillId="0" borderId="0" xfId="0" applyFont="1" applyAlignment="1">
      <alignment horizontal="justify" vertical="center" wrapText="1"/>
    </xf>
    <xf numFmtId="0" fontId="9" fillId="0" borderId="0" xfId="0" applyFont="1" applyAlignment="1">
      <alignment horizontal="left" vertical="center" wrapText="1"/>
    </xf>
    <xf numFmtId="0" fontId="9" fillId="2" borderId="3" xfId="0" applyFont="1" applyFill="1" applyBorder="1"/>
    <xf numFmtId="0" fontId="7" fillId="2" borderId="0" xfId="0" applyFont="1" applyFill="1"/>
    <xf numFmtId="0" fontId="9" fillId="2" borderId="0" xfId="0" applyFont="1" applyFill="1" applyAlignment="1">
      <alignment horizontal="center"/>
    </xf>
    <xf numFmtId="0" fontId="7" fillId="0" borderId="14" xfId="0" applyFont="1" applyBorder="1" applyAlignment="1">
      <alignment horizontal="justify" vertical="center" wrapText="1"/>
    </xf>
    <xf numFmtId="164" fontId="7" fillId="0" borderId="2" xfId="1" applyFont="1" applyBorder="1"/>
    <xf numFmtId="164" fontId="9" fillId="0" borderId="0" xfId="1" applyFont="1" applyBorder="1"/>
    <xf numFmtId="0" fontId="7" fillId="0" borderId="2" xfId="0" applyFont="1" applyBorder="1"/>
    <xf numFmtId="164" fontId="9" fillId="0" borderId="15" xfId="1" applyFont="1" applyBorder="1"/>
    <xf numFmtId="0" fontId="7" fillId="3" borderId="2" xfId="0" applyFont="1" applyFill="1" applyBorder="1" applyAlignment="1">
      <alignment wrapText="1"/>
    </xf>
    <xf numFmtId="0" fontId="7" fillId="3" borderId="2" xfId="0" applyFont="1" applyFill="1" applyBorder="1" applyAlignment="1">
      <alignment horizontal="center" wrapText="1"/>
    </xf>
    <xf numFmtId="0" fontId="7" fillId="3" borderId="9" xfId="0" applyFont="1" applyFill="1" applyBorder="1" applyAlignment="1">
      <alignment horizontal="center" wrapText="1"/>
    </xf>
    <xf numFmtId="0" fontId="9" fillId="0" borderId="2" xfId="0" applyFont="1" applyBorder="1" applyAlignment="1">
      <alignment horizontal="center"/>
    </xf>
    <xf numFmtId="0" fontId="9" fillId="0" borderId="2" xfId="0" applyFont="1" applyBorder="1" applyAlignment="1">
      <alignment wrapText="1"/>
    </xf>
    <xf numFmtId="0" fontId="7" fillId="3" borderId="2" xfId="0" applyFont="1" applyFill="1" applyBorder="1" applyAlignment="1">
      <alignment horizontal="center"/>
    </xf>
    <xf numFmtId="0" fontId="7" fillId="2" borderId="0" xfId="0" applyFont="1" applyFill="1" applyAlignment="1">
      <alignment horizontal="center"/>
    </xf>
    <xf numFmtId="0" fontId="9" fillId="2" borderId="19" xfId="0" applyFont="1" applyFill="1" applyBorder="1"/>
    <xf numFmtId="0" fontId="9" fillId="2" borderId="20" xfId="0" applyFont="1" applyFill="1" applyBorder="1"/>
    <xf numFmtId="0" fontId="9" fillId="2" borderId="22" xfId="0" applyFont="1" applyFill="1" applyBorder="1"/>
    <xf numFmtId="0" fontId="7" fillId="3" borderId="26" xfId="0" applyFont="1" applyFill="1" applyBorder="1" applyAlignment="1">
      <alignment horizontal="center" wrapText="1"/>
    </xf>
    <xf numFmtId="0" fontId="9" fillId="0" borderId="21" xfId="0" applyFont="1" applyBorder="1" applyAlignment="1">
      <alignment horizontal="center"/>
    </xf>
    <xf numFmtId="164" fontId="9" fillId="0" borderId="27" xfId="1" applyFont="1" applyBorder="1"/>
    <xf numFmtId="164" fontId="7" fillId="0" borderId="26" xfId="1" applyFont="1" applyBorder="1"/>
    <xf numFmtId="0" fontId="7" fillId="3" borderId="25" xfId="0" applyFont="1" applyFill="1" applyBorder="1" applyAlignment="1">
      <alignment horizontal="center"/>
    </xf>
    <xf numFmtId="0" fontId="9" fillId="0" borderId="25" xfId="0" applyFont="1" applyBorder="1" applyAlignment="1">
      <alignment horizontal="center"/>
    </xf>
    <xf numFmtId="0" fontId="9" fillId="2" borderId="30" xfId="0" applyFont="1" applyFill="1" applyBorder="1"/>
    <xf numFmtId="0" fontId="9" fillId="2" borderId="31" xfId="0" applyFont="1" applyFill="1" applyBorder="1"/>
    <xf numFmtId="0" fontId="7" fillId="2" borderId="0" xfId="0" applyFont="1" applyFill="1" applyAlignment="1">
      <alignment horizontal="left"/>
    </xf>
    <xf numFmtId="0" fontId="12" fillId="2" borderId="0" xfId="0" applyFont="1" applyFill="1" applyAlignment="1">
      <alignment horizontal="center"/>
    </xf>
    <xf numFmtId="0" fontId="9" fillId="2" borderId="4" xfId="0" applyFont="1" applyFill="1" applyBorder="1"/>
    <xf numFmtId="0" fontId="9" fillId="2" borderId="11" xfId="0" applyFont="1" applyFill="1" applyBorder="1"/>
    <xf numFmtId="0" fontId="7" fillId="2" borderId="8" xfId="0" applyFont="1" applyFill="1" applyBorder="1" applyAlignment="1">
      <alignment horizontal="center"/>
    </xf>
    <xf numFmtId="0" fontId="9" fillId="2" borderId="8" xfId="0" applyFont="1" applyFill="1" applyBorder="1" applyAlignment="1">
      <alignment horizontal="center"/>
    </xf>
    <xf numFmtId="0" fontId="7" fillId="2" borderId="3" xfId="0" applyFont="1" applyFill="1" applyBorder="1" applyAlignment="1">
      <alignment horizontal="left"/>
    </xf>
    <xf numFmtId="0" fontId="13" fillId="2" borderId="8" xfId="0" applyFont="1" applyFill="1" applyBorder="1" applyAlignment="1">
      <alignment horizontal="left"/>
    </xf>
    <xf numFmtId="164" fontId="7" fillId="2" borderId="8" xfId="1" applyFont="1" applyFill="1" applyBorder="1"/>
    <xf numFmtId="0" fontId="6" fillId="4" borderId="2" xfId="0" applyFont="1" applyFill="1" applyBorder="1" applyAlignment="1">
      <alignment wrapText="1"/>
    </xf>
    <xf numFmtId="164" fontId="7" fillId="0" borderId="0" xfId="1" applyFont="1" applyFill="1" applyBorder="1"/>
    <xf numFmtId="164" fontId="7" fillId="0" borderId="8" xfId="1" applyFont="1" applyFill="1" applyBorder="1"/>
    <xf numFmtId="0" fontId="9" fillId="0" borderId="3" xfId="0" applyFont="1" applyBorder="1" applyAlignment="1">
      <alignment horizontal="center"/>
    </xf>
    <xf numFmtId="0" fontId="7" fillId="0" borderId="0" xfId="0" applyFont="1" applyAlignment="1">
      <alignment horizontal="center"/>
    </xf>
    <xf numFmtId="164" fontId="7" fillId="0" borderId="2" xfId="1" applyFont="1" applyFill="1" applyBorder="1"/>
    <xf numFmtId="0" fontId="9" fillId="0" borderId="17" xfId="0" applyFont="1" applyBorder="1" applyAlignment="1">
      <alignment horizontal="center"/>
    </xf>
    <xf numFmtId="0" fontId="9" fillId="0" borderId="17" xfId="0" applyFont="1" applyBorder="1" applyAlignment="1">
      <alignment horizontal="justify" vertical="center" wrapText="1"/>
    </xf>
    <xf numFmtId="0" fontId="9" fillId="0" borderId="15" xfId="0" applyFont="1" applyBorder="1" applyAlignment="1">
      <alignment horizontal="center"/>
    </xf>
    <xf numFmtId="0" fontId="9" fillId="0" borderId="15" xfId="0" applyFont="1" applyBorder="1" applyAlignment="1">
      <alignment horizontal="justify" vertical="center" wrapText="1"/>
    </xf>
    <xf numFmtId="0" fontId="9" fillId="0" borderId="16" xfId="0" applyFont="1" applyBorder="1" applyAlignment="1">
      <alignment horizontal="center"/>
    </xf>
    <xf numFmtId="0" fontId="9" fillId="0" borderId="16" xfId="0" applyFont="1" applyBorder="1" applyAlignment="1">
      <alignment horizontal="justify" vertical="center" wrapText="1"/>
    </xf>
    <xf numFmtId="0" fontId="9" fillId="2" borderId="0" xfId="0" applyFont="1" applyFill="1" applyAlignment="1">
      <alignment horizontal="justify" vertical="center" wrapText="1"/>
    </xf>
    <xf numFmtId="164" fontId="9" fillId="2" borderId="0" xfId="1" applyFont="1" applyFill="1" applyBorder="1"/>
    <xf numFmtId="0" fontId="16" fillId="0" borderId="0" xfId="0" applyFont="1" applyAlignment="1">
      <alignment horizontal="justify" vertical="center" wrapText="1"/>
    </xf>
    <xf numFmtId="0" fontId="9" fillId="0" borderId="0" xfId="0" applyFont="1" applyAlignment="1">
      <alignment vertical="top"/>
    </xf>
    <xf numFmtId="0" fontId="9" fillId="0" borderId="0" xfId="0" applyFont="1" applyAlignment="1">
      <alignment vertical="top" wrapText="1"/>
    </xf>
    <xf numFmtId="164" fontId="9" fillId="0" borderId="15" xfId="1" applyFont="1" applyBorder="1" applyAlignment="1">
      <alignment vertical="top"/>
    </xf>
    <xf numFmtId="164" fontId="9" fillId="0" borderId="0" xfId="1" applyFont="1" applyBorder="1" applyAlignment="1">
      <alignment vertical="top"/>
    </xf>
    <xf numFmtId="164" fontId="9" fillId="0" borderId="27" xfId="1" applyFont="1" applyBorder="1" applyAlignment="1">
      <alignment vertical="top"/>
    </xf>
    <xf numFmtId="164" fontId="9" fillId="5" borderId="0" xfId="1" applyFont="1" applyFill="1" applyBorder="1"/>
    <xf numFmtId="164" fontId="9" fillId="5" borderId="0" xfId="1" applyFont="1" applyFill="1" applyBorder="1" applyAlignment="1">
      <alignment vertical="top"/>
    </xf>
    <xf numFmtId="0" fontId="9" fillId="5" borderId="2" xfId="0" applyFont="1" applyFill="1" applyBorder="1"/>
    <xf numFmtId="0" fontId="7" fillId="5" borderId="15" xfId="0" applyFont="1" applyFill="1" applyBorder="1" applyAlignment="1">
      <alignment horizontal="center"/>
    </xf>
    <xf numFmtId="164" fontId="9" fillId="5" borderId="17" xfId="1" applyFont="1" applyFill="1" applyBorder="1"/>
    <xf numFmtId="164" fontId="9" fillId="5" borderId="8" xfId="1" applyFont="1" applyFill="1" applyBorder="1"/>
    <xf numFmtId="164" fontId="9" fillId="5" borderId="15" xfId="1" applyFont="1" applyFill="1" applyBorder="1"/>
    <xf numFmtId="0" fontId="7" fillId="5" borderId="15" xfId="0" applyFont="1" applyFill="1" applyBorder="1" applyAlignment="1">
      <alignment horizontal="center" wrapText="1"/>
    </xf>
    <xf numFmtId="0" fontId="7" fillId="5" borderId="15" xfId="0" applyFont="1" applyFill="1" applyBorder="1" applyAlignment="1">
      <alignment vertical="top"/>
    </xf>
    <xf numFmtId="164" fontId="9" fillId="5" borderId="15" xfId="1" applyFont="1" applyFill="1" applyBorder="1" applyAlignment="1">
      <alignment vertical="top"/>
    </xf>
    <xf numFmtId="164" fontId="9" fillId="5" borderId="8" xfId="1" applyFont="1" applyFill="1" applyBorder="1" applyAlignment="1">
      <alignment vertical="top"/>
    </xf>
    <xf numFmtId="0" fontId="7" fillId="5" borderId="17" xfId="0" applyFont="1" applyFill="1" applyBorder="1" applyAlignment="1">
      <alignment horizontal="center"/>
    </xf>
    <xf numFmtId="164" fontId="7" fillId="5" borderId="17" xfId="1" applyFont="1" applyFill="1" applyBorder="1"/>
    <xf numFmtId="164" fontId="7" fillId="5" borderId="8" xfId="1" applyFont="1" applyFill="1" applyBorder="1"/>
    <xf numFmtId="164" fontId="7" fillId="5" borderId="15" xfId="1" applyFont="1" applyFill="1" applyBorder="1"/>
    <xf numFmtId="164" fontId="9" fillId="5" borderId="16" xfId="1" applyFont="1" applyFill="1" applyBorder="1"/>
    <xf numFmtId="0" fontId="9" fillId="2" borderId="18" xfId="0" applyFont="1" applyFill="1" applyBorder="1" applyAlignment="1">
      <alignment horizontal="center"/>
    </xf>
    <xf numFmtId="0" fontId="9" fillId="2" borderId="21" xfId="0" applyFont="1" applyFill="1" applyBorder="1" applyAlignment="1">
      <alignment horizontal="center"/>
    </xf>
    <xf numFmtId="0" fontId="7" fillId="3" borderId="25" xfId="0" applyFont="1" applyFill="1" applyBorder="1" applyAlignment="1">
      <alignment horizontal="center" wrapText="1"/>
    </xf>
    <xf numFmtId="0" fontId="9" fillId="0" borderId="21" xfId="0" applyFont="1" applyBorder="1" applyAlignment="1">
      <alignment horizontal="center" vertical="top"/>
    </xf>
    <xf numFmtId="0" fontId="7" fillId="0" borderId="23" xfId="0" applyFont="1" applyBorder="1" applyAlignment="1">
      <alignment horizontal="center"/>
    </xf>
    <xf numFmtId="0" fontId="9" fillId="2" borderId="29" xfId="0" applyFont="1" applyFill="1" applyBorder="1" applyAlignment="1">
      <alignment horizontal="center"/>
    </xf>
    <xf numFmtId="0" fontId="9" fillId="0" borderId="0" xfId="0" applyFont="1" applyAlignment="1">
      <alignment horizontal="center"/>
    </xf>
    <xf numFmtId="0" fontId="9" fillId="2" borderId="0" xfId="0" applyFont="1" applyFill="1" applyAlignment="1">
      <alignment horizontal="left"/>
    </xf>
    <xf numFmtId="0" fontId="7" fillId="2" borderId="21" xfId="0" applyFont="1" applyFill="1" applyBorder="1" applyAlignment="1">
      <alignment horizontal="left"/>
    </xf>
    <xf numFmtId="0" fontId="7" fillId="6" borderId="15" xfId="0" applyFont="1" applyFill="1" applyBorder="1" applyAlignment="1">
      <alignment horizontal="center"/>
    </xf>
    <xf numFmtId="0" fontId="7" fillId="6" borderId="15" xfId="0" applyFont="1" applyFill="1" applyBorder="1" applyAlignment="1">
      <alignment vertical="top"/>
    </xf>
    <xf numFmtId="0" fontId="7" fillId="2" borderId="0" xfId="0" applyFont="1" applyFill="1" applyAlignment="1">
      <alignment horizontal="left" wrapText="1"/>
    </xf>
    <xf numFmtId="10" fontId="7" fillId="2" borderId="0" xfId="2" applyNumberFormat="1" applyFont="1" applyFill="1" applyBorder="1" applyAlignment="1">
      <alignment horizontal="center" vertical="center"/>
    </xf>
    <xf numFmtId="10" fontId="7" fillId="2" borderId="0" xfId="0" applyNumberFormat="1" applyFont="1" applyFill="1" applyAlignment="1">
      <alignment horizontal="center" vertical="center"/>
    </xf>
    <xf numFmtId="10" fontId="7" fillId="6" borderId="17" xfId="2" applyNumberFormat="1" applyFont="1" applyFill="1" applyBorder="1" applyAlignment="1">
      <alignment horizontal="center" vertical="center"/>
    </xf>
    <xf numFmtId="164" fontId="7" fillId="2" borderId="17" xfId="0" applyNumberFormat="1" applyFont="1" applyFill="1" applyBorder="1" applyAlignment="1">
      <alignment horizontal="center" vertical="center"/>
    </xf>
    <xf numFmtId="10" fontId="7" fillId="6" borderId="17" xfId="0" applyNumberFormat="1" applyFont="1" applyFill="1" applyBorder="1" applyAlignment="1">
      <alignment horizontal="center" vertical="center"/>
    </xf>
    <xf numFmtId="0" fontId="7" fillId="2" borderId="14" xfId="0" applyFont="1" applyFill="1" applyBorder="1" applyAlignment="1">
      <alignment horizontal="left" wrapText="1"/>
    </xf>
    <xf numFmtId="0" fontId="9" fillId="2" borderId="2" xfId="0" applyFont="1" applyFill="1" applyBorder="1" applyAlignment="1">
      <alignment wrapText="1"/>
    </xf>
    <xf numFmtId="164" fontId="7" fillId="4" borderId="14" xfId="1" applyFont="1" applyFill="1" applyBorder="1"/>
    <xf numFmtId="0" fontId="20" fillId="2" borderId="0" xfId="0" applyFont="1" applyFill="1" applyAlignment="1">
      <alignment horizontal="left" vertical="center" wrapText="1"/>
    </xf>
    <xf numFmtId="164" fontId="21" fillId="2" borderId="0" xfId="1" applyFont="1" applyFill="1" applyBorder="1" applyAlignment="1">
      <alignment vertical="center"/>
    </xf>
    <xf numFmtId="0" fontId="9" fillId="0" borderId="3" xfId="0" applyFont="1" applyBorder="1" applyAlignment="1">
      <alignment horizontal="center" vertical="top"/>
    </xf>
    <xf numFmtId="0" fontId="11" fillId="0" borderId="0" xfId="0" applyFont="1" applyAlignment="1">
      <alignment horizontal="center" vertical="top" wrapText="1"/>
    </xf>
    <xf numFmtId="0" fontId="11" fillId="0" borderId="8" xfId="0" applyFont="1" applyBorder="1" applyAlignment="1">
      <alignment horizontal="center" vertical="top" wrapText="1"/>
    </xf>
    <xf numFmtId="10" fontId="11" fillId="6" borderId="2" xfId="2" applyNumberFormat="1" applyFont="1" applyFill="1" applyBorder="1" applyAlignment="1">
      <alignment horizontal="center" vertical="center" wrapText="1"/>
    </xf>
    <xf numFmtId="164" fontId="23" fillId="0" borderId="2" xfId="0" applyNumberFormat="1" applyFont="1" applyBorder="1" applyAlignment="1">
      <alignment horizontal="center" vertical="center" wrapText="1"/>
    </xf>
    <xf numFmtId="0" fontId="23" fillId="0" borderId="2" xfId="0" applyFont="1" applyBorder="1" applyAlignment="1">
      <alignment horizontal="center" vertical="center" wrapText="1"/>
    </xf>
    <xf numFmtId="0" fontId="7" fillId="2" borderId="14" xfId="0" applyFont="1" applyFill="1" applyBorder="1"/>
    <xf numFmtId="0" fontId="7" fillId="2" borderId="14" xfId="0" applyFont="1" applyFill="1" applyBorder="1" applyAlignment="1">
      <alignment horizontal="justify" vertical="center" wrapText="1"/>
    </xf>
    <xf numFmtId="164" fontId="7" fillId="2" borderId="14" xfId="1" applyFont="1" applyFill="1" applyBorder="1"/>
    <xf numFmtId="0" fontId="7" fillId="2" borderId="3" xfId="0" applyFont="1" applyFill="1" applyBorder="1" applyAlignment="1">
      <alignment horizontal="left" wrapText="1"/>
    </xf>
    <xf numFmtId="0" fontId="5" fillId="0" borderId="1" xfId="0" applyFont="1" applyBorder="1" applyAlignment="1">
      <alignment horizontal="justify" vertical="center" wrapText="1"/>
    </xf>
    <xf numFmtId="0" fontId="2" fillId="0" borderId="1" xfId="0" applyFont="1" applyBorder="1" applyAlignment="1">
      <alignment horizontal="left"/>
    </xf>
    <xf numFmtId="0" fontId="5" fillId="0" borderId="1" xfId="0" applyFont="1" applyBorder="1" applyAlignment="1">
      <alignment horizontal="center"/>
    </xf>
    <xf numFmtId="0" fontId="4" fillId="7" borderId="1" xfId="0" applyFont="1" applyFill="1" applyBorder="1" applyAlignment="1">
      <alignment horizontal="left"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xf>
    <xf numFmtId="0" fontId="2" fillId="2" borderId="3" xfId="0" applyFont="1" applyFill="1" applyBorder="1"/>
    <xf numFmtId="0" fontId="2" fillId="2" borderId="0" xfId="0" applyFont="1" applyFill="1"/>
    <xf numFmtId="0" fontId="2" fillId="2" borderId="8" xfId="0" applyFont="1" applyFill="1" applyBorder="1"/>
    <xf numFmtId="0" fontId="0" fillId="2" borderId="3" xfId="0" applyFill="1" applyBorder="1"/>
    <xf numFmtId="0" fontId="0" fillId="2" borderId="0" xfId="0" applyFill="1"/>
    <xf numFmtId="0" fontId="0" fillId="2" borderId="8" xfId="0" applyFill="1" applyBorder="1"/>
    <xf numFmtId="0" fontId="4" fillId="0" borderId="1" xfId="0" applyFont="1" applyBorder="1" applyAlignment="1">
      <alignment horizontal="center"/>
    </xf>
    <xf numFmtId="44" fontId="8" fillId="2" borderId="1" xfId="0" applyNumberFormat="1" applyFont="1" applyFill="1" applyBorder="1" applyAlignment="1">
      <alignment wrapText="1"/>
    </xf>
    <xf numFmtId="0" fontId="25" fillId="0" borderId="1" xfId="0" applyFont="1" applyBorder="1" applyAlignment="1">
      <alignment vertical="center"/>
    </xf>
    <xf numFmtId="0" fontId="9" fillId="2" borderId="0" xfId="0" applyFont="1" applyFill="1" applyAlignment="1">
      <alignment horizontal="left" wrapText="1"/>
    </xf>
    <xf numFmtId="0" fontId="7" fillId="2" borderId="1" xfId="0" applyFont="1" applyFill="1" applyBorder="1" applyAlignment="1">
      <alignment horizontal="left"/>
    </xf>
    <xf numFmtId="0" fontId="7" fillId="2" borderId="32" xfId="0" applyFont="1" applyFill="1" applyBorder="1" applyAlignment="1">
      <alignment horizontal="left"/>
    </xf>
    <xf numFmtId="0" fontId="4" fillId="9" borderId="1" xfId="0" applyFont="1" applyFill="1" applyBorder="1" applyAlignment="1">
      <alignment horizontal="left" vertical="center" wrapText="1"/>
    </xf>
    <xf numFmtId="0" fontId="4" fillId="9" borderId="1" xfId="0" applyFont="1" applyFill="1" applyBorder="1" applyAlignment="1">
      <alignment horizontal="center"/>
    </xf>
    <xf numFmtId="0" fontId="7" fillId="3" borderId="1" xfId="0" applyFont="1" applyFill="1" applyBorder="1" applyAlignment="1">
      <alignment wrapText="1"/>
    </xf>
    <xf numFmtId="0" fontId="4" fillId="3" borderId="1" xfId="0" applyFont="1" applyFill="1" applyBorder="1" applyAlignment="1">
      <alignment horizontal="left" vertical="center" wrapText="1"/>
    </xf>
    <xf numFmtId="0" fontId="7" fillId="3" borderId="1" xfId="0" applyFont="1" applyFill="1" applyBorder="1" applyAlignment="1">
      <alignment horizontal="center" wrapText="1"/>
    </xf>
    <xf numFmtId="0" fontId="7" fillId="0" borderId="1" xfId="0" applyFont="1" applyBorder="1" applyAlignment="1">
      <alignment horizontal="center"/>
    </xf>
    <xf numFmtId="0" fontId="25" fillId="0" borderId="1" xfId="0" applyFont="1" applyBorder="1"/>
    <xf numFmtId="0" fontId="25" fillId="0" borderId="1" xfId="0" applyFont="1" applyBorder="1" applyAlignment="1">
      <alignment vertical="center" wrapText="1"/>
    </xf>
    <xf numFmtId="0" fontId="5" fillId="0" borderId="1" xfId="0" applyFont="1" applyBorder="1" applyAlignment="1">
      <alignment horizontal="left" vertical="top" wrapText="1"/>
    </xf>
    <xf numFmtId="0" fontId="26" fillId="0" borderId="1" xfId="0" applyFont="1" applyBorder="1"/>
    <xf numFmtId="0" fontId="25" fillId="0" borderId="1" xfId="0" applyFont="1" applyBorder="1" applyAlignment="1">
      <alignment horizontal="left" vertical="center"/>
    </xf>
    <xf numFmtId="0" fontId="26" fillId="0" borderId="1" xfId="0" applyFont="1" applyBorder="1" applyAlignment="1">
      <alignment vertical="center"/>
    </xf>
    <xf numFmtId="0" fontId="25" fillId="0" borderId="1" xfId="0" applyFont="1" applyBorder="1" applyAlignment="1">
      <alignment wrapText="1"/>
    </xf>
    <xf numFmtId="0" fontId="0" fillId="0" borderId="1" xfId="0" applyBorder="1"/>
    <xf numFmtId="44" fontId="8" fillId="0" borderId="1" xfId="0" applyNumberFormat="1" applyFont="1" applyBorder="1" applyAlignment="1">
      <alignment wrapText="1"/>
    </xf>
    <xf numFmtId="0" fontId="5" fillId="0" borderId="1" xfId="0" applyFont="1" applyBorder="1" applyAlignment="1">
      <alignment wrapText="1"/>
    </xf>
    <xf numFmtId="0" fontId="4" fillId="3" borderId="1" xfId="0" applyFont="1" applyFill="1" applyBorder="1" applyAlignment="1">
      <alignment vertical="center" wrapText="1"/>
    </xf>
    <xf numFmtId="164" fontId="5" fillId="2" borderId="1" xfId="1" applyFont="1" applyFill="1" applyBorder="1" applyAlignment="1" applyProtection="1">
      <alignment horizontal="center"/>
    </xf>
    <xf numFmtId="164" fontId="21" fillId="2" borderId="1" xfId="1" applyFont="1" applyFill="1" applyBorder="1" applyAlignment="1" applyProtection="1">
      <alignment vertical="center"/>
    </xf>
    <xf numFmtId="0" fontId="7" fillId="3" borderId="6" xfId="0" applyFont="1" applyFill="1" applyBorder="1" applyAlignment="1">
      <alignment vertical="top"/>
    </xf>
    <xf numFmtId="0" fontId="7" fillId="3" borderId="13" xfId="0" applyFont="1" applyFill="1" applyBorder="1" applyAlignment="1">
      <alignment vertical="top"/>
    </xf>
    <xf numFmtId="0" fontId="7" fillId="3" borderId="7" xfId="0" applyFont="1" applyFill="1" applyBorder="1" applyAlignment="1">
      <alignment vertical="top"/>
    </xf>
    <xf numFmtId="44" fontId="5" fillId="8" borderId="1" xfId="3" applyNumberFormat="1" applyFont="1" applyFill="1" applyBorder="1" applyAlignment="1" applyProtection="1">
      <alignment horizontal="justify" vertical="center" wrapText="1"/>
      <protection locked="0"/>
    </xf>
    <xf numFmtId="0" fontId="5" fillId="0" borderId="1" xfId="0" applyFont="1" applyBorder="1" applyAlignment="1" applyProtection="1">
      <alignment horizontal="justify" vertical="center" wrapText="1"/>
      <protection locked="0"/>
    </xf>
    <xf numFmtId="0" fontId="4" fillId="2" borderId="1"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center" vertical="center" wrapText="1"/>
      <protection locked="0"/>
    </xf>
    <xf numFmtId="44" fontId="5" fillId="0" borderId="1" xfId="3" applyNumberFormat="1" applyFont="1" applyFill="1" applyBorder="1" applyAlignment="1" applyProtection="1">
      <alignment horizontal="justify" vertical="center" wrapText="1"/>
      <protection locked="0"/>
    </xf>
    <xf numFmtId="44" fontId="5" fillId="9" borderId="1" xfId="3" applyNumberFormat="1" applyFont="1" applyFill="1" applyBorder="1" applyAlignment="1" applyProtection="1">
      <alignment horizontal="justify" vertical="center" wrapText="1"/>
      <protection locked="0"/>
    </xf>
    <xf numFmtId="44" fontId="5" fillId="7" borderId="1" xfId="3" applyNumberFormat="1" applyFont="1" applyFill="1" applyBorder="1" applyAlignment="1" applyProtection="1">
      <alignment horizontal="justify" vertical="center" wrapText="1"/>
    </xf>
    <xf numFmtId="44" fontId="4" fillId="7" borderId="1" xfId="3" applyNumberFormat="1" applyFont="1" applyFill="1" applyBorder="1" applyAlignment="1" applyProtection="1">
      <alignment horizontal="center"/>
    </xf>
    <xf numFmtId="44" fontId="9" fillId="0" borderId="0" xfId="0" applyNumberFormat="1" applyFont="1"/>
    <xf numFmtId="1" fontId="5" fillId="8" borderId="1" xfId="2" applyNumberFormat="1" applyFont="1" applyFill="1" applyBorder="1" applyAlignment="1" applyProtection="1">
      <alignment horizontal="center" vertical="center" wrapText="1"/>
      <protection locked="0"/>
    </xf>
    <xf numFmtId="0" fontId="4" fillId="7" borderId="1" xfId="0" applyFont="1" applyFill="1" applyBorder="1" applyAlignment="1">
      <alignment horizontal="center" vertical="center" wrapText="1"/>
    </xf>
    <xf numFmtId="165" fontId="5" fillId="2" borderId="1" xfId="1" applyNumberFormat="1" applyFont="1" applyFill="1" applyBorder="1" applyProtection="1"/>
    <xf numFmtId="0" fontId="0" fillId="0" borderId="1" xfId="0" applyBorder="1" applyAlignment="1">
      <alignment vertical="center"/>
    </xf>
    <xf numFmtId="164" fontId="4" fillId="0" borderId="1" xfId="1" applyFont="1" applyBorder="1" applyAlignment="1" applyProtection="1">
      <alignment vertical="center"/>
    </xf>
    <xf numFmtId="44" fontId="7" fillId="0" borderId="1" xfId="0" applyNumberFormat="1" applyFont="1" applyBorder="1" applyAlignment="1">
      <alignment vertical="center"/>
    </xf>
    <xf numFmtId="0" fontId="9" fillId="0" borderId="0" xfId="0" applyFont="1" applyAlignment="1">
      <alignment vertical="center"/>
    </xf>
    <xf numFmtId="0" fontId="18" fillId="2" borderId="9" xfId="0" applyFont="1" applyFill="1" applyBorder="1" applyProtection="1">
      <protection locked="0"/>
    </xf>
    <xf numFmtId="0" fontId="18" fillId="2" borderId="14" xfId="0" applyFont="1" applyFill="1" applyBorder="1" applyProtection="1">
      <protection locked="0"/>
    </xf>
    <xf numFmtId="0" fontId="18" fillId="2" borderId="10" xfId="0" applyFont="1" applyFill="1" applyBorder="1" applyProtection="1">
      <protection locked="0"/>
    </xf>
    <xf numFmtId="0" fontId="18" fillId="2" borderId="0" xfId="0" applyFont="1" applyFill="1" applyProtection="1">
      <protection locked="0"/>
    </xf>
    <xf numFmtId="0" fontId="3" fillId="2" borderId="0" xfId="0" applyFont="1" applyFill="1" applyProtection="1">
      <protection locked="0"/>
    </xf>
    <xf numFmtId="0" fontId="2" fillId="2" borderId="3" xfId="0" applyFont="1" applyFill="1" applyBorder="1" applyProtection="1">
      <protection locked="0"/>
    </xf>
    <xf numFmtId="0" fontId="2" fillId="2" borderId="0" xfId="0" applyFont="1" applyFill="1" applyProtection="1">
      <protection locked="0"/>
    </xf>
    <xf numFmtId="0" fontId="2" fillId="2" borderId="8" xfId="0" applyFont="1" applyFill="1" applyBorder="1" applyProtection="1">
      <protection locked="0"/>
    </xf>
    <xf numFmtId="0" fontId="0" fillId="2" borderId="3" xfId="0" applyFill="1" applyBorder="1" applyProtection="1">
      <protection locked="0"/>
    </xf>
    <xf numFmtId="0" fontId="0" fillId="2" borderId="0" xfId="0" applyFill="1" applyProtection="1">
      <protection locked="0"/>
    </xf>
    <xf numFmtId="0" fontId="0" fillId="2" borderId="8" xfId="0" applyFill="1" applyBorder="1" applyProtection="1">
      <protection locked="0"/>
    </xf>
    <xf numFmtId="0" fontId="3" fillId="2" borderId="3" xfId="0" applyFont="1" applyFill="1" applyBorder="1" applyProtection="1">
      <protection locked="0"/>
    </xf>
    <xf numFmtId="0" fontId="3" fillId="2" borderId="8" xfId="0" applyFont="1" applyFill="1" applyBorder="1" applyProtection="1">
      <protection locked="0"/>
    </xf>
    <xf numFmtId="0" fontId="0" fillId="2" borderId="6" xfId="0" applyFill="1" applyBorder="1" applyProtection="1">
      <protection locked="0"/>
    </xf>
    <xf numFmtId="0" fontId="0" fillId="2" borderId="13" xfId="0" applyFill="1" applyBorder="1" applyProtection="1">
      <protection locked="0"/>
    </xf>
    <xf numFmtId="0" fontId="0" fillId="2" borderId="7" xfId="0" applyFill="1" applyBorder="1" applyProtection="1">
      <protection locked="0"/>
    </xf>
    <xf numFmtId="0" fontId="8" fillId="2" borderId="19" xfId="0" applyFont="1" applyFill="1" applyBorder="1" applyAlignment="1">
      <alignment horizontal="center"/>
    </xf>
    <xf numFmtId="0" fontId="7" fillId="2" borderId="19" xfId="0" applyFont="1" applyFill="1" applyBorder="1" applyAlignment="1">
      <alignment horizontal="center"/>
    </xf>
    <xf numFmtId="0" fontId="7" fillId="2" borderId="0" xfId="0" applyFont="1" applyFill="1" applyAlignment="1">
      <alignment horizontal="center"/>
    </xf>
    <xf numFmtId="0" fontId="12" fillId="2" borderId="0" xfId="0" applyFont="1" applyFill="1" applyAlignment="1">
      <alignment horizontal="center"/>
    </xf>
    <xf numFmtId="0" fontId="7" fillId="3" borderId="2" xfId="0" applyFont="1" applyFill="1" applyBorder="1" applyAlignment="1">
      <alignment horizontal="center"/>
    </xf>
    <xf numFmtId="0" fontId="7" fillId="3" borderId="26" xfId="0" applyFont="1" applyFill="1" applyBorder="1" applyAlignment="1">
      <alignment horizontal="center"/>
    </xf>
    <xf numFmtId="0" fontId="9" fillId="5" borderId="2" xfId="0" applyFont="1" applyFill="1" applyBorder="1" applyAlignment="1">
      <alignment horizontal="left" wrapText="1"/>
    </xf>
    <xf numFmtId="0" fontId="9" fillId="5" borderId="26" xfId="0" applyFont="1" applyFill="1" applyBorder="1" applyAlignment="1">
      <alignment horizontal="left" wrapText="1"/>
    </xf>
    <xf numFmtId="0" fontId="7" fillId="3" borderId="9" xfId="0" applyFont="1" applyFill="1" applyBorder="1" applyAlignment="1">
      <alignment horizontal="center"/>
    </xf>
    <xf numFmtId="0" fontId="7" fillId="3" borderId="14" xfId="0" applyFont="1" applyFill="1" applyBorder="1" applyAlignment="1">
      <alignment horizontal="center"/>
    </xf>
    <xf numFmtId="0" fontId="7" fillId="3" borderId="10" xfId="0" applyFont="1" applyFill="1" applyBorder="1" applyAlignment="1">
      <alignment horizontal="center"/>
    </xf>
    <xf numFmtId="0" fontId="7" fillId="3" borderId="11" xfId="0" applyFont="1" applyFill="1" applyBorder="1" applyAlignment="1">
      <alignment horizontal="center"/>
    </xf>
    <xf numFmtId="0" fontId="7" fillId="3" borderId="24" xfId="0" applyFont="1" applyFill="1" applyBorder="1" applyAlignment="1">
      <alignment horizontal="center"/>
    </xf>
    <xf numFmtId="0" fontId="9" fillId="2" borderId="1" xfId="0" applyFont="1" applyFill="1" applyBorder="1" applyAlignment="1">
      <alignment horizontal="center"/>
    </xf>
    <xf numFmtId="0" fontId="9" fillId="2" borderId="1" xfId="0" applyFont="1" applyFill="1" applyBorder="1" applyAlignment="1">
      <alignment horizontal="center" wrapText="1"/>
    </xf>
    <xf numFmtId="0" fontId="9" fillId="3" borderId="23" xfId="0" applyFont="1" applyFill="1" applyBorder="1" applyAlignment="1">
      <alignment horizontal="center"/>
    </xf>
    <xf numFmtId="0" fontId="9" fillId="3" borderId="14" xfId="0" applyFont="1" applyFill="1" applyBorder="1" applyAlignment="1">
      <alignment horizontal="center"/>
    </xf>
    <xf numFmtId="0" fontId="9" fillId="3" borderId="10" xfId="0" applyFont="1" applyFill="1" applyBorder="1" applyAlignment="1">
      <alignment horizontal="center"/>
    </xf>
    <xf numFmtId="0" fontId="7" fillId="2" borderId="0" xfId="0" applyFont="1" applyFill="1" applyAlignment="1">
      <alignment horizontal="left"/>
    </xf>
    <xf numFmtId="164" fontId="21" fillId="2" borderId="9" xfId="1" applyFont="1" applyFill="1" applyBorder="1" applyAlignment="1">
      <alignment vertical="center"/>
    </xf>
    <xf numFmtId="164" fontId="21" fillId="2" borderId="14" xfId="1" applyFont="1" applyFill="1" applyBorder="1" applyAlignment="1">
      <alignment vertical="center"/>
    </xf>
    <xf numFmtId="164" fontId="21" fillId="2" borderId="10" xfId="1" applyFont="1" applyFill="1" applyBorder="1" applyAlignment="1">
      <alignment vertical="center"/>
    </xf>
    <xf numFmtId="0" fontId="20" fillId="2" borderId="9" xfId="0" applyFont="1" applyFill="1" applyBorder="1" applyAlignment="1">
      <alignment horizontal="left" vertical="center" wrapText="1"/>
    </xf>
    <xf numFmtId="0" fontId="20" fillId="2" borderId="14" xfId="0" applyFont="1" applyFill="1" applyBorder="1" applyAlignment="1">
      <alignment horizontal="left" vertical="center" wrapText="1"/>
    </xf>
    <xf numFmtId="0" fontId="20" fillId="2" borderId="10" xfId="0" applyFont="1" applyFill="1" applyBorder="1" applyAlignment="1">
      <alignment horizontal="left" vertical="center" wrapText="1"/>
    </xf>
    <xf numFmtId="0" fontId="7" fillId="2" borderId="9" xfId="0" applyFont="1" applyFill="1" applyBorder="1" applyAlignment="1">
      <alignment horizontal="left" wrapText="1"/>
    </xf>
    <xf numFmtId="0" fontId="7" fillId="2" borderId="14" xfId="0" applyFont="1" applyFill="1" applyBorder="1" applyAlignment="1">
      <alignment horizontal="left" wrapText="1"/>
    </xf>
    <xf numFmtId="0" fontId="7" fillId="2" borderId="28" xfId="0" applyFont="1" applyFill="1" applyBorder="1" applyAlignment="1">
      <alignment horizontal="left"/>
    </xf>
    <xf numFmtId="0" fontId="7" fillId="2" borderId="13" xfId="0" applyFont="1" applyFill="1" applyBorder="1" applyAlignment="1">
      <alignment horizontal="left"/>
    </xf>
    <xf numFmtId="0" fontId="4" fillId="3" borderId="1" xfId="0" applyFont="1" applyFill="1" applyBorder="1" applyAlignment="1">
      <alignment horizontal="left" vertical="center" wrapText="1"/>
    </xf>
    <xf numFmtId="0" fontId="2" fillId="2" borderId="3" xfId="0" applyFont="1" applyFill="1" applyBorder="1" applyAlignment="1">
      <alignment horizontal="left" vertical="top" wrapText="1"/>
    </xf>
    <xf numFmtId="0" fontId="2" fillId="2" borderId="0" xfId="0" applyFont="1" applyFill="1" applyAlignment="1">
      <alignment horizontal="left" vertical="top" wrapText="1"/>
    </xf>
    <xf numFmtId="0" fontId="2" fillId="2" borderId="8" xfId="0" applyFont="1" applyFill="1" applyBorder="1" applyAlignment="1">
      <alignment horizontal="left" vertical="top" wrapText="1"/>
    </xf>
    <xf numFmtId="0" fontId="7" fillId="3" borderId="4" xfId="0" applyFont="1" applyFill="1" applyBorder="1" applyAlignment="1">
      <alignment horizontal="center" vertical="top"/>
    </xf>
    <xf numFmtId="0" fontId="7" fillId="3" borderId="11" xfId="0" applyFont="1" applyFill="1" applyBorder="1" applyAlignment="1">
      <alignment horizontal="center" vertical="top"/>
    </xf>
    <xf numFmtId="0" fontId="7" fillId="3" borderId="5" xfId="0" applyFont="1" applyFill="1" applyBorder="1" applyAlignment="1">
      <alignment horizontal="center" vertical="top"/>
    </xf>
    <xf numFmtId="0" fontId="7" fillId="2" borderId="3" xfId="0" applyFont="1" applyFill="1" applyBorder="1" applyAlignment="1">
      <alignment horizontal="left"/>
    </xf>
    <xf numFmtId="0" fontId="2" fillId="2" borderId="3" xfId="0" applyFont="1" applyFill="1" applyBorder="1" applyAlignment="1">
      <alignment horizontal="center" vertical="top" wrapText="1"/>
    </xf>
    <xf numFmtId="0" fontId="2" fillId="2" borderId="0" xfId="0" applyFont="1" applyFill="1" applyAlignment="1">
      <alignment horizontal="center" vertical="top" wrapText="1"/>
    </xf>
    <xf numFmtId="0" fontId="2" fillId="2" borderId="8" xfId="0" applyFont="1" applyFill="1" applyBorder="1" applyAlignment="1">
      <alignment horizontal="center" vertical="top" wrapText="1"/>
    </xf>
    <xf numFmtId="0" fontId="20" fillId="2" borderId="1" xfId="0" applyFont="1" applyFill="1" applyBorder="1" applyAlignment="1">
      <alignment horizontal="left" vertical="center" wrapText="1"/>
    </xf>
    <xf numFmtId="0" fontId="4" fillId="3" borderId="1" xfId="0" applyFont="1" applyFill="1" applyBorder="1" applyAlignment="1">
      <alignment horizontal="center"/>
    </xf>
    <xf numFmtId="0" fontId="8" fillId="2" borderId="4" xfId="0" applyFont="1" applyFill="1" applyBorder="1" applyAlignment="1">
      <alignment horizontal="center"/>
    </xf>
    <xf numFmtId="0" fontId="8" fillId="2" borderId="11" xfId="0" applyFont="1" applyFill="1" applyBorder="1" applyAlignment="1">
      <alignment horizontal="center"/>
    </xf>
    <xf numFmtId="0" fontId="8" fillId="2" borderId="3" xfId="0" applyFont="1" applyFill="1" applyBorder="1" applyAlignment="1">
      <alignment horizontal="center"/>
    </xf>
    <xf numFmtId="0" fontId="8" fillId="2" borderId="0" xfId="0" applyFont="1" applyFill="1" applyAlignment="1">
      <alignment horizontal="center"/>
    </xf>
    <xf numFmtId="0" fontId="7" fillId="2" borderId="1" xfId="0" applyFont="1" applyFill="1" applyBorder="1" applyAlignment="1" applyProtection="1">
      <alignment horizontal="left"/>
      <protection locked="0"/>
    </xf>
    <xf numFmtId="0" fontId="7" fillId="2" borderId="32" xfId="0" applyFont="1" applyFill="1" applyBorder="1" applyAlignment="1" applyProtection="1">
      <alignment horizontal="left"/>
      <protection locked="0"/>
    </xf>
    <xf numFmtId="0" fontId="4" fillId="0" borderId="1" xfId="0" applyFont="1" applyBorder="1" applyAlignment="1">
      <alignment vertical="center"/>
    </xf>
    <xf numFmtId="0" fontId="0" fillId="0" borderId="1" xfId="0" applyBorder="1" applyAlignment="1">
      <alignment vertical="center"/>
    </xf>
    <xf numFmtId="0" fontId="7" fillId="2" borderId="1" xfId="0" applyFont="1" applyFill="1" applyBorder="1" applyAlignment="1">
      <alignment wrapText="1"/>
    </xf>
    <xf numFmtId="0" fontId="0" fillId="0" borderId="1" xfId="0" applyBorder="1" applyAlignment="1">
      <alignment wrapText="1"/>
    </xf>
    <xf numFmtId="0" fontId="9" fillId="2" borderId="1" xfId="0" applyFont="1" applyFill="1" applyBorder="1" applyAlignment="1">
      <alignment horizontal="left" wrapText="1"/>
    </xf>
    <xf numFmtId="0" fontId="0" fillId="0" borderId="1" xfId="0" applyBorder="1" applyAlignment="1">
      <alignment horizontal="left" wrapText="1"/>
    </xf>
    <xf numFmtId="0" fontId="9" fillId="2" borderId="34" xfId="0" applyFont="1" applyFill="1" applyBorder="1" applyAlignment="1">
      <alignment horizontal="left" wrapText="1"/>
    </xf>
    <xf numFmtId="0" fontId="0" fillId="0" borderId="37" xfId="0" applyBorder="1" applyAlignment="1">
      <alignment horizontal="left" wrapText="1"/>
    </xf>
    <xf numFmtId="0" fontId="0" fillId="0" borderId="36" xfId="0" applyBorder="1" applyAlignment="1">
      <alignment horizontal="left" wrapText="1"/>
    </xf>
    <xf numFmtId="0" fontId="29" fillId="0" borderId="34" xfId="6" applyFont="1" applyBorder="1" applyAlignment="1">
      <alignment horizontal="left"/>
    </xf>
    <xf numFmtId="0" fontId="29" fillId="0" borderId="37" xfId="6" applyFont="1" applyBorder="1" applyAlignment="1">
      <alignment horizontal="left"/>
    </xf>
    <xf numFmtId="0" fontId="0" fillId="0" borderId="36" xfId="0" applyBorder="1"/>
    <xf numFmtId="0" fontId="9" fillId="2" borderId="35" xfId="0" applyFont="1" applyFill="1" applyBorder="1" applyAlignment="1">
      <alignment horizontal="left" wrapText="1"/>
    </xf>
    <xf numFmtId="0" fontId="0" fillId="0" borderId="33" xfId="0" applyBorder="1" applyAlignment="1">
      <alignment horizontal="left" wrapText="1"/>
    </xf>
    <xf numFmtId="0" fontId="0" fillId="0" borderId="38" xfId="0" applyBorder="1" applyAlignment="1">
      <alignment horizontal="left" wrapText="1"/>
    </xf>
    <xf numFmtId="0" fontId="7" fillId="2" borderId="4" xfId="0" applyFont="1" applyFill="1" applyBorder="1" applyAlignment="1">
      <alignment horizontal="left" wrapText="1"/>
    </xf>
    <xf numFmtId="0" fontId="0" fillId="0" borderId="11" xfId="0" applyBorder="1" applyAlignment="1">
      <alignment wrapText="1"/>
    </xf>
    <xf numFmtId="0" fontId="0" fillId="0" borderId="5" xfId="0" applyBorder="1" applyAlignment="1">
      <alignment wrapText="1"/>
    </xf>
    <xf numFmtId="0" fontId="4" fillId="9" borderId="1" xfId="0" applyFont="1" applyFill="1" applyBorder="1" applyAlignment="1">
      <alignment horizontal="left" vertical="center" wrapText="1"/>
    </xf>
    <xf numFmtId="0" fontId="4" fillId="0" borderId="34" xfId="0" applyFont="1" applyBorder="1"/>
    <xf numFmtId="0" fontId="0" fillId="0" borderId="37" xfId="0" applyBorder="1"/>
    <xf numFmtId="0" fontId="4" fillId="2" borderId="34" xfId="0" applyFont="1" applyFill="1" applyBorder="1" applyAlignment="1">
      <alignment horizontal="left" wrapText="1"/>
    </xf>
    <xf numFmtId="0" fontId="4" fillId="2" borderId="37" xfId="0" applyFont="1" applyFill="1" applyBorder="1" applyAlignment="1">
      <alignment horizontal="left" wrapText="1"/>
    </xf>
    <xf numFmtId="0" fontId="0" fillId="0" borderId="37" xfId="0" applyBorder="1" applyAlignment="1">
      <alignment wrapText="1"/>
    </xf>
    <xf numFmtId="0" fontId="0" fillId="0" borderId="36" xfId="0" applyBorder="1" applyAlignment="1">
      <alignment wrapText="1"/>
    </xf>
    <xf numFmtId="0" fontId="4" fillId="0" borderId="1" xfId="0" applyFont="1" applyBorder="1"/>
    <xf numFmtId="0" fontId="0" fillId="0" borderId="1" xfId="0" applyBorder="1"/>
    <xf numFmtId="0" fontId="8" fillId="2" borderId="5" xfId="0" applyFont="1" applyFill="1" applyBorder="1" applyAlignment="1">
      <alignment horizontal="center"/>
    </xf>
    <xf numFmtId="0" fontId="8" fillId="2" borderId="8" xfId="0" applyFont="1" applyFill="1" applyBorder="1" applyAlignment="1">
      <alignment horizontal="center"/>
    </xf>
    <xf numFmtId="0" fontId="12" fillId="2" borderId="8" xfId="0" applyFont="1" applyFill="1" applyBorder="1" applyAlignment="1">
      <alignment horizontal="center"/>
    </xf>
    <xf numFmtId="0" fontId="9" fillId="2" borderId="12" xfId="0" applyFont="1" applyFill="1" applyBorder="1" applyAlignment="1">
      <alignment horizontal="center"/>
    </xf>
    <xf numFmtId="0" fontId="9" fillId="2" borderId="12" xfId="0" applyFont="1" applyFill="1" applyBorder="1" applyAlignment="1">
      <alignment horizontal="center" wrapText="1"/>
    </xf>
    <xf numFmtId="0" fontId="9" fillId="3" borderId="9" xfId="0" applyFont="1" applyFill="1" applyBorder="1" applyAlignment="1">
      <alignment horizontal="center"/>
    </xf>
    <xf numFmtId="0" fontId="7" fillId="2" borderId="6" xfId="0" applyFont="1" applyFill="1" applyBorder="1" applyAlignment="1">
      <alignment horizontal="left"/>
    </xf>
    <xf numFmtId="0" fontId="7" fillId="2" borderId="9" xfId="0" applyFont="1" applyFill="1" applyBorder="1" applyAlignment="1">
      <alignment wrapText="1"/>
    </xf>
    <xf numFmtId="0" fontId="7" fillId="2" borderId="14" xfId="0" applyFont="1" applyFill="1" applyBorder="1" applyAlignment="1">
      <alignment wrapText="1"/>
    </xf>
    <xf numFmtId="0" fontId="7" fillId="2" borderId="10" xfId="0" applyFont="1" applyFill="1" applyBorder="1" applyAlignment="1">
      <alignment wrapText="1"/>
    </xf>
    <xf numFmtId="0" fontId="6" fillId="4" borderId="9" xfId="0" applyFont="1" applyFill="1" applyBorder="1" applyAlignment="1">
      <alignment horizontal="left" wrapText="1"/>
    </xf>
    <xf numFmtId="0" fontId="6" fillId="4" borderId="10" xfId="0" applyFont="1" applyFill="1" applyBorder="1" applyAlignment="1">
      <alignment horizontal="left" wrapText="1"/>
    </xf>
    <xf numFmtId="0" fontId="6" fillId="4" borderId="9" xfId="0" applyFont="1" applyFill="1" applyBorder="1" applyAlignment="1">
      <alignment horizontal="left" vertical="center" wrapText="1"/>
    </xf>
    <xf numFmtId="0" fontId="6" fillId="4" borderId="14" xfId="0" applyFont="1" applyFill="1" applyBorder="1" applyAlignment="1">
      <alignment horizontal="left" vertical="center" wrapText="1"/>
    </xf>
    <xf numFmtId="0" fontId="6" fillId="4"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7" fillId="2" borderId="3" xfId="0" applyFont="1" applyFill="1" applyBorder="1" applyAlignment="1">
      <alignment horizontal="left" wrapText="1"/>
    </xf>
    <xf numFmtId="0" fontId="7" fillId="2" borderId="8" xfId="0" applyFont="1" applyFill="1" applyBorder="1" applyAlignment="1">
      <alignment horizontal="left" wrapText="1"/>
    </xf>
    <xf numFmtId="0" fontId="14" fillId="0" borderId="11" xfId="0" applyFont="1" applyBorder="1" applyAlignment="1">
      <alignment horizontal="left" vertical="center" wrapText="1"/>
    </xf>
    <xf numFmtId="0" fontId="15" fillId="0" borderId="5" xfId="0" applyFont="1" applyBorder="1" applyAlignment="1">
      <alignment horizontal="left" vertical="center" wrapText="1"/>
    </xf>
    <xf numFmtId="164" fontId="14" fillId="0" borderId="15" xfId="1" applyFont="1" applyFill="1" applyBorder="1" applyAlignment="1">
      <alignment horizontal="left" vertical="top" wrapText="1"/>
    </xf>
    <xf numFmtId="0" fontId="9" fillId="6" borderId="9" xfId="0" applyFont="1" applyFill="1" applyBorder="1" applyAlignment="1">
      <alignment horizontal="center"/>
    </xf>
    <xf numFmtId="0" fontId="9" fillId="6" borderId="10" xfId="0" applyFont="1" applyFill="1" applyBorder="1" applyAlignment="1">
      <alignment horizontal="center"/>
    </xf>
    <xf numFmtId="0" fontId="14" fillId="2" borderId="0" xfId="0" applyFont="1" applyFill="1" applyAlignment="1">
      <alignment horizontal="left" vertical="top"/>
    </xf>
    <xf numFmtId="164" fontId="19" fillId="2" borderId="9" xfId="1" applyFont="1" applyFill="1" applyBorder="1" applyAlignment="1">
      <alignment horizontal="center" vertical="center" wrapText="1"/>
    </xf>
    <xf numFmtId="164" fontId="19" fillId="2" borderId="10" xfId="1" applyFont="1" applyFill="1" applyBorder="1" applyAlignment="1">
      <alignment horizontal="center" vertical="center" wrapText="1"/>
    </xf>
    <xf numFmtId="0" fontId="7" fillId="0" borderId="9" xfId="0" applyFont="1" applyBorder="1" applyAlignment="1">
      <alignment horizontal="left" vertical="center" wrapText="1"/>
    </xf>
    <xf numFmtId="0" fontId="7" fillId="0" borderId="14" xfId="0" applyFont="1" applyBorder="1" applyAlignment="1">
      <alignment horizontal="left" vertical="center" wrapText="1"/>
    </xf>
    <xf numFmtId="0" fontId="7" fillId="0" borderId="10" xfId="0" applyFont="1" applyBorder="1" applyAlignment="1">
      <alignment horizontal="left" vertical="center" wrapText="1"/>
    </xf>
    <xf numFmtId="164" fontId="21" fillId="2" borderId="9" xfId="1" applyFont="1" applyFill="1" applyBorder="1" applyAlignment="1">
      <alignment horizontal="center" vertical="center" wrapText="1"/>
    </xf>
    <xf numFmtId="164" fontId="21" fillId="2" borderId="10" xfId="1" applyFont="1" applyFill="1" applyBorder="1" applyAlignment="1">
      <alignment horizontal="center" vertical="center" wrapText="1"/>
    </xf>
    <xf numFmtId="0" fontId="14" fillId="0" borderId="5" xfId="0" applyFont="1" applyBorder="1" applyAlignment="1">
      <alignment horizontal="left" vertical="center" wrapText="1"/>
    </xf>
  </cellXfs>
  <cellStyles count="7">
    <cellStyle name="Comma" xfId="3" builtinId="3"/>
    <cellStyle name="Comma 2" xfId="4" xr:uid="{9765FDB6-50BA-44DE-AB89-6D009F7DEBEE}"/>
    <cellStyle name="Comma 3" xfId="5" xr:uid="{1B52AD04-0F30-4E62-8D85-2C4120E00AFC}"/>
    <cellStyle name="Currency" xfId="1" builtinId="4"/>
    <cellStyle name="Normal" xfId="0" builtinId="0"/>
    <cellStyle name="Normal 2" xfId="6" xr:uid="{40B6074A-A17D-4738-8B44-65177E47FC43}"/>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351154</xdr:colOff>
      <xdr:row>4</xdr:row>
      <xdr:rowOff>85725</xdr:rowOff>
    </xdr:to>
    <xdr:pic>
      <xdr:nvPicPr>
        <xdr:cNvPr id="2" name="Picture 1" descr="coatofarms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85728</xdr:colOff>
      <xdr:row>6</xdr:row>
      <xdr:rowOff>279401</xdr:rowOff>
    </xdr:from>
    <xdr:to>
      <xdr:col>9</xdr:col>
      <xdr:colOff>3476626</xdr:colOff>
      <xdr:row>8</xdr:row>
      <xdr:rowOff>1</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10622759" y="1458120"/>
          <a:ext cx="3390898"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123828</xdr:colOff>
      <xdr:row>7</xdr:row>
      <xdr:rowOff>34924</xdr:rowOff>
    </xdr:from>
    <xdr:to>
      <xdr:col>9</xdr:col>
      <xdr:colOff>465458</xdr:colOff>
      <xdr:row>7</xdr:row>
      <xdr:rowOff>357504</xdr:rowOff>
    </xdr:to>
    <xdr:pic>
      <xdr:nvPicPr>
        <xdr:cNvPr id="4" name="Picture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a:stretch>
          <a:fillRect/>
        </a:stretch>
      </xdr:blipFill>
      <xdr:spPr>
        <a:xfrm>
          <a:off x="10660859" y="1499393"/>
          <a:ext cx="341630" cy="322580"/>
        </a:xfrm>
        <a:prstGeom prst="rect">
          <a:avLst/>
        </a:prstGeom>
      </xdr:spPr>
    </xdr:pic>
    <xdr:clientData/>
  </xdr:twoCellAnchor>
  <xdr:twoCellAnchor>
    <xdr:from>
      <xdr:col>9</xdr:col>
      <xdr:colOff>190499</xdr:colOff>
      <xdr:row>49</xdr:row>
      <xdr:rowOff>83340</xdr:rowOff>
    </xdr:from>
    <xdr:to>
      <xdr:col>9</xdr:col>
      <xdr:colOff>3381375</xdr:colOff>
      <xdr:row>51</xdr:row>
      <xdr:rowOff>428622</xdr:rowOff>
    </xdr:to>
    <xdr:sp macro="" textlink="">
      <xdr:nvSpPr>
        <xdr:cNvPr id="5" name="Text Box 2">
          <a:extLst>
            <a:ext uri="{FF2B5EF4-FFF2-40B4-BE49-F238E27FC236}">
              <a16:creationId xmlns:a16="http://schemas.microsoft.com/office/drawing/2014/main" id="{00000000-0008-0000-0000-000005000000}"/>
            </a:ext>
          </a:extLst>
        </xdr:cNvPr>
        <xdr:cNvSpPr txBox="1">
          <a:spLocks noChangeArrowheads="1"/>
        </xdr:cNvSpPr>
      </xdr:nvSpPr>
      <xdr:spPr bwMode="auto">
        <a:xfrm>
          <a:off x="10727530" y="11108528"/>
          <a:ext cx="3190876" cy="7500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must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indicate the percentage split</a:t>
          </a:r>
          <a:r>
            <a:rPr lang="en-GB" sz="1100" i="1" baseline="0">
              <a:solidFill>
                <a:srgbClr val="E36C0A"/>
              </a:solidFill>
              <a:effectLst/>
              <a:latin typeface="Arial" panose="020B0604020202020204" pitchFamily="34" charset="0"/>
              <a:ea typeface="Times New Roman" panose="02020603050405020304" pitchFamily="18" charset="0"/>
            </a:rPr>
            <a:t> between Traditional and Online transactions based on the historic split or based on the future need</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240505</xdr:colOff>
      <xdr:row>49</xdr:row>
      <xdr:rowOff>124613</xdr:rowOff>
    </xdr:from>
    <xdr:to>
      <xdr:col>9</xdr:col>
      <xdr:colOff>582135</xdr:colOff>
      <xdr:row>51</xdr:row>
      <xdr:rowOff>42381</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2"/>
        <a:stretch>
          <a:fillRect/>
        </a:stretch>
      </xdr:blipFill>
      <xdr:spPr>
        <a:xfrm>
          <a:off x="10777536" y="11149801"/>
          <a:ext cx="341630" cy="322580"/>
        </a:xfrm>
        <a:prstGeom prst="rect">
          <a:avLst/>
        </a:prstGeom>
      </xdr:spPr>
    </xdr:pic>
    <xdr:clientData/>
  </xdr:twoCellAnchor>
  <xdr:twoCellAnchor>
    <xdr:from>
      <xdr:col>9</xdr:col>
      <xdr:colOff>190500</xdr:colOff>
      <xdr:row>52</xdr:row>
      <xdr:rowOff>35719</xdr:rowOff>
    </xdr:from>
    <xdr:to>
      <xdr:col>9</xdr:col>
      <xdr:colOff>3393281</xdr:colOff>
      <xdr:row>53</xdr:row>
      <xdr:rowOff>71438</xdr:rowOff>
    </xdr:to>
    <xdr:sp macro="" textlink="">
      <xdr:nvSpPr>
        <xdr:cNvPr id="7" name="Text Box 2">
          <a:extLst>
            <a:ext uri="{FF2B5EF4-FFF2-40B4-BE49-F238E27FC236}">
              <a16:creationId xmlns:a16="http://schemas.microsoft.com/office/drawing/2014/main" id="{00000000-0008-0000-0000-000007000000}"/>
            </a:ext>
          </a:extLst>
        </xdr:cNvPr>
        <xdr:cNvSpPr txBox="1">
          <a:spLocks noChangeArrowheads="1"/>
        </xdr:cNvSpPr>
      </xdr:nvSpPr>
      <xdr:spPr bwMode="auto">
        <a:xfrm>
          <a:off x="10727531" y="11918157"/>
          <a:ext cx="3202781"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sum of the w</a:t>
          </a:r>
          <a:r>
            <a:rPr lang="en-GB" sz="1100" i="1" baseline="0">
              <a:solidFill>
                <a:srgbClr val="E36C0A"/>
              </a:solidFill>
              <a:effectLst/>
              <a:latin typeface="Arial" panose="020B0604020202020204" pitchFamily="34" charset="0"/>
              <a:ea typeface="Times New Roman" panose="02020603050405020304" pitchFamily="18" charset="0"/>
            </a:rPr>
            <a:t>eighted percentage split</a:t>
          </a:r>
        </a:p>
        <a:p>
          <a:pPr>
            <a:spcAft>
              <a:spcPts val="0"/>
            </a:spcAft>
          </a:pPr>
          <a:r>
            <a:rPr lang="en-GB" sz="1100" i="1" baseline="0">
              <a:solidFill>
                <a:srgbClr val="E36C0A"/>
              </a:solidFill>
              <a:effectLst/>
              <a:latin typeface="Arial" panose="020B0604020202020204" pitchFamily="34" charset="0"/>
              <a:ea typeface="Times New Roman" panose="02020603050405020304" pitchFamily="18" charset="0"/>
            </a:rPr>
            <a:t>         will be used for evaluation purposes</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240506</xdr:colOff>
      <xdr:row>52</xdr:row>
      <xdr:rowOff>76992</xdr:rowOff>
    </xdr:from>
    <xdr:to>
      <xdr:col>9</xdr:col>
      <xdr:colOff>582136</xdr:colOff>
      <xdr:row>52</xdr:row>
      <xdr:rowOff>399572</xdr:rowOff>
    </xdr:to>
    <xdr:pic>
      <xdr:nvPicPr>
        <xdr:cNvPr id="8" name="Pictur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2"/>
        <a:stretch>
          <a:fillRect/>
        </a:stretch>
      </xdr:blipFill>
      <xdr:spPr>
        <a:xfrm>
          <a:off x="10777537" y="11959430"/>
          <a:ext cx="341630" cy="322580"/>
        </a:xfrm>
        <a:prstGeom prst="rect">
          <a:avLst/>
        </a:prstGeom>
      </xdr:spPr>
    </xdr:pic>
    <xdr:clientData/>
  </xdr:twoCellAnchor>
  <xdr:twoCellAnchor>
    <xdr:from>
      <xdr:col>9</xdr:col>
      <xdr:colOff>166688</xdr:colOff>
      <xdr:row>54</xdr:row>
      <xdr:rowOff>452435</xdr:rowOff>
    </xdr:from>
    <xdr:to>
      <xdr:col>9</xdr:col>
      <xdr:colOff>3417094</xdr:colOff>
      <xdr:row>56</xdr:row>
      <xdr:rowOff>369092</xdr:rowOff>
    </xdr:to>
    <xdr:sp macro="" textlink="">
      <xdr:nvSpPr>
        <xdr:cNvPr id="9" name="Text Box 2">
          <a:extLst>
            <a:ext uri="{FF2B5EF4-FFF2-40B4-BE49-F238E27FC236}">
              <a16:creationId xmlns:a16="http://schemas.microsoft.com/office/drawing/2014/main" id="{00000000-0008-0000-0000-000009000000}"/>
            </a:ext>
          </a:extLst>
        </xdr:cNvPr>
        <xdr:cNvSpPr txBox="1">
          <a:spLocks noChangeArrowheads="1"/>
        </xdr:cNvSpPr>
      </xdr:nvSpPr>
      <xdr:spPr bwMode="auto">
        <a:xfrm>
          <a:off x="10703719" y="13061154"/>
          <a:ext cx="3250406" cy="762001"/>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may decide to</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include the CONFERENCE FEE</a:t>
          </a:r>
          <a:r>
            <a:rPr lang="en-GB" sz="1100" i="1" baseline="0">
              <a:solidFill>
                <a:srgbClr val="E36C0A"/>
              </a:solidFill>
              <a:effectLst/>
              <a:latin typeface="Arial" panose="020B0604020202020204" pitchFamily="34" charset="0"/>
              <a:ea typeface="Times New Roman" panose="02020603050405020304" pitchFamily="18" charset="0"/>
            </a:rPr>
            <a:t> in </a:t>
          </a:r>
        </a:p>
        <a:p>
          <a:pPr>
            <a:spcAft>
              <a:spcPts val="0"/>
            </a:spcAft>
          </a:pPr>
          <a:r>
            <a:rPr lang="en-GB" sz="1100" i="1" baseline="0">
              <a:solidFill>
                <a:srgbClr val="E36C0A"/>
              </a:solidFill>
              <a:effectLst/>
              <a:latin typeface="Arial" panose="020B0604020202020204" pitchFamily="34" charset="0"/>
              <a:ea typeface="Times New Roman" panose="02020603050405020304" pitchFamily="18" charset="0"/>
            </a:rPr>
            <a:t>  section 1.1 or keep it as a percentage of the value of the event.</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216694</xdr:colOff>
      <xdr:row>55</xdr:row>
      <xdr:rowOff>41273</xdr:rowOff>
    </xdr:from>
    <xdr:to>
      <xdr:col>9</xdr:col>
      <xdr:colOff>558324</xdr:colOff>
      <xdr:row>55</xdr:row>
      <xdr:rowOff>363853</xdr:rowOff>
    </xdr:to>
    <xdr:pic>
      <xdr:nvPicPr>
        <xdr:cNvPr id="10" name="Picture 9">
          <a:extLst>
            <a:ext uri="{FF2B5EF4-FFF2-40B4-BE49-F238E27FC236}">
              <a16:creationId xmlns:a16="http://schemas.microsoft.com/office/drawing/2014/main" id="{00000000-0008-0000-0000-00000A000000}"/>
            </a:ext>
          </a:extLst>
        </xdr:cNvPr>
        <xdr:cNvPicPr/>
      </xdr:nvPicPr>
      <xdr:blipFill>
        <a:blip xmlns:r="http://schemas.openxmlformats.org/officeDocument/2006/relationships" r:embed="rId2"/>
        <a:stretch>
          <a:fillRect/>
        </a:stretch>
      </xdr:blipFill>
      <xdr:spPr>
        <a:xfrm>
          <a:off x="10753725" y="12828586"/>
          <a:ext cx="341630" cy="322580"/>
        </a:xfrm>
        <a:prstGeom prst="rect">
          <a:avLst/>
        </a:prstGeom>
      </xdr:spPr>
    </xdr:pic>
    <xdr:clientData/>
  </xdr:twoCellAnchor>
  <xdr:twoCellAnchor>
    <xdr:from>
      <xdr:col>9</xdr:col>
      <xdr:colOff>154781</xdr:colOff>
      <xdr:row>28</xdr:row>
      <xdr:rowOff>142875</xdr:rowOff>
    </xdr:from>
    <xdr:to>
      <xdr:col>9</xdr:col>
      <xdr:colOff>3309938</xdr:colOff>
      <xdr:row>34</xdr:row>
      <xdr:rowOff>59531</xdr:rowOff>
    </xdr:to>
    <xdr:sp macro="" textlink="">
      <xdr:nvSpPr>
        <xdr:cNvPr id="11" name="Text Box 2">
          <a:extLst>
            <a:ext uri="{FF2B5EF4-FFF2-40B4-BE49-F238E27FC236}">
              <a16:creationId xmlns:a16="http://schemas.microsoft.com/office/drawing/2014/main" id="{00000000-0008-0000-0000-00000B000000}"/>
            </a:ext>
          </a:extLst>
        </xdr:cNvPr>
        <xdr:cNvSpPr txBox="1">
          <a:spLocks noChangeArrowheads="1"/>
        </xdr:cNvSpPr>
      </xdr:nvSpPr>
      <xdr:spPr bwMode="auto">
        <a:xfrm>
          <a:off x="10691812" y="6631781"/>
          <a:ext cx="3155157" cy="122634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must indicate</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estimated volumes per transaction</a:t>
          </a:r>
          <a:r>
            <a:rPr lang="en-GB" sz="1100" i="1" baseline="0">
              <a:solidFill>
                <a:srgbClr val="E36C0A"/>
              </a:solidFill>
              <a:effectLst/>
              <a:latin typeface="Arial" panose="020B0604020202020204" pitchFamily="34" charset="0"/>
              <a:ea typeface="Times New Roman" panose="02020603050405020304" pitchFamily="18" charset="0"/>
            </a:rPr>
            <a:t> type in order to obtain most cost-effective pricing from bidders.  This can be obtained from historic volumes from your current TMC</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204787</xdr:colOff>
      <xdr:row>28</xdr:row>
      <xdr:rowOff>184149</xdr:rowOff>
    </xdr:from>
    <xdr:to>
      <xdr:col>9</xdr:col>
      <xdr:colOff>546417</xdr:colOff>
      <xdr:row>30</xdr:row>
      <xdr:rowOff>125729</xdr:rowOff>
    </xdr:to>
    <xdr:pic>
      <xdr:nvPicPr>
        <xdr:cNvPr id="12" name="Picture 11">
          <a:extLst>
            <a:ext uri="{FF2B5EF4-FFF2-40B4-BE49-F238E27FC236}">
              <a16:creationId xmlns:a16="http://schemas.microsoft.com/office/drawing/2014/main" id="{00000000-0008-0000-0000-00000C000000}"/>
            </a:ext>
          </a:extLst>
        </xdr:cNvPr>
        <xdr:cNvPicPr/>
      </xdr:nvPicPr>
      <xdr:blipFill>
        <a:blip xmlns:r="http://schemas.openxmlformats.org/officeDocument/2006/relationships" r:embed="rId2"/>
        <a:stretch>
          <a:fillRect/>
        </a:stretch>
      </xdr:blipFill>
      <xdr:spPr>
        <a:xfrm>
          <a:off x="10741818" y="6673055"/>
          <a:ext cx="341630" cy="3225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578303</xdr:colOff>
      <xdr:row>0</xdr:row>
      <xdr:rowOff>0</xdr:rowOff>
    </xdr:from>
    <xdr:to>
      <xdr:col>6</xdr:col>
      <xdr:colOff>1471084</xdr:colOff>
      <xdr:row>4</xdr:row>
      <xdr:rowOff>47625</xdr:rowOff>
    </xdr:to>
    <xdr:pic>
      <xdr:nvPicPr>
        <xdr:cNvPr id="2" name="Picture 1" descr="Description: logo">
          <a:extLst>
            <a:ext uri="{FF2B5EF4-FFF2-40B4-BE49-F238E27FC236}">
              <a16:creationId xmlns:a16="http://schemas.microsoft.com/office/drawing/2014/main" id="{3880AD0A-8F99-4BDE-8060-D1D41C50F929}"/>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35910" y="0"/>
          <a:ext cx="2552852" cy="129267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238124</xdr:colOff>
      <xdr:row>0</xdr:row>
      <xdr:rowOff>66675</xdr:rowOff>
    </xdr:from>
    <xdr:to>
      <xdr:col>2</xdr:col>
      <xdr:colOff>465454</xdr:colOff>
      <xdr:row>4</xdr:row>
      <xdr:rowOff>95250</xdr:rowOff>
    </xdr:to>
    <xdr:pic>
      <xdr:nvPicPr>
        <xdr:cNvPr id="2" name="Picture 1" descr="coatofarms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6</xdr:col>
      <xdr:colOff>171450</xdr:colOff>
      <xdr:row>6</xdr:row>
      <xdr:rowOff>266700</xdr:rowOff>
    </xdr:from>
    <xdr:to>
      <xdr:col>6</xdr:col>
      <xdr:colOff>2847975</xdr:colOff>
      <xdr:row>8</xdr:row>
      <xdr:rowOff>66675</xdr:rowOff>
    </xdr:to>
    <xdr:sp macro="" textlink="">
      <xdr:nvSpPr>
        <xdr:cNvPr id="3" name="Text Box 2">
          <a:extLst>
            <a:ext uri="{FF2B5EF4-FFF2-40B4-BE49-F238E27FC236}">
              <a16:creationId xmlns:a16="http://schemas.microsoft.com/office/drawing/2014/main" id="{00000000-0008-0000-0200-000003000000}"/>
            </a:ext>
          </a:extLst>
        </xdr:cNvPr>
        <xdr:cNvSpPr txBox="1">
          <a:spLocks noChangeArrowheads="1"/>
        </xdr:cNvSpPr>
      </xdr:nvSpPr>
      <xdr:spPr bwMode="auto">
        <a:xfrm>
          <a:off x="8810625" y="1447800"/>
          <a:ext cx="2676525" cy="5524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This information will be pulled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through from the COVER SHEET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tab</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209550</xdr:colOff>
      <xdr:row>7</xdr:row>
      <xdr:rowOff>22223</xdr:rowOff>
    </xdr:from>
    <xdr:to>
      <xdr:col>6</xdr:col>
      <xdr:colOff>551180</xdr:colOff>
      <xdr:row>7</xdr:row>
      <xdr:rowOff>344803</xdr:rowOff>
    </xdr:to>
    <xdr:pic>
      <xdr:nvPicPr>
        <xdr:cNvPr id="4" name="Picture 3">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2"/>
        <a:stretch>
          <a:fillRect/>
        </a:stretch>
      </xdr:blipFill>
      <xdr:spPr>
        <a:xfrm>
          <a:off x="8848725" y="1489073"/>
          <a:ext cx="341630" cy="322580"/>
        </a:xfrm>
        <a:prstGeom prst="rect">
          <a:avLst/>
        </a:prstGeom>
      </xdr:spPr>
    </xdr:pic>
    <xdr:clientData/>
  </xdr:twoCellAnchor>
  <xdr:twoCellAnchor>
    <xdr:from>
      <xdr:col>6</xdr:col>
      <xdr:colOff>95255</xdr:colOff>
      <xdr:row>56</xdr:row>
      <xdr:rowOff>264318</xdr:rowOff>
    </xdr:from>
    <xdr:to>
      <xdr:col>6</xdr:col>
      <xdr:colOff>2800350</xdr:colOff>
      <xdr:row>60</xdr:row>
      <xdr:rowOff>104775</xdr:rowOff>
    </xdr:to>
    <xdr:sp macro="" textlink="">
      <xdr:nvSpPr>
        <xdr:cNvPr id="5" name="Text Box 2">
          <a:extLst>
            <a:ext uri="{FF2B5EF4-FFF2-40B4-BE49-F238E27FC236}">
              <a16:creationId xmlns:a16="http://schemas.microsoft.com/office/drawing/2014/main" id="{00000000-0008-0000-0200-000005000000}"/>
            </a:ext>
          </a:extLst>
        </xdr:cNvPr>
        <xdr:cNvSpPr txBox="1">
          <a:spLocks noChangeArrowheads="1"/>
        </xdr:cNvSpPr>
      </xdr:nvSpPr>
      <xdr:spPr bwMode="auto">
        <a:xfrm>
          <a:off x="8734430" y="14951868"/>
          <a:ext cx="2705095" cy="85963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145261</xdr:colOff>
      <xdr:row>56</xdr:row>
      <xdr:rowOff>305592</xdr:rowOff>
    </xdr:from>
    <xdr:to>
      <xdr:col>6</xdr:col>
      <xdr:colOff>486891</xdr:colOff>
      <xdr:row>58</xdr:row>
      <xdr:rowOff>180497</xdr:rowOff>
    </xdr:to>
    <xdr:pic>
      <xdr:nvPicPr>
        <xdr:cNvPr id="6" name="Picture 5">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2"/>
        <a:stretch>
          <a:fillRect/>
        </a:stretch>
      </xdr:blipFill>
      <xdr:spPr>
        <a:xfrm>
          <a:off x="8784436" y="14993142"/>
          <a:ext cx="341630" cy="322580"/>
        </a:xfrm>
        <a:prstGeom prst="rect">
          <a:avLst/>
        </a:prstGeom>
      </xdr:spPr>
    </xdr:pic>
    <xdr:clientData/>
  </xdr:twoCellAnchor>
  <xdr:twoCellAnchor>
    <xdr:from>
      <xdr:col>6</xdr:col>
      <xdr:colOff>95257</xdr:colOff>
      <xdr:row>62</xdr:row>
      <xdr:rowOff>14288</xdr:rowOff>
    </xdr:from>
    <xdr:to>
      <xdr:col>6</xdr:col>
      <xdr:colOff>2838451</xdr:colOff>
      <xdr:row>63</xdr:row>
      <xdr:rowOff>28575</xdr:rowOff>
    </xdr:to>
    <xdr:sp macro="" textlink="">
      <xdr:nvSpPr>
        <xdr:cNvPr id="7" name="Text Box 2">
          <a:extLst>
            <a:ext uri="{FF2B5EF4-FFF2-40B4-BE49-F238E27FC236}">
              <a16:creationId xmlns:a16="http://schemas.microsoft.com/office/drawing/2014/main" id="{00000000-0008-0000-0200-000007000000}"/>
            </a:ext>
          </a:extLst>
        </xdr:cNvPr>
        <xdr:cNvSpPr txBox="1">
          <a:spLocks noChangeArrowheads="1"/>
        </xdr:cNvSpPr>
      </xdr:nvSpPr>
      <xdr:spPr bwMode="auto">
        <a:xfrm>
          <a:off x="8734432" y="16530638"/>
          <a:ext cx="2743194" cy="5953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will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219080</xdr:colOff>
      <xdr:row>62</xdr:row>
      <xdr:rowOff>55561</xdr:rowOff>
    </xdr:from>
    <xdr:to>
      <xdr:col>6</xdr:col>
      <xdr:colOff>560710</xdr:colOff>
      <xdr:row>62</xdr:row>
      <xdr:rowOff>378141</xdr:rowOff>
    </xdr:to>
    <xdr:pic>
      <xdr:nvPicPr>
        <xdr:cNvPr id="8" name="Picture 7">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a:stretch>
          <a:fillRect/>
        </a:stretch>
      </xdr:blipFill>
      <xdr:spPr>
        <a:xfrm>
          <a:off x="8858255" y="16571911"/>
          <a:ext cx="341630" cy="322580"/>
        </a:xfrm>
        <a:prstGeom prst="rect">
          <a:avLst/>
        </a:prstGeom>
      </xdr:spPr>
    </xdr:pic>
    <xdr:clientData/>
  </xdr:twoCellAnchor>
  <xdr:twoCellAnchor>
    <xdr:from>
      <xdr:col>6</xdr:col>
      <xdr:colOff>88112</xdr:colOff>
      <xdr:row>74</xdr:row>
      <xdr:rowOff>366711</xdr:rowOff>
    </xdr:from>
    <xdr:to>
      <xdr:col>6</xdr:col>
      <xdr:colOff>2924175</xdr:colOff>
      <xdr:row>76</xdr:row>
      <xdr:rowOff>466725</xdr:rowOff>
    </xdr:to>
    <xdr:sp macro="" textlink="">
      <xdr:nvSpPr>
        <xdr:cNvPr id="9" name="Text Box 2">
          <a:extLst>
            <a:ext uri="{FF2B5EF4-FFF2-40B4-BE49-F238E27FC236}">
              <a16:creationId xmlns:a16="http://schemas.microsoft.com/office/drawing/2014/main" id="{00000000-0008-0000-0200-000009000000}"/>
            </a:ext>
          </a:extLst>
        </xdr:cNvPr>
        <xdr:cNvSpPr txBox="1">
          <a:spLocks noChangeArrowheads="1"/>
        </xdr:cNvSpPr>
      </xdr:nvSpPr>
      <xdr:spPr bwMode="auto">
        <a:xfrm>
          <a:off x="8727287" y="20769261"/>
          <a:ext cx="2836063" cy="8620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decide to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138118</xdr:colOff>
      <xdr:row>75</xdr:row>
      <xdr:rowOff>36510</xdr:rowOff>
    </xdr:from>
    <xdr:to>
      <xdr:col>6</xdr:col>
      <xdr:colOff>479748</xdr:colOff>
      <xdr:row>75</xdr:row>
      <xdr:rowOff>359090</xdr:rowOff>
    </xdr:to>
    <xdr:pic>
      <xdr:nvPicPr>
        <xdr:cNvPr id="10" name="Picture 9">
          <a:extLst>
            <a:ext uri="{FF2B5EF4-FFF2-40B4-BE49-F238E27FC236}">
              <a16:creationId xmlns:a16="http://schemas.microsoft.com/office/drawing/2014/main" id="{00000000-0008-0000-0200-00000A000000}"/>
            </a:ext>
          </a:extLst>
        </xdr:cNvPr>
        <xdr:cNvPicPr/>
      </xdr:nvPicPr>
      <xdr:blipFill>
        <a:blip xmlns:r="http://schemas.openxmlformats.org/officeDocument/2006/relationships" r:embed="rId2"/>
        <a:stretch>
          <a:fillRect/>
        </a:stretch>
      </xdr:blipFill>
      <xdr:spPr>
        <a:xfrm>
          <a:off x="8777293" y="20639085"/>
          <a:ext cx="341630" cy="322580"/>
        </a:xfrm>
        <a:prstGeom prst="rect">
          <a:avLst/>
        </a:prstGeom>
      </xdr:spPr>
    </xdr:pic>
    <xdr:clientData/>
  </xdr:twoCellAnchor>
  <xdr:twoCellAnchor>
    <xdr:from>
      <xdr:col>6</xdr:col>
      <xdr:colOff>123825</xdr:colOff>
      <xdr:row>9</xdr:row>
      <xdr:rowOff>200024</xdr:rowOff>
    </xdr:from>
    <xdr:to>
      <xdr:col>6</xdr:col>
      <xdr:colOff>2914650</xdr:colOff>
      <xdr:row>12</xdr:row>
      <xdr:rowOff>323849</xdr:rowOff>
    </xdr:to>
    <xdr:sp macro="" textlink="">
      <xdr:nvSpPr>
        <xdr:cNvPr id="11" name="Text Box 2">
          <a:extLst>
            <a:ext uri="{FF2B5EF4-FFF2-40B4-BE49-F238E27FC236}">
              <a16:creationId xmlns:a16="http://schemas.microsoft.com/office/drawing/2014/main" id="{00000000-0008-0000-0200-00000B000000}"/>
            </a:ext>
          </a:extLst>
        </xdr:cNvPr>
        <xdr:cNvSpPr txBox="1">
          <a:spLocks noChangeArrowheads="1"/>
        </xdr:cNvSpPr>
      </xdr:nvSpPr>
      <xdr:spPr bwMode="auto">
        <a:xfrm>
          <a:off x="8763000" y="2505074"/>
          <a:ext cx="2790825" cy="10763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total estimated transaction volumes per annum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173831</xdr:colOff>
      <xdr:row>9</xdr:row>
      <xdr:rowOff>241299</xdr:rowOff>
    </xdr:from>
    <xdr:to>
      <xdr:col>6</xdr:col>
      <xdr:colOff>515461</xdr:colOff>
      <xdr:row>10</xdr:row>
      <xdr:rowOff>192404</xdr:rowOff>
    </xdr:to>
    <xdr:pic>
      <xdr:nvPicPr>
        <xdr:cNvPr id="12" name="Picture 11">
          <a:extLst>
            <a:ext uri="{FF2B5EF4-FFF2-40B4-BE49-F238E27FC236}">
              <a16:creationId xmlns:a16="http://schemas.microsoft.com/office/drawing/2014/main" id="{00000000-0008-0000-0200-00000C000000}"/>
            </a:ext>
          </a:extLst>
        </xdr:cNvPr>
        <xdr:cNvPicPr/>
      </xdr:nvPicPr>
      <xdr:blipFill>
        <a:blip xmlns:r="http://schemas.openxmlformats.org/officeDocument/2006/relationships" r:embed="rId2"/>
        <a:stretch>
          <a:fillRect/>
        </a:stretch>
      </xdr:blipFill>
      <xdr:spPr>
        <a:xfrm>
          <a:off x="8813006" y="2546349"/>
          <a:ext cx="341630" cy="322580"/>
        </a:xfrm>
        <a:prstGeom prst="rect">
          <a:avLst/>
        </a:prstGeom>
      </xdr:spPr>
    </xdr:pic>
    <xdr:clientData/>
  </xdr:twoCellAnchor>
  <xdr:twoCellAnchor>
    <xdr:from>
      <xdr:col>6</xdr:col>
      <xdr:colOff>57151</xdr:colOff>
      <xdr:row>66</xdr:row>
      <xdr:rowOff>57149</xdr:rowOff>
    </xdr:from>
    <xdr:to>
      <xdr:col>6</xdr:col>
      <xdr:colOff>2895601</xdr:colOff>
      <xdr:row>70</xdr:row>
      <xdr:rowOff>47624</xdr:rowOff>
    </xdr:to>
    <xdr:sp macro="" textlink="">
      <xdr:nvSpPr>
        <xdr:cNvPr id="13" name="Text Box 2">
          <a:extLst>
            <a:ext uri="{FF2B5EF4-FFF2-40B4-BE49-F238E27FC236}">
              <a16:creationId xmlns:a16="http://schemas.microsoft.com/office/drawing/2014/main" id="{00000000-0008-0000-0200-00000D000000}"/>
            </a:ext>
          </a:extLst>
        </xdr:cNvPr>
        <xdr:cNvSpPr txBox="1">
          <a:spLocks noChangeArrowheads="1"/>
        </xdr:cNvSpPr>
      </xdr:nvSpPr>
      <xdr:spPr bwMode="auto">
        <a:xfrm>
          <a:off x="8696326" y="18135599"/>
          <a:ext cx="2838450" cy="12096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add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or remove any additional items that will be invoiced as and when required.  These items are not part of the evaluation.</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These costs will be additional to the monthly management fee.</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107156</xdr:colOff>
      <xdr:row>66</xdr:row>
      <xdr:rowOff>98424</xdr:rowOff>
    </xdr:from>
    <xdr:to>
      <xdr:col>6</xdr:col>
      <xdr:colOff>448786</xdr:colOff>
      <xdr:row>67</xdr:row>
      <xdr:rowOff>116204</xdr:rowOff>
    </xdr:to>
    <xdr:pic>
      <xdr:nvPicPr>
        <xdr:cNvPr id="14" name="Picture 13">
          <a:extLst>
            <a:ext uri="{FF2B5EF4-FFF2-40B4-BE49-F238E27FC236}">
              <a16:creationId xmlns:a16="http://schemas.microsoft.com/office/drawing/2014/main" id="{00000000-0008-0000-0200-00000E000000}"/>
            </a:ext>
          </a:extLst>
        </xdr:cNvPr>
        <xdr:cNvPicPr/>
      </xdr:nvPicPr>
      <xdr:blipFill>
        <a:blip xmlns:r="http://schemas.openxmlformats.org/officeDocument/2006/relationships" r:embed="rId2"/>
        <a:stretch>
          <a:fillRect/>
        </a:stretch>
      </xdr:blipFill>
      <xdr:spPr>
        <a:xfrm>
          <a:off x="8746331" y="18005424"/>
          <a:ext cx="341630" cy="3225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76199</xdr:colOff>
      <xdr:row>0</xdr:row>
      <xdr:rowOff>104775</xdr:rowOff>
    </xdr:from>
    <xdr:to>
      <xdr:col>2</xdr:col>
      <xdr:colOff>303529</xdr:colOff>
      <xdr:row>4</xdr:row>
      <xdr:rowOff>133350</xdr:rowOff>
    </xdr:to>
    <xdr:pic>
      <xdr:nvPicPr>
        <xdr:cNvPr id="2" name="Picture 1" descr="coatofarms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4" y="104775"/>
          <a:ext cx="694055" cy="847725"/>
        </a:xfrm>
        <a:prstGeom prst="rect">
          <a:avLst/>
        </a:prstGeom>
        <a:noFill/>
      </xdr:spPr>
    </xdr:pic>
    <xdr:clientData/>
  </xdr:twoCellAnchor>
  <xdr:twoCellAnchor>
    <xdr:from>
      <xdr:col>6</xdr:col>
      <xdr:colOff>47625</xdr:colOff>
      <xdr:row>7</xdr:row>
      <xdr:rowOff>0</xdr:rowOff>
    </xdr:from>
    <xdr:to>
      <xdr:col>6</xdr:col>
      <xdr:colOff>2905125</xdr:colOff>
      <xdr:row>8</xdr:row>
      <xdr:rowOff>3969</xdr:rowOff>
    </xdr:to>
    <xdr:sp macro="" textlink="">
      <xdr:nvSpPr>
        <xdr:cNvPr id="3" name="Text Box 2">
          <a:extLst>
            <a:ext uri="{FF2B5EF4-FFF2-40B4-BE49-F238E27FC236}">
              <a16:creationId xmlns:a16="http://schemas.microsoft.com/office/drawing/2014/main" id="{00000000-0008-0000-0300-000003000000}"/>
            </a:ext>
          </a:extLst>
        </xdr:cNvPr>
        <xdr:cNvSpPr txBox="1">
          <a:spLocks noChangeArrowheads="1"/>
        </xdr:cNvSpPr>
      </xdr:nvSpPr>
      <xdr:spPr bwMode="auto">
        <a:xfrm>
          <a:off x="8686800" y="1466850"/>
          <a:ext cx="2857500"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through from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6</xdr:col>
      <xdr:colOff>76200</xdr:colOff>
      <xdr:row>7</xdr:row>
      <xdr:rowOff>41273</xdr:rowOff>
    </xdr:from>
    <xdr:to>
      <xdr:col>6</xdr:col>
      <xdr:colOff>417830</xdr:colOff>
      <xdr:row>7</xdr:row>
      <xdr:rowOff>363853</xdr:rowOff>
    </xdr:to>
    <xdr:pic>
      <xdr:nvPicPr>
        <xdr:cNvPr id="4" name="Picture 3">
          <a:extLst>
            <a:ext uri="{FF2B5EF4-FFF2-40B4-BE49-F238E27FC236}">
              <a16:creationId xmlns:a16="http://schemas.microsoft.com/office/drawing/2014/main" id="{00000000-0008-0000-0300-000004000000}"/>
            </a:ext>
          </a:extLst>
        </xdr:cNvPr>
        <xdr:cNvPicPr/>
      </xdr:nvPicPr>
      <xdr:blipFill>
        <a:blip xmlns:r="http://schemas.openxmlformats.org/officeDocument/2006/relationships" r:embed="rId2"/>
        <a:stretch>
          <a:fillRect/>
        </a:stretch>
      </xdr:blipFill>
      <xdr:spPr>
        <a:xfrm>
          <a:off x="8715375" y="1508123"/>
          <a:ext cx="341630" cy="322580"/>
        </a:xfrm>
        <a:prstGeom prst="rect">
          <a:avLst/>
        </a:prstGeom>
      </xdr:spPr>
    </xdr:pic>
    <xdr:clientData/>
  </xdr:twoCellAnchor>
  <xdr:twoCellAnchor>
    <xdr:from>
      <xdr:col>6</xdr:col>
      <xdr:colOff>47631</xdr:colOff>
      <xdr:row>56</xdr:row>
      <xdr:rowOff>197643</xdr:rowOff>
    </xdr:from>
    <xdr:to>
      <xdr:col>6</xdr:col>
      <xdr:colOff>2914651</xdr:colOff>
      <xdr:row>60</xdr:row>
      <xdr:rowOff>114300</xdr:rowOff>
    </xdr:to>
    <xdr:sp macro="" textlink="">
      <xdr:nvSpPr>
        <xdr:cNvPr id="5" name="Text Box 2">
          <a:extLst>
            <a:ext uri="{FF2B5EF4-FFF2-40B4-BE49-F238E27FC236}">
              <a16:creationId xmlns:a16="http://schemas.microsoft.com/office/drawing/2014/main" id="{00000000-0008-0000-0300-000005000000}"/>
            </a:ext>
          </a:extLst>
        </xdr:cNvPr>
        <xdr:cNvSpPr txBox="1">
          <a:spLocks noChangeArrowheads="1"/>
        </xdr:cNvSpPr>
      </xdr:nvSpPr>
      <xdr:spPr bwMode="auto">
        <a:xfrm>
          <a:off x="8686806" y="14961393"/>
          <a:ext cx="2867020" cy="93583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97636</xdr:colOff>
      <xdr:row>56</xdr:row>
      <xdr:rowOff>238917</xdr:rowOff>
    </xdr:from>
    <xdr:to>
      <xdr:col>6</xdr:col>
      <xdr:colOff>439266</xdr:colOff>
      <xdr:row>58</xdr:row>
      <xdr:rowOff>113822</xdr:rowOff>
    </xdr:to>
    <xdr:pic>
      <xdr:nvPicPr>
        <xdr:cNvPr id="6" name="Picture 5">
          <a:extLst>
            <a:ext uri="{FF2B5EF4-FFF2-40B4-BE49-F238E27FC236}">
              <a16:creationId xmlns:a16="http://schemas.microsoft.com/office/drawing/2014/main" id="{00000000-0008-0000-0300-000006000000}"/>
            </a:ext>
          </a:extLst>
        </xdr:cNvPr>
        <xdr:cNvPicPr/>
      </xdr:nvPicPr>
      <xdr:blipFill>
        <a:blip xmlns:r="http://schemas.openxmlformats.org/officeDocument/2006/relationships" r:embed="rId2"/>
        <a:stretch>
          <a:fillRect/>
        </a:stretch>
      </xdr:blipFill>
      <xdr:spPr>
        <a:xfrm>
          <a:off x="8736811" y="15002667"/>
          <a:ext cx="341630" cy="322580"/>
        </a:xfrm>
        <a:prstGeom prst="rect">
          <a:avLst/>
        </a:prstGeom>
      </xdr:spPr>
    </xdr:pic>
    <xdr:clientData/>
  </xdr:twoCellAnchor>
  <xdr:twoCellAnchor>
    <xdr:from>
      <xdr:col>6</xdr:col>
      <xdr:colOff>85732</xdr:colOff>
      <xdr:row>62</xdr:row>
      <xdr:rowOff>52388</xdr:rowOff>
    </xdr:from>
    <xdr:to>
      <xdr:col>6</xdr:col>
      <xdr:colOff>2924176</xdr:colOff>
      <xdr:row>63</xdr:row>
      <xdr:rowOff>28575</xdr:rowOff>
    </xdr:to>
    <xdr:sp macro="" textlink="">
      <xdr:nvSpPr>
        <xdr:cNvPr id="7" name="Text Box 2">
          <a:extLst>
            <a:ext uri="{FF2B5EF4-FFF2-40B4-BE49-F238E27FC236}">
              <a16:creationId xmlns:a16="http://schemas.microsoft.com/office/drawing/2014/main" id="{00000000-0008-0000-0300-000007000000}"/>
            </a:ext>
          </a:extLst>
        </xdr:cNvPr>
        <xdr:cNvSpPr txBox="1">
          <a:spLocks noChangeArrowheads="1"/>
        </xdr:cNvSpPr>
      </xdr:nvSpPr>
      <xdr:spPr bwMode="auto">
        <a:xfrm>
          <a:off x="8724907" y="16644938"/>
          <a:ext cx="2838444" cy="5572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will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209555</xdr:colOff>
      <xdr:row>62</xdr:row>
      <xdr:rowOff>93661</xdr:rowOff>
    </xdr:from>
    <xdr:to>
      <xdr:col>6</xdr:col>
      <xdr:colOff>551185</xdr:colOff>
      <xdr:row>62</xdr:row>
      <xdr:rowOff>416241</xdr:rowOff>
    </xdr:to>
    <xdr:pic>
      <xdr:nvPicPr>
        <xdr:cNvPr id="8" name="Picture 7">
          <a:extLst>
            <a:ext uri="{FF2B5EF4-FFF2-40B4-BE49-F238E27FC236}">
              <a16:creationId xmlns:a16="http://schemas.microsoft.com/office/drawing/2014/main" id="{00000000-0008-0000-0300-000008000000}"/>
            </a:ext>
          </a:extLst>
        </xdr:cNvPr>
        <xdr:cNvPicPr/>
      </xdr:nvPicPr>
      <xdr:blipFill>
        <a:blip xmlns:r="http://schemas.openxmlformats.org/officeDocument/2006/relationships" r:embed="rId2"/>
        <a:stretch>
          <a:fillRect/>
        </a:stretch>
      </xdr:blipFill>
      <xdr:spPr>
        <a:xfrm>
          <a:off x="8848730" y="16610011"/>
          <a:ext cx="341630" cy="322580"/>
        </a:xfrm>
        <a:prstGeom prst="rect">
          <a:avLst/>
        </a:prstGeom>
      </xdr:spPr>
    </xdr:pic>
    <xdr:clientData/>
  </xdr:twoCellAnchor>
  <xdr:twoCellAnchor>
    <xdr:from>
      <xdr:col>6</xdr:col>
      <xdr:colOff>50012</xdr:colOff>
      <xdr:row>75</xdr:row>
      <xdr:rowOff>33336</xdr:rowOff>
    </xdr:from>
    <xdr:to>
      <xdr:col>6</xdr:col>
      <xdr:colOff>2943225</xdr:colOff>
      <xdr:row>76</xdr:row>
      <xdr:rowOff>357187</xdr:rowOff>
    </xdr:to>
    <xdr:sp macro="" textlink="">
      <xdr:nvSpPr>
        <xdr:cNvPr id="9" name="Text Box 2">
          <a:extLst>
            <a:ext uri="{FF2B5EF4-FFF2-40B4-BE49-F238E27FC236}">
              <a16:creationId xmlns:a16="http://schemas.microsoft.com/office/drawing/2014/main" id="{00000000-0008-0000-0300-000009000000}"/>
            </a:ext>
          </a:extLst>
        </xdr:cNvPr>
        <xdr:cNvSpPr txBox="1">
          <a:spLocks noChangeArrowheads="1"/>
        </xdr:cNvSpPr>
      </xdr:nvSpPr>
      <xdr:spPr bwMode="auto">
        <a:xfrm>
          <a:off x="8689187" y="20883561"/>
          <a:ext cx="28932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decide to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100018</xdr:colOff>
      <xdr:row>75</xdr:row>
      <xdr:rowOff>74610</xdr:rowOff>
    </xdr:from>
    <xdr:to>
      <xdr:col>6</xdr:col>
      <xdr:colOff>443912</xdr:colOff>
      <xdr:row>76</xdr:row>
      <xdr:rowOff>6665</xdr:rowOff>
    </xdr:to>
    <xdr:pic>
      <xdr:nvPicPr>
        <xdr:cNvPr id="10" name="Picture 9">
          <a:extLst>
            <a:ext uri="{FF2B5EF4-FFF2-40B4-BE49-F238E27FC236}">
              <a16:creationId xmlns:a16="http://schemas.microsoft.com/office/drawing/2014/main" id="{00000000-0008-0000-0300-00000A000000}"/>
            </a:ext>
          </a:extLst>
        </xdr:cNvPr>
        <xdr:cNvPicPr/>
      </xdr:nvPicPr>
      <xdr:blipFill>
        <a:blip xmlns:r="http://schemas.openxmlformats.org/officeDocument/2006/relationships" r:embed="rId2"/>
        <a:stretch>
          <a:fillRect/>
        </a:stretch>
      </xdr:blipFill>
      <xdr:spPr>
        <a:xfrm>
          <a:off x="8739193" y="20924835"/>
          <a:ext cx="343894" cy="322580"/>
        </a:xfrm>
        <a:prstGeom prst="rect">
          <a:avLst/>
        </a:prstGeom>
      </xdr:spPr>
    </xdr:pic>
    <xdr:clientData/>
  </xdr:twoCellAnchor>
  <xdr:twoCellAnchor>
    <xdr:from>
      <xdr:col>6</xdr:col>
      <xdr:colOff>66676</xdr:colOff>
      <xdr:row>9</xdr:row>
      <xdr:rowOff>371474</xdr:rowOff>
    </xdr:from>
    <xdr:to>
      <xdr:col>6</xdr:col>
      <xdr:colOff>2905126</xdr:colOff>
      <xdr:row>13</xdr:row>
      <xdr:rowOff>85725</xdr:rowOff>
    </xdr:to>
    <xdr:sp macro="" textlink="">
      <xdr:nvSpPr>
        <xdr:cNvPr id="11" name="Text Box 2">
          <a:extLst>
            <a:ext uri="{FF2B5EF4-FFF2-40B4-BE49-F238E27FC236}">
              <a16:creationId xmlns:a16="http://schemas.microsoft.com/office/drawing/2014/main" id="{00000000-0008-0000-0300-00000B000000}"/>
            </a:ext>
          </a:extLst>
        </xdr:cNvPr>
        <xdr:cNvSpPr txBox="1">
          <a:spLocks noChangeArrowheads="1"/>
        </xdr:cNvSpPr>
      </xdr:nvSpPr>
      <xdr:spPr bwMode="auto">
        <a:xfrm>
          <a:off x="8705851" y="2676524"/>
          <a:ext cx="2838450" cy="111442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total estimated transaction volumes per annum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116681</xdr:colOff>
      <xdr:row>10</xdr:row>
      <xdr:rowOff>41274</xdr:rowOff>
    </xdr:from>
    <xdr:to>
      <xdr:col>6</xdr:col>
      <xdr:colOff>458311</xdr:colOff>
      <xdr:row>10</xdr:row>
      <xdr:rowOff>363854</xdr:rowOff>
    </xdr:to>
    <xdr:pic>
      <xdr:nvPicPr>
        <xdr:cNvPr id="12" name="Picture 11">
          <a:extLst>
            <a:ext uri="{FF2B5EF4-FFF2-40B4-BE49-F238E27FC236}">
              <a16:creationId xmlns:a16="http://schemas.microsoft.com/office/drawing/2014/main" id="{00000000-0008-0000-0300-00000C000000}"/>
            </a:ext>
          </a:extLst>
        </xdr:cNvPr>
        <xdr:cNvPicPr/>
      </xdr:nvPicPr>
      <xdr:blipFill>
        <a:blip xmlns:r="http://schemas.openxmlformats.org/officeDocument/2006/relationships" r:embed="rId2"/>
        <a:stretch>
          <a:fillRect/>
        </a:stretch>
      </xdr:blipFill>
      <xdr:spPr>
        <a:xfrm>
          <a:off x="8755856" y="2717799"/>
          <a:ext cx="341630" cy="322580"/>
        </a:xfrm>
        <a:prstGeom prst="rect">
          <a:avLst/>
        </a:prstGeom>
      </xdr:spPr>
    </xdr:pic>
    <xdr:clientData/>
  </xdr:twoCellAnchor>
  <xdr:twoCellAnchor>
    <xdr:from>
      <xdr:col>6</xdr:col>
      <xdr:colOff>47626</xdr:colOff>
      <xdr:row>66</xdr:row>
      <xdr:rowOff>95249</xdr:rowOff>
    </xdr:from>
    <xdr:to>
      <xdr:col>6</xdr:col>
      <xdr:colOff>2867025</xdr:colOff>
      <xdr:row>70</xdr:row>
      <xdr:rowOff>28574</xdr:rowOff>
    </xdr:to>
    <xdr:sp macro="" textlink="">
      <xdr:nvSpPr>
        <xdr:cNvPr id="13" name="Text Box 2">
          <a:extLst>
            <a:ext uri="{FF2B5EF4-FFF2-40B4-BE49-F238E27FC236}">
              <a16:creationId xmlns:a16="http://schemas.microsoft.com/office/drawing/2014/main" id="{00000000-0008-0000-0300-00000D000000}"/>
            </a:ext>
          </a:extLst>
        </xdr:cNvPr>
        <xdr:cNvSpPr txBox="1">
          <a:spLocks noChangeArrowheads="1"/>
        </xdr:cNvSpPr>
      </xdr:nvSpPr>
      <xdr:spPr bwMode="auto">
        <a:xfrm>
          <a:off x="8686801" y="18249899"/>
          <a:ext cx="2819399" cy="11525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add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or remove any additional items that will be invoiced as and when required.  These items are not part of the evaluation.</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These costs will be additional to the monthly management fee.</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97631</xdr:colOff>
      <xdr:row>66</xdr:row>
      <xdr:rowOff>136524</xdr:rowOff>
    </xdr:from>
    <xdr:to>
      <xdr:col>6</xdr:col>
      <xdr:colOff>439261</xdr:colOff>
      <xdr:row>67</xdr:row>
      <xdr:rowOff>154304</xdr:rowOff>
    </xdr:to>
    <xdr:pic>
      <xdr:nvPicPr>
        <xdr:cNvPr id="14" name="Picture 13">
          <a:extLst>
            <a:ext uri="{FF2B5EF4-FFF2-40B4-BE49-F238E27FC236}">
              <a16:creationId xmlns:a16="http://schemas.microsoft.com/office/drawing/2014/main" id="{00000000-0008-0000-0300-00000E000000}"/>
            </a:ext>
          </a:extLst>
        </xdr:cNvPr>
        <xdr:cNvPicPr/>
      </xdr:nvPicPr>
      <xdr:blipFill>
        <a:blip xmlns:r="http://schemas.openxmlformats.org/officeDocument/2006/relationships" r:embed="rId2"/>
        <a:stretch>
          <a:fillRect/>
        </a:stretch>
      </xdr:blipFill>
      <xdr:spPr>
        <a:xfrm>
          <a:off x="8736806" y="18214974"/>
          <a:ext cx="341630" cy="3225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9"/>
  <sheetViews>
    <sheetView view="pageBreakPreview" zoomScale="90" zoomScaleNormal="75" zoomScaleSheetLayoutView="90" workbookViewId="0"/>
  </sheetViews>
  <sheetFormatPr defaultColWidth="9.06640625" defaultRowHeight="13.5" x14ac:dyDescent="0.35"/>
  <cols>
    <col min="1" max="1" width="8.73046875" style="87" customWidth="1"/>
    <col min="2" max="2" width="41.265625" style="2" customWidth="1"/>
    <col min="3" max="3" width="14.73046875" style="2" customWidth="1"/>
    <col min="4" max="5" width="13.73046875" style="2" customWidth="1"/>
    <col min="6" max="6" width="18.59765625" style="2" customWidth="1"/>
    <col min="7" max="7" width="15.796875" style="2" customWidth="1"/>
    <col min="8" max="8" width="12.59765625" style="2" customWidth="1"/>
    <col min="9" max="9" width="19" style="2" customWidth="1"/>
    <col min="10" max="10" width="52.73046875" style="2" customWidth="1"/>
    <col min="11" max="16384" width="9.06640625" style="2"/>
  </cols>
  <sheetData>
    <row r="1" spans="1:9" ht="13.9" thickTop="1" x14ac:dyDescent="0.35">
      <c r="A1" s="81"/>
      <c r="B1" s="25"/>
      <c r="C1" s="186" t="s">
        <v>56</v>
      </c>
      <c r="D1" s="187"/>
      <c r="E1" s="187"/>
      <c r="F1" s="187"/>
      <c r="G1" s="187"/>
      <c r="H1" s="187"/>
      <c r="I1" s="26"/>
    </row>
    <row r="2" spans="1:9" x14ac:dyDescent="0.35">
      <c r="A2" s="82"/>
      <c r="B2" s="6"/>
      <c r="C2" s="188"/>
      <c r="D2" s="188"/>
      <c r="E2" s="188"/>
      <c r="F2" s="188"/>
      <c r="G2" s="188"/>
      <c r="H2" s="188"/>
      <c r="I2" s="27"/>
    </row>
    <row r="3" spans="1:9" x14ac:dyDescent="0.35">
      <c r="A3" s="82"/>
      <c r="B3" s="6"/>
      <c r="C3" s="188"/>
      <c r="D3" s="188"/>
      <c r="E3" s="188"/>
      <c r="F3" s="188"/>
      <c r="G3" s="188"/>
      <c r="H3" s="188"/>
      <c r="I3" s="27"/>
    </row>
    <row r="4" spans="1:9" ht="21.75" customHeight="1" x14ac:dyDescent="0.6">
      <c r="A4" s="82"/>
      <c r="B4" s="6"/>
      <c r="C4" s="189" t="s">
        <v>57</v>
      </c>
      <c r="D4" s="189"/>
      <c r="E4" s="189"/>
      <c r="F4" s="189"/>
      <c r="G4" s="189"/>
      <c r="H4" s="189"/>
      <c r="I4" s="27"/>
    </row>
    <row r="5" spans="1:9" ht="14.25" customHeight="1" x14ac:dyDescent="0.4">
      <c r="A5" s="82"/>
      <c r="B5" s="6"/>
      <c r="C5" s="24"/>
      <c r="D5" s="24"/>
      <c r="E5" s="24"/>
      <c r="F5" s="24"/>
      <c r="G5" s="24"/>
      <c r="H5" s="24"/>
      <c r="I5" s="27"/>
    </row>
    <row r="6" spans="1:9" ht="14.25" customHeight="1" x14ac:dyDescent="0.4">
      <c r="A6" s="82"/>
      <c r="B6" s="6"/>
      <c r="C6" s="24"/>
      <c r="D6" s="24"/>
      <c r="E6" s="24"/>
      <c r="F6" s="24"/>
      <c r="G6" s="24"/>
      <c r="H6" s="24"/>
      <c r="I6" s="27"/>
    </row>
    <row r="7" spans="1:9" ht="22.5" customHeight="1" x14ac:dyDescent="0.4">
      <c r="A7" s="89" t="s">
        <v>11</v>
      </c>
      <c r="B7" s="11"/>
      <c r="C7" s="199" t="e">
        <f>#REF!</f>
        <v>#REF!</v>
      </c>
      <c r="D7" s="199"/>
      <c r="E7" s="199"/>
      <c r="F7" s="199"/>
      <c r="G7" s="199"/>
      <c r="H7" s="199"/>
      <c r="I7" s="27"/>
    </row>
    <row r="8" spans="1:9" ht="36.75" customHeight="1" x14ac:dyDescent="0.4">
      <c r="A8" s="89" t="s">
        <v>12</v>
      </c>
      <c r="B8" s="11"/>
      <c r="C8" s="200" t="e">
        <f>#REF!</f>
        <v>#REF!</v>
      </c>
      <c r="D8" s="200"/>
      <c r="E8" s="200"/>
      <c r="F8" s="200"/>
      <c r="G8" s="200"/>
      <c r="H8" s="200"/>
      <c r="I8" s="27"/>
    </row>
    <row r="9" spans="1:9" ht="29.25" customHeight="1" x14ac:dyDescent="0.4">
      <c r="A9" s="89" t="s">
        <v>1</v>
      </c>
      <c r="B9" s="11"/>
      <c r="C9" s="199" t="e">
        <f>#REF!</f>
        <v>#REF!</v>
      </c>
      <c r="D9" s="199"/>
      <c r="E9" s="199"/>
      <c r="F9" s="199"/>
      <c r="G9" s="199"/>
      <c r="H9" s="199"/>
      <c r="I9" s="27"/>
    </row>
    <row r="10" spans="1:9" ht="29.25" customHeight="1" x14ac:dyDescent="0.4">
      <c r="A10" s="89"/>
      <c r="B10" s="11"/>
      <c r="C10" s="12"/>
      <c r="D10" s="12"/>
      <c r="E10" s="12"/>
      <c r="F10" s="12"/>
      <c r="G10" s="12"/>
      <c r="H10" s="12"/>
      <c r="I10" s="27"/>
    </row>
    <row r="11" spans="1:9" ht="29.25" customHeight="1" thickBot="1" x14ac:dyDescent="0.65">
      <c r="A11" s="89" t="s">
        <v>51</v>
      </c>
      <c r="B11" s="11"/>
      <c r="C11" s="12"/>
      <c r="D11" s="189"/>
      <c r="E11" s="189"/>
      <c r="F11" s="12"/>
      <c r="G11" s="12"/>
      <c r="H11" s="12"/>
      <c r="I11" s="27"/>
    </row>
    <row r="12" spans="1:9" ht="14.25" thickBot="1" x14ac:dyDescent="0.45">
      <c r="A12" s="201"/>
      <c r="B12" s="202"/>
      <c r="C12" s="203"/>
      <c r="D12" s="194" t="s">
        <v>49</v>
      </c>
      <c r="E12" s="195"/>
      <c r="F12" s="196"/>
      <c r="G12" s="197" t="s">
        <v>50</v>
      </c>
      <c r="H12" s="197"/>
      <c r="I12" s="198"/>
    </row>
    <row r="13" spans="1:9" s="3" customFormat="1" ht="28.15" thickBot="1" x14ac:dyDescent="0.45">
      <c r="A13" s="83" t="s">
        <v>14</v>
      </c>
      <c r="B13" s="18" t="s">
        <v>45</v>
      </c>
      <c r="C13" s="19" t="s">
        <v>43</v>
      </c>
      <c r="D13" s="19" t="s">
        <v>44</v>
      </c>
      <c r="E13" s="19" t="s">
        <v>47</v>
      </c>
      <c r="F13" s="19" t="s">
        <v>48</v>
      </c>
      <c r="G13" s="19" t="s">
        <v>44</v>
      </c>
      <c r="H13" s="20" t="s">
        <v>47</v>
      </c>
      <c r="I13" s="28" t="s">
        <v>48</v>
      </c>
    </row>
    <row r="14" spans="1:9" ht="13.9" x14ac:dyDescent="0.4">
      <c r="A14" s="29">
        <v>1</v>
      </c>
      <c r="B14" s="8" t="s">
        <v>15</v>
      </c>
      <c r="C14" s="90"/>
      <c r="D14" s="65"/>
      <c r="E14" s="15">
        <f>D14*1.14</f>
        <v>0</v>
      </c>
      <c r="F14" s="17">
        <f>E14*C14</f>
        <v>0</v>
      </c>
      <c r="G14" s="65"/>
      <c r="H14" s="15">
        <f>G14*1.14</f>
        <v>0</v>
      </c>
      <c r="I14" s="30">
        <f>H14*C14</f>
        <v>0</v>
      </c>
    </row>
    <row r="15" spans="1:9" ht="13.9" x14ac:dyDescent="0.4">
      <c r="A15" s="29">
        <v>2</v>
      </c>
      <c r="B15" s="8" t="s">
        <v>16</v>
      </c>
      <c r="C15" s="90"/>
      <c r="D15" s="65"/>
      <c r="E15" s="15">
        <f t="shared" ref="E15:E50" si="0">D15*1.14</f>
        <v>0</v>
      </c>
      <c r="F15" s="17">
        <f t="shared" ref="F15:F50" si="1">E15*C15</f>
        <v>0</v>
      </c>
      <c r="G15" s="65"/>
      <c r="H15" s="15">
        <f t="shared" ref="H15:H50" si="2">G15*1.14</f>
        <v>0</v>
      </c>
      <c r="I15" s="30">
        <f t="shared" ref="I15:I50" si="3">H15*C15</f>
        <v>0</v>
      </c>
    </row>
    <row r="16" spans="1:9" ht="13.9" x14ac:dyDescent="0.4">
      <c r="A16" s="29">
        <v>3</v>
      </c>
      <c r="B16" s="8" t="s">
        <v>17</v>
      </c>
      <c r="C16" s="90"/>
      <c r="D16" s="65"/>
      <c r="E16" s="15">
        <f t="shared" si="0"/>
        <v>0</v>
      </c>
      <c r="F16" s="17">
        <f t="shared" si="1"/>
        <v>0</v>
      </c>
      <c r="G16" s="65"/>
      <c r="H16" s="15">
        <f t="shared" si="2"/>
        <v>0</v>
      </c>
      <c r="I16" s="30">
        <f t="shared" si="3"/>
        <v>0</v>
      </c>
    </row>
    <row r="17" spans="1:9" ht="13.9" x14ac:dyDescent="0.4">
      <c r="A17" s="29">
        <v>4</v>
      </c>
      <c r="B17" s="8" t="s">
        <v>18</v>
      </c>
      <c r="C17" s="90"/>
      <c r="D17" s="65"/>
      <c r="E17" s="15">
        <f t="shared" si="0"/>
        <v>0</v>
      </c>
      <c r="F17" s="17">
        <f t="shared" si="1"/>
        <v>0</v>
      </c>
      <c r="G17" s="65"/>
      <c r="H17" s="15">
        <f t="shared" si="2"/>
        <v>0</v>
      </c>
      <c r="I17" s="30">
        <f t="shared" si="3"/>
        <v>0</v>
      </c>
    </row>
    <row r="18" spans="1:9" ht="13.9" x14ac:dyDescent="0.4">
      <c r="A18" s="29">
        <v>5</v>
      </c>
      <c r="B18" s="8" t="s">
        <v>19</v>
      </c>
      <c r="C18" s="90"/>
      <c r="D18" s="65"/>
      <c r="E18" s="15">
        <f t="shared" si="0"/>
        <v>0</v>
      </c>
      <c r="F18" s="17">
        <f t="shared" si="1"/>
        <v>0</v>
      </c>
      <c r="G18" s="65"/>
      <c r="H18" s="15">
        <f t="shared" si="2"/>
        <v>0</v>
      </c>
      <c r="I18" s="30">
        <f t="shared" si="3"/>
        <v>0</v>
      </c>
    </row>
    <row r="19" spans="1:9" ht="13.9" x14ac:dyDescent="0.4">
      <c r="A19" s="29">
        <v>6</v>
      </c>
      <c r="B19" s="8" t="s">
        <v>20</v>
      </c>
      <c r="C19" s="90"/>
      <c r="D19" s="65"/>
      <c r="E19" s="15">
        <f t="shared" si="0"/>
        <v>0</v>
      </c>
      <c r="F19" s="17">
        <f t="shared" si="1"/>
        <v>0</v>
      </c>
      <c r="G19" s="65"/>
      <c r="H19" s="15">
        <f t="shared" si="2"/>
        <v>0</v>
      </c>
      <c r="I19" s="30">
        <f t="shared" si="3"/>
        <v>0</v>
      </c>
    </row>
    <row r="20" spans="1:9" ht="13.9" x14ac:dyDescent="0.4">
      <c r="A20" s="29">
        <v>7</v>
      </c>
      <c r="B20" s="8" t="s">
        <v>30</v>
      </c>
      <c r="C20" s="90"/>
      <c r="D20" s="65"/>
      <c r="E20" s="15">
        <f t="shared" si="0"/>
        <v>0</v>
      </c>
      <c r="F20" s="17">
        <f t="shared" si="1"/>
        <v>0</v>
      </c>
      <c r="G20" s="65"/>
      <c r="H20" s="15">
        <f t="shared" si="2"/>
        <v>0</v>
      </c>
      <c r="I20" s="30">
        <f t="shared" si="3"/>
        <v>0</v>
      </c>
    </row>
    <row r="21" spans="1:9" ht="13.9" x14ac:dyDescent="0.4">
      <c r="A21" s="29">
        <v>8</v>
      </c>
      <c r="B21" s="8" t="s">
        <v>31</v>
      </c>
      <c r="C21" s="90"/>
      <c r="D21" s="65"/>
      <c r="E21" s="15">
        <f t="shared" si="0"/>
        <v>0</v>
      </c>
      <c r="F21" s="17">
        <f t="shared" si="1"/>
        <v>0</v>
      </c>
      <c r="G21" s="65"/>
      <c r="H21" s="15">
        <f t="shared" si="2"/>
        <v>0</v>
      </c>
      <c r="I21" s="30">
        <f t="shared" si="3"/>
        <v>0</v>
      </c>
    </row>
    <row r="22" spans="1:9" ht="13.9" x14ac:dyDescent="0.4">
      <c r="A22" s="29">
        <v>9</v>
      </c>
      <c r="B22" s="8" t="s">
        <v>32</v>
      </c>
      <c r="C22" s="90"/>
      <c r="D22" s="65"/>
      <c r="E22" s="15">
        <f t="shared" si="0"/>
        <v>0</v>
      </c>
      <c r="F22" s="17">
        <f t="shared" si="1"/>
        <v>0</v>
      </c>
      <c r="G22" s="65"/>
      <c r="H22" s="15">
        <f t="shared" si="2"/>
        <v>0</v>
      </c>
      <c r="I22" s="30">
        <f t="shared" si="3"/>
        <v>0</v>
      </c>
    </row>
    <row r="23" spans="1:9" ht="13.9" x14ac:dyDescent="0.4">
      <c r="A23" s="29">
        <v>10</v>
      </c>
      <c r="B23" s="8" t="s">
        <v>21</v>
      </c>
      <c r="C23" s="90"/>
      <c r="D23" s="65"/>
      <c r="E23" s="15">
        <f t="shared" si="0"/>
        <v>0</v>
      </c>
      <c r="F23" s="17">
        <f t="shared" si="1"/>
        <v>0</v>
      </c>
      <c r="G23" s="65"/>
      <c r="H23" s="15">
        <f t="shared" si="2"/>
        <v>0</v>
      </c>
      <c r="I23" s="30">
        <f t="shared" si="3"/>
        <v>0</v>
      </c>
    </row>
    <row r="24" spans="1:9" ht="13.9" x14ac:dyDescent="0.4">
      <c r="A24" s="29">
        <v>11</v>
      </c>
      <c r="B24" s="8" t="s">
        <v>22</v>
      </c>
      <c r="C24" s="90"/>
      <c r="D24" s="65"/>
      <c r="E24" s="15">
        <f t="shared" si="0"/>
        <v>0</v>
      </c>
      <c r="F24" s="17">
        <f t="shared" si="1"/>
        <v>0</v>
      </c>
      <c r="G24" s="65"/>
      <c r="H24" s="15">
        <f t="shared" si="2"/>
        <v>0</v>
      </c>
      <c r="I24" s="30">
        <f t="shared" si="3"/>
        <v>0</v>
      </c>
    </row>
    <row r="25" spans="1:9" ht="13.9" x14ac:dyDescent="0.4">
      <c r="A25" s="29">
        <v>12</v>
      </c>
      <c r="B25" s="8" t="s">
        <v>23</v>
      </c>
      <c r="C25" s="90"/>
      <c r="D25" s="65"/>
      <c r="E25" s="15">
        <f t="shared" si="0"/>
        <v>0</v>
      </c>
      <c r="F25" s="17">
        <f t="shared" si="1"/>
        <v>0</v>
      </c>
      <c r="G25" s="65"/>
      <c r="H25" s="15">
        <f t="shared" si="2"/>
        <v>0</v>
      </c>
      <c r="I25" s="30">
        <f t="shared" si="3"/>
        <v>0</v>
      </c>
    </row>
    <row r="26" spans="1:9" ht="13.9" x14ac:dyDescent="0.4">
      <c r="A26" s="29">
        <v>13</v>
      </c>
      <c r="B26" s="8" t="s">
        <v>27</v>
      </c>
      <c r="C26" s="90"/>
      <c r="D26" s="65"/>
      <c r="E26" s="15">
        <f t="shared" si="0"/>
        <v>0</v>
      </c>
      <c r="F26" s="17">
        <f t="shared" si="1"/>
        <v>0</v>
      </c>
      <c r="G26" s="65"/>
      <c r="H26" s="15">
        <f t="shared" si="2"/>
        <v>0</v>
      </c>
      <c r="I26" s="30">
        <f t="shared" si="3"/>
        <v>0</v>
      </c>
    </row>
    <row r="27" spans="1:9" ht="13.9" x14ac:dyDescent="0.4">
      <c r="A27" s="29">
        <v>14</v>
      </c>
      <c r="B27" s="8" t="s">
        <v>28</v>
      </c>
      <c r="C27" s="90"/>
      <c r="D27" s="65"/>
      <c r="E27" s="15">
        <f t="shared" si="0"/>
        <v>0</v>
      </c>
      <c r="F27" s="17">
        <f t="shared" si="1"/>
        <v>0</v>
      </c>
      <c r="G27" s="65"/>
      <c r="H27" s="15">
        <f t="shared" si="2"/>
        <v>0</v>
      </c>
      <c r="I27" s="30">
        <f t="shared" si="3"/>
        <v>0</v>
      </c>
    </row>
    <row r="28" spans="1:9" ht="13.9" x14ac:dyDescent="0.4">
      <c r="A28" s="29">
        <v>15</v>
      </c>
      <c r="B28" s="8" t="s">
        <v>29</v>
      </c>
      <c r="C28" s="90"/>
      <c r="D28" s="65"/>
      <c r="E28" s="15">
        <f t="shared" si="0"/>
        <v>0</v>
      </c>
      <c r="F28" s="17">
        <f t="shared" si="1"/>
        <v>0</v>
      </c>
      <c r="G28" s="65"/>
      <c r="H28" s="15">
        <f t="shared" si="2"/>
        <v>0</v>
      </c>
      <c r="I28" s="30">
        <f t="shared" si="3"/>
        <v>0</v>
      </c>
    </row>
    <row r="29" spans="1:9" ht="13.9" x14ac:dyDescent="0.4">
      <c r="A29" s="29">
        <v>16</v>
      </c>
      <c r="B29" s="8" t="s">
        <v>24</v>
      </c>
      <c r="C29" s="90"/>
      <c r="D29" s="65"/>
      <c r="E29" s="15">
        <f t="shared" si="0"/>
        <v>0</v>
      </c>
      <c r="F29" s="17">
        <f t="shared" si="1"/>
        <v>0</v>
      </c>
      <c r="G29" s="65"/>
      <c r="H29" s="15">
        <f t="shared" si="2"/>
        <v>0</v>
      </c>
      <c r="I29" s="30">
        <f t="shared" si="3"/>
        <v>0</v>
      </c>
    </row>
    <row r="30" spans="1:9" ht="13.9" x14ac:dyDescent="0.4">
      <c r="A30" s="29">
        <v>17</v>
      </c>
      <c r="B30" s="8" t="s">
        <v>25</v>
      </c>
      <c r="C30" s="90"/>
      <c r="D30" s="65"/>
      <c r="E30" s="15">
        <f t="shared" si="0"/>
        <v>0</v>
      </c>
      <c r="F30" s="17">
        <f t="shared" si="1"/>
        <v>0</v>
      </c>
      <c r="G30" s="65"/>
      <c r="H30" s="15">
        <f t="shared" si="2"/>
        <v>0</v>
      </c>
      <c r="I30" s="30">
        <f t="shared" si="3"/>
        <v>0</v>
      </c>
    </row>
    <row r="31" spans="1:9" ht="13.9" x14ac:dyDescent="0.4">
      <c r="A31" s="29">
        <v>18</v>
      </c>
      <c r="B31" s="8" t="s">
        <v>26</v>
      </c>
      <c r="C31" s="90"/>
      <c r="D31" s="65"/>
      <c r="E31" s="15">
        <f t="shared" si="0"/>
        <v>0</v>
      </c>
      <c r="F31" s="17">
        <f t="shared" si="1"/>
        <v>0</v>
      </c>
      <c r="G31" s="65"/>
      <c r="H31" s="15">
        <f t="shared" si="2"/>
        <v>0</v>
      </c>
      <c r="I31" s="30">
        <f t="shared" si="3"/>
        <v>0</v>
      </c>
    </row>
    <row r="32" spans="1:9" ht="13.9" x14ac:dyDescent="0.4">
      <c r="A32" s="29">
        <v>19</v>
      </c>
      <c r="B32" s="8" t="s">
        <v>4</v>
      </c>
      <c r="C32" s="90"/>
      <c r="D32" s="65"/>
      <c r="E32" s="15">
        <f t="shared" si="0"/>
        <v>0</v>
      </c>
      <c r="F32" s="17">
        <f t="shared" si="1"/>
        <v>0</v>
      </c>
      <c r="G32" s="65"/>
      <c r="H32" s="15">
        <f t="shared" si="2"/>
        <v>0</v>
      </c>
      <c r="I32" s="30">
        <f t="shared" si="3"/>
        <v>0</v>
      </c>
    </row>
    <row r="33" spans="1:9" ht="13.9" x14ac:dyDescent="0.4">
      <c r="A33" s="29">
        <v>20</v>
      </c>
      <c r="B33" s="8" t="s">
        <v>37</v>
      </c>
      <c r="C33" s="90"/>
      <c r="D33" s="65"/>
      <c r="E33" s="15">
        <f t="shared" si="0"/>
        <v>0</v>
      </c>
      <c r="F33" s="17">
        <f t="shared" si="1"/>
        <v>0</v>
      </c>
      <c r="G33" s="65"/>
      <c r="H33" s="15">
        <f t="shared" si="2"/>
        <v>0</v>
      </c>
      <c r="I33" s="30">
        <f t="shared" si="3"/>
        <v>0</v>
      </c>
    </row>
    <row r="34" spans="1:9" ht="27" x14ac:dyDescent="0.4">
      <c r="A34" s="29">
        <v>21</v>
      </c>
      <c r="B34" s="8" t="s">
        <v>40</v>
      </c>
      <c r="C34" s="90"/>
      <c r="D34" s="65"/>
      <c r="E34" s="15">
        <f t="shared" si="0"/>
        <v>0</v>
      </c>
      <c r="F34" s="17">
        <f t="shared" si="1"/>
        <v>0</v>
      </c>
      <c r="G34" s="65"/>
      <c r="H34" s="15">
        <f t="shared" si="2"/>
        <v>0</v>
      </c>
      <c r="I34" s="30">
        <f t="shared" si="3"/>
        <v>0</v>
      </c>
    </row>
    <row r="35" spans="1:9" ht="13.5" customHeight="1" x14ac:dyDescent="0.4">
      <c r="A35" s="29">
        <v>22</v>
      </c>
      <c r="B35" s="9" t="s">
        <v>38</v>
      </c>
      <c r="C35" s="90"/>
      <c r="D35" s="65"/>
      <c r="E35" s="15">
        <f t="shared" si="0"/>
        <v>0</v>
      </c>
      <c r="F35" s="17">
        <f t="shared" si="1"/>
        <v>0</v>
      </c>
      <c r="G35" s="65"/>
      <c r="H35" s="15">
        <f t="shared" si="2"/>
        <v>0</v>
      </c>
      <c r="I35" s="30">
        <f t="shared" si="3"/>
        <v>0</v>
      </c>
    </row>
    <row r="36" spans="1:9" ht="31.5" customHeight="1" x14ac:dyDescent="0.35">
      <c r="A36" s="84">
        <v>23</v>
      </c>
      <c r="B36" s="61" t="s">
        <v>2</v>
      </c>
      <c r="C36" s="91"/>
      <c r="D36" s="66"/>
      <c r="E36" s="63">
        <f t="shared" si="0"/>
        <v>0</v>
      </c>
      <c r="F36" s="62">
        <f t="shared" si="1"/>
        <v>0</v>
      </c>
      <c r="G36" s="66"/>
      <c r="H36" s="63">
        <f t="shared" si="2"/>
        <v>0</v>
      </c>
      <c r="I36" s="64">
        <f t="shared" si="3"/>
        <v>0</v>
      </c>
    </row>
    <row r="37" spans="1:9" ht="13.9" x14ac:dyDescent="0.4">
      <c r="A37" s="29">
        <v>24</v>
      </c>
      <c r="B37" s="8" t="s">
        <v>35</v>
      </c>
      <c r="C37" s="90"/>
      <c r="D37" s="65"/>
      <c r="E37" s="15">
        <f t="shared" si="0"/>
        <v>0</v>
      </c>
      <c r="F37" s="17">
        <f t="shared" si="1"/>
        <v>0</v>
      </c>
      <c r="G37" s="65"/>
      <c r="H37" s="15">
        <f t="shared" si="2"/>
        <v>0</v>
      </c>
      <c r="I37" s="30">
        <f t="shared" si="3"/>
        <v>0</v>
      </c>
    </row>
    <row r="38" spans="1:9" ht="13.9" x14ac:dyDescent="0.4">
      <c r="A38" s="29">
        <v>25</v>
      </c>
      <c r="B38" s="8" t="s">
        <v>3</v>
      </c>
      <c r="C38" s="90"/>
      <c r="D38" s="65"/>
      <c r="E38" s="15">
        <f t="shared" si="0"/>
        <v>0</v>
      </c>
      <c r="F38" s="17">
        <f t="shared" si="1"/>
        <v>0</v>
      </c>
      <c r="G38" s="65"/>
      <c r="H38" s="15">
        <f t="shared" si="2"/>
        <v>0</v>
      </c>
      <c r="I38" s="30">
        <f t="shared" si="3"/>
        <v>0</v>
      </c>
    </row>
    <row r="39" spans="1:9" ht="13.9" x14ac:dyDescent="0.4">
      <c r="A39" s="29">
        <v>26</v>
      </c>
      <c r="B39" s="8" t="s">
        <v>36</v>
      </c>
      <c r="C39" s="90"/>
      <c r="D39" s="65"/>
      <c r="E39" s="15">
        <f t="shared" si="0"/>
        <v>0</v>
      </c>
      <c r="F39" s="17">
        <f t="shared" si="1"/>
        <v>0</v>
      </c>
      <c r="G39" s="65"/>
      <c r="H39" s="15">
        <f t="shared" si="2"/>
        <v>0</v>
      </c>
      <c r="I39" s="30">
        <f t="shared" si="3"/>
        <v>0</v>
      </c>
    </row>
    <row r="40" spans="1:9" ht="13.9" x14ac:dyDescent="0.4">
      <c r="A40" s="29">
        <v>27</v>
      </c>
      <c r="B40" s="8" t="s">
        <v>39</v>
      </c>
      <c r="C40" s="90"/>
      <c r="D40" s="65"/>
      <c r="E40" s="15">
        <f t="shared" si="0"/>
        <v>0</v>
      </c>
      <c r="F40" s="17">
        <f t="shared" si="1"/>
        <v>0</v>
      </c>
      <c r="G40" s="65"/>
      <c r="H40" s="15">
        <f t="shared" si="2"/>
        <v>0</v>
      </c>
      <c r="I40" s="30">
        <f t="shared" si="3"/>
        <v>0</v>
      </c>
    </row>
    <row r="41" spans="1:9" ht="13.9" x14ac:dyDescent="0.4">
      <c r="A41" s="29">
        <v>28</v>
      </c>
      <c r="B41" s="8" t="s">
        <v>41</v>
      </c>
      <c r="C41" s="90"/>
      <c r="D41" s="65"/>
      <c r="E41" s="15">
        <f t="shared" si="0"/>
        <v>0</v>
      </c>
      <c r="F41" s="17">
        <f t="shared" si="1"/>
        <v>0</v>
      </c>
      <c r="G41" s="65"/>
      <c r="H41" s="15">
        <f t="shared" si="2"/>
        <v>0</v>
      </c>
      <c r="I41" s="30">
        <f t="shared" si="3"/>
        <v>0</v>
      </c>
    </row>
    <row r="42" spans="1:9" ht="13.9" x14ac:dyDescent="0.4">
      <c r="A42" s="29">
        <v>29</v>
      </c>
      <c r="B42" s="8" t="s">
        <v>42</v>
      </c>
      <c r="C42" s="90"/>
      <c r="D42" s="65"/>
      <c r="E42" s="15">
        <f t="shared" si="0"/>
        <v>0</v>
      </c>
      <c r="F42" s="17">
        <f t="shared" si="1"/>
        <v>0</v>
      </c>
      <c r="G42" s="65"/>
      <c r="H42" s="15">
        <f t="shared" si="2"/>
        <v>0</v>
      </c>
      <c r="I42" s="30">
        <f t="shared" si="3"/>
        <v>0</v>
      </c>
    </row>
    <row r="43" spans="1:9" ht="29.25" customHeight="1" x14ac:dyDescent="0.4">
      <c r="A43" s="29">
        <v>30</v>
      </c>
      <c r="B43" s="8" t="s">
        <v>33</v>
      </c>
      <c r="C43" s="90"/>
      <c r="D43" s="65"/>
      <c r="E43" s="15">
        <f t="shared" si="0"/>
        <v>0</v>
      </c>
      <c r="F43" s="17">
        <f t="shared" si="1"/>
        <v>0</v>
      </c>
      <c r="G43" s="65"/>
      <c r="H43" s="15">
        <f t="shared" si="2"/>
        <v>0</v>
      </c>
      <c r="I43" s="30">
        <f t="shared" si="3"/>
        <v>0</v>
      </c>
    </row>
    <row r="44" spans="1:9" ht="13.9" x14ac:dyDescent="0.4">
      <c r="A44" s="29">
        <v>31</v>
      </c>
      <c r="B44" s="8" t="s">
        <v>34</v>
      </c>
      <c r="C44" s="90"/>
      <c r="D44" s="65"/>
      <c r="E44" s="15">
        <f t="shared" si="0"/>
        <v>0</v>
      </c>
      <c r="F44" s="17">
        <f t="shared" si="1"/>
        <v>0</v>
      </c>
      <c r="G44" s="65"/>
      <c r="H44" s="15">
        <f t="shared" si="2"/>
        <v>0</v>
      </c>
      <c r="I44" s="30">
        <f t="shared" si="3"/>
        <v>0</v>
      </c>
    </row>
    <row r="45" spans="1:9" ht="13.9" x14ac:dyDescent="0.4">
      <c r="A45" s="29">
        <v>32</v>
      </c>
      <c r="B45" s="2" t="s">
        <v>46</v>
      </c>
      <c r="C45" s="90"/>
      <c r="D45" s="65"/>
      <c r="E45" s="15">
        <f t="shared" si="0"/>
        <v>0</v>
      </c>
      <c r="F45" s="17">
        <f t="shared" si="1"/>
        <v>0</v>
      </c>
      <c r="G45" s="65"/>
      <c r="H45" s="15">
        <f t="shared" si="2"/>
        <v>0</v>
      </c>
      <c r="I45" s="30">
        <f t="shared" si="3"/>
        <v>0</v>
      </c>
    </row>
    <row r="46" spans="1:9" ht="13.9" x14ac:dyDescent="0.4">
      <c r="A46" s="29">
        <v>33</v>
      </c>
      <c r="B46" s="2" t="s">
        <v>46</v>
      </c>
      <c r="C46" s="90"/>
      <c r="D46" s="65"/>
      <c r="E46" s="15">
        <f t="shared" si="0"/>
        <v>0</v>
      </c>
      <c r="F46" s="17">
        <f t="shared" si="1"/>
        <v>0</v>
      </c>
      <c r="G46" s="65"/>
      <c r="H46" s="15">
        <f t="shared" si="2"/>
        <v>0</v>
      </c>
      <c r="I46" s="30">
        <f t="shared" si="3"/>
        <v>0</v>
      </c>
    </row>
    <row r="47" spans="1:9" ht="13.9" x14ac:dyDescent="0.4">
      <c r="A47" s="29">
        <v>34</v>
      </c>
      <c r="B47" s="2" t="s">
        <v>46</v>
      </c>
      <c r="C47" s="90"/>
      <c r="D47" s="65"/>
      <c r="E47" s="15">
        <f t="shared" si="0"/>
        <v>0</v>
      </c>
      <c r="F47" s="17">
        <f t="shared" si="1"/>
        <v>0</v>
      </c>
      <c r="G47" s="65"/>
      <c r="H47" s="15">
        <f t="shared" si="2"/>
        <v>0</v>
      </c>
      <c r="I47" s="30">
        <f t="shared" si="3"/>
        <v>0</v>
      </c>
    </row>
    <row r="48" spans="1:9" ht="13.9" x14ac:dyDescent="0.4">
      <c r="A48" s="29">
        <v>35</v>
      </c>
      <c r="B48" s="2" t="s">
        <v>46</v>
      </c>
      <c r="C48" s="90"/>
      <c r="D48" s="65"/>
      <c r="E48" s="15">
        <f t="shared" si="0"/>
        <v>0</v>
      </c>
      <c r="F48" s="17">
        <f t="shared" si="1"/>
        <v>0</v>
      </c>
      <c r="G48" s="65"/>
      <c r="H48" s="15">
        <f t="shared" si="2"/>
        <v>0</v>
      </c>
      <c r="I48" s="30">
        <f t="shared" si="3"/>
        <v>0</v>
      </c>
    </row>
    <row r="49" spans="1:18" ht="13.9" x14ac:dyDescent="0.4">
      <c r="A49" s="29">
        <v>36</v>
      </c>
      <c r="B49" s="2" t="s">
        <v>46</v>
      </c>
      <c r="C49" s="90"/>
      <c r="D49" s="65"/>
      <c r="E49" s="15">
        <f t="shared" si="0"/>
        <v>0</v>
      </c>
      <c r="F49" s="17">
        <f t="shared" si="1"/>
        <v>0</v>
      </c>
      <c r="G49" s="65"/>
      <c r="H49" s="15">
        <f t="shared" si="2"/>
        <v>0</v>
      </c>
      <c r="I49" s="30">
        <f t="shared" si="3"/>
        <v>0</v>
      </c>
    </row>
    <row r="50" spans="1:18" ht="14.25" thickBot="1" x14ac:dyDescent="0.45">
      <c r="A50" s="29">
        <v>37</v>
      </c>
      <c r="B50" s="2" t="s">
        <v>46</v>
      </c>
      <c r="C50" s="90"/>
      <c r="D50" s="65"/>
      <c r="E50" s="15">
        <f t="shared" si="0"/>
        <v>0</v>
      </c>
      <c r="F50" s="17">
        <f t="shared" si="1"/>
        <v>0</v>
      </c>
      <c r="G50" s="65"/>
      <c r="H50" s="15">
        <f t="shared" si="2"/>
        <v>0</v>
      </c>
      <c r="I50" s="30">
        <f t="shared" si="3"/>
        <v>0</v>
      </c>
    </row>
    <row r="51" spans="1:18" s="1" customFormat="1" ht="14.25" thickBot="1" x14ac:dyDescent="0.45">
      <c r="A51" s="85"/>
      <c r="B51" s="13" t="s">
        <v>8</v>
      </c>
      <c r="C51" s="16">
        <f>SUM(C14:C50)</f>
        <v>0</v>
      </c>
      <c r="D51" s="100"/>
      <c r="E51" s="100"/>
      <c r="F51" s="14">
        <f>SUM(F14:F50)</f>
        <v>0</v>
      </c>
      <c r="G51" s="100"/>
      <c r="H51" s="100"/>
      <c r="I51" s="31">
        <f>SUM(I14:I50)</f>
        <v>0</v>
      </c>
    </row>
    <row r="52" spans="1:18" ht="36" customHeight="1" thickBot="1" x14ac:dyDescent="0.45">
      <c r="A52" s="211" t="s">
        <v>99</v>
      </c>
      <c r="B52" s="212"/>
      <c r="C52" s="98"/>
      <c r="D52" s="99" t="s">
        <v>100</v>
      </c>
      <c r="E52" s="95"/>
      <c r="F52" s="96">
        <f>F51*E52</f>
        <v>0</v>
      </c>
      <c r="G52" s="4" t="s">
        <v>101</v>
      </c>
      <c r="H52" s="97"/>
      <c r="I52" s="96">
        <f>I51*H52</f>
        <v>0</v>
      </c>
    </row>
    <row r="53" spans="1:18" ht="36" customHeight="1" thickBot="1" x14ac:dyDescent="0.4">
      <c r="A53" s="208" t="s">
        <v>103</v>
      </c>
      <c r="B53" s="209"/>
      <c r="C53" s="209"/>
      <c r="D53" s="210"/>
      <c r="E53" s="205">
        <f>F52+I52</f>
        <v>0</v>
      </c>
      <c r="F53" s="206"/>
      <c r="G53" s="206"/>
      <c r="H53" s="206"/>
      <c r="I53" s="207"/>
    </row>
    <row r="54" spans="1:18" ht="21.75" customHeight="1" x14ac:dyDescent="0.35">
      <c r="A54" s="101"/>
      <c r="B54" s="101"/>
      <c r="C54" s="101"/>
      <c r="D54" s="101"/>
      <c r="E54" s="102"/>
      <c r="F54" s="102"/>
      <c r="G54" s="102"/>
      <c r="H54" s="102"/>
      <c r="I54" s="102"/>
    </row>
    <row r="55" spans="1:18" ht="36" customHeight="1" thickBot="1" x14ac:dyDescent="0.45">
      <c r="A55" s="213" t="s">
        <v>52</v>
      </c>
      <c r="B55" s="214"/>
      <c r="C55" s="92"/>
      <c r="D55" s="4"/>
      <c r="E55" s="93"/>
      <c r="F55" s="6"/>
      <c r="G55" s="4"/>
      <c r="H55" s="94"/>
      <c r="I55" s="27"/>
      <c r="Q55" s="204" t="s">
        <v>104</v>
      </c>
      <c r="R55" s="204"/>
    </row>
    <row r="56" spans="1:18" ht="28.15" thickBot="1" x14ac:dyDescent="0.45">
      <c r="A56" s="32" t="s">
        <v>10</v>
      </c>
      <c r="B56" s="23" t="s">
        <v>0</v>
      </c>
      <c r="C56" s="19" t="s">
        <v>9</v>
      </c>
      <c r="D56" s="190" t="s">
        <v>53</v>
      </c>
      <c r="E56" s="190"/>
      <c r="F56" s="190"/>
      <c r="G56" s="190"/>
      <c r="H56" s="190"/>
      <c r="I56" s="191"/>
    </row>
    <row r="57" spans="1:18" ht="43.5" customHeight="1" thickBot="1" x14ac:dyDescent="0.45">
      <c r="A57" s="33">
        <v>1</v>
      </c>
      <c r="B57" s="22" t="s">
        <v>54</v>
      </c>
      <c r="C57" s="67"/>
      <c r="D57" s="192"/>
      <c r="E57" s="192"/>
      <c r="F57" s="192"/>
      <c r="G57" s="192"/>
      <c r="H57" s="192"/>
      <c r="I57" s="193"/>
    </row>
    <row r="58" spans="1:18" ht="13.9" thickBot="1" x14ac:dyDescent="0.4">
      <c r="A58" s="86"/>
      <c r="B58" s="34"/>
      <c r="C58" s="34"/>
      <c r="D58" s="34"/>
      <c r="E58" s="34"/>
      <c r="F58" s="34"/>
      <c r="G58" s="34"/>
      <c r="H58" s="34"/>
      <c r="I58" s="35"/>
    </row>
    <row r="59" spans="1:18" ht="13.9" thickTop="1" x14ac:dyDescent="0.35"/>
  </sheetData>
  <mergeCells count="16">
    <mergeCell ref="Q55:R55"/>
    <mergeCell ref="E53:I53"/>
    <mergeCell ref="A53:D53"/>
    <mergeCell ref="A52:B52"/>
    <mergeCell ref="A55:B55"/>
    <mergeCell ref="C1:H3"/>
    <mergeCell ref="C4:H4"/>
    <mergeCell ref="D56:I56"/>
    <mergeCell ref="D57:I57"/>
    <mergeCell ref="D12:F12"/>
    <mergeCell ref="G12:I12"/>
    <mergeCell ref="C7:H7"/>
    <mergeCell ref="C8:H8"/>
    <mergeCell ref="C9:H9"/>
    <mergeCell ref="D11:E11"/>
    <mergeCell ref="A12:C12"/>
  </mergeCells>
  <printOptions horizontalCentered="1"/>
  <pageMargins left="0.51181102362204722" right="0.11811023622047245" top="0.74803149606299213" bottom="0.74803149606299213" header="0.31496062992125984" footer="0.31496062992125984"/>
  <pageSetup paperSize="9" scale="62"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E670D-29C9-460D-8279-25CB6891167D}">
  <dimension ref="A1:J121"/>
  <sheetViews>
    <sheetView tabSelected="1" topLeftCell="A81" zoomScale="70" zoomScaleNormal="70" zoomScaleSheetLayoutView="75" workbookViewId="0">
      <selection activeCell="C69" sqref="C69"/>
    </sheetView>
  </sheetViews>
  <sheetFormatPr defaultColWidth="9.06640625" defaultRowHeight="13.5" x14ac:dyDescent="0.35"/>
  <cols>
    <col min="1" max="1" width="14.59765625" style="2" customWidth="1"/>
    <col min="2" max="2" width="57.73046875" style="2" customWidth="1"/>
    <col min="3" max="5" width="23" style="2" customWidth="1"/>
    <col min="6" max="6" width="23.19921875" style="2" customWidth="1"/>
    <col min="7" max="7" width="25.9296875" style="2" bestFit="1" customWidth="1"/>
    <col min="8" max="8" width="9.06640625" style="2"/>
    <col min="9" max="9" width="15.06640625" style="2" bestFit="1" customWidth="1"/>
    <col min="10" max="16384" width="9.06640625" style="2"/>
  </cols>
  <sheetData>
    <row r="1" spans="1:10" ht="85.5" customHeight="1" x14ac:dyDescent="0.35">
      <c r="A1" s="228" t="s">
        <v>205</v>
      </c>
      <c r="B1" s="229"/>
      <c r="C1" s="229"/>
      <c r="D1" s="229"/>
      <c r="E1" s="229"/>
      <c r="F1" s="229"/>
      <c r="G1" s="229"/>
    </row>
    <row r="2" spans="1:10" ht="0.75" customHeight="1" x14ac:dyDescent="0.35">
      <c r="A2" s="230"/>
      <c r="B2" s="231"/>
      <c r="C2" s="231"/>
      <c r="D2" s="231"/>
      <c r="E2" s="231"/>
      <c r="F2" s="231"/>
      <c r="G2" s="231"/>
    </row>
    <row r="3" spans="1:10" ht="0.4" hidden="1" customHeight="1" x14ac:dyDescent="0.35">
      <c r="A3" s="230"/>
      <c r="B3" s="231"/>
      <c r="C3" s="231"/>
      <c r="D3" s="231"/>
      <c r="E3" s="231"/>
      <c r="F3" s="231"/>
      <c r="G3" s="231"/>
    </row>
    <row r="4" spans="1:10" ht="11.65" customHeight="1" x14ac:dyDescent="0.6">
      <c r="A4" s="10"/>
      <c r="B4" s="6"/>
      <c r="C4" s="6"/>
      <c r="D4" s="6"/>
      <c r="E4" s="6"/>
      <c r="F4" s="189"/>
      <c r="G4" s="189"/>
    </row>
    <row r="5" spans="1:10" ht="11.25" customHeight="1" x14ac:dyDescent="0.4">
      <c r="A5" s="10"/>
      <c r="B5" s="6"/>
      <c r="C5" s="6"/>
      <c r="D5" s="6"/>
      <c r="E5" s="6"/>
      <c r="F5" s="24"/>
      <c r="G5" s="24"/>
    </row>
    <row r="6" spans="1:10" ht="15" customHeight="1" x14ac:dyDescent="0.35">
      <c r="A6" s="10"/>
      <c r="B6" s="6"/>
      <c r="C6" s="6"/>
      <c r="D6" s="6"/>
      <c r="E6" s="6"/>
      <c r="F6" s="6"/>
      <c r="G6" s="6"/>
    </row>
    <row r="7" spans="1:10" ht="29.65" customHeight="1" x14ac:dyDescent="0.4">
      <c r="A7" s="130" t="s">
        <v>122</v>
      </c>
      <c r="B7" s="232"/>
      <c r="C7" s="232"/>
      <c r="D7" s="232"/>
      <c r="E7" s="232"/>
      <c r="F7" s="232"/>
      <c r="G7" s="232"/>
    </row>
    <row r="8" spans="1:10" ht="36.75" customHeight="1" x14ac:dyDescent="0.4">
      <c r="A8" s="130" t="s">
        <v>200</v>
      </c>
      <c r="B8" s="232"/>
      <c r="C8" s="232"/>
      <c r="D8" s="232"/>
      <c r="E8" s="232"/>
      <c r="F8" s="232"/>
      <c r="G8" s="232"/>
    </row>
    <row r="9" spans="1:10" ht="35.25" customHeight="1" x14ac:dyDescent="0.4">
      <c r="A9" s="131" t="s">
        <v>201</v>
      </c>
      <c r="B9" s="233"/>
      <c r="C9" s="233"/>
      <c r="D9" s="233"/>
      <c r="E9" s="233"/>
      <c r="F9" s="233"/>
      <c r="G9" s="233"/>
    </row>
    <row r="10" spans="1:10" ht="16.5" customHeight="1" x14ac:dyDescent="0.4">
      <c r="A10" s="227" t="s">
        <v>13</v>
      </c>
      <c r="B10" s="227"/>
      <c r="C10" s="227"/>
      <c r="D10" s="227"/>
      <c r="E10" s="227"/>
      <c r="F10" s="227"/>
      <c r="G10" s="227"/>
    </row>
    <row r="11" spans="1:10" ht="20.25" customHeight="1" x14ac:dyDescent="0.35">
      <c r="A11" s="238" t="s">
        <v>117</v>
      </c>
      <c r="B11" s="239"/>
      <c r="C11" s="239"/>
      <c r="D11" s="239"/>
      <c r="E11" s="239"/>
      <c r="F11" s="239"/>
      <c r="G11" s="239"/>
      <c r="H11" s="129"/>
      <c r="I11" s="129"/>
      <c r="J11" s="129"/>
    </row>
    <row r="12" spans="1:10" ht="16.5" customHeight="1" x14ac:dyDescent="0.35">
      <c r="A12" s="240" t="s">
        <v>206</v>
      </c>
      <c r="B12" s="241"/>
      <c r="C12" s="241"/>
      <c r="D12" s="241"/>
      <c r="E12" s="241"/>
      <c r="F12" s="241"/>
      <c r="G12" s="242"/>
      <c r="H12" s="129"/>
      <c r="I12" s="129"/>
      <c r="J12" s="129"/>
    </row>
    <row r="13" spans="1:10" ht="16.5" customHeight="1" x14ac:dyDescent="0.35">
      <c r="A13" s="243" t="s">
        <v>207</v>
      </c>
      <c r="B13" s="244"/>
      <c r="C13" s="244"/>
      <c r="D13" s="244"/>
      <c r="E13" s="244"/>
      <c r="F13" s="244"/>
      <c r="G13" s="245"/>
    </row>
    <row r="14" spans="1:10" ht="16.5" customHeight="1" x14ac:dyDescent="0.35">
      <c r="A14" s="240" t="s">
        <v>208</v>
      </c>
      <c r="B14" s="241"/>
      <c r="C14" s="241"/>
      <c r="D14" s="241"/>
      <c r="E14" s="241"/>
      <c r="F14" s="241"/>
      <c r="G14" s="242"/>
    </row>
    <row r="15" spans="1:10" ht="16.5" customHeight="1" x14ac:dyDescent="0.35">
      <c r="A15" s="240" t="s">
        <v>209</v>
      </c>
      <c r="B15" s="241"/>
      <c r="C15" s="241"/>
      <c r="D15" s="241"/>
      <c r="E15" s="241"/>
      <c r="F15" s="241"/>
      <c r="G15" s="242"/>
    </row>
    <row r="16" spans="1:10" ht="16.5" customHeight="1" thickBot="1" x14ac:dyDescent="0.4">
      <c r="A16" s="246" t="s">
        <v>210</v>
      </c>
      <c r="B16" s="247"/>
      <c r="C16" s="247"/>
      <c r="D16" s="247"/>
      <c r="E16" s="247"/>
      <c r="F16" s="247"/>
      <c r="G16" s="248"/>
    </row>
    <row r="17" spans="1:7" ht="25.15" customHeight="1" x14ac:dyDescent="0.4">
      <c r="A17" s="249" t="s">
        <v>121</v>
      </c>
      <c r="B17" s="250"/>
      <c r="C17" s="250"/>
      <c r="D17" s="250"/>
      <c r="E17" s="250"/>
      <c r="F17" s="250"/>
      <c r="G17" s="251"/>
    </row>
    <row r="18" spans="1:7" s="3" customFormat="1" ht="37.049999999999997" customHeight="1" x14ac:dyDescent="0.4">
      <c r="A18" s="134" t="s">
        <v>14</v>
      </c>
      <c r="B18" s="135" t="s">
        <v>123</v>
      </c>
      <c r="C18" s="135" t="s">
        <v>213</v>
      </c>
      <c r="D18" s="135" t="s">
        <v>214</v>
      </c>
      <c r="E18" s="136" t="s">
        <v>215</v>
      </c>
      <c r="F18" s="136" t="s">
        <v>47</v>
      </c>
      <c r="G18" s="136" t="s">
        <v>48</v>
      </c>
    </row>
    <row r="19" spans="1:7" s="3" customFormat="1" ht="22.5" customHeight="1" x14ac:dyDescent="0.4">
      <c r="A19" s="215" t="s">
        <v>124</v>
      </c>
      <c r="B19" s="215"/>
      <c r="C19" s="137"/>
      <c r="D19" s="137"/>
      <c r="E19" s="113"/>
      <c r="F19" s="113"/>
      <c r="G19" s="119"/>
    </row>
    <row r="20" spans="1:7" ht="18.75" customHeight="1" x14ac:dyDescent="0.4">
      <c r="A20" s="115">
        <v>1</v>
      </c>
      <c r="B20" s="138" t="s">
        <v>125</v>
      </c>
      <c r="C20" s="126">
        <v>58</v>
      </c>
      <c r="D20" s="126">
        <v>200</v>
      </c>
      <c r="E20" s="154">
        <v>0</v>
      </c>
      <c r="F20" s="160">
        <f>E20*1.15</f>
        <v>0</v>
      </c>
      <c r="G20" s="161">
        <f>C20*D20*F20</f>
        <v>0</v>
      </c>
    </row>
    <row r="21" spans="1:7" ht="18.75" customHeight="1" x14ac:dyDescent="0.4">
      <c r="A21" s="115">
        <v>2</v>
      </c>
      <c r="B21" s="138" t="s">
        <v>126</v>
      </c>
      <c r="C21" s="126">
        <v>58</v>
      </c>
      <c r="D21" s="126">
        <v>200</v>
      </c>
      <c r="E21" s="154"/>
      <c r="F21" s="160">
        <f t="shared" ref="F21:F24" si="0">E21*1.15</f>
        <v>0</v>
      </c>
      <c r="G21" s="161">
        <f t="shared" ref="G21:G24" si="1">C21*D21*F21</f>
        <v>0</v>
      </c>
    </row>
    <row r="22" spans="1:7" ht="18.75" customHeight="1" x14ac:dyDescent="0.4">
      <c r="A22" s="115">
        <v>3</v>
      </c>
      <c r="B22" s="138" t="s">
        <v>127</v>
      </c>
      <c r="C22" s="126">
        <v>58</v>
      </c>
      <c r="D22" s="126">
        <v>200</v>
      </c>
      <c r="E22" s="154"/>
      <c r="F22" s="160">
        <f t="shared" si="0"/>
        <v>0</v>
      </c>
      <c r="G22" s="161">
        <f t="shared" si="1"/>
        <v>0</v>
      </c>
    </row>
    <row r="23" spans="1:7" ht="18.75" customHeight="1" x14ac:dyDescent="0.4">
      <c r="A23" s="115">
        <v>4</v>
      </c>
      <c r="B23" s="138" t="s">
        <v>128</v>
      </c>
      <c r="C23" s="119">
        <v>58</v>
      </c>
      <c r="D23" s="126">
        <v>200</v>
      </c>
      <c r="E23" s="154"/>
      <c r="F23" s="160">
        <f t="shared" si="0"/>
        <v>0</v>
      </c>
      <c r="G23" s="161">
        <f t="shared" si="1"/>
        <v>0</v>
      </c>
    </row>
    <row r="24" spans="1:7" ht="20.65" customHeight="1" x14ac:dyDescent="0.4">
      <c r="A24" s="115">
        <v>5</v>
      </c>
      <c r="B24" s="138" t="s">
        <v>129</v>
      </c>
      <c r="C24" s="119">
        <v>58</v>
      </c>
      <c r="D24" s="126">
        <v>200</v>
      </c>
      <c r="E24" s="154"/>
      <c r="F24" s="160">
        <f t="shared" si="0"/>
        <v>0</v>
      </c>
      <c r="G24" s="161">
        <f t="shared" si="1"/>
        <v>0</v>
      </c>
    </row>
    <row r="25" spans="1:7" ht="26.55" customHeight="1" x14ac:dyDescent="0.4">
      <c r="A25" s="215" t="s">
        <v>130</v>
      </c>
      <c r="B25" s="215"/>
      <c r="C25" s="119"/>
      <c r="D25" s="119"/>
      <c r="E25" s="155"/>
      <c r="F25" s="113"/>
      <c r="G25" s="119"/>
    </row>
    <row r="26" spans="1:7" ht="18.75" customHeight="1" x14ac:dyDescent="0.4">
      <c r="A26" s="115">
        <v>6</v>
      </c>
      <c r="B26" s="138" t="s">
        <v>131</v>
      </c>
      <c r="C26" s="119">
        <v>58</v>
      </c>
      <c r="D26" s="126">
        <v>200</v>
      </c>
      <c r="E26" s="154"/>
      <c r="F26" s="160">
        <f>E26*1.15</f>
        <v>0</v>
      </c>
      <c r="G26" s="161">
        <f>C26*D26*F26</f>
        <v>0</v>
      </c>
    </row>
    <row r="27" spans="1:7" ht="18.75" customHeight="1" x14ac:dyDescent="0.4">
      <c r="A27" s="115">
        <v>7</v>
      </c>
      <c r="B27" s="139" t="s">
        <v>132</v>
      </c>
      <c r="C27" s="119">
        <v>58</v>
      </c>
      <c r="D27" s="126">
        <v>200</v>
      </c>
      <c r="E27" s="154"/>
      <c r="F27" s="160">
        <f t="shared" ref="F27:F80" si="2">E27*1.15</f>
        <v>0</v>
      </c>
      <c r="G27" s="161">
        <f t="shared" ref="G27:G29" si="3">C27*D27*F27</f>
        <v>0</v>
      </c>
    </row>
    <row r="28" spans="1:7" ht="18.75" customHeight="1" x14ac:dyDescent="0.4">
      <c r="A28" s="115">
        <v>8</v>
      </c>
      <c r="B28" s="138" t="s">
        <v>133</v>
      </c>
      <c r="C28" s="119">
        <v>58</v>
      </c>
      <c r="D28" s="126">
        <v>200</v>
      </c>
      <c r="E28" s="154"/>
      <c r="F28" s="160">
        <f t="shared" si="2"/>
        <v>0</v>
      </c>
      <c r="G28" s="161">
        <f t="shared" si="3"/>
        <v>0</v>
      </c>
    </row>
    <row r="29" spans="1:7" ht="18.75" customHeight="1" x14ac:dyDescent="0.4">
      <c r="A29" s="115">
        <v>9</v>
      </c>
      <c r="B29" s="139" t="s">
        <v>134</v>
      </c>
      <c r="C29" s="119">
        <v>58</v>
      </c>
      <c r="D29" s="126">
        <v>200</v>
      </c>
      <c r="E29" s="154"/>
      <c r="F29" s="160">
        <f t="shared" si="2"/>
        <v>0</v>
      </c>
      <c r="G29" s="161">
        <f t="shared" si="3"/>
        <v>0</v>
      </c>
    </row>
    <row r="30" spans="1:7" ht="23" customHeight="1" x14ac:dyDescent="0.4">
      <c r="A30" s="215" t="s">
        <v>137</v>
      </c>
      <c r="B30" s="215"/>
      <c r="C30" s="119"/>
      <c r="D30" s="119"/>
      <c r="E30" s="155"/>
      <c r="F30" s="113"/>
      <c r="G30" s="119"/>
    </row>
    <row r="31" spans="1:7" ht="18.75" customHeight="1" x14ac:dyDescent="0.4">
      <c r="A31" s="115">
        <v>10</v>
      </c>
      <c r="B31" s="140" t="s">
        <v>135</v>
      </c>
      <c r="C31" s="119">
        <v>58</v>
      </c>
      <c r="D31" s="126">
        <v>200</v>
      </c>
      <c r="E31" s="154"/>
      <c r="F31" s="160">
        <f t="shared" si="2"/>
        <v>0</v>
      </c>
      <c r="G31" s="161">
        <f t="shared" ref="G31" si="4">C31*D31*F31</f>
        <v>0</v>
      </c>
    </row>
    <row r="32" spans="1:7" ht="20" customHeight="1" x14ac:dyDescent="0.4">
      <c r="A32" s="215" t="s">
        <v>136</v>
      </c>
      <c r="B32" s="215"/>
      <c r="C32" s="119"/>
      <c r="D32" s="119"/>
      <c r="E32" s="156"/>
      <c r="F32" s="117"/>
      <c r="G32" s="119"/>
    </row>
    <row r="33" spans="1:7" ht="18.75" customHeight="1" x14ac:dyDescent="0.4">
      <c r="A33" s="115">
        <v>11</v>
      </c>
      <c r="B33" s="138" t="s">
        <v>138</v>
      </c>
      <c r="C33" s="119">
        <v>58</v>
      </c>
      <c r="D33" s="126">
        <v>200</v>
      </c>
      <c r="E33" s="154"/>
      <c r="F33" s="160">
        <f t="shared" si="2"/>
        <v>0</v>
      </c>
      <c r="G33" s="161">
        <f t="shared" ref="G33" si="5">C33*D33*F33</f>
        <v>0</v>
      </c>
    </row>
    <row r="34" spans="1:7" ht="18.75" customHeight="1" x14ac:dyDescent="0.4">
      <c r="A34" s="115">
        <v>12</v>
      </c>
      <c r="B34" s="138" t="s">
        <v>139</v>
      </c>
      <c r="C34" s="119">
        <v>58</v>
      </c>
      <c r="D34" s="126">
        <v>200</v>
      </c>
      <c r="E34" s="154"/>
      <c r="F34" s="160">
        <f t="shared" si="2"/>
        <v>0</v>
      </c>
      <c r="G34" s="161">
        <f t="shared" ref="G34:G35" si="6">C34*D34*F34</f>
        <v>0</v>
      </c>
    </row>
    <row r="35" spans="1:7" ht="18.75" customHeight="1" x14ac:dyDescent="0.4">
      <c r="A35" s="115">
        <v>13</v>
      </c>
      <c r="B35" s="138" t="s">
        <v>140</v>
      </c>
      <c r="C35" s="119">
        <v>58</v>
      </c>
      <c r="D35" s="126">
        <v>200</v>
      </c>
      <c r="E35" s="154"/>
      <c r="F35" s="160">
        <f t="shared" si="2"/>
        <v>0</v>
      </c>
      <c r="G35" s="161">
        <f t="shared" si="6"/>
        <v>0</v>
      </c>
    </row>
    <row r="36" spans="1:7" ht="24" customHeight="1" x14ac:dyDescent="0.4">
      <c r="A36" s="215" t="s">
        <v>141</v>
      </c>
      <c r="B36" s="215"/>
      <c r="C36" s="119"/>
      <c r="D36" s="119"/>
      <c r="E36" s="155"/>
      <c r="F36" s="113"/>
      <c r="G36" s="119"/>
    </row>
    <row r="37" spans="1:7" ht="18.75" customHeight="1" x14ac:dyDescent="0.4">
      <c r="A37" s="115">
        <v>14</v>
      </c>
      <c r="B37" s="138" t="s">
        <v>142</v>
      </c>
      <c r="C37" s="119">
        <v>58</v>
      </c>
      <c r="D37" s="126">
        <v>200</v>
      </c>
      <c r="E37" s="154"/>
      <c r="F37" s="160">
        <f t="shared" si="2"/>
        <v>0</v>
      </c>
      <c r="G37" s="161">
        <f t="shared" ref="G37" si="7">C37*D37*F37</f>
        <v>0</v>
      </c>
    </row>
    <row r="38" spans="1:7" ht="18.75" customHeight="1" x14ac:dyDescent="0.4">
      <c r="A38" s="115">
        <v>15</v>
      </c>
      <c r="B38" s="138" t="s">
        <v>143</v>
      </c>
      <c r="C38" s="119">
        <v>58</v>
      </c>
      <c r="D38" s="126">
        <v>200</v>
      </c>
      <c r="E38" s="154"/>
      <c r="F38" s="160">
        <f t="shared" si="2"/>
        <v>0</v>
      </c>
      <c r="G38" s="161">
        <f t="shared" ref="G38:G39" si="8">C38*D38*F38</f>
        <v>0</v>
      </c>
    </row>
    <row r="39" spans="1:7" ht="18.75" customHeight="1" x14ac:dyDescent="0.4">
      <c r="A39" s="115">
        <v>16</v>
      </c>
      <c r="B39" s="128" t="s">
        <v>144</v>
      </c>
      <c r="C39" s="119">
        <v>58</v>
      </c>
      <c r="D39" s="126">
        <v>200</v>
      </c>
      <c r="E39" s="154"/>
      <c r="F39" s="160">
        <f t="shared" si="2"/>
        <v>0</v>
      </c>
      <c r="G39" s="161">
        <f t="shared" si="8"/>
        <v>0</v>
      </c>
    </row>
    <row r="40" spans="1:7" ht="31.5" customHeight="1" x14ac:dyDescent="0.4">
      <c r="A40" s="215" t="s">
        <v>145</v>
      </c>
      <c r="B40" s="215"/>
      <c r="C40" s="119"/>
      <c r="D40" s="119"/>
      <c r="E40" s="157"/>
      <c r="F40" s="118"/>
      <c r="G40" s="119"/>
    </row>
    <row r="41" spans="1:7" ht="18.75" customHeight="1" x14ac:dyDescent="0.4">
      <c r="A41" s="115">
        <v>17</v>
      </c>
      <c r="B41" s="141" t="s">
        <v>146</v>
      </c>
      <c r="C41" s="119">
        <v>58</v>
      </c>
      <c r="D41" s="126">
        <v>200</v>
      </c>
      <c r="E41" s="154"/>
      <c r="F41" s="160">
        <f t="shared" si="2"/>
        <v>0</v>
      </c>
      <c r="G41" s="161">
        <f t="shared" ref="G41" si="9">C41*D41*F41</f>
        <v>0</v>
      </c>
    </row>
    <row r="42" spans="1:7" ht="18.75" customHeight="1" x14ac:dyDescent="0.4">
      <c r="A42" s="115">
        <v>18</v>
      </c>
      <c r="B42" s="138" t="s">
        <v>147</v>
      </c>
      <c r="C42" s="119">
        <v>58</v>
      </c>
      <c r="D42" s="126">
        <v>200</v>
      </c>
      <c r="E42" s="154"/>
      <c r="F42" s="160">
        <f t="shared" si="2"/>
        <v>0</v>
      </c>
      <c r="G42" s="161">
        <f t="shared" ref="G42:G43" si="10">C42*D42*F42</f>
        <v>0</v>
      </c>
    </row>
    <row r="43" spans="1:7" ht="18.75" customHeight="1" x14ac:dyDescent="0.4">
      <c r="A43" s="115">
        <v>19</v>
      </c>
      <c r="B43" s="128" t="s">
        <v>148</v>
      </c>
      <c r="C43" s="119">
        <v>58</v>
      </c>
      <c r="D43" s="126">
        <v>200</v>
      </c>
      <c r="E43" s="154"/>
      <c r="F43" s="160">
        <f t="shared" si="2"/>
        <v>0</v>
      </c>
      <c r="G43" s="161">
        <f t="shared" si="10"/>
        <v>0</v>
      </c>
    </row>
    <row r="44" spans="1:7" ht="27.4" customHeight="1" x14ac:dyDescent="0.4">
      <c r="A44" s="215" t="s">
        <v>149</v>
      </c>
      <c r="B44" s="215"/>
      <c r="C44" s="119"/>
      <c r="D44" s="119"/>
      <c r="E44" s="156"/>
      <c r="F44" s="117"/>
      <c r="G44" s="119"/>
    </row>
    <row r="45" spans="1:7" ht="18.75" customHeight="1" x14ac:dyDescent="0.4">
      <c r="A45" s="115">
        <v>20</v>
      </c>
      <c r="B45" s="139" t="s">
        <v>150</v>
      </c>
      <c r="C45" s="119">
        <v>58</v>
      </c>
      <c r="D45" s="126">
        <v>200</v>
      </c>
      <c r="E45" s="154"/>
      <c r="F45" s="160">
        <f t="shared" si="2"/>
        <v>0</v>
      </c>
      <c r="G45" s="161">
        <f t="shared" ref="G45" si="11">C45*D45*F45</f>
        <v>0</v>
      </c>
    </row>
    <row r="46" spans="1:7" ht="18.75" customHeight="1" x14ac:dyDescent="0.4">
      <c r="A46" s="115">
        <v>21</v>
      </c>
      <c r="B46" s="138" t="s">
        <v>151</v>
      </c>
      <c r="C46" s="119">
        <v>58</v>
      </c>
      <c r="D46" s="126">
        <v>200</v>
      </c>
      <c r="E46" s="154"/>
      <c r="F46" s="160">
        <f t="shared" si="2"/>
        <v>0</v>
      </c>
      <c r="G46" s="161">
        <f t="shared" ref="G46:G53" si="12">C46*D46*F46</f>
        <v>0</v>
      </c>
    </row>
    <row r="47" spans="1:7" ht="19.899999999999999" customHeight="1" x14ac:dyDescent="0.4">
      <c r="A47" s="115">
        <v>22</v>
      </c>
      <c r="B47" s="138" t="s">
        <v>152</v>
      </c>
      <c r="C47" s="119">
        <v>58</v>
      </c>
      <c r="D47" s="126">
        <v>200</v>
      </c>
      <c r="E47" s="154"/>
      <c r="F47" s="160">
        <f t="shared" si="2"/>
        <v>0</v>
      </c>
      <c r="G47" s="161">
        <f t="shared" si="12"/>
        <v>0</v>
      </c>
    </row>
    <row r="48" spans="1:7" ht="18.75" customHeight="1" x14ac:dyDescent="0.4">
      <c r="A48" s="115">
        <v>23</v>
      </c>
      <c r="B48" s="128" t="s">
        <v>153</v>
      </c>
      <c r="C48" s="119">
        <v>58</v>
      </c>
      <c r="D48" s="126">
        <v>200</v>
      </c>
      <c r="E48" s="154"/>
      <c r="F48" s="160">
        <f t="shared" si="2"/>
        <v>0</v>
      </c>
      <c r="G48" s="161">
        <f t="shared" si="12"/>
        <v>0</v>
      </c>
    </row>
    <row r="49" spans="1:7" ht="18.75" customHeight="1" x14ac:dyDescent="0.4">
      <c r="A49" s="115">
        <v>24</v>
      </c>
      <c r="B49" s="128" t="s">
        <v>154</v>
      </c>
      <c r="C49" s="119">
        <v>58</v>
      </c>
      <c r="D49" s="126">
        <v>200</v>
      </c>
      <c r="E49" s="154"/>
      <c r="F49" s="160">
        <f t="shared" si="2"/>
        <v>0</v>
      </c>
      <c r="G49" s="161">
        <f t="shared" si="12"/>
        <v>0</v>
      </c>
    </row>
    <row r="50" spans="1:7" ht="18.75" customHeight="1" x14ac:dyDescent="0.4">
      <c r="A50" s="115">
        <v>25</v>
      </c>
      <c r="B50" s="142" t="s">
        <v>155</v>
      </c>
      <c r="C50" s="119">
        <v>58</v>
      </c>
      <c r="D50" s="126">
        <v>200</v>
      </c>
      <c r="E50" s="154"/>
      <c r="F50" s="160">
        <f t="shared" si="2"/>
        <v>0</v>
      </c>
      <c r="G50" s="161">
        <f t="shared" si="12"/>
        <v>0</v>
      </c>
    </row>
    <row r="51" spans="1:7" ht="18.75" customHeight="1" x14ac:dyDescent="0.4">
      <c r="A51" s="115">
        <v>26</v>
      </c>
      <c r="B51" s="128" t="s">
        <v>116</v>
      </c>
      <c r="C51" s="119">
        <v>58</v>
      </c>
      <c r="D51" s="126">
        <v>200</v>
      </c>
      <c r="E51" s="154"/>
      <c r="F51" s="160">
        <f t="shared" si="2"/>
        <v>0</v>
      </c>
      <c r="G51" s="161">
        <f t="shared" si="12"/>
        <v>0</v>
      </c>
    </row>
    <row r="52" spans="1:7" ht="18.75" customHeight="1" x14ac:dyDescent="0.4">
      <c r="A52" s="115">
        <v>27</v>
      </c>
      <c r="B52" s="128" t="s">
        <v>156</v>
      </c>
      <c r="C52" s="119">
        <v>58</v>
      </c>
      <c r="D52" s="126">
        <v>200</v>
      </c>
      <c r="E52" s="154"/>
      <c r="F52" s="160">
        <f t="shared" si="2"/>
        <v>0</v>
      </c>
      <c r="G52" s="161">
        <f t="shared" si="12"/>
        <v>0</v>
      </c>
    </row>
    <row r="53" spans="1:7" ht="18.75" customHeight="1" x14ac:dyDescent="0.4">
      <c r="A53" s="115">
        <v>28</v>
      </c>
      <c r="B53" s="128" t="s">
        <v>157</v>
      </c>
      <c r="C53" s="119">
        <v>58</v>
      </c>
      <c r="D53" s="126">
        <v>200</v>
      </c>
      <c r="E53" s="154"/>
      <c r="F53" s="160">
        <f t="shared" si="2"/>
        <v>0</v>
      </c>
      <c r="G53" s="161">
        <f t="shared" si="12"/>
        <v>0</v>
      </c>
    </row>
    <row r="54" spans="1:7" ht="31.05" customHeight="1" x14ac:dyDescent="0.4">
      <c r="A54" s="215" t="s">
        <v>158</v>
      </c>
      <c r="B54" s="215"/>
      <c r="C54" s="119"/>
      <c r="D54" s="119"/>
      <c r="E54" s="156"/>
      <c r="F54" s="117"/>
      <c r="G54" s="119"/>
    </row>
    <row r="55" spans="1:7" ht="18.75" customHeight="1" x14ac:dyDescent="0.4">
      <c r="A55" s="115">
        <v>29</v>
      </c>
      <c r="B55" s="128" t="s">
        <v>159</v>
      </c>
      <c r="C55" s="119">
        <v>58</v>
      </c>
      <c r="D55" s="126">
        <v>200</v>
      </c>
      <c r="E55" s="154"/>
      <c r="F55" s="160">
        <f t="shared" si="2"/>
        <v>0</v>
      </c>
      <c r="G55" s="161">
        <f t="shared" ref="G55" si="13">C55*D55*F55</f>
        <v>0</v>
      </c>
    </row>
    <row r="56" spans="1:7" ht="18.75" customHeight="1" x14ac:dyDescent="0.4">
      <c r="A56" s="115">
        <v>30</v>
      </c>
      <c r="B56" s="128" t="s">
        <v>160</v>
      </c>
      <c r="C56" s="119">
        <v>58</v>
      </c>
      <c r="D56" s="126">
        <v>200</v>
      </c>
      <c r="E56" s="154"/>
      <c r="F56" s="160">
        <f t="shared" si="2"/>
        <v>0</v>
      </c>
      <c r="G56" s="161">
        <f t="shared" ref="G56" si="14">C56*D56*F56</f>
        <v>0</v>
      </c>
    </row>
    <row r="57" spans="1:7" ht="23" customHeight="1" x14ac:dyDescent="0.4">
      <c r="A57" s="215" t="s">
        <v>161</v>
      </c>
      <c r="B57" s="215"/>
      <c r="C57" s="119"/>
      <c r="D57" s="119"/>
      <c r="E57" s="158"/>
      <c r="F57" s="117"/>
      <c r="G57" s="119"/>
    </row>
    <row r="58" spans="1:7" ht="18.75" customHeight="1" x14ac:dyDescent="0.4">
      <c r="A58" s="115">
        <v>31</v>
      </c>
      <c r="B58" s="128" t="s">
        <v>163</v>
      </c>
      <c r="C58" s="119">
        <v>58</v>
      </c>
      <c r="D58" s="126">
        <v>200</v>
      </c>
      <c r="E58" s="154"/>
      <c r="F58" s="160">
        <f t="shared" si="2"/>
        <v>0</v>
      </c>
      <c r="G58" s="161">
        <f t="shared" ref="G58" si="15">C58*D58*F58</f>
        <v>0</v>
      </c>
    </row>
    <row r="59" spans="1:7" ht="18.75" customHeight="1" x14ac:dyDescent="0.4">
      <c r="A59" s="115">
        <v>32</v>
      </c>
      <c r="B59" s="128" t="s">
        <v>162</v>
      </c>
      <c r="C59" s="119">
        <v>58</v>
      </c>
      <c r="D59" s="126">
        <v>200</v>
      </c>
      <c r="E59" s="154"/>
      <c r="F59" s="160">
        <f t="shared" si="2"/>
        <v>0</v>
      </c>
      <c r="G59" s="161">
        <f t="shared" ref="G59" si="16">C59*D59*F59</f>
        <v>0</v>
      </c>
    </row>
    <row r="60" spans="1:7" ht="34.15" customHeight="1" x14ac:dyDescent="0.4">
      <c r="A60" s="215" t="s">
        <v>164</v>
      </c>
      <c r="B60" s="215"/>
      <c r="C60" s="119"/>
      <c r="D60" s="119"/>
      <c r="E60" s="158"/>
      <c r="F60" s="118"/>
      <c r="G60" s="119"/>
    </row>
    <row r="61" spans="1:7" ht="18.75" customHeight="1" x14ac:dyDescent="0.4">
      <c r="A61" s="115">
        <v>33</v>
      </c>
      <c r="B61" s="143" t="s">
        <v>165</v>
      </c>
      <c r="C61" s="119">
        <v>58</v>
      </c>
      <c r="D61" s="126">
        <v>200</v>
      </c>
      <c r="E61" s="154"/>
      <c r="F61" s="160">
        <f t="shared" si="2"/>
        <v>0</v>
      </c>
      <c r="G61" s="161">
        <f t="shared" ref="G61" si="17">C61*D61*F61</f>
        <v>0</v>
      </c>
    </row>
    <row r="62" spans="1:7" ht="32.25" customHeight="1" x14ac:dyDescent="0.4">
      <c r="A62" s="252" t="s">
        <v>167</v>
      </c>
      <c r="B62" s="252"/>
      <c r="C62" s="133"/>
      <c r="D62" s="133"/>
      <c r="E62" s="159"/>
      <c r="F62" s="132"/>
      <c r="G62" s="133"/>
    </row>
    <row r="63" spans="1:7" ht="18.75" customHeight="1" x14ac:dyDescent="0.4">
      <c r="A63" s="115">
        <v>34</v>
      </c>
      <c r="B63" s="138" t="s">
        <v>166</v>
      </c>
      <c r="C63" s="119">
        <v>58</v>
      </c>
      <c r="D63" s="126">
        <v>200</v>
      </c>
      <c r="E63" s="154"/>
      <c r="F63" s="160">
        <f t="shared" si="2"/>
        <v>0</v>
      </c>
      <c r="G63" s="161">
        <f t="shared" ref="G63" si="18">C63*D63*F63</f>
        <v>0</v>
      </c>
    </row>
    <row r="64" spans="1:7" ht="18.75" customHeight="1" x14ac:dyDescent="0.4">
      <c r="A64" s="115">
        <v>35</v>
      </c>
      <c r="B64" s="138" t="s">
        <v>168</v>
      </c>
      <c r="C64" s="119">
        <v>58</v>
      </c>
      <c r="D64" s="126">
        <v>200</v>
      </c>
      <c r="E64" s="154"/>
      <c r="F64" s="160">
        <f t="shared" si="2"/>
        <v>0</v>
      </c>
      <c r="G64" s="161">
        <f t="shared" ref="G64" si="19">C64*D64*F64</f>
        <v>0</v>
      </c>
    </row>
    <row r="65" spans="1:7" ht="18.75" customHeight="1" x14ac:dyDescent="0.4">
      <c r="A65" s="215" t="s">
        <v>169</v>
      </c>
      <c r="B65" s="215"/>
      <c r="C65" s="119"/>
      <c r="D65" s="119"/>
      <c r="E65" s="158"/>
      <c r="F65" s="117"/>
      <c r="G65" s="119"/>
    </row>
    <row r="66" spans="1:7" ht="18.75" customHeight="1" x14ac:dyDescent="0.4">
      <c r="A66" s="115">
        <v>36</v>
      </c>
      <c r="B66" s="138" t="s">
        <v>176</v>
      </c>
      <c r="C66" s="119">
        <v>58</v>
      </c>
      <c r="D66" s="126">
        <v>200</v>
      </c>
      <c r="E66" s="154"/>
      <c r="F66" s="160">
        <f t="shared" si="2"/>
        <v>0</v>
      </c>
      <c r="G66" s="161">
        <f t="shared" ref="G66" si="20">C66*D66*F66</f>
        <v>0</v>
      </c>
    </row>
    <row r="67" spans="1:7" ht="18.75" customHeight="1" x14ac:dyDescent="0.4">
      <c r="A67" s="115">
        <v>37</v>
      </c>
      <c r="B67" s="138" t="s">
        <v>171</v>
      </c>
      <c r="C67" s="119">
        <v>58</v>
      </c>
      <c r="D67" s="126">
        <v>200</v>
      </c>
      <c r="E67" s="154"/>
      <c r="F67" s="160">
        <f t="shared" si="2"/>
        <v>0</v>
      </c>
      <c r="G67" s="161">
        <f t="shared" ref="G67:G72" si="21">C67*D67*F67</f>
        <v>0</v>
      </c>
    </row>
    <row r="68" spans="1:7" ht="18.75" customHeight="1" x14ac:dyDescent="0.4">
      <c r="A68" s="115">
        <v>38</v>
      </c>
      <c r="B68" s="138" t="s">
        <v>172</v>
      </c>
      <c r="C68" s="119">
        <v>58</v>
      </c>
      <c r="D68" s="126">
        <v>200</v>
      </c>
      <c r="E68" s="154"/>
      <c r="F68" s="160">
        <f t="shared" si="2"/>
        <v>0</v>
      </c>
      <c r="G68" s="161">
        <f t="shared" si="21"/>
        <v>0</v>
      </c>
    </row>
    <row r="69" spans="1:7" ht="18.75" customHeight="1" x14ac:dyDescent="0.4">
      <c r="A69" s="115">
        <v>39</v>
      </c>
      <c r="B69" s="138" t="s">
        <v>175</v>
      </c>
      <c r="C69" s="119">
        <v>58</v>
      </c>
      <c r="D69" s="126">
        <v>200</v>
      </c>
      <c r="E69" s="154"/>
      <c r="F69" s="160">
        <f t="shared" si="2"/>
        <v>0</v>
      </c>
      <c r="G69" s="161">
        <f t="shared" si="21"/>
        <v>0</v>
      </c>
    </row>
    <row r="70" spans="1:7" ht="18.75" customHeight="1" x14ac:dyDescent="0.4">
      <c r="A70" s="115">
        <v>40</v>
      </c>
      <c r="B70" s="138" t="s">
        <v>174</v>
      </c>
      <c r="C70" s="119">
        <v>58</v>
      </c>
      <c r="D70" s="126">
        <v>200</v>
      </c>
      <c r="E70" s="154"/>
      <c r="F70" s="160">
        <f t="shared" si="2"/>
        <v>0</v>
      </c>
      <c r="G70" s="161">
        <f t="shared" si="21"/>
        <v>0</v>
      </c>
    </row>
    <row r="71" spans="1:7" ht="18.75" customHeight="1" x14ac:dyDescent="0.4">
      <c r="A71" s="115">
        <v>41</v>
      </c>
      <c r="B71" s="138" t="s">
        <v>173</v>
      </c>
      <c r="C71" s="119">
        <v>58</v>
      </c>
      <c r="D71" s="126">
        <v>200</v>
      </c>
      <c r="E71" s="154"/>
      <c r="F71" s="160">
        <f t="shared" si="2"/>
        <v>0</v>
      </c>
      <c r="G71" s="161">
        <f t="shared" si="21"/>
        <v>0</v>
      </c>
    </row>
    <row r="72" spans="1:7" ht="18.75" customHeight="1" x14ac:dyDescent="0.4">
      <c r="A72" s="115">
        <v>42</v>
      </c>
      <c r="B72" s="138" t="s">
        <v>170</v>
      </c>
      <c r="C72" s="119">
        <v>58</v>
      </c>
      <c r="D72" s="126">
        <v>200</v>
      </c>
      <c r="E72" s="154"/>
      <c r="F72" s="160">
        <f t="shared" si="2"/>
        <v>0</v>
      </c>
      <c r="G72" s="161">
        <f t="shared" si="21"/>
        <v>0</v>
      </c>
    </row>
    <row r="73" spans="1:7" ht="41.25" customHeight="1" x14ac:dyDescent="0.4">
      <c r="A73" s="215" t="s">
        <v>212</v>
      </c>
      <c r="B73" s="215"/>
      <c r="C73" s="119"/>
      <c r="D73" s="119"/>
      <c r="E73" s="158"/>
      <c r="F73" s="117"/>
      <c r="G73" s="119"/>
    </row>
    <row r="74" spans="1:7" ht="18.75" customHeight="1" x14ac:dyDescent="0.4">
      <c r="A74" s="115">
        <v>43</v>
      </c>
      <c r="B74" s="138" t="s">
        <v>177</v>
      </c>
      <c r="C74" s="119">
        <v>58</v>
      </c>
      <c r="D74" s="126">
        <v>200</v>
      </c>
      <c r="E74" s="154"/>
      <c r="F74" s="160">
        <f t="shared" si="2"/>
        <v>0</v>
      </c>
      <c r="G74" s="161">
        <f t="shared" ref="G74" si="22">C74*D74*F74</f>
        <v>0</v>
      </c>
    </row>
    <row r="75" spans="1:7" ht="25.15" customHeight="1" x14ac:dyDescent="0.4">
      <c r="A75" s="115">
        <v>44</v>
      </c>
      <c r="B75" s="144" t="s">
        <v>178</v>
      </c>
      <c r="C75" s="119">
        <v>58</v>
      </c>
      <c r="D75" s="126">
        <v>200</v>
      </c>
      <c r="E75" s="154"/>
      <c r="F75" s="160">
        <f t="shared" si="2"/>
        <v>0</v>
      </c>
      <c r="G75" s="161">
        <f t="shared" ref="G75:G77" si="23">C75*D75*F75</f>
        <v>0</v>
      </c>
    </row>
    <row r="76" spans="1:7" ht="25.9" customHeight="1" x14ac:dyDescent="0.4">
      <c r="A76" s="115">
        <v>45</v>
      </c>
      <c r="B76" s="144" t="s">
        <v>179</v>
      </c>
      <c r="C76" s="119">
        <v>58</v>
      </c>
      <c r="D76" s="126">
        <v>200</v>
      </c>
      <c r="E76" s="154"/>
      <c r="F76" s="160">
        <f t="shared" si="2"/>
        <v>0</v>
      </c>
      <c r="G76" s="161">
        <f t="shared" si="23"/>
        <v>0</v>
      </c>
    </row>
    <row r="77" spans="1:7" ht="18.75" customHeight="1" x14ac:dyDescent="0.4">
      <c r="A77" s="115">
        <v>46</v>
      </c>
      <c r="B77" s="138" t="s">
        <v>180</v>
      </c>
      <c r="C77" s="119">
        <v>58</v>
      </c>
      <c r="D77" s="126">
        <v>200</v>
      </c>
      <c r="E77" s="154"/>
      <c r="F77" s="160">
        <f t="shared" si="2"/>
        <v>0</v>
      </c>
      <c r="G77" s="161">
        <f t="shared" si="23"/>
        <v>0</v>
      </c>
    </row>
    <row r="78" spans="1:7" ht="38.25" customHeight="1" x14ac:dyDescent="0.4">
      <c r="A78" s="215" t="s">
        <v>181</v>
      </c>
      <c r="B78" s="215"/>
      <c r="C78" s="119"/>
      <c r="D78" s="119"/>
      <c r="E78" s="158"/>
      <c r="F78" s="117"/>
      <c r="G78" s="119"/>
    </row>
    <row r="79" spans="1:7" ht="18.75" customHeight="1" x14ac:dyDescent="0.4">
      <c r="A79" s="115">
        <v>47</v>
      </c>
      <c r="B79" s="114" t="s">
        <v>182</v>
      </c>
      <c r="C79" s="119">
        <v>58</v>
      </c>
      <c r="D79" s="126">
        <v>200</v>
      </c>
      <c r="E79" s="154"/>
      <c r="F79" s="160">
        <f t="shared" si="2"/>
        <v>0</v>
      </c>
      <c r="G79" s="161">
        <f t="shared" ref="G79" si="24">C79*D79*F79</f>
        <v>0</v>
      </c>
    </row>
    <row r="80" spans="1:7" ht="18.75" customHeight="1" x14ac:dyDescent="0.4">
      <c r="A80" s="115">
        <v>48</v>
      </c>
      <c r="B80" s="114" t="s">
        <v>148</v>
      </c>
      <c r="C80" s="119">
        <v>58</v>
      </c>
      <c r="D80" s="126">
        <v>200</v>
      </c>
      <c r="E80" s="154"/>
      <c r="F80" s="160">
        <f t="shared" si="2"/>
        <v>0</v>
      </c>
      <c r="G80" s="161">
        <f t="shared" ref="G80" si="25">C80*D80*F80</f>
        <v>0</v>
      </c>
    </row>
    <row r="81" spans="1:9" ht="23.55" customHeight="1" x14ac:dyDescent="0.6">
      <c r="A81" s="253" t="s">
        <v>196</v>
      </c>
      <c r="B81" s="254"/>
      <c r="C81" s="254"/>
      <c r="D81" s="245"/>
      <c r="E81" s="145"/>
      <c r="F81" s="145"/>
      <c r="G81" s="146">
        <f>SUM(G20:G80)</f>
        <v>0</v>
      </c>
      <c r="I81" s="162"/>
    </row>
    <row r="82" spans="1:9" ht="23.55" customHeight="1" x14ac:dyDescent="0.6">
      <c r="A82" s="255" t="s">
        <v>198</v>
      </c>
      <c r="B82" s="256"/>
      <c r="C82" s="257"/>
      <c r="D82" s="258"/>
      <c r="E82" s="147" t="s">
        <v>216</v>
      </c>
      <c r="F82" s="163"/>
      <c r="G82" s="146">
        <f>G81*((100+F82)/100)</f>
        <v>0</v>
      </c>
    </row>
    <row r="83" spans="1:9" ht="23.55" customHeight="1" x14ac:dyDescent="0.6">
      <c r="A83" s="255" t="s">
        <v>197</v>
      </c>
      <c r="B83" s="256"/>
      <c r="C83" s="257"/>
      <c r="D83" s="258"/>
      <c r="E83" s="147" t="s">
        <v>217</v>
      </c>
      <c r="F83" s="163"/>
      <c r="G83" s="127">
        <f>G82+F83</f>
        <v>0</v>
      </c>
    </row>
    <row r="84" spans="1:9" ht="18.75" customHeight="1" x14ac:dyDescent="0.4">
      <c r="A84" s="255"/>
      <c r="B84" s="257"/>
      <c r="C84" s="257"/>
      <c r="D84" s="257"/>
      <c r="E84" s="257"/>
      <c r="F84" s="257"/>
      <c r="G84" s="258"/>
    </row>
    <row r="85" spans="1:9" ht="18.75" customHeight="1" x14ac:dyDescent="0.35">
      <c r="A85" s="215" t="s">
        <v>202</v>
      </c>
      <c r="B85" s="215"/>
      <c r="C85" s="148"/>
      <c r="D85" s="148"/>
      <c r="E85" s="148"/>
      <c r="F85" s="148"/>
      <c r="G85" s="148"/>
    </row>
    <row r="86" spans="1:9" ht="51.75" customHeight="1" x14ac:dyDescent="0.4">
      <c r="A86" s="116" t="s">
        <v>183</v>
      </c>
      <c r="B86" s="116"/>
      <c r="C86" s="164" t="s">
        <v>218</v>
      </c>
      <c r="D86" s="164" t="s">
        <v>204</v>
      </c>
      <c r="E86" s="164" t="s">
        <v>193</v>
      </c>
      <c r="F86" s="164" t="s">
        <v>194</v>
      </c>
      <c r="G86" s="164" t="s">
        <v>195</v>
      </c>
    </row>
    <row r="87" spans="1:9" ht="21" customHeight="1" x14ac:dyDescent="0.4">
      <c r="A87" s="115">
        <v>1</v>
      </c>
      <c r="B87" s="114" t="s">
        <v>184</v>
      </c>
      <c r="C87" s="165">
        <v>1000</v>
      </c>
      <c r="D87" s="154"/>
      <c r="E87" s="161">
        <f>(C87*D87)*1.15</f>
        <v>0</v>
      </c>
      <c r="F87" s="161">
        <f>E87*((100+$F$82)/100)</f>
        <v>0</v>
      </c>
      <c r="G87" s="161">
        <f>E87*((100+$F$83)/100)</f>
        <v>0</v>
      </c>
    </row>
    <row r="88" spans="1:9" ht="21" customHeight="1" x14ac:dyDescent="0.4">
      <c r="A88" s="115">
        <v>2</v>
      </c>
      <c r="B88" s="114" t="s">
        <v>203</v>
      </c>
      <c r="C88" s="165">
        <v>1000</v>
      </c>
      <c r="D88" s="154"/>
      <c r="E88" s="161">
        <f t="shared" ref="E88:E96" si="26">(C88*D88)*1.15</f>
        <v>0</v>
      </c>
      <c r="F88" s="161">
        <f t="shared" ref="F88:F95" si="27">E88*((100+$F$82)/100)</f>
        <v>0</v>
      </c>
      <c r="G88" s="161">
        <f t="shared" ref="G88:G96" si="28">E88*((100+$F$83)/100)</f>
        <v>0</v>
      </c>
    </row>
    <row r="89" spans="1:9" ht="21" customHeight="1" x14ac:dyDescent="0.4">
      <c r="A89" s="115">
        <v>3</v>
      </c>
      <c r="B89" s="114" t="s">
        <v>185</v>
      </c>
      <c r="C89" s="165">
        <v>1000</v>
      </c>
      <c r="D89" s="154"/>
      <c r="E89" s="161">
        <f t="shared" si="26"/>
        <v>0</v>
      </c>
      <c r="F89" s="161">
        <f t="shared" si="27"/>
        <v>0</v>
      </c>
      <c r="G89" s="161">
        <f t="shared" si="28"/>
        <v>0</v>
      </c>
    </row>
    <row r="90" spans="1:9" ht="21" customHeight="1" x14ac:dyDescent="0.4">
      <c r="A90" s="115">
        <v>4</v>
      </c>
      <c r="B90" s="114" t="s">
        <v>186</v>
      </c>
      <c r="C90" s="165">
        <v>1000</v>
      </c>
      <c r="D90" s="154"/>
      <c r="E90" s="161">
        <f t="shared" si="26"/>
        <v>0</v>
      </c>
      <c r="F90" s="161">
        <f t="shared" si="27"/>
        <v>0</v>
      </c>
      <c r="G90" s="161">
        <f t="shared" si="28"/>
        <v>0</v>
      </c>
    </row>
    <row r="91" spans="1:9" ht="21" customHeight="1" x14ac:dyDescent="0.4">
      <c r="A91" s="115">
        <v>5</v>
      </c>
      <c r="B91" s="114" t="s">
        <v>187</v>
      </c>
      <c r="C91" s="165">
        <v>1000</v>
      </c>
      <c r="D91" s="154"/>
      <c r="E91" s="161">
        <f t="shared" si="26"/>
        <v>0</v>
      </c>
      <c r="F91" s="161">
        <f t="shared" si="27"/>
        <v>0</v>
      </c>
      <c r="G91" s="161">
        <f t="shared" si="28"/>
        <v>0</v>
      </c>
    </row>
    <row r="92" spans="1:9" ht="21" customHeight="1" x14ac:dyDescent="0.4">
      <c r="A92" s="115">
        <v>6</v>
      </c>
      <c r="B92" s="114" t="s">
        <v>188</v>
      </c>
      <c r="C92" s="165">
        <v>1000</v>
      </c>
      <c r="D92" s="154"/>
      <c r="E92" s="161">
        <f t="shared" si="26"/>
        <v>0</v>
      </c>
      <c r="F92" s="161">
        <f t="shared" si="27"/>
        <v>0</v>
      </c>
      <c r="G92" s="161">
        <f t="shared" si="28"/>
        <v>0</v>
      </c>
    </row>
    <row r="93" spans="1:9" ht="21" customHeight="1" x14ac:dyDescent="0.4">
      <c r="A93" s="115">
        <v>7</v>
      </c>
      <c r="B93" s="114" t="s">
        <v>189</v>
      </c>
      <c r="C93" s="165">
        <v>1000</v>
      </c>
      <c r="D93" s="154"/>
      <c r="E93" s="161">
        <f t="shared" si="26"/>
        <v>0</v>
      </c>
      <c r="F93" s="161">
        <f t="shared" si="27"/>
        <v>0</v>
      </c>
      <c r="G93" s="161">
        <f t="shared" si="28"/>
        <v>0</v>
      </c>
    </row>
    <row r="94" spans="1:9" ht="21" customHeight="1" x14ac:dyDescent="0.4">
      <c r="A94" s="115">
        <v>8</v>
      </c>
      <c r="B94" s="114" t="s">
        <v>190</v>
      </c>
      <c r="C94" s="165">
        <v>1000</v>
      </c>
      <c r="D94" s="154"/>
      <c r="E94" s="161">
        <f t="shared" si="26"/>
        <v>0</v>
      </c>
      <c r="F94" s="161">
        <f t="shared" si="27"/>
        <v>0</v>
      </c>
      <c r="G94" s="161">
        <f t="shared" si="28"/>
        <v>0</v>
      </c>
    </row>
    <row r="95" spans="1:9" ht="21" customHeight="1" x14ac:dyDescent="0.4">
      <c r="A95" s="115">
        <v>9</v>
      </c>
      <c r="B95" s="114" t="s">
        <v>191</v>
      </c>
      <c r="C95" s="165">
        <v>1000</v>
      </c>
      <c r="D95" s="154"/>
      <c r="E95" s="161">
        <f t="shared" si="26"/>
        <v>0</v>
      </c>
      <c r="F95" s="161">
        <f t="shared" si="27"/>
        <v>0</v>
      </c>
      <c r="G95" s="161">
        <f t="shared" si="28"/>
        <v>0</v>
      </c>
    </row>
    <row r="96" spans="1:9" ht="21" customHeight="1" x14ac:dyDescent="0.4">
      <c r="A96" s="115">
        <v>10</v>
      </c>
      <c r="B96" s="114" t="s">
        <v>192</v>
      </c>
      <c r="C96" s="165">
        <v>1000</v>
      </c>
      <c r="D96" s="154"/>
      <c r="E96" s="161">
        <f t="shared" si="26"/>
        <v>0</v>
      </c>
      <c r="F96" s="161">
        <f>E96*((100+$F$82)/100)</f>
        <v>0</v>
      </c>
      <c r="G96" s="161">
        <f t="shared" si="28"/>
        <v>0</v>
      </c>
    </row>
    <row r="97" spans="1:7" s="1" customFormat="1" ht="18.75" customHeight="1" x14ac:dyDescent="0.4">
      <c r="A97" s="259" t="s">
        <v>211</v>
      </c>
      <c r="B97" s="260"/>
      <c r="C97" s="149"/>
      <c r="D97" s="149"/>
      <c r="E97" s="149"/>
      <c r="F97" s="149"/>
      <c r="G97" s="149"/>
    </row>
    <row r="98" spans="1:7" s="169" customFormat="1" ht="36" customHeight="1" x14ac:dyDescent="0.35">
      <c r="A98" s="234" t="s">
        <v>199</v>
      </c>
      <c r="B98" s="235"/>
      <c r="C98" s="235"/>
      <c r="D98" s="166"/>
      <c r="E98" s="167"/>
      <c r="F98" s="167"/>
      <c r="G98" s="168">
        <f>SUM(F87:F96)</f>
        <v>0</v>
      </c>
    </row>
    <row r="99" spans="1:7" ht="36" customHeight="1" x14ac:dyDescent="0.4">
      <c r="A99" s="236"/>
      <c r="B99" s="237"/>
      <c r="C99" s="237"/>
      <c r="D99" s="237"/>
      <c r="E99" s="237"/>
      <c r="F99" s="237"/>
      <c r="G99" s="237"/>
    </row>
    <row r="100" spans="1:7" ht="21.75" customHeight="1" x14ac:dyDescent="0.35">
      <c r="A100" s="226" t="s">
        <v>103</v>
      </c>
      <c r="B100" s="226"/>
      <c r="C100" s="226"/>
      <c r="D100" s="226"/>
      <c r="E100" s="226"/>
      <c r="F100" s="226"/>
      <c r="G100" s="150">
        <f>G98+G83</f>
        <v>0</v>
      </c>
    </row>
    <row r="101" spans="1:7" ht="17.25" customHeight="1" x14ac:dyDescent="0.4">
      <c r="A101" s="112"/>
      <c r="B101" s="92"/>
      <c r="C101" s="92"/>
      <c r="D101" s="92"/>
      <c r="E101" s="92"/>
      <c r="F101" s="92"/>
      <c r="G101" s="7"/>
    </row>
    <row r="102" spans="1:7" ht="28.5" customHeight="1" x14ac:dyDescent="0.4">
      <c r="A102" s="222" t="s">
        <v>115</v>
      </c>
      <c r="B102" s="204"/>
      <c r="C102" s="36"/>
      <c r="D102" s="36"/>
      <c r="E102" s="36"/>
      <c r="F102" s="88"/>
      <c r="G102" s="41"/>
    </row>
    <row r="103" spans="1:7" ht="52.5" hidden="1" customHeight="1" x14ac:dyDescent="0.35">
      <c r="A103" s="219"/>
      <c r="B103" s="220"/>
      <c r="C103" s="220"/>
      <c r="D103" s="220"/>
      <c r="E103" s="220"/>
      <c r="F103" s="220"/>
      <c r="G103" s="221"/>
    </row>
    <row r="104" spans="1:7" ht="14.25" thickBot="1" x14ac:dyDescent="0.4">
      <c r="A104" s="151"/>
      <c r="B104" s="152"/>
      <c r="C104" s="152"/>
      <c r="D104" s="152"/>
      <c r="E104" s="152"/>
      <c r="F104" s="152"/>
      <c r="G104" s="153"/>
    </row>
    <row r="105" spans="1:7" x14ac:dyDescent="0.35">
      <c r="A105" s="216" t="s">
        <v>118</v>
      </c>
      <c r="B105" s="217"/>
      <c r="C105" s="217"/>
      <c r="D105" s="217"/>
      <c r="E105" s="217"/>
      <c r="F105" s="217"/>
      <c r="G105" s="218"/>
    </row>
    <row r="106" spans="1:7" ht="13.5" customHeight="1" x14ac:dyDescent="0.35">
      <c r="A106" s="223"/>
      <c r="B106" s="224"/>
      <c r="C106" s="224"/>
      <c r="D106" s="224"/>
      <c r="E106" s="224"/>
      <c r="F106" s="224"/>
      <c r="G106" s="225"/>
    </row>
    <row r="107" spans="1:7" x14ac:dyDescent="0.35">
      <c r="A107" s="216" t="s">
        <v>119</v>
      </c>
      <c r="B107" s="217"/>
      <c r="C107" s="217"/>
      <c r="D107" s="217"/>
      <c r="E107" s="217"/>
      <c r="F107" s="217"/>
      <c r="G107" s="218"/>
    </row>
    <row r="108" spans="1:7" ht="10.15" customHeight="1" x14ac:dyDescent="0.35">
      <c r="A108" s="120"/>
      <c r="B108" s="121"/>
      <c r="C108" s="121"/>
      <c r="D108" s="121"/>
      <c r="E108" s="121"/>
      <c r="F108" s="121"/>
      <c r="G108" s="122"/>
    </row>
    <row r="109" spans="1:7" x14ac:dyDescent="0.35">
      <c r="A109" s="216" t="s">
        <v>120</v>
      </c>
      <c r="B109" s="217"/>
      <c r="C109" s="217"/>
      <c r="D109" s="217"/>
      <c r="E109" s="217"/>
      <c r="F109" s="217"/>
      <c r="G109" s="218"/>
    </row>
    <row r="110" spans="1:7" ht="10.5" customHeight="1" thickBot="1" x14ac:dyDescent="0.4">
      <c r="A110" s="123"/>
      <c r="B110" s="124"/>
      <c r="C110" s="124"/>
      <c r="D110" s="124"/>
      <c r="E110" s="124"/>
      <c r="F110" s="124"/>
      <c r="G110" s="125"/>
    </row>
    <row r="111" spans="1:7" ht="33.75" customHeight="1" thickBot="1" x14ac:dyDescent="0.45">
      <c r="A111" s="170" t="s">
        <v>93</v>
      </c>
      <c r="B111" s="171"/>
      <c r="C111" s="172"/>
      <c r="D111" s="173"/>
      <c r="E111" s="174"/>
      <c r="F111" s="170" t="s">
        <v>94</v>
      </c>
      <c r="G111" s="172"/>
    </row>
    <row r="112" spans="1:7" ht="36" customHeight="1" x14ac:dyDescent="0.35">
      <c r="A112" s="175" t="s">
        <v>95</v>
      </c>
      <c r="B112" s="176"/>
      <c r="C112" s="176"/>
      <c r="D112" s="176"/>
      <c r="E112" s="176"/>
      <c r="F112" s="176"/>
      <c r="G112" s="177"/>
    </row>
    <row r="113" spans="1:7" ht="19.5" customHeight="1" x14ac:dyDescent="0.35">
      <c r="A113" s="175" t="s">
        <v>96</v>
      </c>
      <c r="B113" s="176"/>
      <c r="C113" s="176"/>
      <c r="D113" s="176"/>
      <c r="E113" s="176"/>
      <c r="F113" s="176"/>
      <c r="G113" s="177"/>
    </row>
    <row r="114" spans="1:7" ht="19.5" customHeight="1" x14ac:dyDescent="0.35">
      <c r="A114" s="178"/>
      <c r="B114" s="179"/>
      <c r="C114" s="179"/>
      <c r="D114" s="179"/>
      <c r="E114" s="179"/>
      <c r="F114" s="179"/>
      <c r="G114" s="180"/>
    </row>
    <row r="115" spans="1:7" ht="19.5" customHeight="1" x14ac:dyDescent="0.4">
      <c r="A115" s="181" t="s">
        <v>97</v>
      </c>
      <c r="B115" s="174"/>
      <c r="C115" s="174"/>
      <c r="D115" s="174"/>
      <c r="E115" s="174"/>
      <c r="F115" s="174"/>
      <c r="G115" s="182"/>
    </row>
    <row r="116" spans="1:7" ht="19.5" customHeight="1" x14ac:dyDescent="0.35">
      <c r="A116" s="178"/>
      <c r="B116" s="179"/>
      <c r="C116" s="179"/>
      <c r="D116" s="179"/>
      <c r="E116" s="179"/>
      <c r="F116" s="179"/>
      <c r="G116" s="180"/>
    </row>
    <row r="117" spans="1:7" ht="19.5" customHeight="1" x14ac:dyDescent="0.35">
      <c r="A117" s="175" t="s">
        <v>5</v>
      </c>
      <c r="B117" s="176"/>
      <c r="C117" s="176"/>
      <c r="D117" s="176"/>
      <c r="E117" s="176"/>
      <c r="F117" s="176"/>
      <c r="G117" s="177"/>
    </row>
    <row r="118" spans="1:7" ht="19.5" customHeight="1" x14ac:dyDescent="0.35">
      <c r="A118" s="175" t="s">
        <v>6</v>
      </c>
      <c r="B118" s="176"/>
      <c r="C118" s="176"/>
      <c r="D118" s="176"/>
      <c r="E118" s="176"/>
      <c r="F118" s="176"/>
      <c r="G118" s="177"/>
    </row>
    <row r="119" spans="1:7" ht="19.5" customHeight="1" x14ac:dyDescent="0.35">
      <c r="A119" s="175" t="s">
        <v>7</v>
      </c>
      <c r="B119" s="176"/>
      <c r="C119" s="176"/>
      <c r="D119" s="176"/>
      <c r="E119" s="176"/>
      <c r="F119" s="176"/>
      <c r="G119" s="177"/>
    </row>
    <row r="120" spans="1:7" ht="19.5" customHeight="1" x14ac:dyDescent="0.35">
      <c r="A120" s="175" t="s">
        <v>98</v>
      </c>
      <c r="B120" s="176"/>
      <c r="C120" s="176"/>
      <c r="D120" s="176"/>
      <c r="E120" s="176"/>
      <c r="F120" s="176"/>
      <c r="G120" s="177"/>
    </row>
    <row r="121" spans="1:7" ht="13.9" thickBot="1" x14ac:dyDescent="0.4">
      <c r="A121" s="183"/>
      <c r="B121" s="184"/>
      <c r="C121" s="184"/>
      <c r="D121" s="184"/>
      <c r="E121" s="184"/>
      <c r="F121" s="184"/>
      <c r="G121" s="185"/>
    </row>
  </sheetData>
  <sheetProtection algorithmName="SHA-512" hashValue="4oADWsk3/QGVLr6z5fben3hDaWKsK7bjTuiRoLy6Tahlr36k56iCF8FS7jqrbURKUzQcgjLu/bmtDIonrbYR0g==" saltValue="W4z7rAPnv13uzIAeerNVbQ==" spinCount="100000" sheet="1" objects="1" scenarios="1"/>
  <autoFilter ref="A7:G83" xr:uid="{685E670D-29C9-460D-8279-25CB6891167D}">
    <filterColumn colId="1" showButton="0"/>
    <filterColumn colId="2" showButton="0"/>
    <filterColumn colId="3" showButton="0"/>
    <filterColumn colId="4" showButton="0"/>
    <filterColumn colId="5" showButton="0"/>
  </autoFilter>
  <mergeCells count="42">
    <mergeCell ref="A81:D81"/>
    <mergeCell ref="A82:D82"/>
    <mergeCell ref="A83:D83"/>
    <mergeCell ref="A84:G84"/>
    <mergeCell ref="A97:B97"/>
    <mergeCell ref="A54:B54"/>
    <mergeCell ref="A57:B57"/>
    <mergeCell ref="A60:B60"/>
    <mergeCell ref="A62:B62"/>
    <mergeCell ref="A78:B78"/>
    <mergeCell ref="A65:B65"/>
    <mergeCell ref="A10:G10"/>
    <mergeCell ref="A1:G3"/>
    <mergeCell ref="F4:G4"/>
    <mergeCell ref="B8:G8"/>
    <mergeCell ref="A40:B40"/>
    <mergeCell ref="B7:G7"/>
    <mergeCell ref="B9:G9"/>
    <mergeCell ref="A19:B19"/>
    <mergeCell ref="A11:G11"/>
    <mergeCell ref="A12:G12"/>
    <mergeCell ref="A13:G13"/>
    <mergeCell ref="A14:G14"/>
    <mergeCell ref="A16:G16"/>
    <mergeCell ref="A17:G17"/>
    <mergeCell ref="A15:G15"/>
    <mergeCell ref="A73:B73"/>
    <mergeCell ref="A25:B25"/>
    <mergeCell ref="A30:B30"/>
    <mergeCell ref="A109:G109"/>
    <mergeCell ref="A107:G107"/>
    <mergeCell ref="A103:G103"/>
    <mergeCell ref="A105:G105"/>
    <mergeCell ref="A102:B102"/>
    <mergeCell ref="A32:B32"/>
    <mergeCell ref="A36:B36"/>
    <mergeCell ref="A106:G106"/>
    <mergeCell ref="A100:F100"/>
    <mergeCell ref="A85:B85"/>
    <mergeCell ref="A98:C98"/>
    <mergeCell ref="A99:G99"/>
    <mergeCell ref="A44:B44"/>
  </mergeCells>
  <phoneticPr fontId="30" type="noConversion"/>
  <dataValidations count="1">
    <dataValidation type="whole" allowBlank="1" showInputMessage="1" showErrorMessage="1" sqref="F82:F83" xr:uid="{2C048CE5-79B3-4398-B59A-8DEE07BC826C}">
      <formula1>0</formula1>
      <formula2>50</formula2>
    </dataValidation>
  </dataValidations>
  <printOptions horizontalCentered="1"/>
  <pageMargins left="0.51181102362204722" right="0.11811023622047245" top="0.74803149606299213" bottom="0.74803149606299213" header="0.31496062992125984" footer="0.31496062992125984"/>
  <pageSetup paperSize="9" scale="30"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79"/>
  <sheetViews>
    <sheetView view="pageBreakPreview" zoomScaleNormal="100" zoomScaleSheetLayoutView="100" workbookViewId="0"/>
  </sheetViews>
  <sheetFormatPr defaultColWidth="9.06640625" defaultRowHeight="13.5" x14ac:dyDescent="0.35"/>
  <cols>
    <col min="1" max="1" width="4.06640625" style="2" customWidth="1"/>
    <col min="2" max="2" width="7" style="2" customWidth="1"/>
    <col min="3" max="3" width="43" style="2" customWidth="1"/>
    <col min="4" max="4" width="14.73046875" style="2" customWidth="1"/>
    <col min="5" max="5" width="29.33203125" style="2" customWidth="1"/>
    <col min="6" max="6" width="31.265625" style="2" customWidth="1"/>
    <col min="7" max="7" width="44.59765625" style="2" customWidth="1"/>
    <col min="8" max="16384" width="9.06640625" style="2"/>
  </cols>
  <sheetData>
    <row r="1" spans="2:6" x14ac:dyDescent="0.35">
      <c r="B1" s="38"/>
      <c r="C1" s="39"/>
      <c r="D1" s="229" t="s">
        <v>59</v>
      </c>
      <c r="E1" s="229"/>
      <c r="F1" s="261"/>
    </row>
    <row r="2" spans="2:6" x14ac:dyDescent="0.35">
      <c r="B2" s="10"/>
      <c r="C2" s="6"/>
      <c r="D2" s="231"/>
      <c r="E2" s="231"/>
      <c r="F2" s="262"/>
    </row>
    <row r="3" spans="2:6" x14ac:dyDescent="0.35">
      <c r="B3" s="10"/>
      <c r="C3" s="6"/>
      <c r="D3" s="231"/>
      <c r="E3" s="231"/>
      <c r="F3" s="262"/>
    </row>
    <row r="4" spans="2:6" ht="21.75" customHeight="1" x14ac:dyDescent="0.6">
      <c r="B4" s="10"/>
      <c r="C4" s="6"/>
      <c r="D4" s="189" t="s">
        <v>57</v>
      </c>
      <c r="E4" s="189"/>
      <c r="F4" s="263"/>
    </row>
    <row r="5" spans="2:6" ht="14.25" customHeight="1" x14ac:dyDescent="0.4">
      <c r="B5" s="10"/>
      <c r="C5" s="6"/>
      <c r="D5" s="24"/>
      <c r="E5" s="24"/>
      <c r="F5" s="40"/>
    </row>
    <row r="6" spans="2:6" ht="14.25" customHeight="1" x14ac:dyDescent="0.4">
      <c r="B6" s="10"/>
      <c r="C6" s="6"/>
      <c r="D6" s="24"/>
      <c r="E6" s="24"/>
      <c r="F6" s="40"/>
    </row>
    <row r="7" spans="2:6" ht="22.5" customHeight="1" x14ac:dyDescent="0.4">
      <c r="B7" s="5" t="s">
        <v>11</v>
      </c>
      <c r="C7" s="11"/>
      <c r="D7" s="199" t="e">
        <f>#REF!</f>
        <v>#REF!</v>
      </c>
      <c r="E7" s="199"/>
      <c r="F7" s="264"/>
    </row>
    <row r="8" spans="2:6" ht="36.75" customHeight="1" x14ac:dyDescent="0.4">
      <c r="B8" s="5" t="s">
        <v>12</v>
      </c>
      <c r="C8" s="11"/>
      <c r="D8" s="200" t="e">
        <f>#REF!</f>
        <v>#REF!</v>
      </c>
      <c r="E8" s="200"/>
      <c r="F8" s="265"/>
    </row>
    <row r="9" spans="2:6" ht="29.25" customHeight="1" x14ac:dyDescent="0.4">
      <c r="B9" s="5" t="s">
        <v>1</v>
      </c>
      <c r="C9" s="11"/>
      <c r="D9" s="199" t="e">
        <f>#REF!</f>
        <v>#REF!</v>
      </c>
      <c r="E9" s="199"/>
      <c r="F9" s="264"/>
    </row>
    <row r="10" spans="2:6" ht="29.25" customHeight="1" thickBot="1" x14ac:dyDescent="0.45">
      <c r="B10" s="5"/>
      <c r="C10" s="11"/>
      <c r="D10" s="12"/>
      <c r="E10" s="12"/>
      <c r="F10" s="41"/>
    </row>
    <row r="11" spans="2:6" ht="29.25" customHeight="1" thickBot="1" x14ac:dyDescent="0.45">
      <c r="B11" s="279" t="s">
        <v>113</v>
      </c>
      <c r="C11" s="280"/>
      <c r="D11" s="284"/>
      <c r="E11" s="285"/>
      <c r="F11" s="7"/>
    </row>
    <row r="12" spans="2:6" ht="16.5" customHeight="1" x14ac:dyDescent="0.4">
      <c r="B12" s="42"/>
      <c r="C12" s="36"/>
      <c r="D12" s="286" t="s">
        <v>74</v>
      </c>
      <c r="E12" s="286"/>
      <c r="F12" s="43"/>
    </row>
    <row r="13" spans="2:6" ht="29.25" customHeight="1" thickBot="1" x14ac:dyDescent="0.65">
      <c r="B13" s="5" t="s">
        <v>61</v>
      </c>
      <c r="C13" s="11"/>
      <c r="D13" s="12"/>
      <c r="E13" s="37"/>
      <c r="F13" s="41"/>
    </row>
    <row r="14" spans="2:6" ht="14.25" thickBot="1" x14ac:dyDescent="0.45">
      <c r="B14" s="266"/>
      <c r="C14" s="202"/>
      <c r="D14" s="203"/>
      <c r="E14" s="23" t="s">
        <v>49</v>
      </c>
      <c r="F14" s="23" t="s">
        <v>50</v>
      </c>
    </row>
    <row r="15" spans="2:6" s="3" customFormat="1" ht="28.15" thickBot="1" x14ac:dyDescent="0.45">
      <c r="B15" s="18" t="s">
        <v>14</v>
      </c>
      <c r="C15" s="18" t="s">
        <v>45</v>
      </c>
      <c r="D15" s="19"/>
      <c r="E15" s="19" t="s">
        <v>84</v>
      </c>
      <c r="F15" s="19" t="s">
        <v>84</v>
      </c>
    </row>
    <row r="16" spans="2:6" s="3" customFormat="1" ht="14.25" thickBot="1" x14ac:dyDescent="0.45">
      <c r="B16" s="271" t="s">
        <v>62</v>
      </c>
      <c r="C16" s="272"/>
      <c r="D16" s="19" t="s">
        <v>86</v>
      </c>
      <c r="E16" s="19"/>
      <c r="F16" s="19"/>
    </row>
    <row r="17" spans="2:6" ht="13.9" x14ac:dyDescent="0.4">
      <c r="B17" s="103">
        <v>1</v>
      </c>
      <c r="C17" s="8" t="s">
        <v>55</v>
      </c>
      <c r="D17" s="68"/>
      <c r="E17" s="69"/>
      <c r="F17" s="70"/>
    </row>
    <row r="18" spans="2:6" ht="13.9" x14ac:dyDescent="0.4">
      <c r="B18" s="103"/>
      <c r="C18" s="8" t="s">
        <v>63</v>
      </c>
      <c r="D18" s="68"/>
      <c r="E18" s="71"/>
      <c r="F18" s="70"/>
    </row>
    <row r="19" spans="2:6" ht="13.9" x14ac:dyDescent="0.4">
      <c r="B19" s="103"/>
      <c r="C19" s="8" t="s">
        <v>64</v>
      </c>
      <c r="D19" s="68"/>
      <c r="E19" s="71"/>
      <c r="F19" s="70"/>
    </row>
    <row r="20" spans="2:6" ht="13.9" x14ac:dyDescent="0.4">
      <c r="B20" s="103"/>
      <c r="C20" s="8" t="s">
        <v>65</v>
      </c>
      <c r="D20" s="68"/>
      <c r="E20" s="71"/>
      <c r="F20" s="70"/>
    </row>
    <row r="21" spans="2:6" ht="13.9" x14ac:dyDescent="0.4">
      <c r="B21" s="103"/>
      <c r="C21" s="8" t="s">
        <v>66</v>
      </c>
      <c r="D21" s="68"/>
      <c r="E21" s="71"/>
      <c r="F21" s="70"/>
    </row>
    <row r="22" spans="2:6" ht="13.9" x14ac:dyDescent="0.4">
      <c r="B22" s="103"/>
      <c r="C22" s="8" t="s">
        <v>67</v>
      </c>
      <c r="D22" s="68"/>
      <c r="E22" s="71"/>
      <c r="F22" s="70"/>
    </row>
    <row r="23" spans="2:6" ht="13.9" x14ac:dyDescent="0.4">
      <c r="B23" s="103"/>
      <c r="C23" s="8" t="s">
        <v>68</v>
      </c>
      <c r="D23" s="68"/>
      <c r="E23" s="71"/>
      <c r="F23" s="70"/>
    </row>
    <row r="24" spans="2:6" ht="33" customHeight="1" x14ac:dyDescent="0.4">
      <c r="B24" s="103"/>
      <c r="C24" s="8" t="s">
        <v>69</v>
      </c>
      <c r="D24" s="68"/>
      <c r="E24" s="71"/>
      <c r="F24" s="70"/>
    </row>
    <row r="25" spans="2:6" ht="13.9" x14ac:dyDescent="0.4">
      <c r="B25" s="103"/>
      <c r="C25" s="8" t="s">
        <v>70</v>
      </c>
      <c r="D25" s="68"/>
      <c r="E25" s="71"/>
      <c r="F25" s="70"/>
    </row>
    <row r="26" spans="2:6" ht="13.9" x14ac:dyDescent="0.4">
      <c r="B26" s="103"/>
      <c r="C26" s="8" t="s">
        <v>71</v>
      </c>
      <c r="D26" s="68"/>
      <c r="E26" s="71"/>
      <c r="F26" s="70"/>
    </row>
    <row r="27" spans="2:6" ht="27" x14ac:dyDescent="0.4">
      <c r="B27" s="103">
        <v>2</v>
      </c>
      <c r="C27" s="8" t="s">
        <v>72</v>
      </c>
      <c r="D27" s="68"/>
      <c r="E27" s="71"/>
      <c r="F27" s="70"/>
    </row>
    <row r="28" spans="2:6" ht="27" x14ac:dyDescent="0.4">
      <c r="B28" s="103">
        <v>3</v>
      </c>
      <c r="C28" s="8" t="s">
        <v>73</v>
      </c>
      <c r="D28" s="68"/>
      <c r="E28" s="71"/>
      <c r="F28" s="70"/>
    </row>
    <row r="29" spans="2:6" ht="27" x14ac:dyDescent="0.4">
      <c r="B29" s="103">
        <v>4</v>
      </c>
      <c r="C29" s="8" t="s">
        <v>75</v>
      </c>
      <c r="D29" s="72"/>
      <c r="E29" s="71"/>
      <c r="F29" s="70"/>
    </row>
    <row r="30" spans="2:6" ht="13.9" x14ac:dyDescent="0.4">
      <c r="B30" s="103">
        <v>5</v>
      </c>
      <c r="C30" s="8" t="s">
        <v>76</v>
      </c>
      <c r="D30" s="68"/>
      <c r="E30" s="71"/>
      <c r="F30" s="70"/>
    </row>
    <row r="31" spans="2:6" ht="13.9" x14ac:dyDescent="0.4">
      <c r="B31" s="103">
        <v>6</v>
      </c>
      <c r="C31" s="8" t="s">
        <v>77</v>
      </c>
      <c r="D31" s="68"/>
      <c r="E31" s="71"/>
      <c r="F31" s="70"/>
    </row>
    <row r="32" spans="2:6" ht="13.9" x14ac:dyDescent="0.4">
      <c r="B32" s="103">
        <v>7</v>
      </c>
      <c r="C32" s="8" t="s">
        <v>78</v>
      </c>
      <c r="D32" s="68"/>
      <c r="E32" s="71"/>
      <c r="F32" s="70"/>
    </row>
    <row r="33" spans="1:9" ht="13.9" x14ac:dyDescent="0.4">
      <c r="B33" s="103">
        <v>8</v>
      </c>
      <c r="C33" s="59" t="s">
        <v>92</v>
      </c>
      <c r="D33" s="68"/>
      <c r="E33" s="71"/>
      <c r="F33" s="70"/>
    </row>
    <row r="34" spans="1:9" ht="13.9" x14ac:dyDescent="0.4">
      <c r="B34" s="103">
        <v>9</v>
      </c>
      <c r="C34" s="8" t="s">
        <v>80</v>
      </c>
      <c r="D34" s="68"/>
      <c r="E34" s="71"/>
      <c r="F34" s="70"/>
    </row>
    <row r="35" spans="1:9" ht="13.5" customHeight="1" x14ac:dyDescent="0.4">
      <c r="B35" s="103">
        <v>10</v>
      </c>
      <c r="C35" s="8" t="s">
        <v>81</v>
      </c>
      <c r="D35" s="68"/>
      <c r="E35" s="71"/>
      <c r="F35" s="70"/>
    </row>
    <row r="36" spans="1:9" ht="31.5" customHeight="1" x14ac:dyDescent="0.35">
      <c r="A36" s="60"/>
      <c r="B36" s="103">
        <v>11</v>
      </c>
      <c r="C36" s="61" t="s">
        <v>82</v>
      </c>
      <c r="D36" s="73"/>
      <c r="E36" s="74"/>
      <c r="F36" s="75"/>
      <c r="G36" s="60"/>
      <c r="H36" s="60"/>
      <c r="I36" s="60"/>
    </row>
    <row r="37" spans="1:9" ht="13.9" x14ac:dyDescent="0.4">
      <c r="B37" s="103">
        <v>12</v>
      </c>
      <c r="C37" s="2" t="s">
        <v>46</v>
      </c>
      <c r="D37" s="68"/>
      <c r="E37" s="71"/>
      <c r="F37" s="70"/>
    </row>
    <row r="38" spans="1:9" ht="13.9" x14ac:dyDescent="0.4">
      <c r="B38" s="103">
        <v>13</v>
      </c>
      <c r="C38" s="2" t="s">
        <v>46</v>
      </c>
      <c r="D38" s="68"/>
      <c r="E38" s="71"/>
      <c r="F38" s="70"/>
    </row>
    <row r="39" spans="1:9" ht="13.9" x14ac:dyDescent="0.4">
      <c r="B39" s="103">
        <v>14</v>
      </c>
      <c r="C39" s="2" t="s">
        <v>46</v>
      </c>
      <c r="D39" s="68"/>
      <c r="E39" s="71"/>
      <c r="F39" s="70"/>
    </row>
    <row r="40" spans="1:9" ht="13.9" x14ac:dyDescent="0.4">
      <c r="B40" s="103">
        <v>15</v>
      </c>
      <c r="C40" s="2" t="s">
        <v>46</v>
      </c>
      <c r="D40" s="68"/>
      <c r="E40" s="71"/>
      <c r="F40" s="70"/>
    </row>
    <row r="41" spans="1:9" ht="13.9" x14ac:dyDescent="0.4">
      <c r="B41" s="103">
        <v>16</v>
      </c>
      <c r="C41" s="2" t="s">
        <v>46</v>
      </c>
      <c r="D41" s="68"/>
      <c r="E41" s="71"/>
      <c r="F41" s="70"/>
    </row>
    <row r="42" spans="1:9" ht="14.25" thickBot="1" x14ac:dyDescent="0.45">
      <c r="B42" s="103">
        <v>17</v>
      </c>
      <c r="C42" s="2" t="s">
        <v>83</v>
      </c>
      <c r="D42" s="68"/>
      <c r="E42" s="71"/>
      <c r="F42" s="70"/>
    </row>
    <row r="43" spans="1:9" s="1" customFormat="1" ht="29.25" customHeight="1" thickBot="1" x14ac:dyDescent="0.45">
      <c r="B43" s="273" t="s">
        <v>107</v>
      </c>
      <c r="C43" s="274"/>
      <c r="D43" s="275"/>
      <c r="E43" s="14">
        <f>SUM(E17:E42)</f>
        <v>0</v>
      </c>
      <c r="F43" s="14">
        <f>SUM(F17:F42)</f>
        <v>0</v>
      </c>
    </row>
    <row r="44" spans="1:9" ht="14.25" thickBot="1" x14ac:dyDescent="0.45">
      <c r="B44" s="109"/>
      <c r="C44" s="110"/>
      <c r="D44" s="109"/>
      <c r="E44" s="111"/>
      <c r="F44" s="111"/>
    </row>
    <row r="45" spans="1:9" ht="14.25" thickBot="1" x14ac:dyDescent="0.45">
      <c r="B45" s="266"/>
      <c r="C45" s="202"/>
      <c r="D45" s="203"/>
      <c r="E45" s="23" t="s">
        <v>49</v>
      </c>
      <c r="F45" s="23" t="s">
        <v>50</v>
      </c>
    </row>
    <row r="46" spans="1:9" ht="28.15" thickBot="1" x14ac:dyDescent="0.45">
      <c r="B46" s="271" t="s">
        <v>85</v>
      </c>
      <c r="C46" s="272"/>
      <c r="D46" s="19" t="s">
        <v>86</v>
      </c>
      <c r="E46" s="19" t="s">
        <v>84</v>
      </c>
      <c r="F46" s="19" t="s">
        <v>84</v>
      </c>
    </row>
    <row r="47" spans="1:9" ht="27.4" x14ac:dyDescent="0.4">
      <c r="B47" s="48">
        <v>1</v>
      </c>
      <c r="C47" s="8" t="s">
        <v>105</v>
      </c>
      <c r="D47" s="76">
        <f>20*12</f>
        <v>240</v>
      </c>
      <c r="E47" s="77"/>
      <c r="F47" s="78"/>
    </row>
    <row r="48" spans="1:9" ht="54.4" x14ac:dyDescent="0.4">
      <c r="B48" s="48">
        <v>2</v>
      </c>
      <c r="C48" s="8" t="s">
        <v>106</v>
      </c>
      <c r="D48" s="68">
        <f>50*12</f>
        <v>600</v>
      </c>
      <c r="E48" s="79"/>
      <c r="F48" s="78"/>
    </row>
    <row r="49" spans="2:6" ht="13.9" x14ac:dyDescent="0.4">
      <c r="B49" s="48">
        <v>3</v>
      </c>
      <c r="C49" s="8" t="s">
        <v>89</v>
      </c>
      <c r="D49" s="68"/>
      <c r="E49" s="79"/>
      <c r="F49" s="78"/>
    </row>
    <row r="50" spans="2:6" ht="27" x14ac:dyDescent="0.4">
      <c r="B50" s="48">
        <v>4</v>
      </c>
      <c r="C50" s="8" t="s">
        <v>90</v>
      </c>
      <c r="D50" s="68"/>
      <c r="E50" s="79"/>
      <c r="F50" s="78"/>
    </row>
    <row r="51" spans="2:6" ht="13.9" x14ac:dyDescent="0.4">
      <c r="B51" s="48">
        <v>5</v>
      </c>
      <c r="C51" s="8" t="s">
        <v>46</v>
      </c>
      <c r="D51" s="68"/>
      <c r="E51" s="79"/>
      <c r="F51" s="78"/>
    </row>
    <row r="52" spans="2:6" ht="13.9" x14ac:dyDescent="0.4">
      <c r="B52" s="48">
        <v>6</v>
      </c>
      <c r="C52" s="8" t="s">
        <v>46</v>
      </c>
      <c r="D52" s="68"/>
      <c r="E52" s="79"/>
      <c r="F52" s="78"/>
    </row>
    <row r="53" spans="2:6" ht="13.9" x14ac:dyDescent="0.4">
      <c r="B53" s="48">
        <v>7</v>
      </c>
      <c r="C53" s="8" t="s">
        <v>46</v>
      </c>
      <c r="D53" s="68"/>
      <c r="E53" s="79"/>
      <c r="F53" s="78"/>
    </row>
    <row r="54" spans="2:6" ht="14.25" thickBot="1" x14ac:dyDescent="0.45">
      <c r="B54" s="48">
        <v>8</v>
      </c>
      <c r="C54" s="8" t="s">
        <v>46</v>
      </c>
      <c r="D54" s="68"/>
      <c r="E54" s="79"/>
      <c r="F54" s="78"/>
    </row>
    <row r="55" spans="2:6" ht="28.5" customHeight="1" thickBot="1" x14ac:dyDescent="0.45">
      <c r="B55" s="273" t="s">
        <v>108</v>
      </c>
      <c r="C55" s="274"/>
      <c r="D55" s="275"/>
      <c r="E55" s="14">
        <f>SUM(E47:E54)</f>
        <v>0</v>
      </c>
      <c r="F55" s="14">
        <f>SUM(F47:F54)</f>
        <v>0</v>
      </c>
    </row>
    <row r="56" spans="2:6" ht="5.25" customHeight="1" thickBot="1" x14ac:dyDescent="0.45">
      <c r="B56" s="48"/>
      <c r="C56" s="8"/>
      <c r="D56" s="49"/>
      <c r="E56" s="46"/>
      <c r="F56" s="47"/>
    </row>
    <row r="57" spans="2:6" ht="29.25" customHeight="1" thickBot="1" x14ac:dyDescent="0.45">
      <c r="B57" s="273" t="s">
        <v>111</v>
      </c>
      <c r="C57" s="274"/>
      <c r="D57" s="275"/>
      <c r="E57" s="50">
        <f>E43+E55</f>
        <v>0</v>
      </c>
      <c r="F57" s="50">
        <f>F43+F55</f>
        <v>0</v>
      </c>
    </row>
    <row r="58" spans="2:6" ht="6" customHeight="1" thickBot="1" x14ac:dyDescent="0.45">
      <c r="B58" s="48"/>
      <c r="C58" s="8"/>
      <c r="D58" s="49"/>
      <c r="E58" s="281"/>
      <c r="F58" s="282"/>
    </row>
    <row r="59" spans="2:6" ht="30.75" customHeight="1" thickBot="1" x14ac:dyDescent="0.45">
      <c r="B59" s="268" t="s">
        <v>99</v>
      </c>
      <c r="C59" s="269"/>
      <c r="D59" s="270"/>
      <c r="E59" s="106">
        <v>0.2</v>
      </c>
      <c r="F59" s="106">
        <v>0.8</v>
      </c>
    </row>
    <row r="60" spans="2:6" ht="14.25" customHeight="1" thickBot="1" x14ac:dyDescent="0.45">
      <c r="B60" s="48"/>
      <c r="C60" s="8"/>
      <c r="D60" s="49"/>
      <c r="E60" s="104" t="s">
        <v>100</v>
      </c>
      <c r="F60" s="105" t="s">
        <v>101</v>
      </c>
    </row>
    <row r="61" spans="2:6" ht="30.75" customHeight="1" thickBot="1" x14ac:dyDescent="0.4">
      <c r="B61" s="289" t="s">
        <v>110</v>
      </c>
      <c r="C61" s="290"/>
      <c r="D61" s="291"/>
      <c r="E61" s="107">
        <f>E57*E59</f>
        <v>0</v>
      </c>
      <c r="F61" s="107">
        <f>F57*F59</f>
        <v>0</v>
      </c>
    </row>
    <row r="62" spans="2:6" ht="33" customHeight="1" thickBot="1" x14ac:dyDescent="0.4">
      <c r="B62" s="276" t="s">
        <v>109</v>
      </c>
      <c r="C62" s="277"/>
      <c r="D62" s="278"/>
      <c r="E62" s="287">
        <f>E61+F61</f>
        <v>0</v>
      </c>
      <c r="F62" s="288"/>
    </row>
    <row r="63" spans="2:6" ht="45.75" customHeight="1" thickBot="1" x14ac:dyDescent="0.4">
      <c r="B63" s="276" t="s">
        <v>112</v>
      </c>
      <c r="C63" s="277"/>
      <c r="D63" s="278"/>
      <c r="E63" s="292">
        <f>E62*1.14</f>
        <v>0</v>
      </c>
      <c r="F63" s="293"/>
    </row>
    <row r="64" spans="2:6" ht="29.25" customHeight="1" thickBot="1" x14ac:dyDescent="0.4">
      <c r="B64" s="276" t="s">
        <v>114</v>
      </c>
      <c r="C64" s="277"/>
      <c r="D64" s="278"/>
      <c r="E64" s="287">
        <f>E63/12</f>
        <v>0</v>
      </c>
      <c r="F64" s="288"/>
    </row>
    <row r="65" spans="2:6" ht="17.25" customHeight="1" thickBot="1" x14ac:dyDescent="0.45">
      <c r="B65" s="48"/>
      <c r="C65" s="8"/>
      <c r="D65" s="49"/>
      <c r="E65" s="46"/>
      <c r="F65" s="47"/>
    </row>
    <row r="66" spans="2:6" ht="28.15" thickBot="1" x14ac:dyDescent="0.45">
      <c r="B66" s="18"/>
      <c r="C66" s="45" t="s">
        <v>91</v>
      </c>
      <c r="D66" s="19" t="s">
        <v>44</v>
      </c>
      <c r="E66" s="19" t="s">
        <v>47</v>
      </c>
      <c r="F66" s="47"/>
    </row>
    <row r="67" spans="2:6" ht="24" customHeight="1" x14ac:dyDescent="0.35">
      <c r="B67" s="51">
        <v>1</v>
      </c>
      <c r="C67" s="52" t="s">
        <v>87</v>
      </c>
      <c r="D67" s="69"/>
      <c r="E67" s="69">
        <f>D67*1.14</f>
        <v>0</v>
      </c>
      <c r="F67" s="283" t="s">
        <v>102</v>
      </c>
    </row>
    <row r="68" spans="2:6" ht="24" customHeight="1" x14ac:dyDescent="0.35">
      <c r="B68" s="53">
        <v>2</v>
      </c>
      <c r="C68" s="54" t="s">
        <v>88</v>
      </c>
      <c r="D68" s="71"/>
      <c r="E68" s="71">
        <f t="shared" ref="E68:E73" si="0">D68*1.14</f>
        <v>0</v>
      </c>
      <c r="F68" s="283"/>
    </row>
    <row r="69" spans="2:6" ht="24" customHeight="1" x14ac:dyDescent="0.35">
      <c r="B69" s="53">
        <v>3</v>
      </c>
      <c r="C69" s="54" t="s">
        <v>42</v>
      </c>
      <c r="D69" s="71"/>
      <c r="E69" s="71">
        <f t="shared" si="0"/>
        <v>0</v>
      </c>
      <c r="F69" s="283"/>
    </row>
    <row r="70" spans="2:6" ht="24" customHeight="1" x14ac:dyDescent="0.35">
      <c r="B70" s="53">
        <v>4</v>
      </c>
      <c r="C70" s="54" t="s">
        <v>46</v>
      </c>
      <c r="D70" s="71"/>
      <c r="E70" s="71">
        <f t="shared" si="0"/>
        <v>0</v>
      </c>
      <c r="F70" s="283"/>
    </row>
    <row r="71" spans="2:6" ht="24" customHeight="1" x14ac:dyDescent="0.35">
      <c r="B71" s="53">
        <v>5</v>
      </c>
      <c r="C71" s="54" t="s">
        <v>46</v>
      </c>
      <c r="D71" s="71"/>
      <c r="E71" s="71">
        <f t="shared" si="0"/>
        <v>0</v>
      </c>
      <c r="F71" s="283"/>
    </row>
    <row r="72" spans="2:6" ht="24" customHeight="1" x14ac:dyDescent="0.35">
      <c r="B72" s="53">
        <v>6</v>
      </c>
      <c r="C72" s="54" t="s">
        <v>46</v>
      </c>
      <c r="D72" s="71"/>
      <c r="E72" s="71">
        <f t="shared" si="0"/>
        <v>0</v>
      </c>
      <c r="F72" s="283"/>
    </row>
    <row r="73" spans="2:6" ht="24" customHeight="1" thickBot="1" x14ac:dyDescent="0.4">
      <c r="B73" s="55">
        <v>7</v>
      </c>
      <c r="C73" s="56" t="s">
        <v>46</v>
      </c>
      <c r="D73" s="80"/>
      <c r="E73" s="80">
        <f t="shared" si="0"/>
        <v>0</v>
      </c>
      <c r="F73" s="283"/>
    </row>
    <row r="74" spans="2:6" ht="13.9" x14ac:dyDescent="0.4">
      <c r="B74" s="5"/>
      <c r="C74" s="57"/>
      <c r="D74" s="6"/>
      <c r="E74" s="58"/>
      <c r="F74" s="44"/>
    </row>
    <row r="75" spans="2:6" ht="29.25" customHeight="1" thickBot="1" x14ac:dyDescent="0.65">
      <c r="B75" s="267" t="s">
        <v>52</v>
      </c>
      <c r="C75" s="214"/>
      <c r="D75" s="12"/>
      <c r="E75" s="37"/>
      <c r="F75" s="41"/>
    </row>
    <row r="76" spans="2:6" ht="28.15" thickBot="1" x14ac:dyDescent="0.45">
      <c r="B76" s="23" t="s">
        <v>10</v>
      </c>
      <c r="C76" s="23" t="s">
        <v>0</v>
      </c>
      <c r="D76" s="19" t="s">
        <v>9</v>
      </c>
      <c r="E76" s="190" t="s">
        <v>53</v>
      </c>
      <c r="F76" s="190"/>
    </row>
    <row r="77" spans="2:6" ht="43.5" customHeight="1" thickBot="1" x14ac:dyDescent="0.45">
      <c r="B77" s="21">
        <v>1</v>
      </c>
      <c r="C77" s="22" t="s">
        <v>54</v>
      </c>
      <c r="D77" s="67"/>
      <c r="E77" s="192"/>
      <c r="F77" s="192"/>
    </row>
    <row r="78" spans="2:6" x14ac:dyDescent="0.35">
      <c r="B78" s="39"/>
      <c r="C78" s="39"/>
      <c r="D78" s="39"/>
      <c r="E78" s="39"/>
      <c r="F78" s="39"/>
    </row>
    <row r="79" spans="2:6" x14ac:dyDescent="0.35">
      <c r="B79" s="6"/>
      <c r="C79" s="6"/>
      <c r="D79" s="6"/>
      <c r="E79" s="6"/>
      <c r="F79" s="6"/>
    </row>
  </sheetData>
  <mergeCells count="28">
    <mergeCell ref="B11:C11"/>
    <mergeCell ref="E58:F58"/>
    <mergeCell ref="F67:F73"/>
    <mergeCell ref="D11:E11"/>
    <mergeCell ref="D12:E12"/>
    <mergeCell ref="B45:D45"/>
    <mergeCell ref="E64:F64"/>
    <mergeCell ref="E62:F62"/>
    <mergeCell ref="B62:D62"/>
    <mergeCell ref="B61:D61"/>
    <mergeCell ref="B63:D63"/>
    <mergeCell ref="E63:F63"/>
    <mergeCell ref="B16:C16"/>
    <mergeCell ref="E77:F77"/>
    <mergeCell ref="B14:D14"/>
    <mergeCell ref="B75:C75"/>
    <mergeCell ref="E76:F76"/>
    <mergeCell ref="B59:D59"/>
    <mergeCell ref="B46:C46"/>
    <mergeCell ref="B57:D57"/>
    <mergeCell ref="B43:D43"/>
    <mergeCell ref="B55:D55"/>
    <mergeCell ref="B64:D64"/>
    <mergeCell ref="D1:F3"/>
    <mergeCell ref="D4:F4"/>
    <mergeCell ref="D7:F7"/>
    <mergeCell ref="D8:F8"/>
    <mergeCell ref="D9:F9"/>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rowBreaks count="1" manualBreakCount="1">
    <brk id="44" min="1" max="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79"/>
  <sheetViews>
    <sheetView view="pageBreakPreview" zoomScaleNormal="100" zoomScaleSheetLayoutView="100" workbookViewId="0"/>
  </sheetViews>
  <sheetFormatPr defaultColWidth="9.06640625" defaultRowHeight="13.5" x14ac:dyDescent="0.35"/>
  <cols>
    <col min="1" max="1" width="4.06640625" style="2" customWidth="1"/>
    <col min="2" max="2" width="7" style="2" customWidth="1"/>
    <col min="3" max="3" width="43" style="2" customWidth="1"/>
    <col min="4" max="4" width="14.73046875" style="2" customWidth="1"/>
    <col min="5" max="5" width="29.33203125" style="2" customWidth="1"/>
    <col min="6" max="6" width="31.265625" style="2" customWidth="1"/>
    <col min="7" max="7" width="44.59765625" style="2" customWidth="1"/>
    <col min="8" max="16384" width="9.06640625" style="2"/>
  </cols>
  <sheetData>
    <row r="1" spans="2:6" x14ac:dyDescent="0.35">
      <c r="B1" s="38"/>
      <c r="C1" s="39"/>
      <c r="D1" s="229" t="s">
        <v>60</v>
      </c>
      <c r="E1" s="229"/>
      <c r="F1" s="261"/>
    </row>
    <row r="2" spans="2:6" x14ac:dyDescent="0.35">
      <c r="B2" s="10"/>
      <c r="C2" s="6"/>
      <c r="D2" s="231"/>
      <c r="E2" s="231"/>
      <c r="F2" s="262"/>
    </row>
    <row r="3" spans="2:6" x14ac:dyDescent="0.35">
      <c r="B3" s="10"/>
      <c r="C3" s="6"/>
      <c r="D3" s="231"/>
      <c r="E3" s="231"/>
      <c r="F3" s="262"/>
    </row>
    <row r="4" spans="2:6" ht="21.75" customHeight="1" x14ac:dyDescent="0.6">
      <c r="B4" s="10"/>
      <c r="C4" s="6"/>
      <c r="D4" s="189" t="s">
        <v>58</v>
      </c>
      <c r="E4" s="189"/>
      <c r="F4" s="263"/>
    </row>
    <row r="5" spans="2:6" ht="14.25" customHeight="1" x14ac:dyDescent="0.4">
      <c r="B5" s="10"/>
      <c r="C5" s="6"/>
      <c r="D5" s="24"/>
      <c r="E5" s="24"/>
      <c r="F5" s="40"/>
    </row>
    <row r="6" spans="2:6" ht="14.25" customHeight="1" x14ac:dyDescent="0.4">
      <c r="B6" s="10"/>
      <c r="C6" s="6"/>
      <c r="D6" s="24"/>
      <c r="E6" s="24"/>
      <c r="F6" s="40"/>
    </row>
    <row r="7" spans="2:6" ht="22.5" customHeight="1" x14ac:dyDescent="0.4">
      <c r="B7" s="5" t="s">
        <v>11</v>
      </c>
      <c r="C7" s="11"/>
      <c r="D7" s="199" t="e">
        <f>#REF!</f>
        <v>#REF!</v>
      </c>
      <c r="E7" s="199"/>
      <c r="F7" s="264"/>
    </row>
    <row r="8" spans="2:6" ht="36.75" customHeight="1" x14ac:dyDescent="0.4">
      <c r="B8" s="5" t="s">
        <v>12</v>
      </c>
      <c r="C8" s="11"/>
      <c r="D8" s="200" t="e">
        <f>#REF!</f>
        <v>#REF!</v>
      </c>
      <c r="E8" s="200"/>
      <c r="F8" s="265"/>
    </row>
    <row r="9" spans="2:6" ht="29.25" customHeight="1" x14ac:dyDescent="0.4">
      <c r="B9" s="5" t="s">
        <v>1</v>
      </c>
      <c r="C9" s="11"/>
      <c r="D9" s="199" t="e">
        <f>#REF!</f>
        <v>#REF!</v>
      </c>
      <c r="E9" s="199"/>
      <c r="F9" s="264"/>
    </row>
    <row r="10" spans="2:6" ht="29.25" customHeight="1" thickBot="1" x14ac:dyDescent="0.45">
      <c r="B10" s="5"/>
      <c r="C10" s="11"/>
      <c r="D10" s="12"/>
      <c r="E10" s="12"/>
      <c r="F10" s="41"/>
    </row>
    <row r="11" spans="2:6" ht="35.25" customHeight="1" thickBot="1" x14ac:dyDescent="0.45">
      <c r="B11" s="279" t="s">
        <v>113</v>
      </c>
      <c r="C11" s="280"/>
      <c r="D11" s="284"/>
      <c r="E11" s="285"/>
      <c r="F11" s="7"/>
    </row>
    <row r="12" spans="2:6" ht="16.5" customHeight="1" x14ac:dyDescent="0.4">
      <c r="B12" s="42"/>
      <c r="C12" s="36"/>
      <c r="D12" s="286" t="s">
        <v>74</v>
      </c>
      <c r="E12" s="286"/>
      <c r="F12" s="43"/>
    </row>
    <row r="13" spans="2:6" ht="29.25" customHeight="1" thickBot="1" x14ac:dyDescent="0.65">
      <c r="B13" s="5" t="s">
        <v>61</v>
      </c>
      <c r="C13" s="11"/>
      <c r="D13" s="12"/>
      <c r="E13" s="37"/>
      <c r="F13" s="41"/>
    </row>
    <row r="14" spans="2:6" ht="14.25" thickBot="1" x14ac:dyDescent="0.45">
      <c r="B14" s="266"/>
      <c r="C14" s="202"/>
      <c r="D14" s="203"/>
      <c r="E14" s="23" t="s">
        <v>49</v>
      </c>
      <c r="F14" s="23" t="s">
        <v>50</v>
      </c>
    </row>
    <row r="15" spans="2:6" s="3" customFormat="1" ht="28.15" thickBot="1" x14ac:dyDescent="0.45">
      <c r="B15" s="18" t="s">
        <v>14</v>
      </c>
      <c r="C15" s="18" t="s">
        <v>45</v>
      </c>
      <c r="D15" s="19"/>
      <c r="E15" s="19" t="s">
        <v>84</v>
      </c>
      <c r="F15" s="19" t="s">
        <v>84</v>
      </c>
    </row>
    <row r="16" spans="2:6" s="3" customFormat="1" ht="14.25" thickBot="1" x14ac:dyDescent="0.45">
      <c r="B16" s="271" t="s">
        <v>62</v>
      </c>
      <c r="C16" s="272"/>
      <c r="D16" s="19" t="s">
        <v>86</v>
      </c>
      <c r="E16" s="19"/>
      <c r="F16" s="19"/>
    </row>
    <row r="17" spans="2:6" ht="13.9" x14ac:dyDescent="0.4">
      <c r="B17" s="103">
        <v>1</v>
      </c>
      <c r="C17" s="8" t="s">
        <v>55</v>
      </c>
      <c r="D17" s="68"/>
      <c r="E17" s="69"/>
      <c r="F17" s="70"/>
    </row>
    <row r="18" spans="2:6" ht="13.9" x14ac:dyDescent="0.4">
      <c r="B18" s="103"/>
      <c r="C18" s="8" t="s">
        <v>63</v>
      </c>
      <c r="D18" s="68"/>
      <c r="E18" s="71"/>
      <c r="F18" s="70"/>
    </row>
    <row r="19" spans="2:6" ht="13.9" x14ac:dyDescent="0.4">
      <c r="B19" s="103"/>
      <c r="C19" s="8" t="s">
        <v>64</v>
      </c>
      <c r="D19" s="68"/>
      <c r="E19" s="71"/>
      <c r="F19" s="70"/>
    </row>
    <row r="20" spans="2:6" ht="13.9" x14ac:dyDescent="0.4">
      <c r="B20" s="103"/>
      <c r="C20" s="8" t="s">
        <v>65</v>
      </c>
      <c r="D20" s="68"/>
      <c r="E20" s="71"/>
      <c r="F20" s="70"/>
    </row>
    <row r="21" spans="2:6" ht="13.9" x14ac:dyDescent="0.4">
      <c r="B21" s="103"/>
      <c r="C21" s="8" t="s">
        <v>66</v>
      </c>
      <c r="D21" s="68"/>
      <c r="E21" s="71"/>
      <c r="F21" s="70"/>
    </row>
    <row r="22" spans="2:6" ht="13.9" x14ac:dyDescent="0.4">
      <c r="B22" s="103"/>
      <c r="C22" s="8" t="s">
        <v>67</v>
      </c>
      <c r="D22" s="68"/>
      <c r="E22" s="71"/>
      <c r="F22" s="70"/>
    </row>
    <row r="23" spans="2:6" ht="13.9" x14ac:dyDescent="0.4">
      <c r="B23" s="103"/>
      <c r="C23" s="8" t="s">
        <v>68</v>
      </c>
      <c r="D23" s="68"/>
      <c r="E23" s="71"/>
      <c r="F23" s="70"/>
    </row>
    <row r="24" spans="2:6" ht="33" customHeight="1" x14ac:dyDescent="0.4">
      <c r="B24" s="103"/>
      <c r="C24" s="8" t="s">
        <v>69</v>
      </c>
      <c r="D24" s="68"/>
      <c r="E24" s="71"/>
      <c r="F24" s="70"/>
    </row>
    <row r="25" spans="2:6" ht="13.9" x14ac:dyDescent="0.4">
      <c r="B25" s="103"/>
      <c r="C25" s="8" t="s">
        <v>70</v>
      </c>
      <c r="D25" s="68"/>
      <c r="E25" s="71"/>
      <c r="F25" s="70"/>
    </row>
    <row r="26" spans="2:6" ht="13.9" x14ac:dyDescent="0.4">
      <c r="B26" s="103"/>
      <c r="C26" s="8" t="s">
        <v>71</v>
      </c>
      <c r="D26" s="68"/>
      <c r="E26" s="71"/>
      <c r="F26" s="70"/>
    </row>
    <row r="27" spans="2:6" ht="27" x14ac:dyDescent="0.4">
      <c r="B27" s="103">
        <v>2</v>
      </c>
      <c r="C27" s="8" t="s">
        <v>72</v>
      </c>
      <c r="D27" s="68"/>
      <c r="E27" s="71"/>
      <c r="F27" s="70"/>
    </row>
    <row r="28" spans="2:6" ht="27" x14ac:dyDescent="0.4">
      <c r="B28" s="103">
        <v>3</v>
      </c>
      <c r="C28" s="8" t="s">
        <v>73</v>
      </c>
      <c r="D28" s="68"/>
      <c r="E28" s="71"/>
      <c r="F28" s="70"/>
    </row>
    <row r="29" spans="2:6" ht="27" x14ac:dyDescent="0.4">
      <c r="B29" s="103">
        <v>4</v>
      </c>
      <c r="C29" s="8" t="s">
        <v>75</v>
      </c>
      <c r="D29" s="72"/>
      <c r="E29" s="71"/>
      <c r="F29" s="70"/>
    </row>
    <row r="30" spans="2:6" ht="13.9" x14ac:dyDescent="0.4">
      <c r="B30" s="103">
        <v>5</v>
      </c>
      <c r="C30" s="8" t="s">
        <v>76</v>
      </c>
      <c r="D30" s="68"/>
      <c r="E30" s="71"/>
      <c r="F30" s="70"/>
    </row>
    <row r="31" spans="2:6" ht="13.9" x14ac:dyDescent="0.4">
      <c r="B31" s="103">
        <v>6</v>
      </c>
      <c r="C31" s="8" t="s">
        <v>77</v>
      </c>
      <c r="D31" s="68"/>
      <c r="E31" s="71"/>
      <c r="F31" s="70"/>
    </row>
    <row r="32" spans="2:6" ht="13.9" x14ac:dyDescent="0.4">
      <c r="B32" s="103">
        <v>7</v>
      </c>
      <c r="C32" s="8" t="s">
        <v>78</v>
      </c>
      <c r="D32" s="68"/>
      <c r="E32" s="71"/>
      <c r="F32" s="70"/>
    </row>
    <row r="33" spans="1:9" ht="13.9" x14ac:dyDescent="0.4">
      <c r="B33" s="103">
        <v>8</v>
      </c>
      <c r="C33" s="8" t="s">
        <v>79</v>
      </c>
      <c r="D33" s="68"/>
      <c r="E33" s="71"/>
      <c r="F33" s="70"/>
    </row>
    <row r="34" spans="1:9" ht="13.9" x14ac:dyDescent="0.4">
      <c r="B34" s="103">
        <v>9</v>
      </c>
      <c r="C34" s="8" t="s">
        <v>80</v>
      </c>
      <c r="D34" s="68"/>
      <c r="E34" s="71"/>
      <c r="F34" s="70"/>
    </row>
    <row r="35" spans="1:9" ht="13.5" customHeight="1" x14ac:dyDescent="0.4">
      <c r="B35" s="103">
        <v>10</v>
      </c>
      <c r="C35" s="8" t="s">
        <v>81</v>
      </c>
      <c r="D35" s="68"/>
      <c r="E35" s="71"/>
      <c r="F35" s="70"/>
    </row>
    <row r="36" spans="1:9" ht="31.5" customHeight="1" x14ac:dyDescent="0.35">
      <c r="A36" s="60"/>
      <c r="B36" s="103">
        <v>11</v>
      </c>
      <c r="C36" s="61" t="s">
        <v>82</v>
      </c>
      <c r="D36" s="73"/>
      <c r="E36" s="74"/>
      <c r="F36" s="75"/>
      <c r="G36" s="60"/>
      <c r="H36" s="60"/>
      <c r="I36" s="60"/>
    </row>
    <row r="37" spans="1:9" ht="13.9" x14ac:dyDescent="0.4">
      <c r="B37" s="103">
        <v>12</v>
      </c>
      <c r="C37" s="2" t="s">
        <v>46</v>
      </c>
      <c r="D37" s="68"/>
      <c r="E37" s="71"/>
      <c r="F37" s="70"/>
    </row>
    <row r="38" spans="1:9" ht="13.9" x14ac:dyDescent="0.4">
      <c r="B38" s="103">
        <v>13</v>
      </c>
      <c r="C38" s="2" t="s">
        <v>46</v>
      </c>
      <c r="D38" s="68"/>
      <c r="E38" s="71"/>
      <c r="F38" s="70"/>
    </row>
    <row r="39" spans="1:9" ht="13.9" x14ac:dyDescent="0.4">
      <c r="B39" s="103">
        <v>14</v>
      </c>
      <c r="C39" s="2" t="s">
        <v>46</v>
      </c>
      <c r="D39" s="68"/>
      <c r="E39" s="71"/>
      <c r="F39" s="70"/>
    </row>
    <row r="40" spans="1:9" ht="13.9" x14ac:dyDescent="0.4">
      <c r="B40" s="103">
        <v>15</v>
      </c>
      <c r="C40" s="2" t="s">
        <v>46</v>
      </c>
      <c r="D40" s="68"/>
      <c r="E40" s="71"/>
      <c r="F40" s="70"/>
    </row>
    <row r="41" spans="1:9" ht="13.9" x14ac:dyDescent="0.4">
      <c r="B41" s="103">
        <v>16</v>
      </c>
      <c r="C41" s="2" t="s">
        <v>46</v>
      </c>
      <c r="D41" s="68"/>
      <c r="E41" s="71"/>
      <c r="F41" s="70"/>
    </row>
    <row r="42" spans="1:9" ht="14.25" thickBot="1" x14ac:dyDescent="0.45">
      <c r="B42" s="103">
        <v>17</v>
      </c>
      <c r="C42" s="2" t="s">
        <v>83</v>
      </c>
      <c r="D42" s="68"/>
      <c r="E42" s="71"/>
      <c r="F42" s="70"/>
    </row>
    <row r="43" spans="1:9" s="1" customFormat="1" ht="29.25" customHeight="1" thickBot="1" x14ac:dyDescent="0.45">
      <c r="B43" s="273" t="s">
        <v>107</v>
      </c>
      <c r="C43" s="274"/>
      <c r="D43" s="275"/>
      <c r="E43" s="14">
        <f>SUM(E17:E42)</f>
        <v>0</v>
      </c>
      <c r="F43" s="14">
        <f>SUM(F17:F42)</f>
        <v>0</v>
      </c>
    </row>
    <row r="44" spans="1:9" ht="14.25" thickBot="1" x14ac:dyDescent="0.45">
      <c r="B44" s="109"/>
      <c r="C44" s="110"/>
      <c r="D44" s="109"/>
      <c r="E44" s="111"/>
      <c r="F44" s="111"/>
    </row>
    <row r="45" spans="1:9" ht="14.25" thickBot="1" x14ac:dyDescent="0.45">
      <c r="B45" s="266"/>
      <c r="C45" s="202"/>
      <c r="D45" s="203"/>
      <c r="E45" s="23" t="s">
        <v>49</v>
      </c>
      <c r="F45" s="23" t="s">
        <v>50</v>
      </c>
    </row>
    <row r="46" spans="1:9" ht="28.15" thickBot="1" x14ac:dyDescent="0.45">
      <c r="B46" s="271" t="s">
        <v>85</v>
      </c>
      <c r="C46" s="272"/>
      <c r="D46" s="19" t="s">
        <v>86</v>
      </c>
      <c r="E46" s="19" t="s">
        <v>84</v>
      </c>
      <c r="F46" s="19" t="s">
        <v>84</v>
      </c>
    </row>
    <row r="47" spans="1:9" ht="27.4" x14ac:dyDescent="0.4">
      <c r="B47" s="48">
        <v>1</v>
      </c>
      <c r="C47" s="8" t="s">
        <v>105</v>
      </c>
      <c r="D47" s="76">
        <f>20*12</f>
        <v>240</v>
      </c>
      <c r="E47" s="77"/>
      <c r="F47" s="78"/>
    </row>
    <row r="48" spans="1:9" ht="54.4" x14ac:dyDescent="0.4">
      <c r="B48" s="48">
        <v>2</v>
      </c>
      <c r="C48" s="8" t="s">
        <v>106</v>
      </c>
      <c r="D48" s="68">
        <f>50*12</f>
        <v>600</v>
      </c>
      <c r="E48" s="79"/>
      <c r="F48" s="78"/>
    </row>
    <row r="49" spans="2:6" ht="13.9" x14ac:dyDescent="0.4">
      <c r="B49" s="48">
        <v>3</v>
      </c>
      <c r="C49" s="8" t="s">
        <v>89</v>
      </c>
      <c r="D49" s="68"/>
      <c r="E49" s="79"/>
      <c r="F49" s="78"/>
    </row>
    <row r="50" spans="2:6" ht="27" x14ac:dyDescent="0.4">
      <c r="B50" s="48">
        <v>4</v>
      </c>
      <c r="C50" s="8" t="s">
        <v>90</v>
      </c>
      <c r="D50" s="68"/>
      <c r="E50" s="79"/>
      <c r="F50" s="78"/>
    </row>
    <row r="51" spans="2:6" ht="13.9" x14ac:dyDescent="0.4">
      <c r="B51" s="48">
        <v>5</v>
      </c>
      <c r="C51" s="8" t="s">
        <v>46</v>
      </c>
      <c r="D51" s="68"/>
      <c r="E51" s="79"/>
      <c r="F51" s="78"/>
    </row>
    <row r="52" spans="2:6" ht="13.9" x14ac:dyDescent="0.4">
      <c r="B52" s="48">
        <v>6</v>
      </c>
      <c r="C52" s="8" t="s">
        <v>46</v>
      </c>
      <c r="D52" s="68"/>
      <c r="E52" s="79"/>
      <c r="F52" s="78"/>
    </row>
    <row r="53" spans="2:6" ht="13.9" x14ac:dyDescent="0.4">
      <c r="B53" s="48">
        <v>7</v>
      </c>
      <c r="C53" s="8" t="s">
        <v>46</v>
      </c>
      <c r="D53" s="68"/>
      <c r="E53" s="79"/>
      <c r="F53" s="78"/>
    </row>
    <row r="54" spans="2:6" ht="14.25" thickBot="1" x14ac:dyDescent="0.45">
      <c r="B54" s="48">
        <v>8</v>
      </c>
      <c r="C54" s="8" t="s">
        <v>46</v>
      </c>
      <c r="D54" s="68"/>
      <c r="E54" s="79"/>
      <c r="F54" s="78"/>
    </row>
    <row r="55" spans="2:6" ht="28.5" customHeight="1" thickBot="1" x14ac:dyDescent="0.45">
      <c r="B55" s="273" t="s">
        <v>108</v>
      </c>
      <c r="C55" s="274"/>
      <c r="D55" s="275"/>
      <c r="E55" s="14">
        <f>SUM(E47:E54)</f>
        <v>0</v>
      </c>
      <c r="F55" s="14">
        <f>SUM(F47:F54)</f>
        <v>0</v>
      </c>
    </row>
    <row r="56" spans="2:6" ht="5.25" customHeight="1" thickBot="1" x14ac:dyDescent="0.45">
      <c r="B56" s="48"/>
      <c r="C56" s="8"/>
      <c r="D56" s="49"/>
      <c r="E56" s="46"/>
      <c r="F56" s="47"/>
    </row>
    <row r="57" spans="2:6" ht="29.25" customHeight="1" thickBot="1" x14ac:dyDescent="0.45">
      <c r="B57" s="273" t="s">
        <v>111</v>
      </c>
      <c r="C57" s="274"/>
      <c r="D57" s="275"/>
      <c r="E57" s="50">
        <f>E43+E55</f>
        <v>0</v>
      </c>
      <c r="F57" s="50">
        <f>F43+F55</f>
        <v>0</v>
      </c>
    </row>
    <row r="58" spans="2:6" ht="6" customHeight="1" thickBot="1" x14ac:dyDescent="0.45">
      <c r="B58" s="48"/>
      <c r="C58" s="8"/>
      <c r="D58" s="49"/>
      <c r="E58" s="281"/>
      <c r="F58" s="294"/>
    </row>
    <row r="59" spans="2:6" ht="30.75" customHeight="1" thickBot="1" x14ac:dyDescent="0.45">
      <c r="B59" s="268" t="s">
        <v>99</v>
      </c>
      <c r="C59" s="269"/>
      <c r="D59" s="270"/>
      <c r="E59" s="106">
        <v>0.2</v>
      </c>
      <c r="F59" s="106">
        <v>0.8</v>
      </c>
    </row>
    <row r="60" spans="2:6" ht="14.25" customHeight="1" thickBot="1" x14ac:dyDescent="0.45">
      <c r="B60" s="48"/>
      <c r="C60" s="8"/>
      <c r="D60" s="49"/>
      <c r="E60" s="104" t="s">
        <v>100</v>
      </c>
      <c r="F60" s="105" t="s">
        <v>101</v>
      </c>
    </row>
    <row r="61" spans="2:6" ht="30.75" customHeight="1" thickBot="1" x14ac:dyDescent="0.4">
      <c r="B61" s="289" t="s">
        <v>110</v>
      </c>
      <c r="C61" s="290"/>
      <c r="D61" s="291"/>
      <c r="E61" s="108">
        <f>E57*E59</f>
        <v>0</v>
      </c>
      <c r="F61" s="108">
        <f>F57*F59</f>
        <v>0</v>
      </c>
    </row>
    <row r="62" spans="2:6" ht="33" customHeight="1" thickBot="1" x14ac:dyDescent="0.4">
      <c r="B62" s="276" t="s">
        <v>109</v>
      </c>
      <c r="C62" s="277"/>
      <c r="D62" s="278"/>
      <c r="E62" s="287">
        <f>E61+F61</f>
        <v>0</v>
      </c>
      <c r="F62" s="288"/>
    </row>
    <row r="63" spans="2:6" ht="45.75" customHeight="1" thickBot="1" x14ac:dyDescent="0.4">
      <c r="B63" s="276" t="s">
        <v>112</v>
      </c>
      <c r="C63" s="277"/>
      <c r="D63" s="278"/>
      <c r="E63" s="292">
        <f>E62*1.14</f>
        <v>0</v>
      </c>
      <c r="F63" s="293"/>
    </row>
    <row r="64" spans="2:6" ht="29.25" customHeight="1" thickBot="1" x14ac:dyDescent="0.4">
      <c r="B64" s="276" t="s">
        <v>114</v>
      </c>
      <c r="C64" s="277"/>
      <c r="D64" s="278"/>
      <c r="E64" s="287">
        <f>E63/12</f>
        <v>0</v>
      </c>
      <c r="F64" s="288"/>
    </row>
    <row r="65" spans="2:6" ht="17.25" customHeight="1" thickBot="1" x14ac:dyDescent="0.45">
      <c r="B65" s="48"/>
      <c r="C65" s="8"/>
      <c r="D65" s="49"/>
      <c r="E65" s="46"/>
      <c r="F65" s="47"/>
    </row>
    <row r="66" spans="2:6" ht="28.15" thickBot="1" x14ac:dyDescent="0.45">
      <c r="B66" s="18"/>
      <c r="C66" s="45" t="s">
        <v>91</v>
      </c>
      <c r="D66" s="19" t="s">
        <v>44</v>
      </c>
      <c r="E66" s="19" t="s">
        <v>47</v>
      </c>
      <c r="F66" s="47"/>
    </row>
    <row r="67" spans="2:6" ht="24" customHeight="1" x14ac:dyDescent="0.35">
      <c r="B67" s="51">
        <v>1</v>
      </c>
      <c r="C67" s="52" t="s">
        <v>87</v>
      </c>
      <c r="D67" s="69"/>
      <c r="E67" s="69">
        <f>D67*1.14</f>
        <v>0</v>
      </c>
      <c r="F67" s="283" t="s">
        <v>102</v>
      </c>
    </row>
    <row r="68" spans="2:6" ht="24" customHeight="1" x14ac:dyDescent="0.35">
      <c r="B68" s="53">
        <v>2</v>
      </c>
      <c r="C68" s="54" t="s">
        <v>88</v>
      </c>
      <c r="D68" s="71"/>
      <c r="E68" s="71">
        <f t="shared" ref="E68:E73" si="0">D68*1.14</f>
        <v>0</v>
      </c>
      <c r="F68" s="283"/>
    </row>
    <row r="69" spans="2:6" ht="24" customHeight="1" x14ac:dyDescent="0.35">
      <c r="B69" s="53">
        <v>3</v>
      </c>
      <c r="C69" s="54" t="s">
        <v>42</v>
      </c>
      <c r="D69" s="71"/>
      <c r="E69" s="71">
        <f t="shared" si="0"/>
        <v>0</v>
      </c>
      <c r="F69" s="283"/>
    </row>
    <row r="70" spans="2:6" ht="24" customHeight="1" x14ac:dyDescent="0.35">
      <c r="B70" s="53">
        <v>4</v>
      </c>
      <c r="C70" s="54" t="s">
        <v>46</v>
      </c>
      <c r="D70" s="71"/>
      <c r="E70" s="71">
        <f t="shared" si="0"/>
        <v>0</v>
      </c>
      <c r="F70" s="283"/>
    </row>
    <row r="71" spans="2:6" ht="24" customHeight="1" x14ac:dyDescent="0.35">
      <c r="B71" s="53">
        <v>5</v>
      </c>
      <c r="C71" s="54" t="s">
        <v>46</v>
      </c>
      <c r="D71" s="71"/>
      <c r="E71" s="71">
        <f t="shared" si="0"/>
        <v>0</v>
      </c>
      <c r="F71" s="283"/>
    </row>
    <row r="72" spans="2:6" ht="24" customHeight="1" x14ac:dyDescent="0.35">
      <c r="B72" s="53">
        <v>6</v>
      </c>
      <c r="C72" s="54" t="s">
        <v>46</v>
      </c>
      <c r="D72" s="71"/>
      <c r="E72" s="71">
        <f t="shared" si="0"/>
        <v>0</v>
      </c>
      <c r="F72" s="283"/>
    </row>
    <row r="73" spans="2:6" ht="24" customHeight="1" thickBot="1" x14ac:dyDescent="0.4">
      <c r="B73" s="55">
        <v>7</v>
      </c>
      <c r="C73" s="56" t="s">
        <v>46</v>
      </c>
      <c r="D73" s="80"/>
      <c r="E73" s="80">
        <f t="shared" si="0"/>
        <v>0</v>
      </c>
      <c r="F73" s="283"/>
    </row>
    <row r="74" spans="2:6" ht="13.9" x14ac:dyDescent="0.4">
      <c r="B74" s="5"/>
      <c r="C74" s="57"/>
      <c r="D74" s="6"/>
      <c r="E74" s="58"/>
      <c r="F74" s="44"/>
    </row>
    <row r="75" spans="2:6" ht="29.25" customHeight="1" thickBot="1" x14ac:dyDescent="0.65">
      <c r="B75" s="267" t="s">
        <v>52</v>
      </c>
      <c r="C75" s="214"/>
      <c r="D75" s="12"/>
      <c r="E75" s="37"/>
      <c r="F75" s="41"/>
    </row>
    <row r="76" spans="2:6" ht="28.15" thickBot="1" x14ac:dyDescent="0.45">
      <c r="B76" s="23" t="s">
        <v>10</v>
      </c>
      <c r="C76" s="23" t="s">
        <v>0</v>
      </c>
      <c r="D76" s="19" t="s">
        <v>9</v>
      </c>
      <c r="E76" s="190" t="s">
        <v>53</v>
      </c>
      <c r="F76" s="190"/>
    </row>
    <row r="77" spans="2:6" ht="43.5" customHeight="1" thickBot="1" x14ac:dyDescent="0.45">
      <c r="B77" s="21">
        <v>1</v>
      </c>
      <c r="C77" s="22" t="s">
        <v>54</v>
      </c>
      <c r="D77" s="67"/>
      <c r="E77" s="192"/>
      <c r="F77" s="192"/>
    </row>
    <row r="78" spans="2:6" x14ac:dyDescent="0.35">
      <c r="B78" s="39"/>
      <c r="C78" s="39"/>
      <c r="D78" s="39"/>
      <c r="E78" s="39"/>
      <c r="F78" s="39"/>
    </row>
    <row r="79" spans="2:6" x14ac:dyDescent="0.35">
      <c r="B79" s="6"/>
      <c r="C79" s="6"/>
      <c r="D79" s="6"/>
      <c r="E79" s="6"/>
      <c r="F79" s="6"/>
    </row>
  </sheetData>
  <mergeCells count="28">
    <mergeCell ref="B11:C11"/>
    <mergeCell ref="E58:F58"/>
    <mergeCell ref="F67:F73"/>
    <mergeCell ref="D11:E11"/>
    <mergeCell ref="D12:E12"/>
    <mergeCell ref="B45:D45"/>
    <mergeCell ref="E64:F64"/>
    <mergeCell ref="E62:F62"/>
    <mergeCell ref="B62:D62"/>
    <mergeCell ref="B61:D61"/>
    <mergeCell ref="B63:D63"/>
    <mergeCell ref="E63:F63"/>
    <mergeCell ref="B16:C16"/>
    <mergeCell ref="E77:F77"/>
    <mergeCell ref="B14:D14"/>
    <mergeCell ref="B75:C75"/>
    <mergeCell ref="E76:F76"/>
    <mergeCell ref="B59:D59"/>
    <mergeCell ref="B46:C46"/>
    <mergeCell ref="B57:D57"/>
    <mergeCell ref="B43:D43"/>
    <mergeCell ref="B55:D55"/>
    <mergeCell ref="B64:D64"/>
    <mergeCell ref="D1:F3"/>
    <mergeCell ref="D4:F4"/>
    <mergeCell ref="D7:F7"/>
    <mergeCell ref="D8:F8"/>
    <mergeCell ref="D9:F9"/>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rowBreaks count="1" manualBreakCount="1">
    <brk id="44" min="1"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 1. TRANSACTION FEE ONSITE</vt:lpstr>
      <vt:lpstr>EAP (3)</vt:lpstr>
      <vt:lpstr>3. MANAGEMENT FEE ONSITE</vt:lpstr>
      <vt:lpstr>4. MANAGEMENT FEE OFFSITE</vt:lpstr>
      <vt:lpstr>' 1. TRANSACTION FEE ONSITE'!Print_Area</vt:lpstr>
      <vt:lpstr>'3. MANAGEMENT FEE ONSITE'!Print_Area</vt:lpstr>
      <vt:lpstr>'4. MANAGEMENT FEE OFFSITE'!Print_Area</vt:lpstr>
      <vt:lpstr>'EAP (3)'!Print_Area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Dorah Mothlalifi</dc:creator>
  <cp:lastModifiedBy>Dorah Motlhalifi</cp:lastModifiedBy>
  <cp:lastPrinted>2022-11-02T12:31:58Z</cp:lastPrinted>
  <dcterms:created xsi:type="dcterms:W3CDTF">2007-09-21T10:17:54Z</dcterms:created>
  <dcterms:modified xsi:type="dcterms:W3CDTF">2023-02-01T13:52:10Z</dcterms:modified>
</cp:coreProperties>
</file>