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Users\LesleyC\Documents\"/>
    </mc:Choice>
  </mc:AlternateContent>
  <xr:revisionPtr revIDLastSave="0" documentId="8_{98C76E07-7846-449C-869C-B6DCB7EA94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ICING SCHEDULE" sheetId="6" r:id="rId1"/>
  </sheets>
  <definedNames>
    <definedName name="_xlnm.Print_Area" localSheetId="0">'PRICING SCHEDULE'!$A:$Q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6" l="1"/>
  <c r="N19" i="6"/>
  <c r="J44" i="6"/>
  <c r="G57" i="6"/>
  <c r="J57" i="6"/>
  <c r="M57" i="6"/>
  <c r="N57" i="6"/>
  <c r="O57" i="6" s="1"/>
  <c r="M49" i="6"/>
  <c r="M48" i="6"/>
  <c r="M46" i="6" s="1"/>
  <c r="M47" i="6"/>
  <c r="J49" i="6"/>
  <c r="N49" i="6" s="1"/>
  <c r="J48" i="6"/>
  <c r="J47" i="6"/>
  <c r="G49" i="6"/>
  <c r="G48" i="6"/>
  <c r="G47" i="6"/>
  <c r="G46" i="6" s="1"/>
  <c r="G45" i="6"/>
  <c r="N48" i="6" l="1"/>
  <c r="J46" i="6"/>
  <c r="N47" i="6"/>
  <c r="O56" i="6"/>
  <c r="N56" i="6"/>
  <c r="M56" i="6"/>
  <c r="J56" i="6"/>
  <c r="G56" i="6"/>
  <c r="N46" i="6" l="1"/>
  <c r="G42" i="6"/>
  <c r="G41" i="6"/>
  <c r="G40" i="6"/>
  <c r="G39" i="6"/>
  <c r="G38" i="6"/>
  <c r="G37" i="6"/>
  <c r="G36" i="6"/>
  <c r="G35" i="6"/>
  <c r="G34" i="6"/>
  <c r="G33" i="6"/>
  <c r="G32" i="6"/>
  <c r="G31" i="6"/>
  <c r="G30" i="6"/>
  <c r="G28" i="6"/>
  <c r="G27" i="6"/>
  <c r="G26" i="6"/>
  <c r="G25" i="6"/>
  <c r="G24" i="6"/>
  <c r="G23" i="6"/>
  <c r="G22" i="6"/>
  <c r="G21" i="6"/>
  <c r="G29" i="6" l="1"/>
  <c r="N36" i="6"/>
  <c r="O36" i="6" s="1"/>
  <c r="N37" i="6"/>
  <c r="O37" i="6" s="1"/>
  <c r="N38" i="6"/>
  <c r="O38" i="6" s="1"/>
  <c r="N28" i="6"/>
  <c r="O28" i="6" s="1"/>
  <c r="N27" i="6"/>
  <c r="O27" i="6" s="1"/>
  <c r="N35" i="6"/>
  <c r="O35" i="6" s="1"/>
  <c r="N30" i="6"/>
  <c r="N31" i="6"/>
  <c r="O31" i="6" s="1"/>
  <c r="N24" i="6"/>
  <c r="O24" i="6" s="1"/>
  <c r="N32" i="6"/>
  <c r="O32" i="6" s="1"/>
  <c r="N40" i="6"/>
  <c r="O40" i="6" s="1"/>
  <c r="N39" i="6"/>
  <c r="O39" i="6" s="1"/>
  <c r="N33" i="6"/>
  <c r="O33" i="6" s="1"/>
  <c r="N26" i="6"/>
  <c r="O26" i="6" s="1"/>
  <c r="N34" i="6"/>
  <c r="O34" i="6" s="1"/>
  <c r="N42" i="6"/>
  <c r="O42" i="6" s="1"/>
  <c r="N23" i="6"/>
  <c r="O23" i="6" s="1"/>
  <c r="N25" i="6"/>
  <c r="O25" i="6" s="1"/>
  <c r="N41" i="6"/>
  <c r="O41" i="6" s="1"/>
  <c r="O30" i="6" l="1"/>
  <c r="N29" i="6"/>
  <c r="O29" i="6" s="1"/>
  <c r="J45" i="6"/>
  <c r="J43" i="6" s="1"/>
  <c r="J58" i="6" l="1"/>
  <c r="N22" i="6"/>
  <c r="O22" i="6" s="1"/>
  <c r="N21" i="6"/>
  <c r="O21" i="6" s="1"/>
  <c r="G44" i="6"/>
  <c r="G43" i="6" s="1"/>
  <c r="G51" i="6"/>
  <c r="G52" i="6"/>
  <c r="G54" i="6"/>
  <c r="G55" i="6"/>
  <c r="M44" i="6"/>
  <c r="M45" i="6"/>
  <c r="G20" i="6"/>
  <c r="M43" i="6" l="1"/>
  <c r="M58" i="6" s="1"/>
  <c r="J59" i="6"/>
  <c r="J60" i="6" s="1"/>
  <c r="G53" i="6"/>
  <c r="G50" i="6"/>
  <c r="N20" i="6"/>
  <c r="N52" i="6"/>
  <c r="O52" i="6" s="1"/>
  <c r="N45" i="6"/>
  <c r="O45" i="6" s="1"/>
  <c r="N55" i="6"/>
  <c r="O55" i="6" s="1"/>
  <c r="N54" i="6"/>
  <c r="N51" i="6"/>
  <c r="N44" i="6"/>
  <c r="N43" i="6" s="1"/>
  <c r="G58" i="6" l="1"/>
  <c r="G59" i="6" s="1"/>
  <c r="G60" i="6" s="1"/>
  <c r="M59" i="6"/>
  <c r="M60" i="6" s="1"/>
  <c r="O54" i="6"/>
  <c r="O53" i="6" s="1"/>
  <c r="N53" i="6"/>
  <c r="O51" i="6"/>
  <c r="O50" i="6" s="1"/>
  <c r="N50" i="6"/>
  <c r="N58" i="6" s="1"/>
  <c r="O44" i="6"/>
  <c r="O43" i="6" s="1"/>
  <c r="O20" i="6"/>
  <c r="O19" i="6" s="1"/>
  <c r="N59" i="6" l="1"/>
  <c r="N60" i="6" s="1"/>
  <c r="O58" i="6"/>
  <c r="O59" i="6" l="1"/>
  <c r="O60" i="6" s="1"/>
</calcChain>
</file>

<file path=xl/sharedStrings.xml><?xml version="1.0" encoding="utf-8"?>
<sst xmlns="http://schemas.openxmlformats.org/spreadsheetml/2006/main" count="151" uniqueCount="114">
  <si>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</si>
  <si>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</si>
  <si>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</si>
  <si>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</si>
  <si>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</si>
  <si>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</si>
  <si>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</si>
  <si>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</si>
  <si>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</si>
  <si>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YEAR 1</t>
  </si>
  <si>
    <t>YEAR 2</t>
  </si>
  <si>
    <t>YEAR 3</t>
  </si>
  <si>
    <t xml:space="preserve">Qty </t>
  </si>
  <si>
    <t>TOTAL</t>
  </si>
  <si>
    <t>Qty</t>
  </si>
  <si>
    <t>1.1</t>
  </si>
  <si>
    <t>1.2</t>
  </si>
  <si>
    <t>1.3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</si>
  <si>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</si>
  <si>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</si>
  <si>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</si>
  <si>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</si>
  <si>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</si>
  <si>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</si>
  <si>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</si>
  <si>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</si>
  <si>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</si>
  <si>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</si>
  <si>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</si>
  <si>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</si>
  <si>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Mark with an X, which ROE is applicable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</si>
  <si>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</si>
  <si>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</si>
  <si>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</si>
  <si>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</si>
  <si>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</si>
  <si>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</si>
  <si>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</si>
  <si>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</si>
  <si>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t>Implementation and configuration</t>
  </si>
  <si>
    <t>Training</t>
  </si>
  <si>
    <t>X</t>
  </si>
  <si>
    <t>C-50FCNANA0000 - NETSCOUT Certified 5010-16X Switch with 16 x 1/10G SFP+ Ports, AC Power</t>
  </si>
  <si>
    <t>C-50FCNANQH0J0 - NETSCOUT Certified 5010 Switch with 48 x 1/10Gb SFP+ and 6 x 40Gb QSFP+ or up to 72 x 10Gb Ports, AC Power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</si>
  <si>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</si>
  <si>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</si>
  <si>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r>
      <t xml:space="preserve">(d)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</si>
  <si>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321-1512 - NetScout Kit, 2x Cables, Patch/Crossover, LC to LC, MM, 50um, 8m</t>
  </si>
  <si>
    <t>RFB No</t>
  </si>
  <si>
    <t>RFB Title</t>
  </si>
  <si>
    <r>
      <t>(c) The price must include all cost to deliver the goods or render the service, including all applicable taxes, duty fees, logistics/delivery,</t>
    </r>
    <r>
      <rPr>
        <b/>
        <sz val="12"/>
        <rFont val="Calibri"/>
        <family val="2"/>
        <scheme val="minor"/>
      </rPr>
      <t xml:space="preserve"> Shipping</t>
    </r>
    <r>
      <rPr>
        <sz val="12"/>
        <rFont val="Calibri"/>
        <family val="2"/>
        <scheme val="minor"/>
      </rPr>
      <t>, storage, labour, overtime and subsistence and travel - add shipping</t>
    </r>
  </si>
  <si>
    <t>Professional service - NetScout RSE</t>
  </si>
  <si>
    <t>PFOSN-YA5-01- NETSCOUT Packet Flow Operating System (PFOS) Software for Certified 16 x 1/10G PFS 5010-16X 4</t>
  </si>
  <si>
    <t>PFOSN-YX5-01 - NETSCOUT Packet Flow Operating System (PFOS) Software for Certified PFS 5010</t>
  </si>
  <si>
    <t xml:space="preserve">340-1094 - NETSCOUT HD Fiber Tap, 1G-100G, OM4, MM, 60/40, LC  </t>
  </si>
  <si>
    <t>295-1080 - NETSCOUT Cable, "Y", LC to 2x LC, MM, 62.5um, 3m</t>
  </si>
  <si>
    <t>295-1009 - NETSCOUT Cable, Patch/Crossover, LC to LC, MM, 50um, 3m</t>
  </si>
  <si>
    <t>321-2185 - NETSCOUT SFP+, 1/10Gbase-SR/SX, MM, LC, 8-pack</t>
  </si>
  <si>
    <t>321-2068 - NETSCOUT Rack Mount, HD Fiber Taps, 16-24 slot, 1U</t>
  </si>
  <si>
    <t>C-06700-USMA1- NETSCOUT Certified InfiniStreamNG server, 3U, Single 24-core CPU, 256GB RAM, 96TB (12x 8TB), AC Power</t>
  </si>
  <si>
    <t>C-06795-M0S-1 - NETSCOUT Certified InfiniStreamNG Software, includes NETSCOUT 4-Port 10G ASI Accelerator NIC (SFP+), for use with C-06700M series certified appliance hardware</t>
  </si>
  <si>
    <t>Netscout - Hardware and Software phase 1 Upgrade</t>
  </si>
  <si>
    <t>Netscout - Hardware and Software phase 2 Implementation</t>
  </si>
  <si>
    <t>Maintenance and Mastercare Support phase 1</t>
  </si>
  <si>
    <t>Maintenance and Mastercare Support phase 2</t>
  </si>
  <si>
    <t>Setup and Customization of NetScout Application Service Assurance and Deep packet Solution in the SITA Network. (Phase1 and Phase2)</t>
  </si>
  <si>
    <t>WAN / SITA Users via NetScout (formal)</t>
  </si>
  <si>
    <t>PFOSN-YA5-01 - PFOSN-YA5-01 -NETSCOUT Packet Flow Operating System (PFOS) Software for Certified 16 x 1/10G PFS 5010-16X</t>
  </si>
  <si>
    <t>C-50FCNANQH0J0 - NETSCOUT Certified 5010 Switch with 48 x 1/10Gb SFP and 6 x 40Gb QSFP or up to 72 x 10Gb Ports AC</t>
  </si>
  <si>
    <t>340-1094 - NetScout HD Fiber Tap 1G/10G, 50um OM4, MM 60/40, LC/LC</t>
  </si>
  <si>
    <t>321-2185 - NetScout SFP+, 1/10G Gbase-SR/SX, MM, LC, 8-pack</t>
  </si>
  <si>
    <t xml:space="preserve">321-1486 - Transceiver, SFP+, 10GBase-SR, MM, LC </t>
  </si>
  <si>
    <t>295-1087 - NetScout Cable, MM, 50um, LC to LC, 8 M, "Y", LOF</t>
  </si>
  <si>
    <t>295-1009 - NetScout Cable, Patch/Crossover, LC to LC, MM, 50um, 3m</t>
  </si>
  <si>
    <t>321-2068 - NetScout Rack Mount, HD Fiber Taps, 16-24 slot, 1U</t>
  </si>
  <si>
    <t>PFOSN-YA5-01 SUPP-MSTC - NETSCOUT Certified 5010-16X Switch with 16 x 1/10G SFP+ Ports, AC Power</t>
  </si>
  <si>
    <t>PFOSN-YX5-01 SUPP-MSTC - NETSCOUT Certified 5010 Switch with 48 x 1/10Gb SFP+ and 6 x 40Gb QSFP+ or up to 72 x 10Gb Ports, AC Power</t>
  </si>
  <si>
    <t>C-06795-M0S-1 SUPP-MSTC - NETSCOUT Certified InfiniStreamNG server, 3U, Single 24-core CPU, 256GB RAM, 96TB (12x 8TB), AC Power</t>
  </si>
  <si>
    <t>Implementation and configuration of NetScout Application Service Assurance and Deep packet Solution in the SITA Network. (Phase1 and Phase2)</t>
  </si>
  <si>
    <r>
      <t>Manage Service and Configuration upgrades on-site = 1 day  per week for</t>
    </r>
    <r>
      <rPr>
        <sz val="11"/>
        <rFont val="Calibri (Body)"/>
      </rPr>
      <t xml:space="preserve"> 36 </t>
    </r>
    <r>
      <rPr>
        <sz val="11"/>
        <rFont val="Calibri"/>
        <family val="2"/>
        <scheme val="minor"/>
      </rPr>
      <t xml:space="preserve">Months </t>
    </r>
  </si>
  <si>
    <t>WAN / SITA Technical Admin Users via NetScout (formal)</t>
  </si>
  <si>
    <t>Annually</t>
  </si>
  <si>
    <t>Each</t>
  </si>
  <si>
    <t>1.4</t>
  </si>
  <si>
    <t>1.5</t>
  </si>
  <si>
    <t>1.6</t>
  </si>
  <si>
    <t>1.7</t>
  </si>
  <si>
    <t>1.8</t>
  </si>
  <si>
    <t>1.9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</si>
  <si>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</si>
  <si>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</si>
  <si>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</si>
  <si>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</si>
  <si>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</si>
  <si>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</si>
  <si>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</si>
  <si>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</si>
  <si>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</si>
  <si>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2.10</t>
  </si>
  <si>
    <t>2.11</t>
  </si>
  <si>
    <t>2.12</t>
  </si>
  <si>
    <t>2.13</t>
  </si>
  <si>
    <t>3.1</t>
  </si>
  <si>
    <t>3.2</t>
  </si>
  <si>
    <t>4.1</t>
  </si>
  <si>
    <t>4.2</t>
  </si>
  <si>
    <t>4.3</t>
  </si>
  <si>
    <t>5.1</t>
  </si>
  <si>
    <t>5.2</t>
  </si>
  <si>
    <t>6.1</t>
  </si>
  <si>
    <t>6.2</t>
  </si>
  <si>
    <t>7.1</t>
  </si>
  <si>
    <t>RFB 3148-2025</t>
  </si>
  <si>
    <t>THE ACQUISITION OF NETSCOUT APPLICATION MANAGEMENT AND DEEP PACKET SOLUTION FOR SITA-NGN PHASE1 UPGRADE AND PHASE2 IMPLEMENTATION WITH MAINTENANCE AND SUPPORT FOR A PERIOD OF THREE (3)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</si>
</sst>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8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name val="Calibri (Body)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33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  <border>
      <left style="thin">
        <color theme="4"/>
      </left>
      <right style="thin">
        <color theme="8"/>
      </right>
      <top/>
      <bottom style="thin">
        <color theme="4"/>
      </bottom>
      <diagonal/>
    </border>
    <border>
      <left style="thin">
        <color theme="4"/>
      </left>
      <right style="thin">
        <color theme="8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8"/>
      </left>
      <right style="thin">
        <color theme="8"/>
      </right>
      <top/>
      <bottom style="thin">
        <color theme="8"/>
      </bottom>
      <diagonal/>
    </border>
  </borders>
  <cellStyleXfs count="3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140">
    <xf numFmtId="0" fontId="0" fillId="0" borderId="0" xfId="0"/>
    <xf numFmtId="0" fontId="2" fillId="0" borderId="0" xfId="0" applyFont="1" applyAlignment="1">
      <alignment vertical="top"/>
    </xf>
    <xf numFmtId="0" fontId="8" fillId="2" borderId="0" xfId="0" applyFont="1" applyFill="1"/>
    <xf numFmtId="0" fontId="9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center" vertical="top"/>
    </xf>
    <xf numFmtId="0" fontId="10" fillId="2" borderId="0" xfId="0" applyFont="1" applyFill="1" applyAlignment="1">
      <alignment horizontal="center" vertical="top"/>
    </xf>
    <xf numFmtId="0" fontId="8" fillId="2" borderId="0" xfId="0" applyFont="1" applyFill="1" applyAlignment="1">
      <alignment vertical="top"/>
    </xf>
    <xf numFmtId="0" fontId="3" fillId="3" borderId="0" xfId="0" applyFont="1" applyFill="1"/>
    <xf numFmtId="0" fontId="8" fillId="2" borderId="0" xfId="0" applyFont="1" applyFill="1" applyAlignment="1">
      <alignment horizontal="left" vertical="top"/>
    </xf>
    <xf numFmtId="0" fontId="6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right" vertical="top" wrapText="1"/>
    </xf>
    <xf numFmtId="164" fontId="6" fillId="2" borderId="1" xfId="0" applyNumberFormat="1" applyFont="1" applyFill="1" applyBorder="1" applyAlignment="1">
      <alignment horizontal="center" vertical="top" wrapText="1"/>
    </xf>
    <xf numFmtId="44" fontId="3" fillId="5" borderId="1" xfId="0" applyNumberFormat="1" applyFont="1" applyFill="1" applyBorder="1" applyAlignment="1">
      <alignment vertical="top" wrapText="1"/>
    </xf>
    <xf numFmtId="164" fontId="7" fillId="5" borderId="1" xfId="0" applyNumberFormat="1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horizontal="center" vertical="top" wrapText="1"/>
    </xf>
    <xf numFmtId="44" fontId="4" fillId="5" borderId="3" xfId="0" applyNumberFormat="1" applyFont="1" applyFill="1" applyBorder="1" applyAlignment="1">
      <alignment vertical="top" wrapText="1"/>
    </xf>
    <xf numFmtId="0" fontId="6" fillId="3" borderId="0" xfId="0" applyFont="1" applyFill="1" applyAlignment="1">
      <alignment wrapText="1"/>
    </xf>
    <xf numFmtId="0" fontId="6" fillId="3" borderId="0" xfId="0" applyFont="1" applyFill="1"/>
    <xf numFmtId="0" fontId="11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 wrapText="1"/>
    </xf>
    <xf numFmtId="44" fontId="3" fillId="3" borderId="0" xfId="0" applyNumberFormat="1" applyFont="1" applyFill="1" applyAlignment="1">
      <alignment horizontal="center" vertical="center" wrapText="1"/>
    </xf>
    <xf numFmtId="0" fontId="7" fillId="3" borderId="0" xfId="0" applyFont="1" applyFill="1" applyAlignment="1">
      <alignment vertical="top"/>
    </xf>
    <xf numFmtId="0" fontId="7" fillId="3" borderId="0" xfId="0" applyFont="1" applyFill="1" applyAlignment="1">
      <alignment horizontal="left" vertical="top"/>
    </xf>
    <xf numFmtId="0" fontId="7" fillId="5" borderId="1" xfId="0" applyFont="1" applyFill="1" applyBorder="1" applyAlignment="1">
      <alignment horizontal="right" vertical="top"/>
    </xf>
    <xf numFmtId="0" fontId="3" fillId="0" borderId="1" xfId="0" quotePrefix="1" applyFont="1" applyBorder="1" applyAlignment="1">
      <alignment horizontal="left" vertical="top" wrapText="1"/>
    </xf>
    <xf numFmtId="0" fontId="3" fillId="0" borderId="1" xfId="1" applyNumberFormat="1" applyFont="1" applyFill="1" applyBorder="1" applyAlignment="1">
      <alignment horizontal="right" vertical="top" wrapText="1"/>
    </xf>
    <xf numFmtId="165" fontId="3" fillId="5" borderId="2" xfId="1" applyNumberFormat="1" applyFont="1" applyFill="1" applyBorder="1" applyAlignment="1">
      <alignment horizontal="right" vertical="top" wrapText="1"/>
    </xf>
    <xf numFmtId="165" fontId="3" fillId="5" borderId="6" xfId="1" applyNumberFormat="1" applyFont="1" applyFill="1" applyBorder="1" applyAlignment="1">
      <alignment horizontal="right" vertical="top" wrapText="1"/>
    </xf>
    <xf numFmtId="0" fontId="3" fillId="5" borderId="2" xfId="0" applyFont="1" applyFill="1" applyBorder="1" applyAlignment="1">
      <alignment horizontal="center" vertical="top" wrapText="1"/>
    </xf>
    <xf numFmtId="164" fontId="6" fillId="5" borderId="4" xfId="0" applyNumberFormat="1" applyFont="1" applyFill="1" applyBorder="1" applyAlignment="1">
      <alignment horizontal="left" vertical="top" wrapText="1"/>
    </xf>
    <xf numFmtId="164" fontId="6" fillId="5" borderId="5" xfId="0" applyNumberFormat="1" applyFont="1" applyFill="1" applyBorder="1" applyAlignment="1">
      <alignment horizontal="left" vertical="top" wrapText="1"/>
    </xf>
    <xf numFmtId="0" fontId="3" fillId="3" borderId="0" xfId="0" applyFont="1" applyFill="1" applyAlignment="1">
      <alignment vertical="center"/>
    </xf>
    <xf numFmtId="0" fontId="6" fillId="3" borderId="0" xfId="0" applyFont="1" applyFill="1" applyAlignment="1">
      <alignment vertical="top"/>
    </xf>
    <xf numFmtId="0" fontId="6" fillId="3" borderId="0" xfId="0" applyFont="1" applyFill="1" applyAlignment="1">
      <alignment horizontal="center" vertical="top" wrapText="1"/>
    </xf>
    <xf numFmtId="0" fontId="10" fillId="2" borderId="0" xfId="0" applyFont="1" applyFill="1" applyAlignment="1">
      <alignment horizontal="left" vertical="top" wrapText="1"/>
    </xf>
    <xf numFmtId="0" fontId="6" fillId="3" borderId="0" xfId="0" applyFont="1" applyFill="1" applyAlignment="1">
      <alignment vertical="top" wrapText="1"/>
    </xf>
    <xf numFmtId="0" fontId="3" fillId="5" borderId="1" xfId="0" applyFont="1" applyFill="1" applyBorder="1" applyAlignment="1">
      <alignment vertical="center" wrapText="1"/>
    </xf>
    <xf numFmtId="9" fontId="4" fillId="4" borderId="1" xfId="2" applyFont="1" applyFill="1" applyBorder="1" applyAlignment="1">
      <alignment horizontal="center" vertical="top" wrapText="1"/>
    </xf>
    <xf numFmtId="164" fontId="5" fillId="4" borderId="1" xfId="0" applyNumberFormat="1" applyFont="1" applyFill="1" applyBorder="1" applyAlignment="1">
      <alignment horizontal="center" vertical="top" wrapText="1"/>
    </xf>
    <xf numFmtId="164" fontId="6" fillId="4" borderId="1" xfId="0" applyNumberFormat="1" applyFont="1" applyFill="1" applyBorder="1" applyAlignment="1">
      <alignment horizontal="left" vertical="top" wrapText="1"/>
    </xf>
    <xf numFmtId="164" fontId="6" fillId="4" borderId="1" xfId="0" applyNumberFormat="1" applyFont="1" applyFill="1" applyBorder="1" applyAlignment="1">
      <alignment horizontal="center" vertical="top" wrapText="1"/>
    </xf>
    <xf numFmtId="9" fontId="6" fillId="4" borderId="1" xfId="2" applyFont="1" applyFill="1" applyBorder="1" applyAlignment="1">
      <alignment horizontal="center" vertical="top"/>
    </xf>
    <xf numFmtId="0" fontId="6" fillId="4" borderId="1" xfId="0" applyFont="1" applyFill="1" applyBorder="1" applyAlignment="1">
      <alignment horizontal="center" vertical="top"/>
    </xf>
    <xf numFmtId="0" fontId="5" fillId="4" borderId="1" xfId="0" applyFont="1" applyFill="1" applyBorder="1" applyAlignment="1">
      <alignment horizontal="center" vertical="top" wrapText="1"/>
    </xf>
    <xf numFmtId="0" fontId="8" fillId="0" borderId="0" xfId="0" applyFont="1"/>
    <xf numFmtId="0" fontId="6" fillId="2" borderId="7" xfId="0" applyFont="1" applyFill="1" applyBorder="1" applyAlignment="1">
      <alignment horizontal="center" vertical="top" wrapText="1"/>
    </xf>
    <xf numFmtId="164" fontId="6" fillId="2" borderId="22" xfId="0" applyNumberFormat="1" applyFont="1" applyFill="1" applyBorder="1" applyAlignment="1">
      <alignment horizontal="center" vertical="top" wrapText="1"/>
    </xf>
    <xf numFmtId="164" fontId="6" fillId="2" borderId="7" xfId="0" applyNumberFormat="1" applyFont="1" applyFill="1" applyBorder="1" applyAlignment="1">
      <alignment horizontal="center" vertical="top" wrapText="1"/>
    </xf>
    <xf numFmtId="164" fontId="6" fillId="2" borderId="7" xfId="0" applyNumberFormat="1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0" fillId="2" borderId="0" xfId="0" applyFill="1" applyAlignment="1">
      <alignment horizontal="left" vertical="top"/>
    </xf>
    <xf numFmtId="0" fontId="0" fillId="2" borderId="0" xfId="0" applyFill="1"/>
    <xf numFmtId="0" fontId="0" fillId="2" borderId="0" xfId="0" applyFill="1" applyAlignment="1">
      <alignment vertical="top"/>
    </xf>
    <xf numFmtId="0" fontId="0" fillId="3" borderId="0" xfId="0" applyFill="1"/>
    <xf numFmtId="0" fontId="0" fillId="0" borderId="0" xfId="0" applyAlignment="1">
      <alignment vertical="top"/>
    </xf>
    <xf numFmtId="44" fontId="0" fillId="5" borderId="2" xfId="0" applyNumberFormat="1" applyFill="1" applyBorder="1" applyAlignment="1">
      <alignment vertical="top"/>
    </xf>
    <xf numFmtId="0" fontId="0" fillId="5" borderId="6" xfId="0" applyFill="1" applyBorder="1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6" fillId="0" borderId="0" xfId="0" applyFont="1"/>
    <xf numFmtId="0" fontId="4" fillId="2" borderId="2" xfId="0" applyFont="1" applyFill="1" applyBorder="1" applyAlignment="1">
      <alignment vertical="center" wrapText="1"/>
    </xf>
    <xf numFmtId="0" fontId="7" fillId="0" borderId="0" xfId="0" applyFont="1" applyAlignment="1">
      <alignment horizontal="right" vertical="top"/>
    </xf>
    <xf numFmtId="0" fontId="6" fillId="0" borderId="0" xfId="0" applyFont="1" applyAlignment="1">
      <alignment wrapText="1"/>
    </xf>
    <xf numFmtId="164" fontId="3" fillId="6" borderId="1" xfId="0" applyNumberFormat="1" applyFont="1" applyFill="1" applyBorder="1" applyAlignment="1">
      <alignment vertical="top" wrapText="1"/>
    </xf>
    <xf numFmtId="9" fontId="3" fillId="6" borderId="1" xfId="2" applyFont="1" applyFill="1" applyBorder="1" applyAlignment="1">
      <alignment horizontal="right" vertical="top" wrapText="1"/>
    </xf>
    <xf numFmtId="0" fontId="6" fillId="6" borderId="7" xfId="0" applyFont="1" applyFill="1" applyBorder="1" applyAlignment="1">
      <alignment horizontal="center" vertical="center"/>
    </xf>
    <xf numFmtId="0" fontId="14" fillId="6" borderId="21" xfId="0" applyFont="1" applyFill="1" applyBorder="1" applyAlignment="1">
      <alignment horizontal="left" vertical="top" wrapText="1"/>
    </xf>
    <xf numFmtId="0" fontId="14" fillId="6" borderId="1" xfId="0" applyFont="1" applyFill="1" applyBorder="1" applyAlignment="1">
      <alignment horizontal="left" vertical="top" wrapText="1"/>
    </xf>
    <xf numFmtId="0" fontId="15" fillId="6" borderId="1" xfId="0" applyFont="1" applyFill="1" applyBorder="1" applyAlignment="1">
      <alignment horizontal="left" vertical="top" wrapText="1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right" vertical="top"/>
    </xf>
    <xf numFmtId="0" fontId="0" fillId="3" borderId="0" xfId="0" applyFill="1" applyAlignment="1">
      <alignment horizontal="center" vertical="top"/>
    </xf>
    <xf numFmtId="0" fontId="0" fillId="3" borderId="0" xfId="0" applyFill="1" applyAlignment="1">
      <alignment vertical="top"/>
    </xf>
    <xf numFmtId="0" fontId="7" fillId="5" borderId="7" xfId="0" applyFont="1" applyFill="1" applyBorder="1" applyAlignment="1">
      <alignment horizontal="right" vertical="top" wrapText="1"/>
    </xf>
    <xf numFmtId="44" fontId="4" fillId="5" borderId="24" xfId="0" applyNumberFormat="1" applyFont="1" applyFill="1" applyBorder="1" applyAlignment="1">
      <alignment vertical="top" wrapText="1"/>
    </xf>
    <xf numFmtId="0" fontId="14" fillId="6" borderId="6" xfId="0" applyFont="1" applyFill="1" applyBorder="1" applyAlignment="1">
      <alignment horizontal="left" vertical="top" wrapText="1"/>
    </xf>
    <xf numFmtId="0" fontId="0" fillId="5" borderId="25" xfId="0" applyFill="1" applyBorder="1" applyAlignment="1">
      <alignment vertical="top"/>
    </xf>
    <xf numFmtId="44" fontId="4" fillId="5" borderId="26" xfId="0" applyNumberFormat="1" applyFont="1" applyFill="1" applyBorder="1" applyAlignment="1">
      <alignment vertical="top" wrapText="1"/>
    </xf>
    <xf numFmtId="0" fontId="6" fillId="4" borderId="1" xfId="0" applyFont="1" applyFill="1" applyBorder="1" applyAlignment="1">
      <alignment vertical="top"/>
    </xf>
    <xf numFmtId="0" fontId="4" fillId="4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/>
    </xf>
    <xf numFmtId="0" fontId="7" fillId="0" borderId="0" xfId="0" applyFont="1"/>
    <xf numFmtId="0" fontId="3" fillId="0" borderId="0" xfId="0" applyFont="1" applyAlignment="1">
      <alignment horizontal="left" vertical="top"/>
    </xf>
    <xf numFmtId="0" fontId="7" fillId="3" borderId="0" xfId="0" applyFont="1" applyFill="1" applyAlignment="1">
      <alignment horizontal="left" vertical="center"/>
    </xf>
    <xf numFmtId="0" fontId="7" fillId="3" borderId="0" xfId="0" applyFont="1" applyFill="1"/>
    <xf numFmtId="0" fontId="14" fillId="3" borderId="0" xfId="0" applyFont="1" applyFill="1"/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9" fontId="3" fillId="4" borderId="1" xfId="2" applyFont="1" applyFill="1" applyBorder="1" applyAlignment="1">
      <alignment horizontal="right" vertical="top" wrapText="1"/>
    </xf>
    <xf numFmtId="0" fontId="3" fillId="4" borderId="1" xfId="1" applyNumberFormat="1" applyFont="1" applyFill="1" applyBorder="1" applyAlignment="1">
      <alignment horizontal="right" vertical="top" wrapText="1"/>
    </xf>
    <xf numFmtId="164" fontId="3" fillId="4" borderId="1" xfId="0" applyNumberFormat="1" applyFont="1" applyFill="1" applyBorder="1" applyAlignment="1">
      <alignment vertical="top" wrapText="1"/>
    </xf>
    <xf numFmtId="44" fontId="3" fillId="4" borderId="1" xfId="0" applyNumberFormat="1" applyFont="1" applyFill="1" applyBorder="1" applyAlignment="1">
      <alignment vertical="top" wrapText="1"/>
    </xf>
    <xf numFmtId="44" fontId="4" fillId="4" borderId="2" xfId="0" applyNumberFormat="1" applyFont="1" applyFill="1" applyBorder="1" applyAlignment="1">
      <alignment vertical="top" wrapText="1"/>
    </xf>
    <xf numFmtId="44" fontId="0" fillId="4" borderId="2" xfId="0" applyNumberFormat="1" applyFill="1" applyBorder="1" applyAlignment="1">
      <alignment vertical="top"/>
    </xf>
    <xf numFmtId="0" fontId="14" fillId="4" borderId="1" xfId="0" applyFont="1" applyFill="1" applyBorder="1" applyAlignment="1">
      <alignment horizontal="left" vertical="top" wrapText="1"/>
    </xf>
    <xf numFmtId="0" fontId="14" fillId="4" borderId="2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center" vertical="top" wrapText="1"/>
    </xf>
    <xf numFmtId="0" fontId="12" fillId="0" borderId="1" xfId="1" applyNumberFormat="1" applyFont="1" applyFill="1" applyBorder="1" applyAlignment="1">
      <alignment horizontal="right" vertical="top" wrapText="1"/>
    </xf>
    <xf numFmtId="0" fontId="14" fillId="0" borderId="1" xfId="0" applyFont="1" applyBorder="1" applyAlignment="1">
      <alignment vertical="top" wrapText="1"/>
    </xf>
    <xf numFmtId="0" fontId="0" fillId="3" borderId="1" xfId="0" applyFill="1" applyBorder="1" applyAlignment="1">
      <alignment vertical="top" wrapText="1"/>
    </xf>
    <xf numFmtId="0" fontId="14" fillId="0" borderId="1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center" vertical="top" wrapText="1"/>
    </xf>
    <xf numFmtId="44" fontId="1" fillId="5" borderId="2" xfId="0" applyNumberFormat="1" applyFont="1" applyFill="1" applyBorder="1" applyAlignment="1">
      <alignment vertical="top" wrapText="1"/>
    </xf>
    <xf numFmtId="0" fontId="15" fillId="0" borderId="29" xfId="0" applyFont="1" applyBorder="1"/>
    <xf numFmtId="0" fontId="7" fillId="5" borderId="31" xfId="0" applyFont="1" applyFill="1" applyBorder="1" applyAlignment="1">
      <alignment horizontal="right" vertical="top"/>
    </xf>
    <xf numFmtId="0" fontId="6" fillId="6" borderId="32" xfId="0" applyFont="1" applyFill="1" applyBorder="1" applyAlignment="1">
      <alignment horizontal="left" vertical="top" wrapText="1"/>
    </xf>
    <xf numFmtId="0" fontId="2" fillId="0" borderId="30" xfId="0" applyFont="1" applyBorder="1" applyAlignment="1">
      <alignment horizontal="left" wrapText="1"/>
    </xf>
    <xf numFmtId="44" fontId="4" fillId="4" borderId="1" xfId="0" applyNumberFormat="1" applyFont="1" applyFill="1" applyBorder="1" applyAlignment="1">
      <alignment vertical="top" wrapText="1"/>
    </xf>
    <xf numFmtId="0" fontId="1" fillId="0" borderId="1" xfId="0" quotePrefix="1" applyFont="1" applyBorder="1" applyAlignment="1">
      <alignment horizontal="left" vertical="top" wrapText="1"/>
    </xf>
    <xf numFmtId="0" fontId="4" fillId="2" borderId="7" xfId="0" applyFont="1" applyFill="1" applyBorder="1" applyAlignment="1">
      <alignment horizontal="center" vertical="center" wrapText="1"/>
    </xf>
    <xf numFmtId="44" fontId="16" fillId="3" borderId="21" xfId="0" applyNumberFormat="1" applyFont="1" applyFill="1" applyBorder="1" applyAlignment="1">
      <alignment horizontal="center" vertical="center" wrapText="1"/>
    </xf>
    <xf numFmtId="44" fontId="16" fillId="3" borderId="27" xfId="0" applyNumberFormat="1" applyFont="1" applyFill="1" applyBorder="1" applyAlignment="1">
      <alignment horizontal="center" vertical="center" wrapText="1"/>
    </xf>
    <xf numFmtId="44" fontId="16" fillId="3" borderId="1" xfId="0" applyNumberFormat="1" applyFont="1" applyFill="1" applyBorder="1" applyAlignment="1">
      <alignment horizontal="center" vertical="center" wrapText="1"/>
    </xf>
    <xf numFmtId="44" fontId="16" fillId="3" borderId="28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0" fontId="6" fillId="3" borderId="8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top" wrapText="1"/>
    </xf>
    <xf numFmtId="0" fontId="2" fillId="6" borderId="14" xfId="0" applyFont="1" applyFill="1" applyBorder="1" applyAlignment="1">
      <alignment horizontal="left" vertical="center" wrapText="1"/>
    </xf>
    <xf numFmtId="0" fontId="2" fillId="6" borderId="13" xfId="0" applyFont="1" applyFill="1" applyBorder="1" applyAlignment="1">
      <alignment horizontal="left" vertical="center" wrapText="1"/>
    </xf>
    <xf numFmtId="0" fontId="3" fillId="3" borderId="18" xfId="0" applyFont="1" applyFill="1" applyBorder="1" applyAlignment="1">
      <alignment horizontal="left" vertical="top" wrapText="1"/>
    </xf>
    <xf numFmtId="0" fontId="3" fillId="3" borderId="19" xfId="0" applyFont="1" applyFill="1" applyBorder="1" applyAlignment="1">
      <alignment horizontal="left" vertical="top" wrapText="1"/>
    </xf>
    <xf numFmtId="0" fontId="3" fillId="3" borderId="20" xfId="0" applyFont="1" applyFill="1" applyBorder="1" applyAlignment="1">
      <alignment horizontal="left" vertical="top" wrapText="1"/>
    </xf>
    <xf numFmtId="14" fontId="2" fillId="6" borderId="9" xfId="0" applyNumberFormat="1" applyFont="1" applyFill="1" applyBorder="1" applyAlignment="1">
      <alignment horizontal="left" vertical="center"/>
    </xf>
    <xf numFmtId="14" fontId="2" fillId="6" borderId="16" xfId="0" applyNumberFormat="1" applyFont="1" applyFill="1" applyBorder="1" applyAlignment="1">
      <alignment horizontal="left" vertical="center"/>
    </xf>
    <xf numFmtId="0" fontId="2" fillId="6" borderId="12" xfId="0" applyFont="1" applyFill="1" applyBorder="1" applyAlignment="1">
      <alignment horizontal="left" vertical="center" wrapText="1"/>
    </xf>
    <xf numFmtId="0" fontId="2" fillId="6" borderId="17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top"/>
    </xf>
    <xf numFmtId="0" fontId="2" fillId="3" borderId="10" xfId="0" applyFont="1" applyFill="1" applyBorder="1" applyAlignment="1">
      <alignment horizontal="left" vertical="top"/>
    </xf>
    <xf numFmtId="0" fontId="2" fillId="3" borderId="9" xfId="0" applyFont="1" applyFill="1" applyBorder="1" applyAlignment="1">
      <alignment horizontal="center" vertical="top"/>
    </xf>
    <xf numFmtId="0" fontId="2" fillId="3" borderId="10" xfId="0" applyFont="1" applyFill="1" applyBorder="1" applyAlignment="1">
      <alignment horizontal="center" vertical="top"/>
    </xf>
    <xf numFmtId="0" fontId="2" fillId="6" borderId="15" xfId="0" applyFont="1" applyFill="1" applyBorder="1" applyAlignment="1">
      <alignment horizontal="left"/>
    </xf>
    <xf numFmtId="0" fontId="2" fillId="6" borderId="11" xfId="0" applyFont="1" applyFill="1" applyBorder="1" applyAlignment="1">
      <alignment horizontal="left"/>
    </xf>
    <xf numFmtId="0" fontId="2" fillId="3" borderId="23" xfId="0" applyFont="1" applyFill="1" applyBorder="1" applyAlignment="1">
      <alignment horizontal="center" vertical="top"/>
    </xf>
    <xf numFmtId="0" fontId="2" fillId="3" borderId="11" xfId="0" applyFont="1" applyFill="1" applyBorder="1" applyAlignment="1">
      <alignment horizontal="center" vertical="top"/>
    </xf>
    <xf numFmtId="0" fontId="2" fillId="3" borderId="16" xfId="0" applyFont="1" applyFill="1" applyBorder="1" applyAlignment="1">
      <alignment horizontal="center" vertical="top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1</xdr:col>
      <xdr:colOff>206698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8"/>
  <sheetViews>
    <sheetView showGridLines="0" tabSelected="1" zoomScale="90" zoomScaleNormal="90" workbookViewId="0">
      <selection activeCell="B4" sqref="B4"/>
    </sheetView>
  </sheetViews>
  <sheetFormatPr defaultColWidth="9.109375" defaultRowHeight="14.4"/>
  <cols>
    <col min="1" max="1" width="7" style="61" customWidth="1"/>
    <col min="2" max="2" width="66.44140625" style="58" customWidth="1"/>
    <col min="3" max="3" width="12.33203125" style="62" customWidth="1"/>
    <col min="4" max="4" width="8.33203125" style="62" bestFit="1" customWidth="1"/>
    <col min="5" max="5" width="4.33203125" style="62" bestFit="1" customWidth="1"/>
    <col min="6" max="6" width="15.44140625" style="58" customWidth="1"/>
    <col min="7" max="7" width="13.33203125" style="58" bestFit="1" customWidth="1"/>
    <col min="8" max="8" width="7.33203125" style="58" customWidth="1"/>
    <col min="9" max="9" width="10.6640625" style="58" bestFit="1" customWidth="1"/>
    <col min="10" max="10" width="13.33203125" style="58" bestFit="1" customWidth="1"/>
    <col min="11" max="11" width="4.33203125" style="58" bestFit="1" customWidth="1"/>
    <col min="12" max="12" width="10.6640625" style="58" bestFit="1" customWidth="1"/>
    <col min="13" max="13" width="13.33203125" style="58" bestFit="1" customWidth="1"/>
    <col min="14" max="14" width="15.88671875" style="58" bestFit="1" customWidth="1"/>
    <col min="15" max="15" width="19.33203125" style="58" bestFit="1" customWidth="1"/>
    <col min="16" max="16" width="17.44140625" style="58" bestFit="1" customWidth="1"/>
    <col min="17" max="17" width="27.33203125" style="58" bestFit="1" customWidth="1"/>
    <col min="18" max="16384" width="9.109375" style="58"/>
  </cols>
  <sheetData>
    <row r="1" spans="1:22" s="48" customFormat="1" ht="31.2">
      <c r="A1" s="8"/>
      <c r="B1" s="3" t="s">
        <v>22</v>
      </c>
      <c r="C1" s="4"/>
      <c r="D1" s="4"/>
      <c r="E1" s="2"/>
      <c r="F1" s="2"/>
      <c r="G1" s="2"/>
      <c r="H1" s="2"/>
      <c r="I1" s="2"/>
      <c r="J1" s="2"/>
      <c r="K1" s="2"/>
      <c r="L1" s="2"/>
      <c r="M1" s="6"/>
      <c r="N1" s="2"/>
      <c r="O1" s="2"/>
      <c r="P1" s="2"/>
      <c r="Q1" s="2"/>
    </row>
    <row r="2" spans="1:22" customFormat="1" ht="28.95" customHeight="1">
      <c r="A2" s="54"/>
      <c r="B2" s="38" t="s">
        <v>38</v>
      </c>
      <c r="C2" s="5"/>
      <c r="D2" s="5"/>
      <c r="E2" s="55"/>
      <c r="F2" s="55"/>
      <c r="G2" s="55"/>
      <c r="H2" s="55"/>
      <c r="I2" s="55"/>
      <c r="J2" s="55"/>
      <c r="K2" s="55"/>
      <c r="L2" s="55"/>
      <c r="M2" s="56"/>
      <c r="N2" s="55"/>
      <c r="O2" s="55"/>
      <c r="P2" s="55"/>
      <c r="Q2" s="55"/>
    </row>
    <row r="3" spans="1:22" customFormat="1" ht="15.6">
      <c r="A3" s="27" t="s">
        <v>48</v>
      </c>
      <c r="B3" s="108" t="s">
        <v>112</v>
      </c>
      <c r="C3" s="37"/>
      <c r="D3" s="37"/>
      <c r="E3" s="36"/>
      <c r="F3" s="36"/>
      <c r="G3" s="36"/>
      <c r="H3" s="36"/>
      <c r="I3" s="36"/>
      <c r="J3" s="36"/>
      <c r="K3" s="36"/>
      <c r="L3" s="36"/>
      <c r="M3" s="36"/>
      <c r="N3" s="57"/>
      <c r="O3" s="57"/>
      <c r="P3" s="57"/>
      <c r="Q3" s="57"/>
      <c r="R3" s="57"/>
      <c r="S3" s="57"/>
      <c r="T3" s="57"/>
      <c r="U3" s="57"/>
      <c r="V3" s="57"/>
    </row>
    <row r="4" spans="1:22" customFormat="1" ht="57.6">
      <c r="A4" s="109" t="s">
        <v>49</v>
      </c>
      <c r="B4" s="111" t="s">
        <v>113</v>
      </c>
      <c r="C4" s="37"/>
      <c r="D4" s="37"/>
      <c r="E4" s="39"/>
      <c r="F4" s="39"/>
      <c r="G4" s="39"/>
      <c r="H4" s="39"/>
      <c r="I4" s="39"/>
      <c r="J4" s="39"/>
      <c r="K4" s="39"/>
      <c r="L4" s="39"/>
      <c r="M4" s="36"/>
      <c r="N4" s="57"/>
      <c r="O4" s="57"/>
      <c r="P4" s="57"/>
      <c r="Q4" s="57"/>
      <c r="R4" s="57"/>
      <c r="S4" s="57"/>
      <c r="T4" s="57"/>
      <c r="U4" s="57"/>
      <c r="V4" s="57"/>
    </row>
    <row r="5" spans="1:22" customFormat="1" ht="46.8">
      <c r="A5" s="77" t="s">
        <v>23</v>
      </c>
      <c r="B5" s="110"/>
      <c r="C5" s="37"/>
      <c r="D5" s="37"/>
      <c r="E5" s="21"/>
      <c r="F5" s="21"/>
      <c r="G5" s="21"/>
      <c r="H5" s="21"/>
      <c r="I5" s="21"/>
      <c r="J5" s="21"/>
      <c r="K5" s="21"/>
      <c r="L5" s="21"/>
      <c r="M5" s="36"/>
      <c r="N5" s="57"/>
      <c r="O5" s="57"/>
      <c r="P5" s="57"/>
      <c r="Q5" s="57"/>
      <c r="R5" s="57"/>
      <c r="S5" s="57"/>
      <c r="T5" s="57"/>
      <c r="U5" s="57"/>
      <c r="V5" s="57"/>
    </row>
    <row r="6" spans="1:22" customFormat="1" ht="15.6">
      <c r="A6" s="65"/>
      <c r="B6" s="66"/>
      <c r="C6" s="37"/>
      <c r="D6" s="37"/>
      <c r="E6" s="21"/>
      <c r="F6" s="21"/>
      <c r="G6" s="21"/>
      <c r="H6" s="21"/>
      <c r="I6" s="21"/>
      <c r="J6" s="21"/>
      <c r="K6" s="21"/>
      <c r="L6" s="21"/>
      <c r="M6" s="36"/>
      <c r="N6" s="57"/>
      <c r="O6" s="57"/>
      <c r="P6" s="57"/>
      <c r="Q6" s="57"/>
      <c r="R6" s="57"/>
      <c r="S6" s="57"/>
      <c r="T6" s="57"/>
      <c r="U6" s="57"/>
      <c r="V6" s="57"/>
    </row>
    <row r="7" spans="1:22" s="57" customFormat="1" ht="15.6">
      <c r="A7" s="22" t="s">
        <v>7</v>
      </c>
      <c r="B7" s="23"/>
      <c r="C7" s="23"/>
      <c r="D7" s="24"/>
      <c r="E7" s="21"/>
      <c r="F7" s="21"/>
      <c r="G7" s="21"/>
      <c r="H7" s="21"/>
      <c r="I7" s="21"/>
      <c r="J7" s="21"/>
      <c r="K7" s="21"/>
      <c r="L7" s="21"/>
      <c r="M7" s="36"/>
    </row>
    <row r="8" spans="1:22" s="57" customFormat="1" ht="15.6">
      <c r="A8" s="87" t="s">
        <v>44</v>
      </c>
      <c r="B8" s="86"/>
      <c r="C8" s="25"/>
      <c r="D8" s="25"/>
      <c r="E8" s="21"/>
      <c r="F8" s="21"/>
      <c r="G8" s="21"/>
      <c r="H8" s="21"/>
      <c r="I8" s="21"/>
      <c r="J8" s="21"/>
      <c r="K8" s="21"/>
      <c r="L8" s="21"/>
      <c r="M8" s="36"/>
    </row>
    <row r="9" spans="1:22" s="90" customFormat="1" ht="15.6">
      <c r="A9" s="88" t="s">
        <v>45</v>
      </c>
      <c r="B9" s="89"/>
      <c r="C9" s="89"/>
      <c r="D9" s="89"/>
      <c r="E9" s="21"/>
      <c r="F9" s="21"/>
      <c r="G9" s="21"/>
      <c r="H9" s="21"/>
      <c r="I9" s="21"/>
      <c r="J9" s="21"/>
      <c r="K9" s="21"/>
      <c r="L9" s="21"/>
      <c r="M9" s="36"/>
    </row>
    <row r="10" spans="1:22" s="90" customFormat="1" ht="15.6">
      <c r="A10" s="88" t="s">
        <v>50</v>
      </c>
      <c r="B10" s="89"/>
      <c r="C10" s="89"/>
      <c r="D10" s="89"/>
      <c r="E10" s="21"/>
      <c r="F10" s="21"/>
      <c r="G10" s="21"/>
      <c r="H10" s="21"/>
      <c r="I10" s="21"/>
      <c r="J10" s="21"/>
      <c r="K10" s="21"/>
      <c r="L10" s="21"/>
      <c r="M10" s="36"/>
    </row>
    <row r="11" spans="1:22" s="57" customFormat="1" ht="15.6">
      <c r="A11" s="35" t="s">
        <v>46</v>
      </c>
      <c r="B11" s="7"/>
      <c r="C11" s="7"/>
      <c r="D11" s="7"/>
      <c r="E11" s="21"/>
      <c r="F11" s="21"/>
      <c r="G11" s="21"/>
      <c r="H11" s="21"/>
      <c r="I11" s="21"/>
      <c r="J11" s="21"/>
      <c r="K11" s="21"/>
      <c r="L11" s="21"/>
      <c r="M11" s="36"/>
    </row>
    <row r="12" spans="1:22" s="57" customFormat="1" ht="15.6">
      <c r="A12" s="7"/>
      <c r="B12" s="64" t="s">
        <v>3</v>
      </c>
      <c r="C12" s="114" t="s">
        <v>4</v>
      </c>
      <c r="D12" s="114"/>
      <c r="E12" s="63"/>
      <c r="F12" s="21"/>
      <c r="G12" s="21"/>
      <c r="H12" s="21"/>
      <c r="I12" s="21"/>
      <c r="J12" s="21"/>
      <c r="K12" s="21"/>
      <c r="L12" s="21"/>
      <c r="M12" s="36"/>
    </row>
    <row r="13" spans="1:22" s="57" customFormat="1" ht="15.6">
      <c r="A13" s="7"/>
      <c r="B13" s="40" t="s">
        <v>5</v>
      </c>
      <c r="C13" s="115">
        <v>17.53</v>
      </c>
      <c r="D13" s="116"/>
      <c r="E13" s="69" t="s">
        <v>41</v>
      </c>
      <c r="F13" s="120" t="s">
        <v>30</v>
      </c>
      <c r="G13" s="21"/>
      <c r="H13" s="21"/>
      <c r="I13" s="21"/>
      <c r="J13" s="21"/>
      <c r="K13" s="21"/>
      <c r="L13" s="21"/>
      <c r="M13" s="36"/>
    </row>
    <row r="14" spans="1:22" s="57" customFormat="1" ht="15.75" customHeight="1">
      <c r="A14" s="7"/>
      <c r="B14" s="40" t="s">
        <v>6</v>
      </c>
      <c r="C14" s="117">
        <v>20.57</v>
      </c>
      <c r="D14" s="118"/>
      <c r="E14" s="69"/>
      <c r="F14" s="120"/>
      <c r="G14" s="21"/>
      <c r="H14" s="21"/>
      <c r="I14" s="21"/>
      <c r="J14" s="21"/>
      <c r="K14" s="21"/>
      <c r="L14" s="21"/>
      <c r="M14" s="36"/>
    </row>
    <row r="15" spans="1:22" s="57" customFormat="1" ht="15.6">
      <c r="A15" s="7"/>
      <c r="B15" s="40" t="s">
        <v>8</v>
      </c>
      <c r="C15" s="117">
        <v>23.69</v>
      </c>
      <c r="D15" s="118"/>
      <c r="E15" s="69"/>
      <c r="F15" s="120"/>
      <c r="G15" s="21"/>
      <c r="H15" s="21"/>
      <c r="I15" s="21"/>
      <c r="J15" s="21"/>
      <c r="K15" s="21"/>
      <c r="L15" s="21"/>
      <c r="M15" s="36"/>
    </row>
    <row r="16" spans="1:22" s="57" customFormat="1" ht="15.6">
      <c r="A16" s="26"/>
      <c r="B16" s="20"/>
      <c r="C16" s="37"/>
      <c r="D16" s="37"/>
      <c r="E16" s="21"/>
      <c r="F16" s="21"/>
      <c r="G16" s="21"/>
      <c r="H16" s="21"/>
      <c r="I16" s="21"/>
      <c r="J16" s="21"/>
      <c r="K16" s="21"/>
      <c r="L16" s="21"/>
      <c r="M16" s="36"/>
    </row>
    <row r="17" spans="1:17" customFormat="1" ht="15.6">
      <c r="A17" s="9"/>
      <c r="B17" s="10"/>
      <c r="C17" s="53"/>
      <c r="D17" s="53"/>
      <c r="E17" s="119" t="s">
        <v>9</v>
      </c>
      <c r="F17" s="119"/>
      <c r="G17" s="119"/>
      <c r="H17" s="119" t="s">
        <v>10</v>
      </c>
      <c r="I17" s="119"/>
      <c r="J17" s="119"/>
      <c r="K17" s="119" t="s">
        <v>11</v>
      </c>
      <c r="L17" s="119"/>
      <c r="M17" s="121"/>
      <c r="N17" s="49" t="s">
        <v>13</v>
      </c>
      <c r="O17" s="57"/>
      <c r="P17" s="57"/>
    </row>
    <row r="18" spans="1:17" ht="31.2">
      <c r="A18" s="9" t="s">
        <v>0</v>
      </c>
      <c r="B18" s="10" t="s">
        <v>24</v>
      </c>
      <c r="C18" s="53" t="s">
        <v>1</v>
      </c>
      <c r="D18" s="53" t="s">
        <v>20</v>
      </c>
      <c r="E18" s="53" t="s">
        <v>12</v>
      </c>
      <c r="F18" s="13" t="s">
        <v>18</v>
      </c>
      <c r="G18" s="13" t="s">
        <v>33</v>
      </c>
      <c r="H18" s="53" t="s">
        <v>14</v>
      </c>
      <c r="I18" s="13" t="s">
        <v>18</v>
      </c>
      <c r="J18" s="13" t="s">
        <v>31</v>
      </c>
      <c r="K18" s="53" t="s">
        <v>14</v>
      </c>
      <c r="L18" s="13" t="s">
        <v>18</v>
      </c>
      <c r="M18" s="13" t="s">
        <v>32</v>
      </c>
      <c r="N18" s="50" t="s">
        <v>19</v>
      </c>
      <c r="O18" s="51" t="s">
        <v>21</v>
      </c>
      <c r="P18" s="52" t="s">
        <v>35</v>
      </c>
      <c r="Q18" s="52" t="s">
        <v>36</v>
      </c>
    </row>
    <row r="19" spans="1:17" ht="15.6">
      <c r="A19" s="9">
        <v>1</v>
      </c>
      <c r="B19" s="82" t="s">
        <v>61</v>
      </c>
      <c r="C19" s="46"/>
      <c r="D19" s="46"/>
      <c r="E19" s="47"/>
      <c r="F19" s="42"/>
      <c r="G19" s="43">
        <f>SUBTOTAL(9,G20:G28)</f>
        <v>0</v>
      </c>
      <c r="H19" s="42"/>
      <c r="I19" s="44"/>
      <c r="J19" s="43"/>
      <c r="K19" s="42"/>
      <c r="L19" s="42"/>
      <c r="M19" s="43"/>
      <c r="N19" s="43">
        <f>SUBTOTAL(9,N20:N28)</f>
        <v>0</v>
      </c>
      <c r="O19" s="43">
        <f>SUBTOTAL(9,O20:O42)</f>
        <v>0</v>
      </c>
      <c r="P19" s="70"/>
      <c r="Q19" s="70"/>
    </row>
    <row r="20" spans="1:17" ht="28.8">
      <c r="A20" s="28" t="s">
        <v>15</v>
      </c>
      <c r="B20" s="91" t="s">
        <v>42</v>
      </c>
      <c r="C20" s="101" t="s">
        <v>82</v>
      </c>
      <c r="D20" s="68">
        <v>0</v>
      </c>
      <c r="E20" s="102">
        <v>6</v>
      </c>
      <c r="F20" s="67">
        <v>0</v>
      </c>
      <c r="G20" s="15">
        <f>E20*F20</f>
        <v>0</v>
      </c>
      <c r="H20" s="14"/>
      <c r="I20" s="14"/>
      <c r="J20" s="14"/>
      <c r="K20" s="14"/>
      <c r="L20" s="14"/>
      <c r="M20" s="14"/>
      <c r="N20" s="107">
        <f>SUM(G20,J20,M20)</f>
        <v>0</v>
      </c>
      <c r="O20" s="59">
        <f>D20*N20</f>
        <v>0</v>
      </c>
      <c r="P20" s="71"/>
      <c r="Q20" s="70"/>
    </row>
    <row r="21" spans="1:17" ht="28.8">
      <c r="A21" s="28" t="s">
        <v>16</v>
      </c>
      <c r="B21" s="91" t="s">
        <v>52</v>
      </c>
      <c r="C21" s="101" t="s">
        <v>82</v>
      </c>
      <c r="D21" s="68">
        <v>0</v>
      </c>
      <c r="E21" s="102">
        <v>6</v>
      </c>
      <c r="F21" s="67">
        <v>0</v>
      </c>
      <c r="G21" s="15">
        <f t="shared" ref="G21:G42" si="0">E21*F21</f>
        <v>0</v>
      </c>
      <c r="H21" s="14"/>
      <c r="I21" s="14"/>
      <c r="J21" s="14"/>
      <c r="K21" s="14"/>
      <c r="L21" s="14"/>
      <c r="M21" s="14"/>
      <c r="N21" s="107">
        <f t="shared" ref="N21:N57" si="1">SUM(G21,J21,M21)</f>
        <v>0</v>
      </c>
      <c r="O21" s="59">
        <f t="shared" ref="O21:O57" si="2">D21*N21</f>
        <v>0</v>
      </c>
      <c r="P21" s="71"/>
      <c r="Q21" s="70"/>
    </row>
    <row r="22" spans="1:17" ht="28.8">
      <c r="A22" s="28" t="s">
        <v>17</v>
      </c>
      <c r="B22" s="91" t="s">
        <v>43</v>
      </c>
      <c r="C22" s="101" t="s">
        <v>82</v>
      </c>
      <c r="D22" s="68">
        <v>0</v>
      </c>
      <c r="E22" s="102">
        <v>3</v>
      </c>
      <c r="F22" s="67">
        <v>0</v>
      </c>
      <c r="G22" s="15">
        <f t="shared" si="0"/>
        <v>0</v>
      </c>
      <c r="H22" s="14"/>
      <c r="I22" s="14"/>
      <c r="J22" s="14"/>
      <c r="K22" s="14"/>
      <c r="L22" s="14"/>
      <c r="M22" s="14"/>
      <c r="N22" s="107">
        <f>SUM(G22,J22,M22)</f>
        <v>0</v>
      </c>
      <c r="O22" s="59">
        <f t="shared" si="2"/>
        <v>0</v>
      </c>
      <c r="P22" s="71"/>
      <c r="Q22" s="70"/>
    </row>
    <row r="23" spans="1:17" ht="28.8">
      <c r="A23" s="28" t="s">
        <v>83</v>
      </c>
      <c r="B23" s="91" t="s">
        <v>53</v>
      </c>
      <c r="C23" s="101" t="s">
        <v>82</v>
      </c>
      <c r="D23" s="68">
        <v>0</v>
      </c>
      <c r="E23" s="102">
        <v>3</v>
      </c>
      <c r="F23" s="67">
        <v>0</v>
      </c>
      <c r="G23" s="15">
        <f t="shared" si="0"/>
        <v>0</v>
      </c>
      <c r="H23" s="14"/>
      <c r="I23" s="14"/>
      <c r="J23" s="14"/>
      <c r="K23" s="14"/>
      <c r="L23" s="14"/>
      <c r="M23" s="14"/>
      <c r="N23" s="107">
        <f t="shared" ref="N23:N42" si="3">SUM(G23,J23,M23)</f>
        <v>0</v>
      </c>
      <c r="O23" s="59">
        <f t="shared" si="2"/>
        <v>0</v>
      </c>
      <c r="P23" s="71"/>
      <c r="Q23" s="70"/>
    </row>
    <row r="24" spans="1:17" ht="15.6">
      <c r="A24" s="28" t="s">
        <v>84</v>
      </c>
      <c r="B24" s="91" t="s">
        <v>54</v>
      </c>
      <c r="C24" s="101" t="s">
        <v>82</v>
      </c>
      <c r="D24" s="68">
        <v>0</v>
      </c>
      <c r="E24" s="102">
        <v>52</v>
      </c>
      <c r="F24" s="67">
        <v>0</v>
      </c>
      <c r="G24" s="15">
        <f t="shared" si="0"/>
        <v>0</v>
      </c>
      <c r="H24" s="14"/>
      <c r="I24" s="14"/>
      <c r="J24" s="14"/>
      <c r="K24" s="14"/>
      <c r="L24" s="14"/>
      <c r="M24" s="14"/>
      <c r="N24" s="107">
        <f t="shared" si="3"/>
        <v>0</v>
      </c>
      <c r="O24" s="59">
        <f t="shared" si="2"/>
        <v>0</v>
      </c>
      <c r="P24" s="71"/>
      <c r="Q24" s="70"/>
    </row>
    <row r="25" spans="1:17" ht="15.6">
      <c r="A25" s="28" t="s">
        <v>85</v>
      </c>
      <c r="B25" s="91" t="s">
        <v>55</v>
      </c>
      <c r="C25" s="101" t="s">
        <v>82</v>
      </c>
      <c r="D25" s="68">
        <v>0</v>
      </c>
      <c r="E25" s="102">
        <v>52</v>
      </c>
      <c r="F25" s="67">
        <v>0</v>
      </c>
      <c r="G25" s="15">
        <f t="shared" si="0"/>
        <v>0</v>
      </c>
      <c r="H25" s="14"/>
      <c r="I25" s="14"/>
      <c r="J25" s="14"/>
      <c r="K25" s="14"/>
      <c r="L25" s="14"/>
      <c r="M25" s="14"/>
      <c r="N25" s="107">
        <f t="shared" si="3"/>
        <v>0</v>
      </c>
      <c r="O25" s="59">
        <f t="shared" si="2"/>
        <v>0</v>
      </c>
      <c r="P25" s="71"/>
      <c r="Q25" s="70"/>
    </row>
    <row r="26" spans="1:17" ht="15.6" customHeight="1">
      <c r="A26" s="28" t="s">
        <v>86</v>
      </c>
      <c r="B26" s="91" t="s">
        <v>56</v>
      </c>
      <c r="C26" s="101" t="s">
        <v>82</v>
      </c>
      <c r="D26" s="68">
        <v>0</v>
      </c>
      <c r="E26" s="102">
        <v>52</v>
      </c>
      <c r="F26" s="67">
        <v>0</v>
      </c>
      <c r="G26" s="15">
        <f t="shared" si="0"/>
        <v>0</v>
      </c>
      <c r="H26" s="14"/>
      <c r="I26" s="14"/>
      <c r="J26" s="14"/>
      <c r="K26" s="14"/>
      <c r="L26" s="14"/>
      <c r="M26" s="14"/>
      <c r="N26" s="107">
        <f t="shared" si="3"/>
        <v>0</v>
      </c>
      <c r="O26" s="59">
        <f t="shared" si="2"/>
        <v>0</v>
      </c>
      <c r="P26" s="71"/>
      <c r="Q26" s="70"/>
    </row>
    <row r="27" spans="1:17" ht="15.6">
      <c r="A27" s="28" t="s">
        <v>87</v>
      </c>
      <c r="B27" s="91" t="s">
        <v>57</v>
      </c>
      <c r="C27" s="101" t="s">
        <v>82</v>
      </c>
      <c r="D27" s="68">
        <v>0</v>
      </c>
      <c r="E27" s="102">
        <v>104</v>
      </c>
      <c r="F27" s="67">
        <v>0</v>
      </c>
      <c r="G27" s="15">
        <f t="shared" si="0"/>
        <v>0</v>
      </c>
      <c r="H27" s="14"/>
      <c r="I27" s="14"/>
      <c r="J27" s="14"/>
      <c r="K27" s="14"/>
      <c r="L27" s="14"/>
      <c r="M27" s="14"/>
      <c r="N27" s="107">
        <f t="shared" si="3"/>
        <v>0</v>
      </c>
      <c r="O27" s="59">
        <f t="shared" si="2"/>
        <v>0</v>
      </c>
      <c r="P27" s="71"/>
      <c r="Q27" s="70"/>
    </row>
    <row r="28" spans="1:17" ht="15.6" customHeight="1">
      <c r="A28" s="28" t="s">
        <v>88</v>
      </c>
      <c r="B28" s="91" t="s">
        <v>58</v>
      </c>
      <c r="C28" s="101" t="s">
        <v>82</v>
      </c>
      <c r="D28" s="68">
        <v>0</v>
      </c>
      <c r="E28" s="102">
        <v>5</v>
      </c>
      <c r="F28" s="67">
        <v>0</v>
      </c>
      <c r="G28" s="15">
        <f t="shared" si="0"/>
        <v>0</v>
      </c>
      <c r="H28" s="14"/>
      <c r="I28" s="14"/>
      <c r="J28" s="14"/>
      <c r="K28" s="14"/>
      <c r="L28" s="14"/>
      <c r="M28" s="14"/>
      <c r="N28" s="107">
        <f t="shared" si="3"/>
        <v>0</v>
      </c>
      <c r="O28" s="59">
        <f t="shared" si="2"/>
        <v>0</v>
      </c>
      <c r="P28" s="71"/>
      <c r="Q28" s="70"/>
    </row>
    <row r="29" spans="1:17" ht="15.6">
      <c r="A29" s="9">
        <v>2</v>
      </c>
      <c r="B29" s="82" t="s">
        <v>62</v>
      </c>
      <c r="C29" s="18"/>
      <c r="D29" s="93"/>
      <c r="E29" s="94"/>
      <c r="F29" s="95"/>
      <c r="G29" s="43">
        <f>SUBTOTAL(9, G30:G42)</f>
        <v>0</v>
      </c>
      <c r="H29" s="94"/>
      <c r="I29" s="95"/>
      <c r="J29" s="96"/>
      <c r="K29" s="94"/>
      <c r="L29" s="95"/>
      <c r="M29" s="96"/>
      <c r="N29" s="97">
        <f>SUBTOTAL(9, N30:N42)</f>
        <v>0</v>
      </c>
      <c r="O29" s="98">
        <f t="shared" si="2"/>
        <v>0</v>
      </c>
      <c r="P29" s="99"/>
      <c r="Q29" s="100"/>
    </row>
    <row r="30" spans="1:17" ht="28.8">
      <c r="A30" s="113" t="s">
        <v>89</v>
      </c>
      <c r="B30" s="92" t="s">
        <v>59</v>
      </c>
      <c r="C30" s="101" t="s">
        <v>82</v>
      </c>
      <c r="D30" s="68">
        <v>0</v>
      </c>
      <c r="E30" s="102">
        <v>12</v>
      </c>
      <c r="F30" s="67">
        <v>0</v>
      </c>
      <c r="G30" s="15">
        <f t="shared" si="0"/>
        <v>0</v>
      </c>
      <c r="H30" s="14"/>
      <c r="I30" s="14"/>
      <c r="J30" s="14"/>
      <c r="K30" s="14"/>
      <c r="L30" s="14"/>
      <c r="M30" s="14"/>
      <c r="N30" s="107">
        <f t="shared" si="3"/>
        <v>0</v>
      </c>
      <c r="O30" s="59">
        <f t="shared" si="2"/>
        <v>0</v>
      </c>
      <c r="P30" s="71"/>
      <c r="Q30" s="70"/>
    </row>
    <row r="31" spans="1:17" ht="43.2">
      <c r="A31" s="113" t="s">
        <v>90</v>
      </c>
      <c r="B31" s="92" t="s">
        <v>60</v>
      </c>
      <c r="C31" s="101" t="s">
        <v>82</v>
      </c>
      <c r="D31" s="68">
        <v>0</v>
      </c>
      <c r="E31" s="102">
        <v>12</v>
      </c>
      <c r="F31" s="67">
        <v>0</v>
      </c>
      <c r="G31" s="15">
        <f t="shared" si="0"/>
        <v>0</v>
      </c>
      <c r="H31" s="14"/>
      <c r="I31" s="14"/>
      <c r="J31" s="14"/>
      <c r="K31" s="14"/>
      <c r="L31" s="14"/>
      <c r="M31" s="14"/>
      <c r="N31" s="107">
        <f t="shared" si="3"/>
        <v>0</v>
      </c>
      <c r="O31" s="59">
        <f t="shared" si="2"/>
        <v>0</v>
      </c>
      <c r="P31" s="71"/>
      <c r="Q31" s="70"/>
    </row>
    <row r="32" spans="1:17" ht="28.8">
      <c r="A32" s="113" t="s">
        <v>91</v>
      </c>
      <c r="B32" s="103" t="s">
        <v>42</v>
      </c>
      <c r="C32" s="101" t="s">
        <v>82</v>
      </c>
      <c r="D32" s="68">
        <v>0</v>
      </c>
      <c r="E32" s="102">
        <v>7</v>
      </c>
      <c r="F32" s="67">
        <v>0</v>
      </c>
      <c r="G32" s="15">
        <f t="shared" si="0"/>
        <v>0</v>
      </c>
      <c r="H32" s="14"/>
      <c r="I32" s="14"/>
      <c r="J32" s="14"/>
      <c r="K32" s="14"/>
      <c r="L32" s="14"/>
      <c r="M32" s="14"/>
      <c r="N32" s="107">
        <f t="shared" si="3"/>
        <v>0</v>
      </c>
      <c r="O32" s="59">
        <f t="shared" si="2"/>
        <v>0</v>
      </c>
      <c r="P32" s="71"/>
      <c r="Q32" s="70"/>
    </row>
    <row r="33" spans="1:17" ht="28.8">
      <c r="A33" s="113" t="s">
        <v>92</v>
      </c>
      <c r="B33" s="92" t="s">
        <v>67</v>
      </c>
      <c r="C33" s="101" t="s">
        <v>82</v>
      </c>
      <c r="D33" s="68">
        <v>0</v>
      </c>
      <c r="E33" s="102">
        <v>7</v>
      </c>
      <c r="F33" s="67">
        <v>0</v>
      </c>
      <c r="G33" s="15">
        <f t="shared" si="0"/>
        <v>0</v>
      </c>
      <c r="H33" s="14"/>
      <c r="I33" s="14"/>
      <c r="J33" s="14"/>
      <c r="K33" s="14"/>
      <c r="L33" s="14"/>
      <c r="M33" s="14"/>
      <c r="N33" s="107">
        <f t="shared" si="3"/>
        <v>0</v>
      </c>
      <c r="O33" s="59">
        <f t="shared" si="2"/>
        <v>0</v>
      </c>
      <c r="P33" s="71"/>
      <c r="Q33" s="70"/>
    </row>
    <row r="34" spans="1:17" ht="28.8">
      <c r="A34" s="113" t="s">
        <v>93</v>
      </c>
      <c r="B34" s="92" t="s">
        <v>68</v>
      </c>
      <c r="C34" s="101" t="s">
        <v>82</v>
      </c>
      <c r="D34" s="68">
        <v>0</v>
      </c>
      <c r="E34" s="102">
        <v>5</v>
      </c>
      <c r="F34" s="67">
        <v>0</v>
      </c>
      <c r="G34" s="15">
        <f t="shared" si="0"/>
        <v>0</v>
      </c>
      <c r="H34" s="14"/>
      <c r="I34" s="14"/>
      <c r="J34" s="14"/>
      <c r="K34" s="14"/>
      <c r="L34" s="14"/>
      <c r="M34" s="14"/>
      <c r="N34" s="107">
        <f t="shared" si="3"/>
        <v>0</v>
      </c>
      <c r="O34" s="59">
        <f t="shared" si="2"/>
        <v>0</v>
      </c>
      <c r="P34" s="71"/>
      <c r="Q34" s="70"/>
    </row>
    <row r="35" spans="1:17" ht="28.8">
      <c r="A35" s="113" t="s">
        <v>94</v>
      </c>
      <c r="B35" s="92" t="s">
        <v>53</v>
      </c>
      <c r="C35" s="101" t="s">
        <v>82</v>
      </c>
      <c r="D35" s="68">
        <v>0</v>
      </c>
      <c r="E35" s="102">
        <v>5</v>
      </c>
      <c r="F35" s="67">
        <v>0</v>
      </c>
      <c r="G35" s="15">
        <f t="shared" si="0"/>
        <v>0</v>
      </c>
      <c r="H35" s="14"/>
      <c r="I35" s="14"/>
      <c r="J35" s="14"/>
      <c r="K35" s="14"/>
      <c r="L35" s="14"/>
      <c r="M35" s="14"/>
      <c r="N35" s="107">
        <f t="shared" si="3"/>
        <v>0</v>
      </c>
      <c r="O35" s="59">
        <f t="shared" si="2"/>
        <v>0</v>
      </c>
      <c r="P35" s="71"/>
      <c r="Q35" s="70"/>
    </row>
    <row r="36" spans="1:17" ht="15.6">
      <c r="A36" s="113" t="s">
        <v>95</v>
      </c>
      <c r="B36" s="92" t="s">
        <v>69</v>
      </c>
      <c r="C36" s="101" t="s">
        <v>82</v>
      </c>
      <c r="D36" s="68">
        <v>0</v>
      </c>
      <c r="E36" s="102">
        <v>72</v>
      </c>
      <c r="F36" s="67">
        <v>0</v>
      </c>
      <c r="G36" s="15">
        <f t="shared" si="0"/>
        <v>0</v>
      </c>
      <c r="H36" s="14"/>
      <c r="I36" s="14"/>
      <c r="J36" s="14"/>
      <c r="K36" s="14"/>
      <c r="L36" s="14"/>
      <c r="M36" s="14"/>
      <c r="N36" s="107">
        <f t="shared" si="3"/>
        <v>0</v>
      </c>
      <c r="O36" s="59">
        <f t="shared" si="2"/>
        <v>0</v>
      </c>
      <c r="P36" s="71"/>
      <c r="Q36" s="70"/>
    </row>
    <row r="37" spans="1:17" ht="15.6">
      <c r="A37" s="113" t="s">
        <v>96</v>
      </c>
      <c r="B37" s="92" t="s">
        <v>70</v>
      </c>
      <c r="C37" s="101" t="s">
        <v>82</v>
      </c>
      <c r="D37" s="68">
        <v>0</v>
      </c>
      <c r="E37" s="102">
        <v>18</v>
      </c>
      <c r="F37" s="67">
        <v>0</v>
      </c>
      <c r="G37" s="15">
        <f t="shared" si="0"/>
        <v>0</v>
      </c>
      <c r="H37" s="14"/>
      <c r="I37" s="14"/>
      <c r="J37" s="14"/>
      <c r="K37" s="14"/>
      <c r="L37" s="14"/>
      <c r="M37" s="14"/>
      <c r="N37" s="107">
        <f t="shared" si="3"/>
        <v>0</v>
      </c>
      <c r="O37" s="59">
        <f t="shared" si="2"/>
        <v>0</v>
      </c>
      <c r="P37" s="71"/>
      <c r="Q37" s="70"/>
    </row>
    <row r="38" spans="1:17" ht="15.6">
      <c r="A38" s="113" t="s">
        <v>97</v>
      </c>
      <c r="B38" s="104" t="s">
        <v>71</v>
      </c>
      <c r="C38" s="101" t="s">
        <v>82</v>
      </c>
      <c r="D38" s="68">
        <v>0</v>
      </c>
      <c r="E38" s="102">
        <v>48</v>
      </c>
      <c r="F38" s="67">
        <v>0</v>
      </c>
      <c r="G38" s="15">
        <f t="shared" si="0"/>
        <v>0</v>
      </c>
      <c r="H38" s="14"/>
      <c r="I38" s="14"/>
      <c r="J38" s="14"/>
      <c r="K38" s="14"/>
      <c r="L38" s="14"/>
      <c r="M38" s="14"/>
      <c r="N38" s="107">
        <f t="shared" si="3"/>
        <v>0</v>
      </c>
      <c r="O38" s="59">
        <f t="shared" si="2"/>
        <v>0</v>
      </c>
      <c r="P38" s="71"/>
      <c r="Q38" s="70"/>
    </row>
    <row r="39" spans="1:17" ht="29.4" customHeight="1">
      <c r="A39" s="113" t="s">
        <v>98</v>
      </c>
      <c r="B39" s="92" t="s">
        <v>47</v>
      </c>
      <c r="C39" s="101" t="s">
        <v>82</v>
      </c>
      <c r="D39" s="68">
        <v>0</v>
      </c>
      <c r="E39" s="102">
        <v>144</v>
      </c>
      <c r="F39" s="67">
        <v>0</v>
      </c>
      <c r="G39" s="15">
        <f t="shared" si="0"/>
        <v>0</v>
      </c>
      <c r="H39" s="14"/>
      <c r="I39" s="14"/>
      <c r="J39" s="14"/>
      <c r="K39" s="14"/>
      <c r="L39" s="14"/>
      <c r="M39" s="14"/>
      <c r="N39" s="107">
        <f t="shared" si="3"/>
        <v>0</v>
      </c>
      <c r="O39" s="59">
        <f t="shared" si="2"/>
        <v>0</v>
      </c>
      <c r="P39" s="71"/>
      <c r="Q39" s="70"/>
    </row>
    <row r="40" spans="1:17" ht="21.6" customHeight="1">
      <c r="A40" s="113" t="s">
        <v>99</v>
      </c>
      <c r="B40" s="92" t="s">
        <v>72</v>
      </c>
      <c r="C40" s="101" t="s">
        <v>82</v>
      </c>
      <c r="D40" s="68">
        <v>0</v>
      </c>
      <c r="E40" s="102">
        <v>72</v>
      </c>
      <c r="F40" s="67">
        <v>0</v>
      </c>
      <c r="G40" s="15">
        <f t="shared" si="0"/>
        <v>0</v>
      </c>
      <c r="H40" s="14"/>
      <c r="I40" s="14"/>
      <c r="J40" s="14"/>
      <c r="K40" s="14"/>
      <c r="L40" s="14"/>
      <c r="M40" s="14"/>
      <c r="N40" s="107">
        <f t="shared" si="3"/>
        <v>0</v>
      </c>
      <c r="O40" s="59">
        <f t="shared" si="2"/>
        <v>0</v>
      </c>
      <c r="P40" s="71"/>
      <c r="Q40" s="70"/>
    </row>
    <row r="41" spans="1:17" ht="15.6">
      <c r="A41" s="113" t="s">
        <v>100</v>
      </c>
      <c r="B41" s="92" t="s">
        <v>73</v>
      </c>
      <c r="C41" s="101" t="s">
        <v>82</v>
      </c>
      <c r="D41" s="68">
        <v>0</v>
      </c>
      <c r="E41" s="102">
        <v>72</v>
      </c>
      <c r="F41" s="67">
        <v>0</v>
      </c>
      <c r="G41" s="15">
        <f t="shared" si="0"/>
        <v>0</v>
      </c>
      <c r="H41" s="14"/>
      <c r="I41" s="14"/>
      <c r="J41" s="14"/>
      <c r="K41" s="14"/>
      <c r="L41" s="14"/>
      <c r="M41" s="14"/>
      <c r="N41" s="107">
        <f t="shared" si="3"/>
        <v>0</v>
      </c>
      <c r="O41" s="59">
        <f t="shared" si="2"/>
        <v>0</v>
      </c>
      <c r="P41" s="71"/>
      <c r="Q41" s="70"/>
    </row>
    <row r="42" spans="1:17" ht="15.6">
      <c r="A42" s="113" t="s">
        <v>101</v>
      </c>
      <c r="B42" s="92" t="s">
        <v>74</v>
      </c>
      <c r="C42" s="101" t="s">
        <v>82</v>
      </c>
      <c r="D42" s="68">
        <v>0</v>
      </c>
      <c r="E42" s="102">
        <v>12</v>
      </c>
      <c r="F42" s="67">
        <v>0</v>
      </c>
      <c r="G42" s="15">
        <f t="shared" si="0"/>
        <v>0</v>
      </c>
      <c r="H42" s="14"/>
      <c r="I42" s="14"/>
      <c r="J42" s="14"/>
      <c r="K42" s="14"/>
      <c r="L42" s="14"/>
      <c r="M42" s="14"/>
      <c r="N42" s="107">
        <f t="shared" si="3"/>
        <v>0</v>
      </c>
      <c r="O42" s="59">
        <f t="shared" si="2"/>
        <v>0</v>
      </c>
      <c r="P42" s="71"/>
      <c r="Q42" s="70"/>
    </row>
    <row r="43" spans="1:17" s="1" customFormat="1" ht="15.6">
      <c r="A43" s="9">
        <v>3</v>
      </c>
      <c r="B43" s="82" t="s">
        <v>63</v>
      </c>
      <c r="C43" s="45"/>
      <c r="D43" s="45"/>
      <c r="E43" s="46"/>
      <c r="F43" s="42"/>
      <c r="G43" s="43">
        <f>G44+G45</f>
        <v>0</v>
      </c>
      <c r="H43" s="42"/>
      <c r="I43" s="44"/>
      <c r="J43" s="43">
        <f>J44+J45</f>
        <v>0</v>
      </c>
      <c r="K43" s="42"/>
      <c r="L43" s="43"/>
      <c r="M43" s="43">
        <f>M44+M45</f>
        <v>0</v>
      </c>
      <c r="N43" s="43">
        <f>SUBTOTAL(9, N44:N45)</f>
        <v>0</v>
      </c>
      <c r="O43" s="43">
        <f>SUBTOTAL(9, O44:O49)</f>
        <v>0</v>
      </c>
      <c r="P43" s="72"/>
      <c r="Q43" s="70"/>
    </row>
    <row r="44" spans="1:17" s="1" customFormat="1" ht="28.8">
      <c r="A44" s="113" t="s">
        <v>102</v>
      </c>
      <c r="B44" s="92" t="s">
        <v>75</v>
      </c>
      <c r="C44" s="101" t="s">
        <v>81</v>
      </c>
      <c r="D44" s="68">
        <v>0</v>
      </c>
      <c r="E44" s="102">
        <v>6</v>
      </c>
      <c r="F44" s="67">
        <v>0</v>
      </c>
      <c r="G44" s="15">
        <f t="shared" ref="G44:G55" si="4">E44*F44</f>
        <v>0</v>
      </c>
      <c r="H44" s="102">
        <v>6</v>
      </c>
      <c r="I44" s="67">
        <v>0</v>
      </c>
      <c r="J44" s="14">
        <f>H44*I44</f>
        <v>0</v>
      </c>
      <c r="K44" s="102">
        <v>6</v>
      </c>
      <c r="L44" s="67">
        <v>0</v>
      </c>
      <c r="M44" s="14">
        <f t="shared" ref="M44:M49" si="5">K44*L44</f>
        <v>0</v>
      </c>
      <c r="N44" s="107">
        <f t="shared" si="1"/>
        <v>0</v>
      </c>
      <c r="O44" s="59">
        <f t="shared" si="2"/>
        <v>0</v>
      </c>
      <c r="P44" s="72"/>
      <c r="Q44" s="70"/>
    </row>
    <row r="45" spans="1:17" ht="28.8">
      <c r="A45" s="113" t="s">
        <v>103</v>
      </c>
      <c r="B45" s="92" t="s">
        <v>76</v>
      </c>
      <c r="C45" s="101" t="s">
        <v>81</v>
      </c>
      <c r="D45" s="68">
        <v>0</v>
      </c>
      <c r="E45" s="102">
        <v>3</v>
      </c>
      <c r="F45" s="67">
        <v>0</v>
      </c>
      <c r="G45" s="15">
        <f t="shared" si="4"/>
        <v>0</v>
      </c>
      <c r="H45" s="102">
        <v>3</v>
      </c>
      <c r="I45" s="67">
        <v>0</v>
      </c>
      <c r="J45" s="14">
        <f t="shared" ref="J45:J49" si="6">H45*I45</f>
        <v>0</v>
      </c>
      <c r="K45" s="102">
        <v>3</v>
      </c>
      <c r="L45" s="67">
        <v>0</v>
      </c>
      <c r="M45" s="14">
        <f t="shared" si="5"/>
        <v>0</v>
      </c>
      <c r="N45" s="107">
        <f t="shared" si="1"/>
        <v>0</v>
      </c>
      <c r="O45" s="59">
        <f t="shared" si="2"/>
        <v>0</v>
      </c>
      <c r="P45" s="71"/>
      <c r="Q45" s="70"/>
    </row>
    <row r="46" spans="1:17" ht="15.6">
      <c r="A46" s="9">
        <v>4</v>
      </c>
      <c r="B46" s="82" t="s">
        <v>64</v>
      </c>
      <c r="C46" s="18"/>
      <c r="D46" s="93"/>
      <c r="E46" s="94"/>
      <c r="F46" s="95"/>
      <c r="G46" s="43">
        <f>SUBTOTAL(9, G47:G49)</f>
        <v>0</v>
      </c>
      <c r="H46" s="94"/>
      <c r="I46" s="95"/>
      <c r="J46" s="112">
        <f>SUBTOTAL(9, J47:J49)</f>
        <v>0</v>
      </c>
      <c r="K46" s="94"/>
      <c r="L46" s="95"/>
      <c r="M46" s="112">
        <f>SUBTOTAL(9, M47:M49)</f>
        <v>0</v>
      </c>
      <c r="N46" s="43">
        <f>SUBTOTAL(9,N47:N49)</f>
        <v>0</v>
      </c>
      <c r="O46" s="98">
        <v>0</v>
      </c>
      <c r="P46" s="71"/>
      <c r="Q46" s="70"/>
    </row>
    <row r="47" spans="1:17" ht="28.8">
      <c r="A47" s="113" t="s">
        <v>104</v>
      </c>
      <c r="B47" s="92" t="s">
        <v>75</v>
      </c>
      <c r="C47" s="101" t="s">
        <v>81</v>
      </c>
      <c r="D47" s="68">
        <v>0</v>
      </c>
      <c r="E47" s="102">
        <v>7</v>
      </c>
      <c r="F47" s="67">
        <v>0</v>
      </c>
      <c r="G47" s="15">
        <f t="shared" si="4"/>
        <v>0</v>
      </c>
      <c r="H47" s="102">
        <v>7</v>
      </c>
      <c r="I47" s="67">
        <v>0</v>
      </c>
      <c r="J47" s="14">
        <f t="shared" si="6"/>
        <v>0</v>
      </c>
      <c r="K47" s="102">
        <v>7</v>
      </c>
      <c r="L47" s="67">
        <v>0</v>
      </c>
      <c r="M47" s="14">
        <f t="shared" si="5"/>
        <v>0</v>
      </c>
      <c r="N47" s="107">
        <f t="shared" si="1"/>
        <v>0</v>
      </c>
      <c r="O47" s="59">
        <v>0</v>
      </c>
      <c r="P47" s="71"/>
      <c r="Q47" s="70"/>
    </row>
    <row r="48" spans="1:17" ht="32.4" customHeight="1">
      <c r="A48" s="113" t="s">
        <v>105</v>
      </c>
      <c r="B48" s="92" t="s">
        <v>76</v>
      </c>
      <c r="C48" s="101" t="s">
        <v>81</v>
      </c>
      <c r="D48" s="68">
        <v>0</v>
      </c>
      <c r="E48" s="102">
        <v>5</v>
      </c>
      <c r="F48" s="67">
        <v>0</v>
      </c>
      <c r="G48" s="15">
        <f t="shared" si="4"/>
        <v>0</v>
      </c>
      <c r="H48" s="102">
        <v>5</v>
      </c>
      <c r="I48" s="67">
        <v>0</v>
      </c>
      <c r="J48" s="14">
        <f t="shared" si="6"/>
        <v>0</v>
      </c>
      <c r="K48" s="102">
        <v>5</v>
      </c>
      <c r="L48" s="67">
        <v>0</v>
      </c>
      <c r="M48" s="14">
        <f t="shared" si="5"/>
        <v>0</v>
      </c>
      <c r="N48" s="107">
        <f>SUM(G48,J48,M48)</f>
        <v>0</v>
      </c>
      <c r="O48" s="59">
        <v>0</v>
      </c>
      <c r="P48" s="71"/>
      <c r="Q48" s="70"/>
    </row>
    <row r="49" spans="1:17" ht="28.8">
      <c r="A49" s="113" t="s">
        <v>106</v>
      </c>
      <c r="B49" s="92" t="s">
        <v>77</v>
      </c>
      <c r="C49" s="101" t="s">
        <v>81</v>
      </c>
      <c r="D49" s="68">
        <v>0</v>
      </c>
      <c r="E49" s="102">
        <v>12</v>
      </c>
      <c r="F49" s="67">
        <v>0</v>
      </c>
      <c r="G49" s="15">
        <f t="shared" si="4"/>
        <v>0</v>
      </c>
      <c r="H49" s="102">
        <v>12</v>
      </c>
      <c r="I49" s="67">
        <v>0</v>
      </c>
      <c r="J49" s="14">
        <f t="shared" si="6"/>
        <v>0</v>
      </c>
      <c r="K49" s="102">
        <v>12</v>
      </c>
      <c r="L49" s="67">
        <v>0</v>
      </c>
      <c r="M49" s="14">
        <f t="shared" si="5"/>
        <v>0</v>
      </c>
      <c r="N49" s="107">
        <f t="shared" si="1"/>
        <v>0</v>
      </c>
      <c r="O49" s="59">
        <v>0</v>
      </c>
      <c r="P49" s="71"/>
      <c r="Q49" s="70"/>
    </row>
    <row r="50" spans="1:17" ht="15.6">
      <c r="A50" s="84">
        <v>5</v>
      </c>
      <c r="B50" s="83" t="s">
        <v>39</v>
      </c>
      <c r="C50" s="45"/>
      <c r="D50" s="45"/>
      <c r="E50" s="46"/>
      <c r="F50" s="42"/>
      <c r="G50" s="43">
        <f>SUBTOTAL(9, G51:G52)</f>
        <v>0</v>
      </c>
      <c r="H50" s="42"/>
      <c r="I50" s="44"/>
      <c r="J50" s="43"/>
      <c r="K50" s="43"/>
      <c r="L50" s="43"/>
      <c r="M50" s="43"/>
      <c r="N50" s="43">
        <f>SUBTOTAL(9, N51:N52)</f>
        <v>0</v>
      </c>
      <c r="O50" s="43">
        <f>SUBTOTAL(9, O51:O52)</f>
        <v>0</v>
      </c>
      <c r="P50" s="71"/>
      <c r="Q50" s="70"/>
    </row>
    <row r="51" spans="1:17" ht="43.2" customHeight="1">
      <c r="A51" s="113" t="s">
        <v>107</v>
      </c>
      <c r="B51" s="92" t="s">
        <v>78</v>
      </c>
      <c r="C51" s="101" t="s">
        <v>82</v>
      </c>
      <c r="D51" s="68">
        <v>0</v>
      </c>
      <c r="E51" s="29">
        <v>23</v>
      </c>
      <c r="F51" s="67">
        <v>0</v>
      </c>
      <c r="G51" s="15">
        <f t="shared" si="4"/>
        <v>0</v>
      </c>
      <c r="H51" s="14"/>
      <c r="I51" s="14"/>
      <c r="J51" s="14"/>
      <c r="K51" s="14"/>
      <c r="L51" s="14"/>
      <c r="M51" s="14"/>
      <c r="N51" s="107">
        <f t="shared" si="1"/>
        <v>0</v>
      </c>
      <c r="O51" s="59">
        <f t="shared" si="2"/>
        <v>0</v>
      </c>
      <c r="P51" s="71"/>
      <c r="Q51" s="70"/>
    </row>
    <row r="52" spans="1:17" ht="31.8" customHeight="1">
      <c r="A52" s="113" t="s">
        <v>108</v>
      </c>
      <c r="B52" s="92" t="s">
        <v>65</v>
      </c>
      <c r="C52" s="101" t="s">
        <v>82</v>
      </c>
      <c r="D52" s="68">
        <v>0</v>
      </c>
      <c r="E52" s="29">
        <v>23</v>
      </c>
      <c r="F52" s="67">
        <v>0</v>
      </c>
      <c r="G52" s="15">
        <f t="shared" si="4"/>
        <v>0</v>
      </c>
      <c r="H52" s="14"/>
      <c r="I52" s="14"/>
      <c r="J52" s="14"/>
      <c r="K52" s="14"/>
      <c r="L52" s="14"/>
      <c r="M52" s="14"/>
      <c r="N52" s="107">
        <f t="shared" si="1"/>
        <v>0</v>
      </c>
      <c r="O52" s="59">
        <f t="shared" si="2"/>
        <v>0</v>
      </c>
      <c r="P52" s="71"/>
      <c r="Q52" s="70"/>
    </row>
    <row r="53" spans="1:17" ht="15.6">
      <c r="A53" s="84">
        <v>6</v>
      </c>
      <c r="B53" s="83" t="s">
        <v>40</v>
      </c>
      <c r="C53" s="45"/>
      <c r="D53" s="41"/>
      <c r="E53" s="18"/>
      <c r="F53" s="42"/>
      <c r="G53" s="43">
        <f>SUBTOTAL(9, G54:G55)</f>
        <v>0</v>
      </c>
      <c r="H53" s="42"/>
      <c r="I53" s="44"/>
      <c r="J53" s="43"/>
      <c r="K53" s="42"/>
      <c r="L53" s="43"/>
      <c r="M53" s="43"/>
      <c r="N53" s="43">
        <f>SUBTOTAL(9, N54:N55)</f>
        <v>0</v>
      </c>
      <c r="O53" s="43">
        <f>SUBTOTAL(9, O54:O55)</f>
        <v>0</v>
      </c>
      <c r="P53" s="71"/>
      <c r="Q53" s="70"/>
    </row>
    <row r="54" spans="1:17" ht="15.6">
      <c r="A54" s="113" t="s">
        <v>109</v>
      </c>
      <c r="B54" s="92" t="s">
        <v>80</v>
      </c>
      <c r="C54" s="101" t="s">
        <v>82</v>
      </c>
      <c r="D54" s="68">
        <v>0</v>
      </c>
      <c r="E54" s="29">
        <v>5</v>
      </c>
      <c r="F54" s="67">
        <v>0</v>
      </c>
      <c r="G54" s="15">
        <f t="shared" si="4"/>
        <v>0</v>
      </c>
      <c r="H54" s="14"/>
      <c r="I54" s="14"/>
      <c r="J54" s="14"/>
      <c r="K54" s="14"/>
      <c r="L54" s="14"/>
      <c r="M54" s="14"/>
      <c r="N54" s="107">
        <f t="shared" si="1"/>
        <v>0</v>
      </c>
      <c r="O54" s="59">
        <f t="shared" si="2"/>
        <v>0</v>
      </c>
      <c r="P54" s="71"/>
      <c r="Q54" s="70"/>
    </row>
    <row r="55" spans="1:17" ht="15.6">
      <c r="A55" s="113" t="s">
        <v>110</v>
      </c>
      <c r="B55" s="92" t="s">
        <v>66</v>
      </c>
      <c r="C55" s="101" t="s">
        <v>82</v>
      </c>
      <c r="D55" s="68">
        <v>0</v>
      </c>
      <c r="E55" s="29">
        <v>10</v>
      </c>
      <c r="F55" s="67">
        <v>0</v>
      </c>
      <c r="G55" s="15">
        <f t="shared" si="4"/>
        <v>0</v>
      </c>
      <c r="H55" s="14"/>
      <c r="I55" s="14"/>
      <c r="J55" s="14"/>
      <c r="K55" s="14"/>
      <c r="L55" s="14"/>
      <c r="M55" s="14"/>
      <c r="N55" s="107">
        <f t="shared" si="1"/>
        <v>0</v>
      </c>
      <c r="O55" s="59">
        <f t="shared" si="2"/>
        <v>0</v>
      </c>
      <c r="P55" s="71"/>
      <c r="Q55" s="70"/>
    </row>
    <row r="56" spans="1:17" ht="15.6">
      <c r="A56" s="85">
        <v>7</v>
      </c>
      <c r="B56" s="83" t="s">
        <v>51</v>
      </c>
      <c r="C56" s="45"/>
      <c r="D56" s="45"/>
      <c r="E56" s="45"/>
      <c r="F56" s="45"/>
      <c r="G56" s="43">
        <f>SUBTOTAL(9, G57:G57)</f>
        <v>0</v>
      </c>
      <c r="H56" s="42"/>
      <c r="I56" s="44"/>
      <c r="J56" s="43">
        <f>SUBTOTAL(9, J57:J57)</f>
        <v>0</v>
      </c>
      <c r="K56" s="42"/>
      <c r="L56" s="43"/>
      <c r="M56" s="43">
        <f>SUBTOTAL(9, M57:M57)</f>
        <v>0</v>
      </c>
      <c r="N56" s="43">
        <f>SUBTOTAL(9, N57:N57)</f>
        <v>0</v>
      </c>
      <c r="O56" s="43">
        <f>SUBTOTAL(9, O57:O57)</f>
        <v>0</v>
      </c>
      <c r="P56" s="71"/>
      <c r="Q56" s="70"/>
    </row>
    <row r="57" spans="1:17" ht="29.4" thickBot="1">
      <c r="A57" s="113" t="s">
        <v>111</v>
      </c>
      <c r="B57" s="105" t="s">
        <v>79</v>
      </c>
      <c r="C57" s="106" t="s">
        <v>81</v>
      </c>
      <c r="D57" s="68">
        <v>0</v>
      </c>
      <c r="E57" s="29">
        <v>52</v>
      </c>
      <c r="F57" s="67">
        <v>0</v>
      </c>
      <c r="G57" s="15">
        <f>F57*E57</f>
        <v>0</v>
      </c>
      <c r="H57" s="29">
        <v>52</v>
      </c>
      <c r="I57" s="67">
        <v>0</v>
      </c>
      <c r="J57" s="14">
        <f>I57*H57</f>
        <v>0</v>
      </c>
      <c r="K57" s="29">
        <v>52</v>
      </c>
      <c r="L57" s="67">
        <v>0</v>
      </c>
      <c r="M57" s="14">
        <f>L57*K57</f>
        <v>0</v>
      </c>
      <c r="N57" s="107">
        <f t="shared" si="1"/>
        <v>0</v>
      </c>
      <c r="O57" s="59">
        <f t="shared" si="2"/>
        <v>0</v>
      </c>
      <c r="P57" s="71"/>
      <c r="Q57" s="70"/>
    </row>
    <row r="58" spans="1:17" ht="16.2" thickBot="1">
      <c r="A58" s="11"/>
      <c r="B58" s="12" t="s">
        <v>25</v>
      </c>
      <c r="C58" s="16"/>
      <c r="D58" s="16"/>
      <c r="E58" s="17"/>
      <c r="F58" s="32"/>
      <c r="G58" s="19">
        <f>G56+G53+G50+G43+G29+G19+G46</f>
        <v>0</v>
      </c>
      <c r="H58" s="31"/>
      <c r="I58" s="31"/>
      <c r="J58" s="19">
        <f>J56+J46+J43</f>
        <v>0</v>
      </c>
      <c r="K58" s="31"/>
      <c r="L58" s="30"/>
      <c r="M58" s="19">
        <f>M56+M46+M43</f>
        <v>0</v>
      </c>
      <c r="N58" s="78">
        <f>N56+N53+N50+N46+N43+N29+N19</f>
        <v>0</v>
      </c>
      <c r="O58" s="81">
        <f>SUBTOTAL(9,O19:O57)</f>
        <v>0</v>
      </c>
      <c r="P58" s="79"/>
      <c r="Q58" s="70"/>
    </row>
    <row r="59" spans="1:17" ht="15.6">
      <c r="A59" s="11"/>
      <c r="B59" s="12" t="s">
        <v>2</v>
      </c>
      <c r="C59" s="16"/>
      <c r="D59" s="16"/>
      <c r="E59" s="17"/>
      <c r="F59" s="32"/>
      <c r="G59" s="33">
        <f>G58*0.15</f>
        <v>0</v>
      </c>
      <c r="H59" s="31"/>
      <c r="I59" s="30"/>
      <c r="J59" s="33">
        <f>J58*0.15</f>
        <v>0</v>
      </c>
      <c r="K59" s="31"/>
      <c r="L59" s="30"/>
      <c r="M59" s="33">
        <f>M58*0.15</f>
        <v>0</v>
      </c>
      <c r="N59" s="33">
        <f>N58*0.15</f>
        <v>0</v>
      </c>
      <c r="O59" s="80">
        <f>O58*0.15</f>
        <v>0</v>
      </c>
      <c r="P59" s="71"/>
      <c r="Q59" s="70"/>
    </row>
    <row r="60" spans="1:17" ht="16.2" thickBot="1">
      <c r="A60" s="11"/>
      <c r="B60" s="12" t="s">
        <v>26</v>
      </c>
      <c r="C60" s="16"/>
      <c r="D60" s="16"/>
      <c r="E60" s="17"/>
      <c r="F60" s="32"/>
      <c r="G60" s="34">
        <f>G58+G59</f>
        <v>0</v>
      </c>
      <c r="H60" s="31"/>
      <c r="I60" s="30"/>
      <c r="J60" s="34">
        <f>J58+J59</f>
        <v>0</v>
      </c>
      <c r="K60" s="31"/>
      <c r="L60" s="30"/>
      <c r="M60" s="34">
        <f>M58+M59</f>
        <v>0</v>
      </c>
      <c r="N60" s="34">
        <f>N58+N59</f>
        <v>0</v>
      </c>
      <c r="O60" s="60">
        <f t="shared" ref="O60" si="7">SUBTOTAL(9,O21:O59)</f>
        <v>0</v>
      </c>
      <c r="P60" s="71"/>
      <c r="Q60" s="70"/>
    </row>
    <row r="61" spans="1:17">
      <c r="A61" s="73"/>
      <c r="B61" s="74"/>
      <c r="C61" s="75"/>
      <c r="D61" s="75"/>
      <c r="E61" s="75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</row>
    <row r="62" spans="1:17" ht="15" thickBot="1">
      <c r="A62" s="73"/>
      <c r="B62" s="76"/>
      <c r="C62" s="75"/>
      <c r="D62" s="75"/>
      <c r="E62" s="75"/>
      <c r="F62" s="76"/>
      <c r="G62" s="76"/>
      <c r="H62" s="76"/>
      <c r="I62" s="76"/>
      <c r="J62" s="76"/>
      <c r="K62" s="76"/>
      <c r="L62" s="76"/>
      <c r="M62" s="76"/>
      <c r="N62" s="76"/>
      <c r="O62" s="76"/>
      <c r="P62" s="76"/>
      <c r="Q62" s="76"/>
    </row>
    <row r="63" spans="1:17" ht="25.95" customHeight="1">
      <c r="A63" s="73"/>
      <c r="B63" s="124" t="s">
        <v>34</v>
      </c>
      <c r="C63" s="122"/>
      <c r="D63" s="123"/>
      <c r="E63" s="129"/>
      <c r="F63" s="130"/>
      <c r="G63" s="76"/>
      <c r="H63" s="76"/>
      <c r="I63" s="76"/>
      <c r="J63" s="76"/>
      <c r="K63" s="76"/>
      <c r="L63" s="76"/>
      <c r="M63" s="76"/>
      <c r="N63" s="76"/>
      <c r="O63" s="76"/>
      <c r="P63" s="76"/>
      <c r="Q63" s="76"/>
    </row>
    <row r="64" spans="1:17" ht="17.55" customHeight="1">
      <c r="A64" s="73"/>
      <c r="B64" s="125"/>
      <c r="C64" s="131" t="s">
        <v>27</v>
      </c>
      <c r="D64" s="132"/>
      <c r="E64" s="133" t="s">
        <v>29</v>
      </c>
      <c r="F64" s="139"/>
      <c r="G64" s="76"/>
      <c r="H64" s="76"/>
      <c r="I64" s="76"/>
      <c r="J64" s="76"/>
      <c r="K64" s="76"/>
      <c r="L64" s="76"/>
      <c r="M64" s="76"/>
      <c r="N64" s="76"/>
      <c r="O64" s="76"/>
      <c r="P64" s="76"/>
      <c r="Q64" s="76"/>
    </row>
    <row r="65" spans="1:17" ht="34.950000000000003" customHeight="1">
      <c r="A65" s="73"/>
      <c r="B65" s="125"/>
      <c r="C65" s="133"/>
      <c r="D65" s="134"/>
      <c r="E65" s="127"/>
      <c r="F65" s="128"/>
      <c r="G65" s="76"/>
      <c r="H65" s="76"/>
      <c r="I65" s="76"/>
      <c r="J65" s="76"/>
      <c r="K65" s="76"/>
      <c r="L65" s="76"/>
      <c r="M65" s="76"/>
      <c r="N65" s="76"/>
      <c r="O65" s="76"/>
      <c r="P65" s="76"/>
      <c r="Q65" s="76"/>
    </row>
    <row r="66" spans="1:17" ht="19.2" customHeight="1" thickBot="1">
      <c r="A66" s="73"/>
      <c r="B66" s="126"/>
      <c r="C66" s="135" t="s">
        <v>37</v>
      </c>
      <c r="D66" s="136"/>
      <c r="E66" s="137" t="s">
        <v>28</v>
      </c>
      <c r="F66" s="138"/>
      <c r="G66" s="76"/>
      <c r="H66" s="76"/>
      <c r="I66" s="76"/>
      <c r="J66" s="76"/>
      <c r="K66" s="76"/>
      <c r="L66" s="76"/>
      <c r="M66" s="76"/>
      <c r="N66" s="76"/>
      <c r="O66" s="76"/>
      <c r="P66" s="76"/>
      <c r="Q66" s="76"/>
    </row>
    <row r="67" spans="1:17">
      <c r="A67" s="73"/>
      <c r="B67" s="76"/>
      <c r="C67" s="75"/>
      <c r="D67" s="75"/>
      <c r="E67" s="75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76"/>
      <c r="Q67" s="76"/>
    </row>
    <row r="68" spans="1:17">
      <c r="A68" s="73"/>
      <c r="B68" s="76"/>
      <c r="C68" s="75"/>
      <c r="D68" s="75"/>
      <c r="E68" s="75"/>
      <c r="F68" s="76"/>
      <c r="G68" s="76"/>
      <c r="H68" s="76"/>
      <c r="I68" s="76"/>
      <c r="J68" s="76"/>
      <c r="K68" s="76"/>
      <c r="L68" s="76"/>
      <c r="M68" s="76"/>
      <c r="N68" s="76"/>
      <c r="O68" s="76"/>
      <c r="P68" s="76"/>
      <c r="Q68" s="76"/>
    </row>
  </sheetData>
  <sheetProtection formatCells="0" formatColumns="0" formatRows="0" insertRows="0" deleteRows="0"/>
  <protectedRanges>
    <protectedRange sqref="C63:F65" name="Range7"/>
    <protectedRange sqref="P19:Q60" name="Range6"/>
    <protectedRange sqref="K50:L57 L44:L49 K20:L43" name="Range5"/>
    <protectedRange sqref="H50:I57 I44:I49 H20:I43" name="Range4"/>
    <protectedRange sqref="B19 H44:H49 K44:K49 B21:B57 C19:F57 A19:A57" name="Range3"/>
    <protectedRange sqref="C13:E15" name="Range2"/>
    <protectedRange sqref="B3:B5" name="Range1"/>
  </protectedRanges>
  <mergeCells count="17">
    <mergeCell ref="H17:J17"/>
    <mergeCell ref="K17:M17"/>
    <mergeCell ref="C63:D63"/>
    <mergeCell ref="B63:B66"/>
    <mergeCell ref="E65:F65"/>
    <mergeCell ref="E63:F63"/>
    <mergeCell ref="C64:D64"/>
    <mergeCell ref="C65:D65"/>
    <mergeCell ref="C66:D66"/>
    <mergeCell ref="E66:F66"/>
    <mergeCell ref="E64:F64"/>
    <mergeCell ref="C12:D12"/>
    <mergeCell ref="C13:D13"/>
    <mergeCell ref="C14:D14"/>
    <mergeCell ref="C15:D15"/>
    <mergeCell ref="E17:G17"/>
    <mergeCell ref="F13:F15"/>
  </mergeCells>
  <phoneticPr fontId="13" type="noConversion"/>
  <dataValidations count="2">
    <dataValidation type="decimal" operator="greaterThanOrEqual" allowBlank="1" showInputMessage="1" showErrorMessage="1" sqref="C13:D15 H20:I57 E20:F57 K20:L57" xr:uid="{00000000-0002-0000-0000-000000000000}">
      <formula1>0</formula1>
    </dataValidation>
    <dataValidation type="list" allowBlank="1" showInputMessage="1" showErrorMessage="1" sqref="E13:E15" xr:uid="{00000000-0002-0000-0000-000001000000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69" fitToHeight="4" orientation="landscape" r:id="rId1"/>
  <ignoredErrors>
    <ignoredError sqref="A21:A22" numberStoredAsText="1"/>
    <ignoredError sqref="G43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Lesley Chauke</cp:lastModifiedBy>
  <cp:lastPrinted>2020-07-02T18:44:36Z</cp:lastPrinted>
  <dcterms:created xsi:type="dcterms:W3CDTF">2017-06-15T23:28:53Z</dcterms:created>
  <dcterms:modified xsi:type="dcterms:W3CDTF">2025-09-29T11:20:51Z</dcterms:modified>
</cp:coreProperties>
</file>