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mdingibw\Documents\Matimba Power Station\Matimba MV Switchgear\Matimba MV - Individual Packages\Original Estimate\New proposed package strategy\MV Switchgear Boards\"/>
    </mc:Choice>
  </mc:AlternateContent>
  <xr:revisionPtr revIDLastSave="0" documentId="8_{6909009F-61BD-4E10-BE7A-E6919EE24968}" xr6:coauthVersionLast="47" xr6:coauthVersionMax="47" xr10:uidLastSave="{00000000-0000-0000-0000-000000000000}"/>
  <bookViews>
    <workbookView xWindow="-108" yWindow="-108" windowWidth="23256" windowHeight="12576" tabRatio="942" activeTab="8" xr2:uid="{00000000-000D-0000-FFFF-FFFF00000000}"/>
  </bookViews>
  <sheets>
    <sheet name="Cover Sheet" sheetId="37" r:id="rId1"/>
    <sheet name="Input Notes" sheetId="38" r:id="rId2"/>
    <sheet name="5.1.0 Preambles" sheetId="39" r:id="rId3"/>
    <sheet name="5.1.1 Summary " sheetId="46" r:id="rId4"/>
    <sheet name="5.1.2.1 Pricing Schedule P&amp;G" sheetId="23" r:id="rId5"/>
    <sheet name="5.1.2.2 Pricing Schedul Part 1A" sheetId="4" r:id="rId6"/>
    <sheet name="5.1.2.3 Pricing Schedul Part 1B" sheetId="35" r:id="rId7"/>
    <sheet name="5.1.2.4 Pricing Schedule Part1C" sheetId="36" r:id="rId8"/>
    <sheet name="5.1.2.5 Pricing Schedule Part1D" sheetId="34" r:id="rId9"/>
    <sheet name="5.1.3 Rate of Exchange table" sheetId="41" r:id="rId10"/>
    <sheet name="5.1.4.0 NOTES Price adj" sheetId="43" r:id="rId11"/>
    <sheet name=" 5.1.4.1 CPA Formula" sheetId="44" r:id="rId12"/>
    <sheet name=" 5.1.5 LME Notes" sheetId="45" r:id="rId13"/>
    <sheet name="PS5 Schedule" sheetId="48" r:id="rId14"/>
  </sheets>
  <definedNames>
    <definedName name="_xlnm._FilterDatabase" localSheetId="11" hidden="1">' 5.1.4.1 CPA Formula'!$A$8:$N$90</definedName>
    <definedName name="_xlnm._FilterDatabase" localSheetId="4" hidden="1">'5.1.2.1 Pricing Schedule P&amp;G'!$A$30:$S$68</definedName>
    <definedName name="_xlnm._FilterDatabase" localSheetId="5" hidden="1">'5.1.2.2 Pricing Schedul Part 1A'!$A$30:$WVU$594</definedName>
    <definedName name="_xlnm._FilterDatabase" localSheetId="6" hidden="1">'5.1.2.3 Pricing Schedul Part 1B'!$A$30:$R$695</definedName>
    <definedName name="_xlnm._FilterDatabase" localSheetId="7" hidden="1">'5.1.2.4 Pricing Schedule Part1C'!$A$30:$Q$328</definedName>
    <definedName name="_xlnm._FilterDatabase" localSheetId="8" hidden="1">'5.1.2.5 Pricing Schedule Part1D'!$A$30:$R$217</definedName>
    <definedName name="_Toc388750520" localSheetId="13">'PS5 Schedule'!$B$45</definedName>
    <definedName name="_Toc388763041" localSheetId="13">'PS5 Schedule'!$B$45</definedName>
    <definedName name="_Toc389376774" localSheetId="13">'PS5 Schedule'!$B$3</definedName>
    <definedName name="_Toc389376775" localSheetId="13">'PS5 Schedule'!$E$45</definedName>
    <definedName name="Area_Print">#REF!</definedName>
    <definedName name="ASA_P_M_PERC">#REF!</definedName>
    <definedName name="ASE_P_M_PERC">#REF!</definedName>
    <definedName name="BOQ">#REF!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_Q">#REF!</definedName>
    <definedName name="Calc_R">#REF!</definedName>
    <definedName name="Calc_S">#REF!</definedName>
    <definedName name="Calc_T">#REF!</definedName>
    <definedName name="Calc_U">#REF!</definedName>
    <definedName name="Calc_W">#REF!</definedName>
    <definedName name="Calc_X">#REF!</definedName>
    <definedName name="Calc_Y">#REF!</definedName>
    <definedName name="Calc_Z">#REF!</definedName>
    <definedName name="CalcInternal">#REF!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Calculations_FOREIGN">#REF!</definedName>
    <definedName name="CPAFormulae">#REF!</definedName>
    <definedName name="CS">#REF!</definedName>
    <definedName name="Data">#REF!</definedName>
    <definedName name="Data_Daywork">#REF!</definedName>
    <definedName name="Data_Opt_Bill5">#REF!</definedName>
    <definedName name="DEF_SH">#REF!</definedName>
    <definedName name="DEF_SHL">#REF!</definedName>
    <definedName name="Discount">#REF!</definedName>
    <definedName name="GK">#REF!</definedName>
    <definedName name="MASY_P_M_PERC">#REF!</definedName>
    <definedName name="MRCS_P_M_PERC">#REF!</definedName>
    <definedName name="price_factor">#REF!</definedName>
    <definedName name="price_factor_rand">#REF!</definedName>
    <definedName name="_xlnm.Print_Area" localSheetId="11">' 5.1.4.1 CPA Formula'!$A$1:$N$152</definedName>
    <definedName name="_xlnm.Print_Area" localSheetId="12">' 5.1.5 LME Notes'!$A$1:$G$28</definedName>
    <definedName name="_xlnm.Print_Area" localSheetId="2">'5.1.0 Preambles'!$A$1:$B$20</definedName>
    <definedName name="_xlnm.Print_Area" localSheetId="3">'5.1.1 Summary '!$A$1:$G$26</definedName>
    <definedName name="_xlnm.Print_Area" localSheetId="4">'5.1.2.1 Pricing Schedule P&amp;G'!$A$1:$S$70</definedName>
    <definedName name="_xlnm.Print_Area" localSheetId="5">'5.1.2.2 Pricing Schedul Part 1A'!$A$1:$R$607</definedName>
    <definedName name="_xlnm.Print_Area" localSheetId="6">'5.1.2.3 Pricing Schedul Part 1B'!$A$1:$R$709</definedName>
    <definedName name="_xlnm.Print_Area" localSheetId="8">'5.1.2.5 Pricing Schedule Part1D'!$A$1:$R$218</definedName>
    <definedName name="_xlnm.Print_Area" localSheetId="9">'5.1.3 Rate of Exchange table'!$A$1:$H$36</definedName>
    <definedName name="_xlnm.Print_Area" localSheetId="10">'5.1.4.0 NOTES Price adj'!$A$1:$B$21</definedName>
    <definedName name="_xlnm.Print_Area" localSheetId="0">'Cover Sheet'!$A$1:$B$45</definedName>
    <definedName name="_xlnm.Print_Area" localSheetId="1">'Input Notes'!$A$1:$C$14</definedName>
    <definedName name="_xlnm.Print_Area" localSheetId="13">'PS5 Schedule'!$A$1:$M$78</definedName>
    <definedName name="_xlnm.Print_Titles" localSheetId="11">' 5.1.4.1 CPA Formula'!$1:$5</definedName>
    <definedName name="_xlnm.Print_Titles" localSheetId="2">'5.1.0 Preambles'!$1:$6</definedName>
    <definedName name="_xlnm.Print_Titles" localSheetId="3">'5.1.1 Summary '!$A:$D,'5.1.1 Summary '!$1:$5</definedName>
    <definedName name="_xlnm.Print_Titles" localSheetId="10">'5.1.4.0 NOTES Price adj'!$1:$3</definedName>
    <definedName name="_xlnm.Print_Titles" localSheetId="13">'PS5 Schedule'!$1:$2</definedName>
    <definedName name="PS">#REF!</definedName>
    <definedName name="PS5ALLOCATIONS" localSheetId="4">#REF!</definedName>
    <definedName name="PS5ALLOCATIONS" localSheetId="6">'5.1.2.3 Pricing Schedul Part 1B'!$J$1:$J$20</definedName>
    <definedName name="PS5ALLOCATIONS" localSheetId="7">'5.1.2.4 Pricing Schedule Part1C'!$H$1:$H$20</definedName>
    <definedName name="PS5ALLOCATIONS" localSheetId="8">'5.1.2.5 Pricing Schedule Part1D'!$J$1:$J$20</definedName>
    <definedName name="PS5ALLOCATIONS">#REF!</definedName>
    <definedName name="Sort_Data">#REF!</definedName>
    <definedName name="Sortall" localSheetId="6">#REF!</definedName>
    <definedName name="Sortall" localSheetId="7">#REF!</definedName>
    <definedName name="Sortall" localSheetId="10">#REF!</definedName>
    <definedName name="Sortall" localSheetId="13">#REF!</definedName>
    <definedName name="Sortall">#REF!</definedName>
    <definedName name="Txdata" localSheetId="6">#REF!</definedName>
    <definedName name="Txdata" localSheetId="7">#REF!</definedName>
    <definedName name="Txdata" localSheetId="10">#REF!</definedName>
    <definedName name="Txdata" localSheetId="13">#REF!</definedName>
    <definedName name="Txdata">#REF!</definedName>
    <definedName name="Txdataall" localSheetId="6">#REF!</definedName>
    <definedName name="Txdataall" localSheetId="7">#REF!</definedName>
    <definedName name="Txdataall" localSheetId="10">#REF!</definedName>
    <definedName name="Txdataall" localSheetId="13">#REF!</definedName>
    <definedName name="Txdataall">#REF!</definedName>
    <definedName name="VI">#REF!</definedName>
    <definedName name="Z_0721AF5F_91F7_4413_BD86_949A4DD3CF95_.wvu.PrintArea" localSheetId="11" hidden="1">' 5.1.4.1 CPA Formula'!$A$1:$N$98</definedName>
    <definedName name="Z_0721AF5F_91F7_4413_BD86_949A4DD3CF95_.wvu.PrintArea" localSheetId="12" hidden="1">' 5.1.5 LME Notes'!$A$1:$K$28</definedName>
    <definedName name="Z_0721AF5F_91F7_4413_BD86_949A4DD3CF95_.wvu.PrintArea" localSheetId="2" hidden="1">'5.1.0 Preambles'!$A$1:$B$20</definedName>
    <definedName name="Z_0721AF5F_91F7_4413_BD86_949A4DD3CF95_.wvu.PrintArea" localSheetId="3" hidden="1">'5.1.1 Summary '!$A$1:$G$31</definedName>
    <definedName name="Z_0721AF5F_91F7_4413_BD86_949A4DD3CF95_.wvu.PrintArea" localSheetId="9" hidden="1">'5.1.3 Rate of Exchange table'!$A$1:$H$36</definedName>
    <definedName name="Z_0721AF5F_91F7_4413_BD86_949A4DD3CF95_.wvu.PrintArea" localSheetId="10" hidden="1">'5.1.4.0 NOTES Price adj'!$A$1:$B$21</definedName>
    <definedName name="Z_0721AF5F_91F7_4413_BD86_949A4DD3CF95_.wvu.PrintArea" localSheetId="0" hidden="1">'Cover Sheet'!$A$1:$B$45</definedName>
    <definedName name="Z_0721AF5F_91F7_4413_BD86_949A4DD3CF95_.wvu.PrintArea" localSheetId="1" hidden="1">'Input Notes'!$A$1:$C$14</definedName>
    <definedName name="Z_0721AF5F_91F7_4413_BD86_949A4DD3CF95_.wvu.PrintTitles" localSheetId="11" hidden="1">' 5.1.4.1 CPA Formula'!$1:$5</definedName>
    <definedName name="Z_0721AF5F_91F7_4413_BD86_949A4DD3CF95_.wvu.PrintTitles" localSheetId="2" hidden="1">'5.1.0 Preambles'!$1:$6</definedName>
    <definedName name="Z_0721AF5F_91F7_4413_BD86_949A4DD3CF95_.wvu.PrintTitles" localSheetId="3" hidden="1">'5.1.1 Summary '!$A:$D,'5.1.1 Summary '!$1:$5</definedName>
    <definedName name="Z_0721AF5F_91F7_4413_BD86_949A4DD3CF95_.wvu.PrintTitles" localSheetId="10" hidden="1">'5.1.4.0 NOTES Price adj'!$1:$3</definedName>
    <definedName name="Z_0BB2A382_E417_4BA9_86AB_ED80B243BA72_.wvu.PrintArea" localSheetId="11" hidden="1">' 5.1.4.1 CPA Formula'!$A$1:$N$98</definedName>
    <definedName name="Z_0BB2A382_E417_4BA9_86AB_ED80B243BA72_.wvu.PrintArea" localSheetId="12" hidden="1">' 5.1.5 LME Notes'!$A$1:$K$28</definedName>
    <definedName name="Z_0BB2A382_E417_4BA9_86AB_ED80B243BA72_.wvu.PrintArea" localSheetId="2" hidden="1">'5.1.0 Preambles'!$A$1:$B$20</definedName>
    <definedName name="Z_0BB2A382_E417_4BA9_86AB_ED80B243BA72_.wvu.PrintArea" localSheetId="3" hidden="1">'5.1.1 Summary '!$A$1:$G$31</definedName>
    <definedName name="Z_0BB2A382_E417_4BA9_86AB_ED80B243BA72_.wvu.PrintArea" localSheetId="9" hidden="1">'5.1.3 Rate of Exchange table'!$A$1:$H$36</definedName>
    <definedName name="Z_0BB2A382_E417_4BA9_86AB_ED80B243BA72_.wvu.PrintArea" localSheetId="10" hidden="1">'5.1.4.0 NOTES Price adj'!$A$1:$B$21</definedName>
    <definedName name="Z_0BB2A382_E417_4BA9_86AB_ED80B243BA72_.wvu.PrintArea" localSheetId="0" hidden="1">'Cover Sheet'!$A$1:$B$45</definedName>
    <definedName name="Z_0BB2A382_E417_4BA9_86AB_ED80B243BA72_.wvu.PrintArea" localSheetId="1" hidden="1">'Input Notes'!$A$1:$C$14</definedName>
    <definedName name="Z_0BB2A382_E417_4BA9_86AB_ED80B243BA72_.wvu.PrintTitles" localSheetId="11" hidden="1">' 5.1.4.1 CPA Formula'!$1:$5</definedName>
    <definedName name="Z_0BB2A382_E417_4BA9_86AB_ED80B243BA72_.wvu.PrintTitles" localSheetId="2" hidden="1">'5.1.0 Preambles'!$1:$6</definedName>
    <definedName name="Z_0BB2A382_E417_4BA9_86AB_ED80B243BA72_.wvu.PrintTitles" localSheetId="3" hidden="1">'5.1.1 Summary '!$A:$D,'5.1.1 Summary '!$1:$5</definedName>
    <definedName name="Z_0BB2A382_E417_4BA9_86AB_ED80B243BA72_.wvu.PrintTitles" localSheetId="10" hidden="1">'5.1.4.0 NOTES Price adj'!$1:$3</definedName>
    <definedName name="Z_19CB91D9_B2FE_4E1A_A4B3_4E2570A95E85_.wvu.FilterData" localSheetId="11" hidden="1">' 5.1.4.1 CPA Formula'!$A$8:$N$90</definedName>
    <definedName name="Z_19CB91D9_B2FE_4E1A_A4B3_4E2570A95E85_.wvu.PrintArea" localSheetId="11" hidden="1">' 5.1.4.1 CPA Formula'!$A$1:$N$98</definedName>
    <definedName name="Z_19CB91D9_B2FE_4E1A_A4B3_4E2570A95E85_.wvu.PrintArea" localSheetId="12" hidden="1">' 5.1.5 LME Notes'!$A$1:$G$28</definedName>
    <definedName name="Z_19CB91D9_B2FE_4E1A_A4B3_4E2570A95E85_.wvu.PrintArea" localSheetId="2" hidden="1">'5.1.0 Preambles'!$A$1:$B$20</definedName>
    <definedName name="Z_19CB91D9_B2FE_4E1A_A4B3_4E2570A95E85_.wvu.PrintArea" localSheetId="3" hidden="1">'5.1.1 Summary '!$A$1:$G$26</definedName>
    <definedName name="Z_19CB91D9_B2FE_4E1A_A4B3_4E2570A95E85_.wvu.PrintArea" localSheetId="9" hidden="1">'5.1.3 Rate of Exchange table'!$A$1:$H$36</definedName>
    <definedName name="Z_19CB91D9_B2FE_4E1A_A4B3_4E2570A95E85_.wvu.PrintArea" localSheetId="10" hidden="1">'5.1.4.0 NOTES Price adj'!$A$1:$B$21</definedName>
    <definedName name="Z_19CB91D9_B2FE_4E1A_A4B3_4E2570A95E85_.wvu.PrintArea" localSheetId="0" hidden="1">'Cover Sheet'!$A$1:$B$45</definedName>
    <definedName name="Z_19CB91D9_B2FE_4E1A_A4B3_4E2570A95E85_.wvu.PrintArea" localSheetId="1" hidden="1">'Input Notes'!$A$1:$C$14</definedName>
    <definedName name="Z_19CB91D9_B2FE_4E1A_A4B3_4E2570A95E85_.wvu.PrintTitles" localSheetId="11" hidden="1">' 5.1.4.1 CPA Formula'!$1:$5</definedName>
    <definedName name="Z_19CB91D9_B2FE_4E1A_A4B3_4E2570A95E85_.wvu.PrintTitles" localSheetId="2" hidden="1">'5.1.0 Preambles'!$1:$6</definedName>
    <definedName name="Z_19CB91D9_B2FE_4E1A_A4B3_4E2570A95E85_.wvu.PrintTitles" localSheetId="3" hidden="1">'5.1.1 Summary '!$A:$D,'5.1.1 Summary '!$1:$5</definedName>
    <definedName name="Z_19CB91D9_B2FE_4E1A_A4B3_4E2570A95E85_.wvu.PrintTitles" localSheetId="10" hidden="1">'5.1.4.0 NOTES Price adj'!$1:$3</definedName>
    <definedName name="Z_1BCE9982_8E1A_4700_B7F9_45F5BA99127C_.wvu.FilterData" localSheetId="11" hidden="1">' 5.1.4.1 CPA Formula'!$A$8:$N$90</definedName>
    <definedName name="Z_1BCE9982_8E1A_4700_B7F9_45F5BA99127C_.wvu.PrintArea" localSheetId="11" hidden="1">' 5.1.4.1 CPA Formula'!$A$1:$N$98</definedName>
    <definedName name="Z_1BCE9982_8E1A_4700_B7F9_45F5BA99127C_.wvu.PrintArea" localSheetId="12" hidden="1">' 5.1.5 LME Notes'!$A$1:$G$28</definedName>
    <definedName name="Z_1BCE9982_8E1A_4700_B7F9_45F5BA99127C_.wvu.PrintArea" localSheetId="2" hidden="1">'5.1.0 Preambles'!$A$1:$B$20</definedName>
    <definedName name="Z_1BCE9982_8E1A_4700_B7F9_45F5BA99127C_.wvu.PrintArea" localSheetId="3" hidden="1">'5.1.1 Summary '!$A$1:$G$26</definedName>
    <definedName name="Z_1BCE9982_8E1A_4700_B7F9_45F5BA99127C_.wvu.PrintArea" localSheetId="9" hidden="1">'5.1.3 Rate of Exchange table'!$A$1:$H$36</definedName>
    <definedName name="Z_1BCE9982_8E1A_4700_B7F9_45F5BA99127C_.wvu.PrintArea" localSheetId="10" hidden="1">'5.1.4.0 NOTES Price adj'!$A$1:$B$21</definedName>
    <definedName name="Z_1BCE9982_8E1A_4700_B7F9_45F5BA99127C_.wvu.PrintArea" localSheetId="0" hidden="1">'Cover Sheet'!$A$1:$B$45</definedName>
    <definedName name="Z_1BCE9982_8E1A_4700_B7F9_45F5BA99127C_.wvu.PrintArea" localSheetId="1" hidden="1">'Input Notes'!$A$1:$C$14</definedName>
    <definedName name="Z_1BCE9982_8E1A_4700_B7F9_45F5BA99127C_.wvu.PrintTitles" localSheetId="11" hidden="1">' 5.1.4.1 CPA Formula'!$1:$5</definedName>
    <definedName name="Z_1BCE9982_8E1A_4700_B7F9_45F5BA99127C_.wvu.PrintTitles" localSheetId="2" hidden="1">'5.1.0 Preambles'!$1:$6</definedName>
    <definedName name="Z_1BCE9982_8E1A_4700_B7F9_45F5BA99127C_.wvu.PrintTitles" localSheetId="3" hidden="1">'5.1.1 Summary '!$A:$D,'5.1.1 Summary '!$1:$5</definedName>
    <definedName name="Z_1BCE9982_8E1A_4700_B7F9_45F5BA99127C_.wvu.PrintTitles" localSheetId="10" hidden="1">'5.1.4.0 NOTES Price adj'!$1:$3</definedName>
    <definedName name="Z_72E10B6C_3E78_4A6E_B308_D0CBDB1DBC8A_.wvu.FilterData" localSheetId="11" hidden="1">' 5.1.4.1 CPA Formula'!$A$8:$N$90</definedName>
    <definedName name="Z_72E10B6C_3E78_4A6E_B308_D0CBDB1DBC8A_.wvu.PrintArea" localSheetId="11" hidden="1">' 5.1.4.1 CPA Formula'!$A$1:$N$98</definedName>
    <definedName name="Z_72E10B6C_3E78_4A6E_B308_D0CBDB1DBC8A_.wvu.PrintArea" localSheetId="12" hidden="1">' 5.1.5 LME Notes'!$A$1:$G$28</definedName>
    <definedName name="Z_72E10B6C_3E78_4A6E_B308_D0CBDB1DBC8A_.wvu.PrintArea" localSheetId="2" hidden="1">'5.1.0 Preambles'!$A$1:$B$20</definedName>
    <definedName name="Z_72E10B6C_3E78_4A6E_B308_D0CBDB1DBC8A_.wvu.PrintArea" localSheetId="3" hidden="1">'5.1.1 Summary '!$A$1:$G$26</definedName>
    <definedName name="Z_72E10B6C_3E78_4A6E_B308_D0CBDB1DBC8A_.wvu.PrintArea" localSheetId="9" hidden="1">'5.1.3 Rate of Exchange table'!$A$1:$H$36</definedName>
    <definedName name="Z_72E10B6C_3E78_4A6E_B308_D0CBDB1DBC8A_.wvu.PrintArea" localSheetId="10" hidden="1">'5.1.4.0 NOTES Price adj'!$A$1:$B$21</definedName>
    <definedName name="Z_72E10B6C_3E78_4A6E_B308_D0CBDB1DBC8A_.wvu.PrintArea" localSheetId="0" hidden="1">'Cover Sheet'!$A$1:$B$45</definedName>
    <definedName name="Z_72E10B6C_3E78_4A6E_B308_D0CBDB1DBC8A_.wvu.PrintArea" localSheetId="1" hidden="1">'Input Notes'!$A$1:$C$14</definedName>
    <definedName name="Z_72E10B6C_3E78_4A6E_B308_D0CBDB1DBC8A_.wvu.PrintTitles" localSheetId="11" hidden="1">' 5.1.4.1 CPA Formula'!$1:$5</definedName>
    <definedName name="Z_72E10B6C_3E78_4A6E_B308_D0CBDB1DBC8A_.wvu.PrintTitles" localSheetId="2" hidden="1">'5.1.0 Preambles'!$1:$6</definedName>
    <definedName name="Z_72E10B6C_3E78_4A6E_B308_D0CBDB1DBC8A_.wvu.PrintTitles" localSheetId="3" hidden="1">'5.1.1 Summary '!$A:$D,'5.1.1 Summary '!$1:$5</definedName>
    <definedName name="Z_72E10B6C_3E78_4A6E_B308_D0CBDB1DBC8A_.wvu.PrintTitles" localSheetId="10" hidden="1">'5.1.4.0 NOTES Price adj'!$1:$3</definedName>
    <definedName name="Z_75B67C82_AF51_4EF4_946E_E9F2EB089D17_.wvu.PrintArea" localSheetId="11" hidden="1">' 5.1.4.1 CPA Formula'!$A$1:$N$98</definedName>
    <definedName name="Z_75B67C82_AF51_4EF4_946E_E9F2EB089D17_.wvu.PrintArea" localSheetId="12" hidden="1">' 5.1.5 LME Notes'!$A$1:$K$28</definedName>
    <definedName name="Z_75B67C82_AF51_4EF4_946E_E9F2EB089D17_.wvu.PrintArea" localSheetId="2" hidden="1">'5.1.0 Preambles'!$A$1:$B$20</definedName>
    <definedName name="Z_75B67C82_AF51_4EF4_946E_E9F2EB089D17_.wvu.PrintArea" localSheetId="3" hidden="1">'5.1.1 Summary '!$A$1:$G$31</definedName>
    <definedName name="Z_75B67C82_AF51_4EF4_946E_E9F2EB089D17_.wvu.PrintArea" localSheetId="9" hidden="1">'5.1.3 Rate of Exchange table'!$A$1:$H$36</definedName>
    <definedName name="Z_75B67C82_AF51_4EF4_946E_E9F2EB089D17_.wvu.PrintArea" localSheetId="10" hidden="1">'5.1.4.0 NOTES Price adj'!$A$1:$B$21</definedName>
    <definedName name="Z_75B67C82_AF51_4EF4_946E_E9F2EB089D17_.wvu.PrintArea" localSheetId="0" hidden="1">'Cover Sheet'!$A$1:$B$45</definedName>
    <definedName name="Z_75B67C82_AF51_4EF4_946E_E9F2EB089D17_.wvu.PrintArea" localSheetId="1" hidden="1">'Input Notes'!$A$1:$C$14</definedName>
    <definedName name="Z_75B67C82_AF51_4EF4_946E_E9F2EB089D17_.wvu.PrintTitles" localSheetId="11" hidden="1">' 5.1.4.1 CPA Formula'!$1:$5</definedName>
    <definedName name="Z_75B67C82_AF51_4EF4_946E_E9F2EB089D17_.wvu.PrintTitles" localSheetId="2" hidden="1">'5.1.0 Preambles'!$1:$6</definedName>
    <definedName name="Z_75B67C82_AF51_4EF4_946E_E9F2EB089D17_.wvu.PrintTitles" localSheetId="3" hidden="1">'5.1.1 Summary '!$A:$D,'5.1.1 Summary '!$1:$5</definedName>
    <definedName name="Z_75B67C82_AF51_4EF4_946E_E9F2EB089D17_.wvu.PrintTitles" localSheetId="10" hidden="1">'5.1.4.0 NOTES Price adj'!$1:$3</definedName>
    <definedName name="Z_8E87B443_9ECA_4E5B_8B30_5FFAF59E53BF_.wvu.PrintArea" localSheetId="11" hidden="1">' 5.1.4.1 CPA Formula'!$A$1:$N$98</definedName>
    <definedName name="Z_8E87B443_9ECA_4E5B_8B30_5FFAF59E53BF_.wvu.PrintArea" localSheetId="12" hidden="1">' 5.1.5 LME Notes'!$A$1:$K$28</definedName>
    <definedName name="Z_8E87B443_9ECA_4E5B_8B30_5FFAF59E53BF_.wvu.PrintArea" localSheetId="2" hidden="1">'5.1.0 Preambles'!$A$1:$B$20</definedName>
    <definedName name="Z_8E87B443_9ECA_4E5B_8B30_5FFAF59E53BF_.wvu.PrintArea" localSheetId="3" hidden="1">'5.1.1 Summary '!$A$1:$G$31</definedName>
    <definedName name="Z_8E87B443_9ECA_4E5B_8B30_5FFAF59E53BF_.wvu.PrintArea" localSheetId="9" hidden="1">'5.1.3 Rate of Exchange table'!$A$1:$H$36</definedName>
    <definedName name="Z_8E87B443_9ECA_4E5B_8B30_5FFAF59E53BF_.wvu.PrintArea" localSheetId="10" hidden="1">'5.1.4.0 NOTES Price adj'!$A$1:$B$21</definedName>
    <definedName name="Z_8E87B443_9ECA_4E5B_8B30_5FFAF59E53BF_.wvu.PrintArea" localSheetId="0" hidden="1">'Cover Sheet'!$A$1:$B$45</definedName>
    <definedName name="Z_8E87B443_9ECA_4E5B_8B30_5FFAF59E53BF_.wvu.PrintArea" localSheetId="1" hidden="1">'Input Notes'!$A$1:$C$14</definedName>
    <definedName name="Z_8E87B443_9ECA_4E5B_8B30_5FFAF59E53BF_.wvu.PrintTitles" localSheetId="11" hidden="1">' 5.1.4.1 CPA Formula'!$1:$5</definedName>
    <definedName name="Z_8E87B443_9ECA_4E5B_8B30_5FFAF59E53BF_.wvu.PrintTitles" localSheetId="2" hidden="1">'5.1.0 Preambles'!$1:$6</definedName>
    <definedName name="Z_8E87B443_9ECA_4E5B_8B30_5FFAF59E53BF_.wvu.PrintTitles" localSheetId="3" hidden="1">'5.1.1 Summary '!$A:$D,'5.1.1 Summary '!$1:$5</definedName>
    <definedName name="Z_8E87B443_9ECA_4E5B_8B30_5FFAF59E53BF_.wvu.PrintTitles" localSheetId="10" hidden="1">'5.1.4.0 NOTES Price adj'!$1:$3</definedName>
    <definedName name="Z_A14972A4_C0B5_4978_9223_76935458928C_.wvu.PrintArea" localSheetId="11" hidden="1">' 5.1.4.1 CPA Formula'!$A$1:$N$98</definedName>
    <definedName name="Z_A14972A4_C0B5_4978_9223_76935458928C_.wvu.PrintArea" localSheetId="12" hidden="1">' 5.1.5 LME Notes'!$A$1:$K$28</definedName>
    <definedName name="Z_A14972A4_C0B5_4978_9223_76935458928C_.wvu.PrintArea" localSheetId="2" hidden="1">'5.1.0 Preambles'!$A$1:$B$20</definedName>
    <definedName name="Z_A14972A4_C0B5_4978_9223_76935458928C_.wvu.PrintArea" localSheetId="3" hidden="1">'5.1.1 Summary '!$A$1:$G$31</definedName>
    <definedName name="Z_A14972A4_C0B5_4978_9223_76935458928C_.wvu.PrintArea" localSheetId="9" hidden="1">'5.1.3 Rate of Exchange table'!$A$1:$H$36</definedName>
    <definedName name="Z_A14972A4_C0B5_4978_9223_76935458928C_.wvu.PrintArea" localSheetId="10" hidden="1">'5.1.4.0 NOTES Price adj'!$A$1:$B$21</definedName>
    <definedName name="Z_A14972A4_C0B5_4978_9223_76935458928C_.wvu.PrintArea" localSheetId="0" hidden="1">'Cover Sheet'!$A$1:$B$45</definedName>
    <definedName name="Z_A14972A4_C0B5_4978_9223_76935458928C_.wvu.PrintArea" localSheetId="1" hidden="1">'Input Notes'!$A$1:$C$14</definedName>
    <definedName name="Z_A14972A4_C0B5_4978_9223_76935458928C_.wvu.PrintTitles" localSheetId="11" hidden="1">' 5.1.4.1 CPA Formula'!$1:$5</definedName>
    <definedName name="Z_A14972A4_C0B5_4978_9223_76935458928C_.wvu.PrintTitles" localSheetId="2" hidden="1">'5.1.0 Preambles'!$1:$6</definedName>
    <definedName name="Z_A14972A4_C0B5_4978_9223_76935458928C_.wvu.PrintTitles" localSheetId="3" hidden="1">'5.1.1 Summary '!$A:$D,'5.1.1 Summary '!$1:$5</definedName>
    <definedName name="Z_A14972A4_C0B5_4978_9223_76935458928C_.wvu.PrintTitles" localSheetId="10" hidden="1">'5.1.4.0 NOTES Price adj'!$1:$3</definedName>
    <definedName name="Z_A95191F0_9154_407E_8D43_4FF0E22304A2_.wvu.FilterData" localSheetId="11" hidden="1">' 5.1.4.1 CPA Formula'!$A$7:$N$98</definedName>
    <definedName name="Z_A95191F0_9154_407E_8D43_4FF0E22304A2_.wvu.PrintArea" localSheetId="11" hidden="1">' 5.1.4.1 CPA Formula'!$A$1:$N$98</definedName>
    <definedName name="Z_A95191F0_9154_407E_8D43_4FF0E22304A2_.wvu.PrintArea" localSheetId="12" hidden="1">' 5.1.5 LME Notes'!$A$1:$K$28</definedName>
    <definedName name="Z_A95191F0_9154_407E_8D43_4FF0E22304A2_.wvu.PrintArea" localSheetId="2" hidden="1">'5.1.0 Preambles'!$A$1:$B$20</definedName>
    <definedName name="Z_A95191F0_9154_407E_8D43_4FF0E22304A2_.wvu.PrintArea" localSheetId="3" hidden="1">'5.1.1 Summary '!$A$1:$G$31</definedName>
    <definedName name="Z_A95191F0_9154_407E_8D43_4FF0E22304A2_.wvu.PrintArea" localSheetId="9" hidden="1">'5.1.3 Rate of Exchange table'!$A$1:$H$36</definedName>
    <definedName name="Z_A95191F0_9154_407E_8D43_4FF0E22304A2_.wvu.PrintArea" localSheetId="10" hidden="1">'5.1.4.0 NOTES Price adj'!$A$1:$B$21</definedName>
    <definedName name="Z_A95191F0_9154_407E_8D43_4FF0E22304A2_.wvu.PrintArea" localSheetId="0" hidden="1">'Cover Sheet'!$A$1:$B$45</definedName>
    <definedName name="Z_A95191F0_9154_407E_8D43_4FF0E22304A2_.wvu.PrintArea" localSheetId="1" hidden="1">'Input Notes'!$A$1:$C$14</definedName>
    <definedName name="Z_A95191F0_9154_407E_8D43_4FF0E22304A2_.wvu.PrintTitles" localSheetId="11" hidden="1">' 5.1.4.1 CPA Formula'!$1:$5</definedName>
    <definedName name="Z_A95191F0_9154_407E_8D43_4FF0E22304A2_.wvu.PrintTitles" localSheetId="2" hidden="1">'5.1.0 Preambles'!$1:$6</definedName>
    <definedName name="Z_A95191F0_9154_407E_8D43_4FF0E22304A2_.wvu.PrintTitles" localSheetId="3" hidden="1">'5.1.1 Summary '!$A:$D,'5.1.1 Summary '!$1:$5</definedName>
    <definedName name="Z_A95191F0_9154_407E_8D43_4FF0E22304A2_.wvu.PrintTitles" localSheetId="10" hidden="1">'5.1.4.0 NOTES Price adj'!$1:$3</definedName>
    <definedName name="Z_AA49714C_6F91_4DB7_B26A_33732E0FA33C_.wvu.PrintArea" localSheetId="11" hidden="1">' 5.1.4.1 CPA Formula'!$A$1:$N$98</definedName>
    <definedName name="Z_AA49714C_6F91_4DB7_B26A_33732E0FA33C_.wvu.PrintArea" localSheetId="12" hidden="1">' 5.1.5 LME Notes'!$A$1:$K$28</definedName>
    <definedName name="Z_AA49714C_6F91_4DB7_B26A_33732E0FA33C_.wvu.PrintArea" localSheetId="2" hidden="1">'5.1.0 Preambles'!$A$1:$B$20</definedName>
    <definedName name="Z_AA49714C_6F91_4DB7_B26A_33732E0FA33C_.wvu.PrintArea" localSheetId="3" hidden="1">'5.1.1 Summary '!$A$1:$G$31</definedName>
    <definedName name="Z_AA49714C_6F91_4DB7_B26A_33732E0FA33C_.wvu.PrintArea" localSheetId="9" hidden="1">'5.1.3 Rate of Exchange table'!$A$1:$H$36</definedName>
    <definedName name="Z_AA49714C_6F91_4DB7_B26A_33732E0FA33C_.wvu.PrintArea" localSheetId="10" hidden="1">'5.1.4.0 NOTES Price adj'!$A$1:$B$21</definedName>
    <definedName name="Z_AA49714C_6F91_4DB7_B26A_33732E0FA33C_.wvu.PrintArea" localSheetId="0" hidden="1">'Cover Sheet'!$A$1:$B$45</definedName>
    <definedName name="Z_AA49714C_6F91_4DB7_B26A_33732E0FA33C_.wvu.PrintArea" localSheetId="1" hidden="1">'Input Notes'!$A$1:$C$14</definedName>
    <definedName name="Z_AA49714C_6F91_4DB7_B26A_33732E0FA33C_.wvu.PrintTitles" localSheetId="11" hidden="1">' 5.1.4.1 CPA Formula'!$1:$5</definedName>
    <definedName name="Z_AA49714C_6F91_4DB7_B26A_33732E0FA33C_.wvu.PrintTitles" localSheetId="2" hidden="1">'5.1.0 Preambles'!$1:$6</definedName>
    <definedName name="Z_AA49714C_6F91_4DB7_B26A_33732E0FA33C_.wvu.PrintTitles" localSheetId="3" hidden="1">'5.1.1 Summary '!$A:$D,'5.1.1 Summary '!$1:$5</definedName>
    <definedName name="Z_AA49714C_6F91_4DB7_B26A_33732E0FA33C_.wvu.PrintTitles" localSheetId="10" hidden="1">'5.1.4.0 NOTES Price adj'!$1:$3</definedName>
    <definedName name="Z_CACAFB77_A9C3_451B_9574_D112DE3116D2_.wvu.FilterData" localSheetId="11" hidden="1">' 5.1.4.1 CPA Formula'!$A$8:$N$90</definedName>
    <definedName name="Z_CACAFB77_A9C3_451B_9574_D112DE3116D2_.wvu.PrintArea" localSheetId="11" hidden="1">' 5.1.4.1 CPA Formula'!$A$1:$N$98</definedName>
    <definedName name="Z_CACAFB77_A9C3_451B_9574_D112DE3116D2_.wvu.PrintArea" localSheetId="12" hidden="1">' 5.1.5 LME Notes'!$A$1:$G$28</definedName>
    <definedName name="Z_CACAFB77_A9C3_451B_9574_D112DE3116D2_.wvu.PrintArea" localSheetId="2" hidden="1">'5.1.0 Preambles'!$A$1:$B$20</definedName>
    <definedName name="Z_CACAFB77_A9C3_451B_9574_D112DE3116D2_.wvu.PrintArea" localSheetId="3" hidden="1">'5.1.1 Summary '!$A$1:$G$26</definedName>
    <definedName name="Z_CACAFB77_A9C3_451B_9574_D112DE3116D2_.wvu.PrintArea" localSheetId="9" hidden="1">'5.1.3 Rate of Exchange table'!$A$1:$H$36</definedName>
    <definedName name="Z_CACAFB77_A9C3_451B_9574_D112DE3116D2_.wvu.PrintArea" localSheetId="10" hidden="1">'5.1.4.0 NOTES Price adj'!$A$1:$B$21</definedName>
    <definedName name="Z_CACAFB77_A9C3_451B_9574_D112DE3116D2_.wvu.PrintArea" localSheetId="0" hidden="1">'Cover Sheet'!$A$1:$B$45</definedName>
    <definedName name="Z_CACAFB77_A9C3_451B_9574_D112DE3116D2_.wvu.PrintArea" localSheetId="1" hidden="1">'Input Notes'!$A$1:$C$14</definedName>
    <definedName name="Z_CACAFB77_A9C3_451B_9574_D112DE3116D2_.wvu.PrintTitles" localSheetId="11" hidden="1">' 5.1.4.1 CPA Formula'!$1:$5</definedName>
    <definedName name="Z_CACAFB77_A9C3_451B_9574_D112DE3116D2_.wvu.PrintTitles" localSheetId="2" hidden="1">'5.1.0 Preambles'!$1:$6</definedName>
    <definedName name="Z_CACAFB77_A9C3_451B_9574_D112DE3116D2_.wvu.PrintTitles" localSheetId="3" hidden="1">'5.1.1 Summary '!$A:$D,'5.1.1 Summary '!$1:$5</definedName>
    <definedName name="Z_CACAFB77_A9C3_451B_9574_D112DE3116D2_.wvu.PrintTitles" localSheetId="10" hidden="1">'5.1.4.0 NOTES Price adj'!$1:$3</definedName>
    <definedName name="Z_DF5C8BC1_033A_449A_ACD7_35E8E5289702_.wvu.FilterData" localSheetId="11" hidden="1">' 5.1.4.1 CPA Formula'!$A$8:$N$90</definedName>
    <definedName name="Z_DF5C8BC1_033A_449A_ACD7_35E8E5289702_.wvu.PrintArea" localSheetId="11" hidden="1">' 5.1.4.1 CPA Formula'!$A$1:$N$98</definedName>
    <definedName name="Z_DF5C8BC1_033A_449A_ACD7_35E8E5289702_.wvu.PrintArea" localSheetId="12" hidden="1">' 5.1.5 LME Notes'!$A$1:$H$31</definedName>
    <definedName name="Z_DF5C8BC1_033A_449A_ACD7_35E8E5289702_.wvu.PrintArea" localSheetId="2" hidden="1">'5.1.0 Preambles'!$A$1:$B$20</definedName>
    <definedName name="Z_DF5C8BC1_033A_449A_ACD7_35E8E5289702_.wvu.PrintArea" localSheetId="3" hidden="1">'5.1.1 Summary '!$A$1:$G$26</definedName>
    <definedName name="Z_DF5C8BC1_033A_449A_ACD7_35E8E5289702_.wvu.PrintArea" localSheetId="9" hidden="1">'5.1.3 Rate of Exchange table'!$A$1:$H$36</definedName>
    <definedName name="Z_DF5C8BC1_033A_449A_ACD7_35E8E5289702_.wvu.PrintArea" localSheetId="10" hidden="1">'5.1.4.0 NOTES Price adj'!$A$1:$B$21</definedName>
    <definedName name="Z_DF5C8BC1_033A_449A_ACD7_35E8E5289702_.wvu.PrintArea" localSheetId="0" hidden="1">'Cover Sheet'!$A$1:$B$45</definedName>
    <definedName name="Z_DF5C8BC1_033A_449A_ACD7_35E8E5289702_.wvu.PrintArea" localSheetId="1" hidden="1">'Input Notes'!$A$1:$C$14</definedName>
    <definedName name="Z_DF5C8BC1_033A_449A_ACD7_35E8E5289702_.wvu.PrintTitles" localSheetId="11" hidden="1">' 5.1.4.1 CPA Formula'!$1:$5</definedName>
    <definedName name="Z_DF5C8BC1_033A_449A_ACD7_35E8E5289702_.wvu.PrintTitles" localSheetId="2" hidden="1">'5.1.0 Preambles'!$1:$6</definedName>
    <definedName name="Z_DF5C8BC1_033A_449A_ACD7_35E8E5289702_.wvu.PrintTitles" localSheetId="3" hidden="1">'5.1.1 Summary '!$A:$D,'5.1.1 Summary '!$1:$5</definedName>
    <definedName name="Z_DF5C8BC1_033A_449A_ACD7_35E8E5289702_.wvu.PrintTitles" localSheetId="10" hidden="1">'5.1.4.0 NOTES Price adj'!$1:$3</definedName>
    <definedName name="Z_F3390224_4D9D_4BF8_BCFE_C097CE5C0689_.wvu.FilterData" localSheetId="11" hidden="1">' 5.1.4.1 CPA Formula'!$A$8:$N$90</definedName>
    <definedName name="Z_F3390224_4D9D_4BF8_BCFE_C097CE5C0689_.wvu.PrintArea" localSheetId="11" hidden="1">' 5.1.4.1 CPA Formula'!$A$1:$N$98</definedName>
    <definedName name="Z_F3390224_4D9D_4BF8_BCFE_C097CE5C0689_.wvu.PrintArea" localSheetId="12" hidden="1">' 5.1.5 LME Notes'!$A$1:$G$28</definedName>
    <definedName name="Z_F3390224_4D9D_4BF8_BCFE_C097CE5C0689_.wvu.PrintArea" localSheetId="2" hidden="1">'5.1.0 Preambles'!$A$1:$B$20</definedName>
    <definedName name="Z_F3390224_4D9D_4BF8_BCFE_C097CE5C0689_.wvu.PrintArea" localSheetId="3" hidden="1">'5.1.1 Summary '!$A$1:$G$26</definedName>
    <definedName name="Z_F3390224_4D9D_4BF8_BCFE_C097CE5C0689_.wvu.PrintArea" localSheetId="9" hidden="1">'5.1.3 Rate of Exchange table'!$A$1:$H$36</definedName>
    <definedName name="Z_F3390224_4D9D_4BF8_BCFE_C097CE5C0689_.wvu.PrintArea" localSheetId="10" hidden="1">'5.1.4.0 NOTES Price adj'!$A$1:$B$21</definedName>
    <definedName name="Z_F3390224_4D9D_4BF8_BCFE_C097CE5C0689_.wvu.PrintArea" localSheetId="0" hidden="1">'Cover Sheet'!$A$1:$B$45</definedName>
    <definedName name="Z_F3390224_4D9D_4BF8_BCFE_C097CE5C0689_.wvu.PrintArea" localSheetId="1" hidden="1">'Input Notes'!$A$1:$C$14</definedName>
    <definedName name="Z_F3390224_4D9D_4BF8_BCFE_C097CE5C0689_.wvu.PrintTitles" localSheetId="11" hidden="1">' 5.1.4.1 CPA Formula'!$1:$5</definedName>
    <definedName name="Z_F3390224_4D9D_4BF8_BCFE_C097CE5C0689_.wvu.PrintTitles" localSheetId="2" hidden="1">'5.1.0 Preambles'!$1:$6</definedName>
    <definedName name="Z_F3390224_4D9D_4BF8_BCFE_C097CE5C0689_.wvu.PrintTitles" localSheetId="3" hidden="1">'5.1.1 Summary '!$A:$D,'5.1.1 Summary '!$1:$5</definedName>
    <definedName name="Z_F3390224_4D9D_4BF8_BCFE_C097CE5C0689_.wvu.PrintTitles" localSheetId="10" hidden="1">'5.1.4.0 NOTES Price adj'!$1:$3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44" l="1"/>
  <c r="D25" i="44"/>
  <c r="O43" i="23" l="1"/>
  <c r="A3" i="39"/>
  <c r="L51" i="48" l="1"/>
  <c r="M52" i="48"/>
  <c r="K52" i="48"/>
  <c r="J52" i="48"/>
  <c r="I52" i="48"/>
  <c r="H52" i="48"/>
  <c r="G52" i="48"/>
  <c r="M51" i="48"/>
  <c r="K51" i="48"/>
  <c r="J51" i="48"/>
  <c r="I51" i="48"/>
  <c r="H51" i="48"/>
  <c r="G51" i="48"/>
  <c r="M66" i="48"/>
  <c r="L66" i="48"/>
  <c r="K66" i="48"/>
  <c r="J66" i="48"/>
  <c r="I66" i="48"/>
  <c r="H66" i="48"/>
  <c r="G66" i="48"/>
  <c r="M65" i="48"/>
  <c r="L65" i="48"/>
  <c r="K65" i="48"/>
  <c r="J65" i="48"/>
  <c r="I65" i="48"/>
  <c r="H65" i="48"/>
  <c r="G65" i="48"/>
  <c r="A28" i="44"/>
  <c r="A19" i="44"/>
  <c r="M59" i="48"/>
  <c r="L59" i="48"/>
  <c r="G59" i="48"/>
  <c r="M58" i="48"/>
  <c r="L58" i="48"/>
  <c r="G58" i="48"/>
  <c r="M55" i="48"/>
  <c r="L55" i="48"/>
  <c r="G55" i="48"/>
  <c r="N601" i="4"/>
  <c r="M49" i="48"/>
  <c r="L49" i="48"/>
  <c r="K49" i="48"/>
  <c r="J49" i="48"/>
  <c r="I49" i="48"/>
  <c r="H49" i="48"/>
  <c r="G49" i="48"/>
  <c r="L48" i="48"/>
  <c r="K48" i="48"/>
  <c r="J48" i="48"/>
  <c r="I48" i="48"/>
  <c r="H48" i="48"/>
  <c r="G48" i="48"/>
  <c r="R123" i="35"/>
  <c r="N123" i="35"/>
  <c r="R122" i="35"/>
  <c r="N122" i="35"/>
  <c r="M63" i="48" l="1"/>
  <c r="H59" i="48"/>
  <c r="H58" i="48"/>
  <c r="I59" i="48"/>
  <c r="I58" i="48"/>
  <c r="J59" i="48"/>
  <c r="J58" i="48"/>
  <c r="K59" i="48"/>
  <c r="K58" i="48"/>
  <c r="L63" i="48"/>
  <c r="M70" i="48"/>
  <c r="G63" i="48"/>
  <c r="K55" i="48"/>
  <c r="I55" i="48"/>
  <c r="H55" i="48"/>
  <c r="J55" i="48"/>
  <c r="M54" i="48"/>
  <c r="E54" i="48" s="1"/>
  <c r="E59" i="48" l="1"/>
  <c r="K63" i="48"/>
  <c r="E58" i="48"/>
  <c r="J63" i="48"/>
  <c r="E66" i="48"/>
  <c r="I63" i="48"/>
  <c r="H63" i="48"/>
  <c r="E55" i="48"/>
  <c r="M56" i="48"/>
  <c r="M71" i="48" s="1"/>
  <c r="E63" i="48" l="1"/>
  <c r="L331" i="36"/>
  <c r="D11" i="46" s="1"/>
  <c r="N695" i="35"/>
  <c r="N694" i="35"/>
  <c r="N692" i="35"/>
  <c r="N691" i="35"/>
  <c r="N690" i="35"/>
  <c r="N689" i="35"/>
  <c r="N688" i="35"/>
  <c r="N687" i="35"/>
  <c r="N686" i="35"/>
  <c r="N681" i="35"/>
  <c r="N679" i="35"/>
  <c r="N678" i="35"/>
  <c r="N677" i="35"/>
  <c r="N676" i="35"/>
  <c r="N675" i="35"/>
  <c r="N674" i="35"/>
  <c r="N673" i="35"/>
  <c r="N672" i="35"/>
  <c r="N671" i="35"/>
  <c r="N666" i="35"/>
  <c r="N665" i="35"/>
  <c r="N664" i="35"/>
  <c r="N663" i="35"/>
  <c r="N662" i="35"/>
  <c r="N661" i="35"/>
  <c r="N660" i="35"/>
  <c r="N659" i="35"/>
  <c r="N658" i="35"/>
  <c r="N653" i="35"/>
  <c r="N652" i="35"/>
  <c r="N651" i="35"/>
  <c r="N650" i="35"/>
  <c r="N649" i="35"/>
  <c r="N648" i="35"/>
  <c r="N647" i="35"/>
  <c r="N646" i="35"/>
  <c r="N645" i="35"/>
  <c r="N640" i="35"/>
  <c r="N639" i="35"/>
  <c r="N638" i="35"/>
  <c r="N637" i="35"/>
  <c r="N636" i="35"/>
  <c r="N635" i="35"/>
  <c r="N634" i="35"/>
  <c r="N633" i="35"/>
  <c r="N632" i="35"/>
  <c r="N627" i="35"/>
  <c r="N626" i="35"/>
  <c r="N625" i="35"/>
  <c r="N624" i="35"/>
  <c r="N623" i="35"/>
  <c r="N622" i="35"/>
  <c r="N621" i="35"/>
  <c r="N620" i="35"/>
  <c r="N619" i="35"/>
  <c r="N614" i="35"/>
  <c r="N613" i="35"/>
  <c r="N612" i="35"/>
  <c r="N611" i="35"/>
  <c r="N610" i="35"/>
  <c r="N609" i="35"/>
  <c r="N608" i="35"/>
  <c r="N607" i="35"/>
  <c r="N606" i="35"/>
  <c r="N601" i="35"/>
  <c r="N600" i="35"/>
  <c r="N599" i="35"/>
  <c r="N598" i="35"/>
  <c r="N597" i="35"/>
  <c r="N596" i="35"/>
  <c r="N595" i="35"/>
  <c r="N594" i="35"/>
  <c r="N593" i="35"/>
  <c r="N588" i="35"/>
  <c r="N587" i="35"/>
  <c r="N586" i="35"/>
  <c r="N585" i="35"/>
  <c r="N584" i="35"/>
  <c r="N583" i="35"/>
  <c r="N582" i="35"/>
  <c r="N581" i="35"/>
  <c r="N580" i="35"/>
  <c r="N575" i="35"/>
  <c r="N574" i="35"/>
  <c r="N573" i="35"/>
  <c r="N572" i="35"/>
  <c r="N571" i="35"/>
  <c r="N570" i="35"/>
  <c r="N569" i="35"/>
  <c r="N568" i="35"/>
  <c r="N567" i="35"/>
  <c r="N562" i="35"/>
  <c r="N561" i="35"/>
  <c r="N560" i="35"/>
  <c r="N559" i="35"/>
  <c r="N558" i="35"/>
  <c r="N557" i="35"/>
  <c r="N556" i="35"/>
  <c r="N555" i="35"/>
  <c r="N554" i="35"/>
  <c r="N549" i="35"/>
  <c r="N548" i="35"/>
  <c r="N547" i="35"/>
  <c r="N546" i="35"/>
  <c r="N545" i="35"/>
  <c r="N544" i="35"/>
  <c r="N543" i="35"/>
  <c r="N542" i="35"/>
  <c r="N541" i="35"/>
  <c r="N536" i="35"/>
  <c r="N535" i="35"/>
  <c r="N534" i="35"/>
  <c r="N533" i="35"/>
  <c r="N532" i="35"/>
  <c r="N531" i="35"/>
  <c r="N530" i="35"/>
  <c r="N529" i="35"/>
  <c r="N528" i="35"/>
  <c r="N523" i="35"/>
  <c r="N522" i="35"/>
  <c r="N521" i="35"/>
  <c r="N520" i="35"/>
  <c r="N519" i="35"/>
  <c r="N518" i="35"/>
  <c r="N517" i="35"/>
  <c r="N516" i="35"/>
  <c r="N515" i="35"/>
  <c r="N510" i="35"/>
  <c r="N509" i="35"/>
  <c r="N508" i="35"/>
  <c r="N507" i="35"/>
  <c r="N506" i="35"/>
  <c r="N505" i="35"/>
  <c r="N504" i="35"/>
  <c r="N503" i="35"/>
  <c r="N502" i="35"/>
  <c r="N497" i="35"/>
  <c r="N495" i="35"/>
  <c r="N494" i="35"/>
  <c r="N493" i="35"/>
  <c r="N492" i="35"/>
  <c r="N491" i="35"/>
  <c r="N490" i="35"/>
  <c r="N489" i="35"/>
  <c r="N488" i="35"/>
  <c r="N487" i="35"/>
  <c r="N482" i="35"/>
  <c r="N481" i="35"/>
  <c r="N480" i="35"/>
  <c r="N479" i="35"/>
  <c r="N478" i="35"/>
  <c r="N477" i="35"/>
  <c r="N476" i="35"/>
  <c r="N475" i="35"/>
  <c r="N474" i="35"/>
  <c r="N469" i="35"/>
  <c r="N468" i="35"/>
  <c r="N467" i="35"/>
  <c r="N466" i="35"/>
  <c r="N465" i="35"/>
  <c r="N464" i="35"/>
  <c r="N463" i="35"/>
  <c r="N462" i="35"/>
  <c r="N461" i="35"/>
  <c r="N456" i="35"/>
  <c r="N455" i="35"/>
  <c r="N454" i="35"/>
  <c r="N453" i="35"/>
  <c r="N452" i="35"/>
  <c r="N451" i="35"/>
  <c r="N450" i="35"/>
  <c r="N449" i="35"/>
  <c r="N448" i="35"/>
  <c r="N443" i="35"/>
  <c r="N442" i="35"/>
  <c r="N441" i="35"/>
  <c r="N440" i="35"/>
  <c r="N439" i="35"/>
  <c r="N438" i="35"/>
  <c r="N437" i="35"/>
  <c r="N436" i="35"/>
  <c r="N435" i="35"/>
  <c r="N430" i="35"/>
  <c r="N429" i="35"/>
  <c r="N428" i="35"/>
  <c r="N427" i="35"/>
  <c r="N426" i="35"/>
  <c r="N425" i="35"/>
  <c r="N424" i="35"/>
  <c r="N423" i="35"/>
  <c r="N422" i="35"/>
  <c r="N417" i="35"/>
  <c r="N416" i="35"/>
  <c r="N415" i="35"/>
  <c r="N414" i="35"/>
  <c r="N413" i="35"/>
  <c r="N412" i="35"/>
  <c r="N411" i="35"/>
  <c r="N410" i="35"/>
  <c r="N409" i="35"/>
  <c r="N404" i="35"/>
  <c r="N402" i="35"/>
  <c r="N401" i="35"/>
  <c r="N400" i="35"/>
  <c r="N399" i="35"/>
  <c r="N398" i="35"/>
  <c r="N397" i="35"/>
  <c r="N396" i="35"/>
  <c r="N395" i="35"/>
  <c r="N394" i="35"/>
  <c r="N389" i="35"/>
  <c r="N388" i="35"/>
  <c r="N387" i="35"/>
  <c r="N386" i="35"/>
  <c r="N385" i="35"/>
  <c r="N384" i="35"/>
  <c r="N383" i="35"/>
  <c r="N382" i="35"/>
  <c r="N381" i="35"/>
  <c r="N376" i="35"/>
  <c r="N375" i="35"/>
  <c r="N374" i="35"/>
  <c r="N373" i="35"/>
  <c r="N372" i="35"/>
  <c r="N371" i="35"/>
  <c r="N370" i="35"/>
  <c r="N369" i="35"/>
  <c r="N368" i="35"/>
  <c r="N363" i="35"/>
  <c r="N362" i="35"/>
  <c r="N361" i="35"/>
  <c r="N360" i="35"/>
  <c r="N359" i="35"/>
  <c r="N358" i="35"/>
  <c r="N357" i="35"/>
  <c r="N356" i="35"/>
  <c r="N355" i="35"/>
  <c r="N350" i="35"/>
  <c r="N349" i="35"/>
  <c r="N348" i="35"/>
  <c r="N347" i="35"/>
  <c r="N346" i="35"/>
  <c r="N345" i="35"/>
  <c r="N344" i="35"/>
  <c r="N343" i="35"/>
  <c r="N342" i="35"/>
  <c r="N337" i="35"/>
  <c r="N336" i="35"/>
  <c r="N335" i="35"/>
  <c r="N334" i="35"/>
  <c r="N333" i="35"/>
  <c r="N332" i="35"/>
  <c r="N331" i="35"/>
  <c r="N330" i="35"/>
  <c r="N329" i="35"/>
  <c r="N324" i="35"/>
  <c r="N323" i="35"/>
  <c r="N322" i="35"/>
  <c r="N321" i="35"/>
  <c r="N320" i="35"/>
  <c r="N319" i="35"/>
  <c r="N318" i="35"/>
  <c r="N317" i="35"/>
  <c r="N316" i="35"/>
  <c r="N311" i="35"/>
  <c r="N309" i="35"/>
  <c r="N308" i="35"/>
  <c r="N307" i="35"/>
  <c r="N306" i="35"/>
  <c r="N305" i="35"/>
  <c r="N304" i="35"/>
  <c r="N303" i="35"/>
  <c r="N302" i="35"/>
  <c r="N301" i="35"/>
  <c r="N296" i="35"/>
  <c r="N295" i="35"/>
  <c r="N294" i="35"/>
  <c r="N293" i="35"/>
  <c r="N292" i="35"/>
  <c r="N291" i="35"/>
  <c r="N290" i="35"/>
  <c r="N289" i="35"/>
  <c r="N288" i="35"/>
  <c r="N283" i="35"/>
  <c r="N282" i="35"/>
  <c r="N281" i="35"/>
  <c r="N280" i="35"/>
  <c r="N279" i="35"/>
  <c r="N278" i="35"/>
  <c r="N277" i="35"/>
  <c r="N276" i="35"/>
  <c r="N275" i="35"/>
  <c r="N270" i="35"/>
  <c r="N269" i="35"/>
  <c r="N268" i="35"/>
  <c r="N267" i="35"/>
  <c r="N266" i="35"/>
  <c r="N265" i="35"/>
  <c r="N264" i="35"/>
  <c r="N263" i="35"/>
  <c r="N262" i="35"/>
  <c r="N257" i="35"/>
  <c r="N256" i="35"/>
  <c r="N255" i="35"/>
  <c r="N254" i="35"/>
  <c r="N253" i="35"/>
  <c r="N252" i="35"/>
  <c r="N251" i="35"/>
  <c r="N250" i="35"/>
  <c r="N249" i="35"/>
  <c r="N244" i="35"/>
  <c r="N243" i="35"/>
  <c r="N242" i="35"/>
  <c r="N241" i="35"/>
  <c r="N240" i="35"/>
  <c r="N239" i="35"/>
  <c r="N238" i="35"/>
  <c r="N237" i="35"/>
  <c r="N236" i="35"/>
  <c r="N231" i="35"/>
  <c r="N230" i="35"/>
  <c r="N229" i="35"/>
  <c r="N228" i="35"/>
  <c r="N227" i="35"/>
  <c r="N226" i="35"/>
  <c r="N225" i="35"/>
  <c r="N224" i="35"/>
  <c r="N223" i="35"/>
  <c r="N218" i="35"/>
  <c r="N216" i="35"/>
  <c r="N215" i="35"/>
  <c r="N214" i="35"/>
  <c r="N213" i="35"/>
  <c r="N212" i="35"/>
  <c r="N211" i="35"/>
  <c r="N210" i="35"/>
  <c r="N209" i="35"/>
  <c r="N208" i="35"/>
  <c r="N203" i="35"/>
  <c r="N202" i="35"/>
  <c r="N201" i="35"/>
  <c r="N200" i="35"/>
  <c r="N199" i="35"/>
  <c r="N198" i="35"/>
  <c r="N197" i="35"/>
  <c r="N196" i="35"/>
  <c r="N195" i="35"/>
  <c r="N190" i="35"/>
  <c r="N189" i="35"/>
  <c r="N188" i="35"/>
  <c r="N187" i="35"/>
  <c r="N186" i="35"/>
  <c r="N185" i="35"/>
  <c r="N184" i="35"/>
  <c r="N183" i="35"/>
  <c r="N182" i="35"/>
  <c r="N177" i="35"/>
  <c r="N176" i="35"/>
  <c r="N175" i="35"/>
  <c r="N174" i="35"/>
  <c r="N173" i="35"/>
  <c r="N172" i="35"/>
  <c r="N171" i="35"/>
  <c r="N170" i="35"/>
  <c r="N169" i="35"/>
  <c r="N164" i="35"/>
  <c r="N163" i="35"/>
  <c r="N162" i="35"/>
  <c r="N161" i="35"/>
  <c r="N160" i="35"/>
  <c r="N159" i="35"/>
  <c r="N158" i="35"/>
  <c r="N157" i="35"/>
  <c r="N156" i="35"/>
  <c r="N151" i="35"/>
  <c r="N150" i="35"/>
  <c r="N149" i="35"/>
  <c r="N148" i="35"/>
  <c r="N147" i="35"/>
  <c r="N146" i="35"/>
  <c r="N145" i="35"/>
  <c r="N144" i="35"/>
  <c r="N143" i="35"/>
  <c r="N138" i="35"/>
  <c r="N137" i="35"/>
  <c r="N136" i="35"/>
  <c r="N135" i="35"/>
  <c r="N134" i="35"/>
  <c r="N133" i="35"/>
  <c r="N132" i="35"/>
  <c r="N131" i="35"/>
  <c r="N130" i="35"/>
  <c r="N125" i="35"/>
  <c r="N120" i="35"/>
  <c r="N119" i="35"/>
  <c r="N118" i="35"/>
  <c r="N117" i="35"/>
  <c r="N116" i="35"/>
  <c r="N115" i="35"/>
  <c r="N114" i="35"/>
  <c r="N113" i="35"/>
  <c r="N112" i="35"/>
  <c r="N107" i="35"/>
  <c r="N106" i="35"/>
  <c r="N105" i="35"/>
  <c r="N104" i="35"/>
  <c r="N103" i="35"/>
  <c r="N102" i="35"/>
  <c r="N101" i="35"/>
  <c r="N100" i="35"/>
  <c r="N99" i="35"/>
  <c r="N94" i="35"/>
  <c r="N93" i="35"/>
  <c r="N92" i="35"/>
  <c r="N91" i="35"/>
  <c r="N90" i="35"/>
  <c r="N89" i="35"/>
  <c r="N88" i="35"/>
  <c r="N87" i="35"/>
  <c r="N86" i="35"/>
  <c r="N81" i="35"/>
  <c r="N80" i="35"/>
  <c r="N79" i="35"/>
  <c r="N78" i="35"/>
  <c r="N77" i="35"/>
  <c r="N76" i="35"/>
  <c r="N75" i="35"/>
  <c r="N74" i="35"/>
  <c r="N73" i="35"/>
  <c r="N68" i="35"/>
  <c r="N67" i="35"/>
  <c r="N66" i="35"/>
  <c r="N65" i="35"/>
  <c r="N64" i="35"/>
  <c r="N63" i="35"/>
  <c r="N62" i="35"/>
  <c r="N61" i="35"/>
  <c r="N60" i="35"/>
  <c r="N55" i="35"/>
  <c r="N54" i="35"/>
  <c r="N53" i="35"/>
  <c r="N52" i="35"/>
  <c r="N51" i="35"/>
  <c r="N50" i="35"/>
  <c r="N49" i="35"/>
  <c r="N48" i="35"/>
  <c r="N47" i="35"/>
  <c r="N42" i="35"/>
  <c r="N41" i="35"/>
  <c r="N40" i="35"/>
  <c r="N39" i="35"/>
  <c r="N38" i="35"/>
  <c r="N37" i="35"/>
  <c r="N36" i="35"/>
  <c r="N35" i="35"/>
  <c r="N34" i="35"/>
  <c r="A34" i="35"/>
  <c r="A35" i="35" s="1"/>
  <c r="A36" i="35" s="1"/>
  <c r="A37" i="35" s="1"/>
  <c r="A38" i="35" s="1"/>
  <c r="A39" i="35" s="1"/>
  <c r="A40" i="35" s="1"/>
  <c r="A41" i="35" s="1"/>
  <c r="A42" i="35" s="1"/>
  <c r="A43" i="35" s="1"/>
  <c r="A47" i="35" s="1"/>
  <c r="A48" i="35" s="1"/>
  <c r="A49" i="35" s="1"/>
  <c r="A50" i="35" s="1"/>
  <c r="A51" i="35" s="1"/>
  <c r="A52" i="35" s="1"/>
  <c r="A53" i="35" s="1"/>
  <c r="A54" i="35" s="1"/>
  <c r="A55" i="35" s="1"/>
  <c r="A56" i="35" s="1"/>
  <c r="A60" i="35" s="1"/>
  <c r="A61" i="35" s="1"/>
  <c r="A62" i="35" s="1"/>
  <c r="A63" i="35" s="1"/>
  <c r="A64" i="35" s="1"/>
  <c r="A65" i="35" s="1"/>
  <c r="A66" i="35" s="1"/>
  <c r="A67" i="35" s="1"/>
  <c r="A68" i="35" s="1"/>
  <c r="A69" i="35" s="1"/>
  <c r="A73" i="35" s="1"/>
  <c r="A74" i="35" s="1"/>
  <c r="A75" i="35" s="1"/>
  <c r="A76" i="35" s="1"/>
  <c r="A77" i="35" s="1"/>
  <c r="A78" i="35" s="1"/>
  <c r="A79" i="35" s="1"/>
  <c r="A80" i="35" s="1"/>
  <c r="A81" i="35" s="1"/>
  <c r="A82" i="35" s="1"/>
  <c r="A86" i="35" s="1"/>
  <c r="A87" i="35" s="1"/>
  <c r="A88" i="35" s="1"/>
  <c r="A89" i="35" s="1"/>
  <c r="A90" i="35" s="1"/>
  <c r="A91" i="35" s="1"/>
  <c r="A92" i="35" s="1"/>
  <c r="A93" i="35" s="1"/>
  <c r="A94" i="35" s="1"/>
  <c r="A95" i="35" s="1"/>
  <c r="A99" i="35" s="1"/>
  <c r="A100" i="35" s="1"/>
  <c r="A101" i="35" s="1"/>
  <c r="A102" i="35" s="1"/>
  <c r="A103" i="35" s="1"/>
  <c r="A104" i="35" s="1"/>
  <c r="A105" i="35" s="1"/>
  <c r="A106" i="35" s="1"/>
  <c r="A107" i="35" s="1"/>
  <c r="A108" i="35" s="1"/>
  <c r="A112" i="35" s="1"/>
  <c r="A113" i="35" s="1"/>
  <c r="A114" i="35" s="1"/>
  <c r="A115" i="35" s="1"/>
  <c r="A116" i="35" s="1"/>
  <c r="A117" i="35" s="1"/>
  <c r="A118" i="35" s="1"/>
  <c r="A119" i="35" s="1"/>
  <c r="A120" i="35" s="1"/>
  <c r="A121" i="35" s="1"/>
  <c r="D23" i="46" l="1"/>
  <c r="L52" i="48"/>
  <c r="E52" i="48" s="1"/>
  <c r="D12" i="46"/>
  <c r="D24" i="46" s="1"/>
  <c r="E10" i="46"/>
  <c r="L330" i="36"/>
  <c r="A122" i="35"/>
  <c r="A123" i="35" s="1"/>
  <c r="A124" i="35" s="1"/>
  <c r="A125" i="35" s="1"/>
  <c r="A126" i="35" s="1"/>
  <c r="A130" i="35" s="1"/>
  <c r="A131" i="35" s="1"/>
  <c r="A132" i="35" s="1"/>
  <c r="A133" i="35" s="1"/>
  <c r="A134" i="35" s="1"/>
  <c r="A135" i="35" s="1"/>
  <c r="A136" i="35" s="1"/>
  <c r="A137" i="35" s="1"/>
  <c r="A138" i="35" s="1"/>
  <c r="A139" i="35" s="1"/>
  <c r="A143" i="35" s="1"/>
  <c r="A144" i="35" s="1"/>
  <c r="A145" i="35" s="1"/>
  <c r="A146" i="35" s="1"/>
  <c r="A147" i="35" s="1"/>
  <c r="A148" i="35" s="1"/>
  <c r="A149" i="35" s="1"/>
  <c r="A150" i="35" s="1"/>
  <c r="A151" i="35" s="1"/>
  <c r="A152" i="35" s="1"/>
  <c r="A156" i="35" s="1"/>
  <c r="A157" i="35" s="1"/>
  <c r="A158" i="35" s="1"/>
  <c r="A159" i="35" s="1"/>
  <c r="A160" i="35" s="1"/>
  <c r="A161" i="35" s="1"/>
  <c r="A162" i="35" s="1"/>
  <c r="A163" i="35" s="1"/>
  <c r="A164" i="35" s="1"/>
  <c r="A165" i="35" s="1"/>
  <c r="A169" i="35" s="1"/>
  <c r="A170" i="35" s="1"/>
  <c r="A171" i="35" s="1"/>
  <c r="A172" i="35" s="1"/>
  <c r="A173" i="35" s="1"/>
  <c r="A174" i="35" s="1"/>
  <c r="A175" i="35" s="1"/>
  <c r="A176" i="35" s="1"/>
  <c r="A177" i="35" s="1"/>
  <c r="A178" i="35" s="1"/>
  <c r="A182" i="35" s="1"/>
  <c r="A183" i="35" s="1"/>
  <c r="A184" i="35" s="1"/>
  <c r="A185" i="35" s="1"/>
  <c r="A186" i="35" s="1"/>
  <c r="A187" i="35" s="1"/>
  <c r="A188" i="35" s="1"/>
  <c r="A189" i="35" s="1"/>
  <c r="A190" i="35" s="1"/>
  <c r="A191" i="35" s="1"/>
  <c r="A195" i="35" s="1"/>
  <c r="A196" i="35" s="1"/>
  <c r="A197" i="35" s="1"/>
  <c r="A198" i="35" s="1"/>
  <c r="A199" i="35" s="1"/>
  <c r="A200" i="35" s="1"/>
  <c r="A201" i="35" s="1"/>
  <c r="A202" i="35" s="1"/>
  <c r="A203" i="35" s="1"/>
  <c r="A204" i="35" s="1"/>
  <c r="A208" i="35" s="1"/>
  <c r="A209" i="35" s="1"/>
  <c r="A210" i="35" s="1"/>
  <c r="A211" i="35" s="1"/>
  <c r="A212" i="35" s="1"/>
  <c r="A213" i="35" s="1"/>
  <c r="A214" i="35" s="1"/>
  <c r="A215" i="35" s="1"/>
  <c r="A216" i="35" s="1"/>
  <c r="A217" i="35" s="1"/>
  <c r="A218" i="35" s="1"/>
  <c r="A219" i="35" s="1"/>
  <c r="A223" i="35" s="1"/>
  <c r="A224" i="35" s="1"/>
  <c r="A225" i="35" s="1"/>
  <c r="A226" i="35" s="1"/>
  <c r="A227" i="35" s="1"/>
  <c r="A228" i="35" s="1"/>
  <c r="A229" i="35" s="1"/>
  <c r="A230" i="35" s="1"/>
  <c r="A231" i="35" s="1"/>
  <c r="A232" i="35" s="1"/>
  <c r="A236" i="35" s="1"/>
  <c r="A237" i="35" s="1"/>
  <c r="A238" i="35" s="1"/>
  <c r="A239" i="35" s="1"/>
  <c r="A240" i="35" s="1"/>
  <c r="A241" i="35" s="1"/>
  <c r="A242" i="35" s="1"/>
  <c r="A243" i="35" s="1"/>
  <c r="A244" i="35" s="1"/>
  <c r="A245" i="35" s="1"/>
  <c r="A249" i="35" s="1"/>
  <c r="A250" i="35" s="1"/>
  <c r="A251" i="35" s="1"/>
  <c r="A252" i="35" s="1"/>
  <c r="A253" i="35" s="1"/>
  <c r="A254" i="35" s="1"/>
  <c r="A255" i="35" s="1"/>
  <c r="A256" i="35" s="1"/>
  <c r="A257" i="35" s="1"/>
  <c r="A258" i="35" s="1"/>
  <c r="A262" i="35" s="1"/>
  <c r="A263" i="35" s="1"/>
  <c r="A264" i="35" s="1"/>
  <c r="A265" i="35" s="1"/>
  <c r="A266" i="35" s="1"/>
  <c r="A267" i="35" s="1"/>
  <c r="A268" i="35" s="1"/>
  <c r="A269" i="35" s="1"/>
  <c r="A270" i="35" s="1"/>
  <c r="A271" i="35" s="1"/>
  <c r="A275" i="35" s="1"/>
  <c r="A276" i="35" s="1"/>
  <c r="A277" i="35" s="1"/>
  <c r="A278" i="35" s="1"/>
  <c r="A279" i="35" s="1"/>
  <c r="A280" i="35" s="1"/>
  <c r="A281" i="35" s="1"/>
  <c r="A282" i="35" s="1"/>
  <c r="A283" i="35" s="1"/>
  <c r="A284" i="35" s="1"/>
  <c r="A288" i="35" s="1"/>
  <c r="A289" i="35" s="1"/>
  <c r="A290" i="35" s="1"/>
  <c r="A291" i="35" s="1"/>
  <c r="A292" i="35" s="1"/>
  <c r="A293" i="35" s="1"/>
  <c r="A294" i="35" s="1"/>
  <c r="A295" i="35" s="1"/>
  <c r="A296" i="35" s="1"/>
  <c r="A297" i="35" s="1"/>
  <c r="A301" i="35" s="1"/>
  <c r="A302" i="35" s="1"/>
  <c r="A303" i="35" s="1"/>
  <c r="A304" i="35" s="1"/>
  <c r="A305" i="35" s="1"/>
  <c r="A306" i="35" s="1"/>
  <c r="A307" i="35" s="1"/>
  <c r="A308" i="35" s="1"/>
  <c r="A309" i="35" s="1"/>
  <c r="A310" i="35" s="1"/>
  <c r="A311" i="35" s="1"/>
  <c r="A312" i="35" s="1"/>
  <c r="A316" i="35" s="1"/>
  <c r="A317" i="35" s="1"/>
  <c r="A318" i="35" s="1"/>
  <c r="A319" i="35" s="1"/>
  <c r="A320" i="35" s="1"/>
  <c r="A321" i="35" s="1"/>
  <c r="A322" i="35" s="1"/>
  <c r="A323" i="35" s="1"/>
  <c r="A324" i="35" s="1"/>
  <c r="A325" i="35" s="1"/>
  <c r="A329" i="35" s="1"/>
  <c r="A330" i="35" s="1"/>
  <c r="A331" i="35" s="1"/>
  <c r="A332" i="35" s="1"/>
  <c r="A333" i="35" s="1"/>
  <c r="A334" i="35" s="1"/>
  <c r="A335" i="35" s="1"/>
  <c r="A336" i="35" s="1"/>
  <c r="A337" i="35" s="1"/>
  <c r="A338" i="35" s="1"/>
  <c r="A342" i="35" s="1"/>
  <c r="A343" i="35" s="1"/>
  <c r="A344" i="35" s="1"/>
  <c r="A345" i="35" s="1"/>
  <c r="A346" i="35" s="1"/>
  <c r="A347" i="35" s="1"/>
  <c r="A348" i="35" s="1"/>
  <c r="A349" i="35" s="1"/>
  <c r="A350" i="35" s="1"/>
  <c r="A351" i="35" s="1"/>
  <c r="A355" i="35" s="1"/>
  <c r="A356" i="35" s="1"/>
  <c r="A357" i="35" s="1"/>
  <c r="A358" i="35" s="1"/>
  <c r="A359" i="35" s="1"/>
  <c r="A360" i="35" s="1"/>
  <c r="A361" i="35" s="1"/>
  <c r="A362" i="35" s="1"/>
  <c r="A363" i="35" s="1"/>
  <c r="A364" i="35" s="1"/>
  <c r="A368" i="35" s="1"/>
  <c r="A369" i="35" s="1"/>
  <c r="A370" i="35" s="1"/>
  <c r="A371" i="35" s="1"/>
  <c r="A372" i="35" s="1"/>
  <c r="A373" i="35" s="1"/>
  <c r="A374" i="35" s="1"/>
  <c r="A375" i="35" s="1"/>
  <c r="A376" i="35" s="1"/>
  <c r="A377" i="35" s="1"/>
  <c r="A381" i="35" s="1"/>
  <c r="A382" i="35" s="1"/>
  <c r="A383" i="35" s="1"/>
  <c r="A384" i="35" s="1"/>
  <c r="A385" i="35" s="1"/>
  <c r="A386" i="35" s="1"/>
  <c r="A387" i="35" s="1"/>
  <c r="A388" i="35" s="1"/>
  <c r="A389" i="35" s="1"/>
  <c r="A390" i="35" s="1"/>
  <c r="A394" i="35" s="1"/>
  <c r="A395" i="35" s="1"/>
  <c r="A396" i="35" s="1"/>
  <c r="A397" i="35" s="1"/>
  <c r="A398" i="35" s="1"/>
  <c r="A399" i="35" s="1"/>
  <c r="A400" i="35" s="1"/>
  <c r="A401" i="35" s="1"/>
  <c r="A402" i="35" s="1"/>
  <c r="A403" i="35" s="1"/>
  <c r="A404" i="35" s="1"/>
  <c r="A405" i="35" s="1"/>
  <c r="A409" i="35" s="1"/>
  <c r="A410" i="35" s="1"/>
  <c r="A411" i="35" s="1"/>
  <c r="A412" i="35" s="1"/>
  <c r="A413" i="35" s="1"/>
  <c r="A414" i="35" s="1"/>
  <c r="A415" i="35" s="1"/>
  <c r="A416" i="35" s="1"/>
  <c r="A417" i="35" s="1"/>
  <c r="A418" i="35" s="1"/>
  <c r="A422" i="35" s="1"/>
  <c r="A423" i="35" s="1"/>
  <c r="A424" i="35" s="1"/>
  <c r="A425" i="35" s="1"/>
  <c r="A426" i="35" s="1"/>
  <c r="A427" i="35" s="1"/>
  <c r="A428" i="35" s="1"/>
  <c r="A429" i="35" s="1"/>
  <c r="A430" i="35" s="1"/>
  <c r="A431" i="35" s="1"/>
  <c r="A435" i="35" s="1"/>
  <c r="A436" i="35" s="1"/>
  <c r="A437" i="35" s="1"/>
  <c r="A438" i="35" s="1"/>
  <c r="A439" i="35" s="1"/>
  <c r="A440" i="35" s="1"/>
  <c r="A441" i="35" s="1"/>
  <c r="A442" i="35" s="1"/>
  <c r="A443" i="35" s="1"/>
  <c r="A444" i="35" s="1"/>
  <c r="A448" i="35" s="1"/>
  <c r="A449" i="35" s="1"/>
  <c r="A450" i="35" s="1"/>
  <c r="A451" i="35" s="1"/>
  <c r="A452" i="35" s="1"/>
  <c r="A453" i="35" s="1"/>
  <c r="A454" i="35" s="1"/>
  <c r="A455" i="35" s="1"/>
  <c r="A456" i="35" s="1"/>
  <c r="A457" i="35" s="1"/>
  <c r="A461" i="35" s="1"/>
  <c r="A462" i="35" s="1"/>
  <c r="A463" i="35" s="1"/>
  <c r="A464" i="35" s="1"/>
  <c r="A465" i="35" s="1"/>
  <c r="A466" i="35" s="1"/>
  <c r="A467" i="35" s="1"/>
  <c r="A468" i="35" s="1"/>
  <c r="A469" i="35" s="1"/>
  <c r="A470" i="35" s="1"/>
  <c r="A474" i="35" s="1"/>
  <c r="A475" i="35" s="1"/>
  <c r="A476" i="35" s="1"/>
  <c r="A477" i="35" s="1"/>
  <c r="A478" i="35" s="1"/>
  <c r="A479" i="35" s="1"/>
  <c r="A480" i="35" s="1"/>
  <c r="A481" i="35" s="1"/>
  <c r="A482" i="35" s="1"/>
  <c r="A483" i="35" s="1"/>
  <c r="A487" i="35" s="1"/>
  <c r="A488" i="35" s="1"/>
  <c r="A489" i="35" s="1"/>
  <c r="A490" i="35" s="1"/>
  <c r="A491" i="35" s="1"/>
  <c r="A492" i="35" s="1"/>
  <c r="A493" i="35" s="1"/>
  <c r="A494" i="35" s="1"/>
  <c r="A495" i="35" s="1"/>
  <c r="A496" i="35" s="1"/>
  <c r="A497" i="35" s="1"/>
  <c r="A498" i="35" s="1"/>
  <c r="A502" i="35" s="1"/>
  <c r="A503" i="35" s="1"/>
  <c r="A504" i="35" s="1"/>
  <c r="A505" i="35" s="1"/>
  <c r="A506" i="35" s="1"/>
  <c r="A507" i="35" s="1"/>
  <c r="A508" i="35" s="1"/>
  <c r="A509" i="35" s="1"/>
  <c r="A510" i="35" s="1"/>
  <c r="A511" i="35" s="1"/>
  <c r="A515" i="35" s="1"/>
  <c r="A516" i="35" s="1"/>
  <c r="A517" i="35" s="1"/>
  <c r="A518" i="35" s="1"/>
  <c r="A519" i="35" s="1"/>
  <c r="A520" i="35" s="1"/>
  <c r="A521" i="35" s="1"/>
  <c r="A522" i="35" s="1"/>
  <c r="A523" i="35" s="1"/>
  <c r="A524" i="35" s="1"/>
  <c r="A528" i="35" s="1"/>
  <c r="A529" i="35" s="1"/>
  <c r="A530" i="35" s="1"/>
  <c r="A531" i="35" s="1"/>
  <c r="A532" i="35" s="1"/>
  <c r="A533" i="35" s="1"/>
  <c r="A534" i="35" s="1"/>
  <c r="A535" i="35" s="1"/>
  <c r="A536" i="35" s="1"/>
  <c r="A537" i="35" s="1"/>
  <c r="A541" i="35" s="1"/>
  <c r="A542" i="35" s="1"/>
  <c r="A543" i="35" s="1"/>
  <c r="A544" i="35" s="1"/>
  <c r="A545" i="35" s="1"/>
  <c r="A546" i="35" s="1"/>
  <c r="A547" i="35" s="1"/>
  <c r="A548" i="35" s="1"/>
  <c r="A549" i="35" s="1"/>
  <c r="A550" i="35" s="1"/>
  <c r="A554" i="35" s="1"/>
  <c r="A555" i="35" s="1"/>
  <c r="A556" i="35" s="1"/>
  <c r="A557" i="35" s="1"/>
  <c r="A558" i="35" s="1"/>
  <c r="A559" i="35" s="1"/>
  <c r="A560" i="35" s="1"/>
  <c r="A561" i="35" s="1"/>
  <c r="A562" i="35" s="1"/>
  <c r="A563" i="35" s="1"/>
  <c r="A567" i="35" s="1"/>
  <c r="A568" i="35" s="1"/>
  <c r="A569" i="35" s="1"/>
  <c r="A570" i="35" s="1"/>
  <c r="A571" i="35" s="1"/>
  <c r="A572" i="35" s="1"/>
  <c r="A573" i="35" s="1"/>
  <c r="A574" i="35" s="1"/>
  <c r="A575" i="35" s="1"/>
  <c r="A576" i="35" s="1"/>
  <c r="A580" i="35" s="1"/>
  <c r="A581" i="35" s="1"/>
  <c r="A582" i="35" s="1"/>
  <c r="A583" i="35" s="1"/>
  <c r="A584" i="35" s="1"/>
  <c r="A585" i="35" s="1"/>
  <c r="A586" i="35" s="1"/>
  <c r="A587" i="35" s="1"/>
  <c r="A588" i="35" s="1"/>
  <c r="A589" i="35" s="1"/>
  <c r="A593" i="35" s="1"/>
  <c r="A594" i="35" s="1"/>
  <c r="A595" i="35" s="1"/>
  <c r="A596" i="35" s="1"/>
  <c r="A597" i="35" s="1"/>
  <c r="A598" i="35" s="1"/>
  <c r="A599" i="35" s="1"/>
  <c r="A600" i="35" s="1"/>
  <c r="A601" i="35" s="1"/>
  <c r="A602" i="35" s="1"/>
  <c r="A606" i="35" s="1"/>
  <c r="A607" i="35" s="1"/>
  <c r="A608" i="35" s="1"/>
  <c r="A609" i="35" s="1"/>
  <c r="A610" i="35" s="1"/>
  <c r="A611" i="35" s="1"/>
  <c r="A612" i="35" s="1"/>
  <c r="A613" i="35" s="1"/>
  <c r="A614" i="35" s="1"/>
  <c r="A615" i="35" s="1"/>
  <c r="A619" i="35" s="1"/>
  <c r="A620" i="35" s="1"/>
  <c r="A621" i="35" s="1"/>
  <c r="A622" i="35" s="1"/>
  <c r="A623" i="35" s="1"/>
  <c r="A624" i="35" s="1"/>
  <c r="A625" i="35" s="1"/>
  <c r="A626" i="35" s="1"/>
  <c r="A627" i="35" s="1"/>
  <c r="A628" i="35" s="1"/>
  <c r="A632" i="35" s="1"/>
  <c r="A633" i="35" s="1"/>
  <c r="A634" i="35" s="1"/>
  <c r="A635" i="35" s="1"/>
  <c r="A636" i="35" s="1"/>
  <c r="A637" i="35" s="1"/>
  <c r="A638" i="35" s="1"/>
  <c r="A639" i="35" s="1"/>
  <c r="A640" i="35" s="1"/>
  <c r="A641" i="35" s="1"/>
  <c r="A645" i="35" s="1"/>
  <c r="A646" i="35" s="1"/>
  <c r="A647" i="35" s="1"/>
  <c r="A648" i="35" s="1"/>
  <c r="A649" i="35" s="1"/>
  <c r="A650" i="35" s="1"/>
  <c r="A651" i="35" s="1"/>
  <c r="A652" i="35" s="1"/>
  <c r="A653" i="35" s="1"/>
  <c r="A654" i="35" s="1"/>
  <c r="A658" i="35" s="1"/>
  <c r="A659" i="35" s="1"/>
  <c r="A660" i="35" s="1"/>
  <c r="A661" i="35" s="1"/>
  <c r="A662" i="35" s="1"/>
  <c r="A663" i="35" s="1"/>
  <c r="A664" i="35" s="1"/>
  <c r="A665" i="35" s="1"/>
  <c r="A666" i="35" s="1"/>
  <c r="A667" i="35" s="1"/>
  <c r="A671" i="35" s="1"/>
  <c r="A672" i="35" s="1"/>
  <c r="A673" i="35" s="1"/>
  <c r="A674" i="35" s="1"/>
  <c r="A675" i="35" s="1"/>
  <c r="A676" i="35" s="1"/>
  <c r="A677" i="35" s="1"/>
  <c r="A678" i="35" s="1"/>
  <c r="A679" i="35" s="1"/>
  <c r="A680" i="35" s="1"/>
  <c r="A681" i="35" s="1"/>
  <c r="A682" i="35" s="1"/>
  <c r="A686" i="35" s="1"/>
  <c r="A687" i="35" s="1"/>
  <c r="A688" i="35" s="1"/>
  <c r="A689" i="35" s="1"/>
  <c r="A690" i="35" s="1"/>
  <c r="A691" i="35" s="1"/>
  <c r="A692" i="35" s="1"/>
  <c r="A693" i="35" s="1"/>
  <c r="A694" i="35" s="1"/>
  <c r="A695" i="35" s="1"/>
  <c r="D10" i="46"/>
  <c r="N217" i="34"/>
  <c r="E12" i="46"/>
  <c r="F12" i="46" s="1"/>
  <c r="L56" i="48" l="1"/>
  <c r="J56" i="48"/>
  <c r="H56" i="48"/>
  <c r="K56" i="48"/>
  <c r="I56" i="48"/>
  <c r="I70" i="48"/>
  <c r="G76" i="48"/>
  <c r="G77" i="48" s="1"/>
  <c r="H70" i="48"/>
  <c r="L70" i="48"/>
  <c r="K70" i="48"/>
  <c r="J70" i="48"/>
  <c r="E11" i="46"/>
  <c r="F10" i="46"/>
  <c r="D9" i="46"/>
  <c r="N602" i="4"/>
  <c r="N607" i="4"/>
  <c r="N606" i="4"/>
  <c r="N605" i="4"/>
  <c r="N604" i="4"/>
  <c r="N603" i="4"/>
  <c r="L332" i="36"/>
  <c r="D22" i="46"/>
  <c r="E9" i="46"/>
  <c r="N593" i="4"/>
  <c r="D151" i="44"/>
  <c r="D142" i="44"/>
  <c r="D133" i="44"/>
  <c r="D124" i="44"/>
  <c r="D115" i="44"/>
  <c r="D106" i="44"/>
  <c r="F11" i="46" l="1"/>
  <c r="E13" i="46"/>
  <c r="D21" i="46"/>
  <c r="D26" i="46" s="1"/>
  <c r="D13" i="46"/>
  <c r="I71" i="48"/>
  <c r="J71" i="48"/>
  <c r="K71" i="48"/>
  <c r="H71" i="48"/>
  <c r="L71" i="48"/>
  <c r="G56" i="48"/>
  <c r="E51" i="48"/>
  <c r="E56" i="48" s="1"/>
  <c r="G70" i="48"/>
  <c r="E65" i="48"/>
  <c r="E70" i="48" s="1"/>
  <c r="F9" i="46"/>
  <c r="A25" i="46"/>
  <c r="B24" i="46"/>
  <c r="A24" i="46"/>
  <c r="A23" i="46"/>
  <c r="B22" i="46"/>
  <c r="A22" i="46"/>
  <c r="B21" i="46"/>
  <c r="A21" i="46"/>
  <c r="B20" i="46"/>
  <c r="A20" i="46"/>
  <c r="C24" i="46"/>
  <c r="C23" i="46"/>
  <c r="C22" i="46"/>
  <c r="C21" i="46"/>
  <c r="C20" i="46"/>
  <c r="E71" i="48" l="1"/>
  <c r="G71" i="48"/>
  <c r="D3" i="45"/>
  <c r="D2" i="45"/>
  <c r="A2" i="45"/>
  <c r="A1" i="45"/>
  <c r="D97" i="44"/>
  <c r="D88" i="44"/>
  <c r="D69" i="44"/>
  <c r="D70" i="44" s="1"/>
  <c r="D60" i="44"/>
  <c r="D61" i="44" s="1"/>
  <c r="D51" i="44"/>
  <c r="D52" i="44" s="1"/>
  <c r="C3" i="44"/>
  <c r="C2" i="44"/>
  <c r="A2" i="44"/>
  <c r="B3" i="43"/>
  <c r="B2" i="43"/>
  <c r="A2" i="43"/>
  <c r="C3" i="41"/>
  <c r="C2" i="41"/>
  <c r="A2" i="41"/>
  <c r="B2" i="39"/>
  <c r="A2" i="39"/>
  <c r="A33" i="44" l="1"/>
  <c r="A34" i="44" s="1"/>
  <c r="A20" i="44"/>
  <c r="A21" i="44" s="1"/>
  <c r="A22" i="44" s="1"/>
  <c r="A23" i="44" s="1"/>
  <c r="A24" i="44" s="1"/>
  <c r="A25" i="44" s="1"/>
  <c r="A4" i="41"/>
  <c r="D78" i="44"/>
  <c r="D79" i="44" s="1"/>
  <c r="D34" i="44"/>
  <c r="D43" i="44"/>
  <c r="A37" i="44" l="1"/>
  <c r="A46" i="44"/>
  <c r="A38" i="44"/>
  <c r="A39" i="44" s="1"/>
  <c r="A40" i="44" s="1"/>
  <c r="A41" i="44" s="1"/>
  <c r="A42" i="44" s="1"/>
  <c r="A43" i="44" s="1"/>
  <c r="A55" i="44" l="1"/>
  <c r="A47" i="44"/>
  <c r="A48" i="44" s="1"/>
  <c r="A49" i="44" s="1"/>
  <c r="A50" i="44" s="1"/>
  <c r="A51" i="44" s="1"/>
  <c r="A52" i="44" s="1"/>
  <c r="A64" i="44" l="1"/>
  <c r="A56" i="44"/>
  <c r="A57" i="44" s="1"/>
  <c r="A58" i="44" s="1"/>
  <c r="A59" i="44" s="1"/>
  <c r="A60" i="44" s="1"/>
  <c r="A61" i="44" s="1"/>
  <c r="A73" i="44" l="1"/>
  <c r="A65" i="44"/>
  <c r="A66" i="44" s="1"/>
  <c r="A67" i="44" s="1"/>
  <c r="A68" i="44" s="1"/>
  <c r="A69" i="44" s="1"/>
  <c r="A70" i="44" s="1"/>
  <c r="A82" i="44" l="1"/>
  <c r="A74" i="44"/>
  <c r="A75" i="44" s="1"/>
  <c r="A76" i="44" s="1"/>
  <c r="A77" i="44" s="1"/>
  <c r="A78" i="44" s="1"/>
  <c r="A79" i="44" s="1"/>
  <c r="A83" i="44" l="1"/>
  <c r="A84" i="44" s="1"/>
  <c r="A85" i="44" s="1"/>
  <c r="A86" i="44" s="1"/>
  <c r="A87" i="44" s="1"/>
  <c r="A88" i="44" s="1"/>
  <c r="A91" i="44"/>
  <c r="A92" i="44" l="1"/>
  <c r="A93" i="44" s="1"/>
  <c r="A94" i="44" s="1"/>
  <c r="A95" i="44" s="1"/>
  <c r="A96" i="44" s="1"/>
  <c r="A97" i="44" s="1"/>
  <c r="A100" i="44"/>
  <c r="A101" i="44" l="1"/>
  <c r="A102" i="44" s="1"/>
  <c r="A103" i="44" s="1"/>
  <c r="A104" i="44" s="1"/>
  <c r="A105" i="44" s="1"/>
  <c r="A106" i="44" s="1"/>
  <c r="A109" i="44"/>
  <c r="U141" i="4"/>
  <c r="A110" i="44" l="1"/>
  <c r="A111" i="44" s="1"/>
  <c r="A112" i="44" s="1"/>
  <c r="A113" i="44" s="1"/>
  <c r="A114" i="44" s="1"/>
  <c r="A115" i="44" s="1"/>
  <c r="A118" i="44"/>
  <c r="R217" i="34"/>
  <c r="A217" i="34"/>
  <c r="R216" i="34"/>
  <c r="A216" i="34"/>
  <c r="A119" i="44" l="1"/>
  <c r="A120" i="44" s="1"/>
  <c r="A121" i="44" s="1"/>
  <c r="A122" i="44" s="1"/>
  <c r="A123" i="44" s="1"/>
  <c r="A124" i="44" s="1"/>
  <c r="A127" i="44"/>
  <c r="O68" i="23"/>
  <c r="O64" i="23"/>
  <c r="O51" i="23"/>
  <c r="N70" i="23"/>
  <c r="E8" i="46" s="1"/>
  <c r="F8" i="46" l="1"/>
  <c r="A128" i="44"/>
  <c r="A129" i="44" s="1"/>
  <c r="A130" i="44" s="1"/>
  <c r="A131" i="44" s="1"/>
  <c r="A132" i="44" s="1"/>
  <c r="A133" i="44" s="1"/>
  <c r="A136" i="44"/>
  <c r="O70" i="23"/>
  <c r="R593" i="4"/>
  <c r="A593" i="4"/>
  <c r="T592" i="4"/>
  <c r="S592" i="4"/>
  <c r="T591" i="4"/>
  <c r="S591" i="4"/>
  <c r="T590" i="4"/>
  <c r="S590" i="4"/>
  <c r="T589" i="4"/>
  <c r="S589" i="4"/>
  <c r="T588" i="4"/>
  <c r="S588" i="4"/>
  <c r="T587" i="4"/>
  <c r="S587" i="4"/>
  <c r="T586" i="4"/>
  <c r="S586" i="4"/>
  <c r="T585" i="4"/>
  <c r="S585" i="4"/>
  <c r="T584" i="4"/>
  <c r="S584" i="4"/>
  <c r="T583" i="4"/>
  <c r="S583" i="4"/>
  <c r="T582" i="4"/>
  <c r="S582" i="4"/>
  <c r="T581" i="4"/>
  <c r="S581" i="4"/>
  <c r="T580" i="4"/>
  <c r="S580" i="4"/>
  <c r="T579" i="4"/>
  <c r="S579" i="4"/>
  <c r="T578" i="4"/>
  <c r="S578" i="4"/>
  <c r="T577" i="4"/>
  <c r="S577" i="4"/>
  <c r="T576" i="4"/>
  <c r="S576" i="4"/>
  <c r="T575" i="4"/>
  <c r="S575" i="4"/>
  <c r="T574" i="4"/>
  <c r="S574" i="4"/>
  <c r="T573" i="4"/>
  <c r="S573" i="4"/>
  <c r="T572" i="4"/>
  <c r="S572" i="4"/>
  <c r="T571" i="4"/>
  <c r="S571" i="4"/>
  <c r="T570" i="4"/>
  <c r="S570" i="4"/>
  <c r="T569" i="4"/>
  <c r="S569" i="4"/>
  <c r="T568" i="4"/>
  <c r="S568" i="4"/>
  <c r="T567" i="4"/>
  <c r="S567" i="4"/>
  <c r="T566" i="4"/>
  <c r="S566" i="4"/>
  <c r="T565" i="4"/>
  <c r="S565" i="4"/>
  <c r="T564" i="4"/>
  <c r="S564" i="4"/>
  <c r="T563" i="4"/>
  <c r="S563" i="4"/>
  <c r="T562" i="4"/>
  <c r="S562" i="4"/>
  <c r="T561" i="4"/>
  <c r="S561" i="4"/>
  <c r="T560" i="4"/>
  <c r="S560" i="4"/>
  <c r="T559" i="4"/>
  <c r="S559" i="4"/>
  <c r="T558" i="4"/>
  <c r="S558" i="4"/>
  <c r="T557" i="4"/>
  <c r="S557" i="4"/>
  <c r="T556" i="4"/>
  <c r="S556" i="4"/>
  <c r="T555" i="4"/>
  <c r="S555" i="4"/>
  <c r="T554" i="4"/>
  <c r="S554" i="4"/>
  <c r="T553" i="4"/>
  <c r="S553" i="4"/>
  <c r="T552" i="4"/>
  <c r="S552" i="4"/>
  <c r="T551" i="4"/>
  <c r="S551" i="4"/>
  <c r="T550" i="4"/>
  <c r="S550" i="4"/>
  <c r="T549" i="4"/>
  <c r="S549" i="4"/>
  <c r="T548" i="4"/>
  <c r="S548" i="4"/>
  <c r="T547" i="4"/>
  <c r="S547" i="4"/>
  <c r="T546" i="4"/>
  <c r="S546" i="4"/>
  <c r="T545" i="4"/>
  <c r="S545" i="4"/>
  <c r="T544" i="4"/>
  <c r="S544" i="4"/>
  <c r="T543" i="4"/>
  <c r="S543" i="4"/>
  <c r="T542" i="4"/>
  <c r="S542" i="4"/>
  <c r="T541" i="4"/>
  <c r="S541" i="4"/>
  <c r="T540" i="4"/>
  <c r="S540" i="4"/>
  <c r="T539" i="4"/>
  <c r="S539" i="4"/>
  <c r="T538" i="4"/>
  <c r="S538" i="4"/>
  <c r="T537" i="4"/>
  <c r="S537" i="4"/>
  <c r="T536" i="4"/>
  <c r="S536" i="4"/>
  <c r="T535" i="4"/>
  <c r="S535" i="4"/>
  <c r="T534" i="4"/>
  <c r="S534" i="4"/>
  <c r="T533" i="4"/>
  <c r="S533" i="4"/>
  <c r="T532" i="4"/>
  <c r="S532" i="4"/>
  <c r="T531" i="4"/>
  <c r="S531" i="4"/>
  <c r="T530" i="4"/>
  <c r="S530" i="4"/>
  <c r="T529" i="4"/>
  <c r="S529" i="4"/>
  <c r="T528" i="4"/>
  <c r="S528" i="4"/>
  <c r="T527" i="4"/>
  <c r="S527" i="4"/>
  <c r="T526" i="4"/>
  <c r="S526" i="4"/>
  <c r="T525" i="4"/>
  <c r="S525" i="4"/>
  <c r="T524" i="4"/>
  <c r="S524" i="4"/>
  <c r="T523" i="4"/>
  <c r="S523" i="4"/>
  <c r="T522" i="4"/>
  <c r="S522" i="4"/>
  <c r="T521" i="4"/>
  <c r="S521" i="4"/>
  <c r="T520" i="4"/>
  <c r="S520" i="4"/>
  <c r="T519" i="4"/>
  <c r="S519" i="4"/>
  <c r="T518" i="4"/>
  <c r="S518" i="4"/>
  <c r="T517" i="4"/>
  <c r="S517" i="4"/>
  <c r="T516" i="4"/>
  <c r="S516" i="4"/>
  <c r="T515" i="4"/>
  <c r="S515" i="4"/>
  <c r="T514" i="4"/>
  <c r="S514" i="4"/>
  <c r="T513" i="4"/>
  <c r="S513" i="4"/>
  <c r="T512" i="4"/>
  <c r="S512" i="4"/>
  <c r="T511" i="4"/>
  <c r="S511" i="4"/>
  <c r="T510" i="4"/>
  <c r="S510" i="4"/>
  <c r="T509" i="4"/>
  <c r="S509" i="4"/>
  <c r="T508" i="4"/>
  <c r="S508" i="4"/>
  <c r="T507" i="4"/>
  <c r="S507" i="4"/>
  <c r="T506" i="4"/>
  <c r="S506" i="4"/>
  <c r="T505" i="4"/>
  <c r="S505" i="4"/>
  <c r="T504" i="4"/>
  <c r="S504" i="4"/>
  <c r="T503" i="4"/>
  <c r="S503" i="4"/>
  <c r="T502" i="4"/>
  <c r="S502" i="4"/>
  <c r="T501" i="4"/>
  <c r="S501" i="4"/>
  <c r="T500" i="4"/>
  <c r="S500" i="4"/>
  <c r="T499" i="4"/>
  <c r="S499" i="4"/>
  <c r="T498" i="4"/>
  <c r="S498" i="4"/>
  <c r="T497" i="4"/>
  <c r="S497" i="4"/>
  <c r="T496" i="4"/>
  <c r="S496" i="4"/>
  <c r="T495" i="4"/>
  <c r="S495" i="4"/>
  <c r="T494" i="4"/>
  <c r="S494" i="4"/>
  <c r="T493" i="4"/>
  <c r="S493" i="4"/>
  <c r="T492" i="4"/>
  <c r="S492" i="4"/>
  <c r="T491" i="4"/>
  <c r="S491" i="4"/>
  <c r="T490" i="4"/>
  <c r="S490" i="4"/>
  <c r="T489" i="4"/>
  <c r="S489" i="4"/>
  <c r="T488" i="4"/>
  <c r="S488" i="4"/>
  <c r="T487" i="4"/>
  <c r="S487" i="4"/>
  <c r="T486" i="4"/>
  <c r="S486" i="4"/>
  <c r="T485" i="4"/>
  <c r="S485" i="4"/>
  <c r="T484" i="4"/>
  <c r="S484" i="4"/>
  <c r="T483" i="4"/>
  <c r="S483" i="4"/>
  <c r="T482" i="4"/>
  <c r="S482" i="4"/>
  <c r="T481" i="4"/>
  <c r="S481" i="4"/>
  <c r="T480" i="4"/>
  <c r="S480" i="4"/>
  <c r="T479" i="4"/>
  <c r="S479" i="4"/>
  <c r="T478" i="4"/>
  <c r="S478" i="4"/>
  <c r="T477" i="4"/>
  <c r="S477" i="4"/>
  <c r="T476" i="4"/>
  <c r="S476" i="4"/>
  <c r="T475" i="4"/>
  <c r="S475" i="4"/>
  <c r="T474" i="4"/>
  <c r="S474" i="4"/>
  <c r="T473" i="4"/>
  <c r="S473" i="4"/>
  <c r="T472" i="4"/>
  <c r="S472" i="4"/>
  <c r="T471" i="4"/>
  <c r="S471" i="4"/>
  <c r="T470" i="4"/>
  <c r="S470" i="4"/>
  <c r="T469" i="4"/>
  <c r="S469" i="4"/>
  <c r="T468" i="4"/>
  <c r="S468" i="4"/>
  <c r="T467" i="4"/>
  <c r="S467" i="4"/>
  <c r="T466" i="4"/>
  <c r="S466" i="4"/>
  <c r="T465" i="4"/>
  <c r="S465" i="4"/>
  <c r="T464" i="4"/>
  <c r="S464" i="4"/>
  <c r="T463" i="4"/>
  <c r="S463" i="4"/>
  <c r="T462" i="4"/>
  <c r="S462" i="4"/>
  <c r="T461" i="4"/>
  <c r="S461" i="4"/>
  <c r="T460" i="4"/>
  <c r="S460" i="4"/>
  <c r="T459" i="4"/>
  <c r="S459" i="4"/>
  <c r="T458" i="4"/>
  <c r="S458" i="4"/>
  <c r="T457" i="4"/>
  <c r="S457" i="4"/>
  <c r="T456" i="4"/>
  <c r="S456" i="4"/>
  <c r="T455" i="4"/>
  <c r="S455" i="4"/>
  <c r="T454" i="4"/>
  <c r="S454" i="4"/>
  <c r="T453" i="4"/>
  <c r="S453" i="4"/>
  <c r="T452" i="4"/>
  <c r="S452" i="4"/>
  <c r="T451" i="4"/>
  <c r="S451" i="4"/>
  <c r="T450" i="4"/>
  <c r="S450" i="4"/>
  <c r="T449" i="4"/>
  <c r="S449" i="4"/>
  <c r="T448" i="4"/>
  <c r="S448" i="4"/>
  <c r="T447" i="4"/>
  <c r="S447" i="4"/>
  <c r="T446" i="4"/>
  <c r="S446" i="4"/>
  <c r="T445" i="4"/>
  <c r="S445" i="4"/>
  <c r="T444" i="4"/>
  <c r="S444" i="4"/>
  <c r="T443" i="4"/>
  <c r="S443" i="4"/>
  <c r="T442" i="4"/>
  <c r="S442" i="4"/>
  <c r="T441" i="4"/>
  <c r="S441" i="4"/>
  <c r="T440" i="4"/>
  <c r="S440" i="4"/>
  <c r="T439" i="4"/>
  <c r="S439" i="4"/>
  <c r="T438" i="4"/>
  <c r="S438" i="4"/>
  <c r="T437" i="4"/>
  <c r="S437" i="4"/>
  <c r="T436" i="4"/>
  <c r="S436" i="4"/>
  <c r="T435" i="4"/>
  <c r="S435" i="4"/>
  <c r="T434" i="4"/>
  <c r="S434" i="4"/>
  <c r="T433" i="4"/>
  <c r="S433" i="4"/>
  <c r="T432" i="4"/>
  <c r="S432" i="4"/>
  <c r="T431" i="4"/>
  <c r="S431" i="4"/>
  <c r="T430" i="4"/>
  <c r="S430" i="4"/>
  <c r="T429" i="4"/>
  <c r="S429" i="4"/>
  <c r="T428" i="4"/>
  <c r="S428" i="4"/>
  <c r="T427" i="4"/>
  <c r="S427" i="4"/>
  <c r="T426" i="4"/>
  <c r="S426" i="4"/>
  <c r="T425" i="4"/>
  <c r="S425" i="4"/>
  <c r="T424" i="4"/>
  <c r="S424" i="4"/>
  <c r="T423" i="4"/>
  <c r="S423" i="4"/>
  <c r="T422" i="4"/>
  <c r="S422" i="4"/>
  <c r="T421" i="4"/>
  <c r="S421" i="4"/>
  <c r="T420" i="4"/>
  <c r="S420" i="4"/>
  <c r="T419" i="4"/>
  <c r="S419" i="4"/>
  <c r="T418" i="4"/>
  <c r="S418" i="4"/>
  <c r="T417" i="4"/>
  <c r="S417" i="4"/>
  <c r="T416" i="4"/>
  <c r="S416" i="4"/>
  <c r="T415" i="4"/>
  <c r="S415" i="4"/>
  <c r="T414" i="4"/>
  <c r="S414" i="4"/>
  <c r="T413" i="4"/>
  <c r="S413" i="4"/>
  <c r="T412" i="4"/>
  <c r="S412" i="4"/>
  <c r="T411" i="4"/>
  <c r="S411" i="4"/>
  <c r="T410" i="4"/>
  <c r="S410" i="4"/>
  <c r="T409" i="4"/>
  <c r="S409" i="4"/>
  <c r="T408" i="4"/>
  <c r="S408" i="4"/>
  <c r="T407" i="4"/>
  <c r="S407" i="4"/>
  <c r="T406" i="4"/>
  <c r="S406" i="4"/>
  <c r="T405" i="4"/>
  <c r="S405" i="4"/>
  <c r="T404" i="4"/>
  <c r="S404" i="4"/>
  <c r="T403" i="4"/>
  <c r="S403" i="4"/>
  <c r="T402" i="4"/>
  <c r="S402" i="4"/>
  <c r="T401" i="4"/>
  <c r="S401" i="4"/>
  <c r="T400" i="4"/>
  <c r="S400" i="4"/>
  <c r="T399" i="4"/>
  <c r="S399" i="4"/>
  <c r="T398" i="4"/>
  <c r="S398" i="4"/>
  <c r="T397" i="4"/>
  <c r="S397" i="4"/>
  <c r="T396" i="4"/>
  <c r="S396" i="4"/>
  <c r="T395" i="4"/>
  <c r="S395" i="4"/>
  <c r="T394" i="4"/>
  <c r="S394" i="4"/>
  <c r="T393" i="4"/>
  <c r="S393" i="4"/>
  <c r="T392" i="4"/>
  <c r="S392" i="4"/>
  <c r="T391" i="4"/>
  <c r="S391" i="4"/>
  <c r="T390" i="4"/>
  <c r="S390" i="4"/>
  <c r="T389" i="4"/>
  <c r="S389" i="4"/>
  <c r="T388" i="4"/>
  <c r="S388" i="4"/>
  <c r="T387" i="4"/>
  <c r="S387" i="4"/>
  <c r="T386" i="4"/>
  <c r="S386" i="4"/>
  <c r="T385" i="4"/>
  <c r="S385" i="4"/>
  <c r="T384" i="4"/>
  <c r="S384" i="4"/>
  <c r="T383" i="4"/>
  <c r="S383" i="4"/>
  <c r="T382" i="4"/>
  <c r="S382" i="4"/>
  <c r="T381" i="4"/>
  <c r="S381" i="4"/>
  <c r="T380" i="4"/>
  <c r="S380" i="4"/>
  <c r="T379" i="4"/>
  <c r="S379" i="4"/>
  <c r="T378" i="4"/>
  <c r="S378" i="4"/>
  <c r="T377" i="4"/>
  <c r="S377" i="4"/>
  <c r="T376" i="4"/>
  <c r="S376" i="4"/>
  <c r="T375" i="4"/>
  <c r="S375" i="4"/>
  <c r="T374" i="4"/>
  <c r="S374" i="4"/>
  <c r="T373" i="4"/>
  <c r="S373" i="4"/>
  <c r="T372" i="4"/>
  <c r="S372" i="4"/>
  <c r="T371" i="4"/>
  <c r="S371" i="4"/>
  <c r="T370" i="4"/>
  <c r="S370" i="4"/>
  <c r="T369" i="4"/>
  <c r="S369" i="4"/>
  <c r="T368" i="4"/>
  <c r="S368" i="4"/>
  <c r="T367" i="4"/>
  <c r="S367" i="4"/>
  <c r="T366" i="4"/>
  <c r="S366" i="4"/>
  <c r="T365" i="4"/>
  <c r="S365" i="4"/>
  <c r="T364" i="4"/>
  <c r="S364" i="4"/>
  <c r="T363" i="4"/>
  <c r="S363" i="4"/>
  <c r="T362" i="4"/>
  <c r="S362" i="4"/>
  <c r="T361" i="4"/>
  <c r="S361" i="4"/>
  <c r="T360" i="4"/>
  <c r="S360" i="4"/>
  <c r="T359" i="4"/>
  <c r="S359" i="4"/>
  <c r="T358" i="4"/>
  <c r="S358" i="4"/>
  <c r="T357" i="4"/>
  <c r="S357" i="4"/>
  <c r="T356" i="4"/>
  <c r="S356" i="4"/>
  <c r="T355" i="4"/>
  <c r="S355" i="4"/>
  <c r="T354" i="4"/>
  <c r="S354" i="4"/>
  <c r="T353" i="4"/>
  <c r="S353" i="4"/>
  <c r="T352" i="4"/>
  <c r="S352" i="4"/>
  <c r="T351" i="4"/>
  <c r="S351" i="4"/>
  <c r="T350" i="4"/>
  <c r="S350" i="4"/>
  <c r="T349" i="4"/>
  <c r="S349" i="4"/>
  <c r="T348" i="4"/>
  <c r="S348" i="4"/>
  <c r="T347" i="4"/>
  <c r="S347" i="4"/>
  <c r="T346" i="4"/>
  <c r="S346" i="4"/>
  <c r="T345" i="4"/>
  <c r="S345" i="4"/>
  <c r="T344" i="4"/>
  <c r="S344" i="4"/>
  <c r="T343" i="4"/>
  <c r="S343" i="4"/>
  <c r="T342" i="4"/>
  <c r="S342" i="4"/>
  <c r="T341" i="4"/>
  <c r="S341" i="4"/>
  <c r="T340" i="4"/>
  <c r="S340" i="4"/>
  <c r="T339" i="4"/>
  <c r="S339" i="4"/>
  <c r="T338" i="4"/>
  <c r="S338" i="4"/>
  <c r="T337" i="4"/>
  <c r="S337" i="4"/>
  <c r="T336" i="4"/>
  <c r="S336" i="4"/>
  <c r="T335" i="4"/>
  <c r="S335" i="4"/>
  <c r="T334" i="4"/>
  <c r="S334" i="4"/>
  <c r="T333" i="4"/>
  <c r="S333" i="4"/>
  <c r="T332" i="4"/>
  <c r="S332" i="4"/>
  <c r="T331" i="4"/>
  <c r="S331" i="4"/>
  <c r="T330" i="4"/>
  <c r="S330" i="4"/>
  <c r="T329" i="4"/>
  <c r="S329" i="4"/>
  <c r="T328" i="4"/>
  <c r="S328" i="4"/>
  <c r="T327" i="4"/>
  <c r="S327" i="4"/>
  <c r="T326" i="4"/>
  <c r="S326" i="4"/>
  <c r="T325" i="4"/>
  <c r="S325" i="4"/>
  <c r="T324" i="4"/>
  <c r="S324" i="4"/>
  <c r="T323" i="4"/>
  <c r="S323" i="4"/>
  <c r="T322" i="4"/>
  <c r="S322" i="4"/>
  <c r="T321" i="4"/>
  <c r="S321" i="4"/>
  <c r="T320" i="4"/>
  <c r="S320" i="4"/>
  <c r="T319" i="4"/>
  <c r="S319" i="4"/>
  <c r="T318" i="4"/>
  <c r="S318" i="4"/>
  <c r="T317" i="4"/>
  <c r="S317" i="4"/>
  <c r="T316" i="4"/>
  <c r="S316" i="4"/>
  <c r="T315" i="4"/>
  <c r="S315" i="4"/>
  <c r="T314" i="4"/>
  <c r="S314" i="4"/>
  <c r="T313" i="4"/>
  <c r="S313" i="4"/>
  <c r="T312" i="4"/>
  <c r="S312" i="4"/>
  <c r="T311" i="4"/>
  <c r="S311" i="4"/>
  <c r="T310" i="4"/>
  <c r="S310" i="4"/>
  <c r="T309" i="4"/>
  <c r="S309" i="4"/>
  <c r="T308" i="4"/>
  <c r="S308" i="4"/>
  <c r="T307" i="4"/>
  <c r="S307" i="4"/>
  <c r="T306" i="4"/>
  <c r="S306" i="4"/>
  <c r="T305" i="4"/>
  <c r="S305" i="4"/>
  <c r="T304" i="4"/>
  <c r="S304" i="4"/>
  <c r="T303" i="4"/>
  <c r="S303" i="4"/>
  <c r="T302" i="4"/>
  <c r="S302" i="4"/>
  <c r="T301" i="4"/>
  <c r="S301" i="4"/>
  <c r="T300" i="4"/>
  <c r="S300" i="4"/>
  <c r="T299" i="4"/>
  <c r="S299" i="4"/>
  <c r="T298" i="4"/>
  <c r="S298" i="4"/>
  <c r="T297" i="4"/>
  <c r="S297" i="4"/>
  <c r="T296" i="4"/>
  <c r="S296" i="4"/>
  <c r="T295" i="4"/>
  <c r="S295" i="4"/>
  <c r="T294" i="4"/>
  <c r="S294" i="4"/>
  <c r="T293" i="4"/>
  <c r="S293" i="4"/>
  <c r="T292" i="4"/>
  <c r="S292" i="4"/>
  <c r="T291" i="4"/>
  <c r="S291" i="4"/>
  <c r="T290" i="4"/>
  <c r="S290" i="4"/>
  <c r="T289" i="4"/>
  <c r="S289" i="4"/>
  <c r="T288" i="4"/>
  <c r="S288" i="4"/>
  <c r="T287" i="4"/>
  <c r="S287" i="4"/>
  <c r="T286" i="4"/>
  <c r="S286" i="4"/>
  <c r="T285" i="4"/>
  <c r="S285" i="4"/>
  <c r="T284" i="4"/>
  <c r="S284" i="4"/>
  <c r="T283" i="4"/>
  <c r="S283" i="4"/>
  <c r="T282" i="4"/>
  <c r="S282" i="4"/>
  <c r="T281" i="4"/>
  <c r="S281" i="4"/>
  <c r="T280" i="4"/>
  <c r="S280" i="4"/>
  <c r="T279" i="4"/>
  <c r="S279" i="4"/>
  <c r="T278" i="4"/>
  <c r="S278" i="4"/>
  <c r="T277" i="4"/>
  <c r="S277" i="4"/>
  <c r="T276" i="4"/>
  <c r="S276" i="4"/>
  <c r="T275" i="4"/>
  <c r="S275" i="4"/>
  <c r="T274" i="4"/>
  <c r="S274" i="4"/>
  <c r="T273" i="4"/>
  <c r="S273" i="4"/>
  <c r="T272" i="4"/>
  <c r="S272" i="4"/>
  <c r="T271" i="4"/>
  <c r="S271" i="4"/>
  <c r="T270" i="4"/>
  <c r="S270" i="4"/>
  <c r="T269" i="4"/>
  <c r="S269" i="4"/>
  <c r="T268" i="4"/>
  <c r="S268" i="4"/>
  <c r="T267" i="4"/>
  <c r="S267" i="4"/>
  <c r="T266" i="4"/>
  <c r="S266" i="4"/>
  <c r="T265" i="4"/>
  <c r="S265" i="4"/>
  <c r="T264" i="4"/>
  <c r="S264" i="4"/>
  <c r="T263" i="4"/>
  <c r="S263" i="4"/>
  <c r="T262" i="4"/>
  <c r="S262" i="4"/>
  <c r="T261" i="4"/>
  <c r="S261" i="4"/>
  <c r="T260" i="4"/>
  <c r="S260" i="4"/>
  <c r="T259" i="4"/>
  <c r="S259" i="4"/>
  <c r="T258" i="4"/>
  <c r="S258" i="4"/>
  <c r="T257" i="4"/>
  <c r="S257" i="4"/>
  <c r="T256" i="4"/>
  <c r="S256" i="4"/>
  <c r="T255" i="4"/>
  <c r="S255" i="4"/>
  <c r="T254" i="4"/>
  <c r="S254" i="4"/>
  <c r="T253" i="4"/>
  <c r="S253" i="4"/>
  <c r="T252" i="4"/>
  <c r="S252" i="4"/>
  <c r="T251" i="4"/>
  <c r="S251" i="4"/>
  <c r="T250" i="4"/>
  <c r="S250" i="4"/>
  <c r="T249" i="4"/>
  <c r="S249" i="4"/>
  <c r="T248" i="4"/>
  <c r="S248" i="4"/>
  <c r="T247" i="4"/>
  <c r="S247" i="4"/>
  <c r="T246" i="4"/>
  <c r="S246" i="4"/>
  <c r="T245" i="4"/>
  <c r="S245" i="4"/>
  <c r="T244" i="4"/>
  <c r="S244" i="4"/>
  <c r="T243" i="4"/>
  <c r="S243" i="4"/>
  <c r="T242" i="4"/>
  <c r="S242" i="4"/>
  <c r="T241" i="4"/>
  <c r="S241" i="4"/>
  <c r="T240" i="4"/>
  <c r="S240" i="4"/>
  <c r="T239" i="4"/>
  <c r="S239" i="4"/>
  <c r="T238" i="4"/>
  <c r="S238" i="4"/>
  <c r="T237" i="4"/>
  <c r="S237" i="4"/>
  <c r="T236" i="4"/>
  <c r="S236" i="4"/>
  <c r="T235" i="4"/>
  <c r="S235" i="4"/>
  <c r="T234" i="4"/>
  <c r="S234" i="4"/>
  <c r="T233" i="4"/>
  <c r="S233" i="4"/>
  <c r="T232" i="4"/>
  <c r="S232" i="4"/>
  <c r="T231" i="4"/>
  <c r="S231" i="4"/>
  <c r="T230" i="4"/>
  <c r="S230" i="4"/>
  <c r="T229" i="4"/>
  <c r="S229" i="4"/>
  <c r="T228" i="4"/>
  <c r="S228" i="4"/>
  <c r="T227" i="4"/>
  <c r="S227" i="4"/>
  <c r="T226" i="4"/>
  <c r="S226" i="4"/>
  <c r="T225" i="4"/>
  <c r="S225" i="4"/>
  <c r="T224" i="4"/>
  <c r="S224" i="4"/>
  <c r="T223" i="4"/>
  <c r="S223" i="4"/>
  <c r="T222" i="4"/>
  <c r="S222" i="4"/>
  <c r="T221" i="4"/>
  <c r="S221" i="4"/>
  <c r="T220" i="4"/>
  <c r="S220" i="4"/>
  <c r="T219" i="4"/>
  <c r="S219" i="4"/>
  <c r="T218" i="4"/>
  <c r="S218" i="4"/>
  <c r="T217" i="4"/>
  <c r="S217" i="4"/>
  <c r="T216" i="4"/>
  <c r="S216" i="4"/>
  <c r="T215" i="4"/>
  <c r="S215" i="4"/>
  <c r="T214" i="4"/>
  <c r="S214" i="4"/>
  <c r="T213" i="4"/>
  <c r="S213" i="4"/>
  <c r="T212" i="4"/>
  <c r="S212" i="4"/>
  <c r="T211" i="4"/>
  <c r="S211" i="4"/>
  <c r="T210" i="4"/>
  <c r="S210" i="4"/>
  <c r="T209" i="4"/>
  <c r="S209" i="4"/>
  <c r="T208" i="4"/>
  <c r="S208" i="4"/>
  <c r="T207" i="4"/>
  <c r="S207" i="4"/>
  <c r="T206" i="4"/>
  <c r="S206" i="4"/>
  <c r="T205" i="4"/>
  <c r="S205" i="4"/>
  <c r="T204" i="4"/>
  <c r="S204" i="4"/>
  <c r="T203" i="4"/>
  <c r="S203" i="4"/>
  <c r="T202" i="4"/>
  <c r="S202" i="4"/>
  <c r="T201" i="4"/>
  <c r="S201" i="4"/>
  <c r="T200" i="4"/>
  <c r="S200" i="4"/>
  <c r="T199" i="4"/>
  <c r="S199" i="4"/>
  <c r="T198" i="4"/>
  <c r="S198" i="4"/>
  <c r="T197" i="4"/>
  <c r="S197" i="4"/>
  <c r="T196" i="4"/>
  <c r="S196" i="4"/>
  <c r="T195" i="4"/>
  <c r="S195" i="4"/>
  <c r="T194" i="4"/>
  <c r="S194" i="4"/>
  <c r="T193" i="4"/>
  <c r="S193" i="4"/>
  <c r="T192" i="4"/>
  <c r="S192" i="4"/>
  <c r="T191" i="4"/>
  <c r="S191" i="4"/>
  <c r="T190" i="4"/>
  <c r="S190" i="4"/>
  <c r="T189" i="4"/>
  <c r="S189" i="4"/>
  <c r="T188" i="4"/>
  <c r="S188" i="4"/>
  <c r="T187" i="4"/>
  <c r="S187" i="4"/>
  <c r="T186" i="4"/>
  <c r="S186" i="4"/>
  <c r="T185" i="4"/>
  <c r="S185" i="4"/>
  <c r="T184" i="4"/>
  <c r="S184" i="4"/>
  <c r="T183" i="4"/>
  <c r="S183" i="4"/>
  <c r="T182" i="4"/>
  <c r="S182" i="4"/>
  <c r="T181" i="4"/>
  <c r="S181" i="4"/>
  <c r="T180" i="4"/>
  <c r="S180" i="4"/>
  <c r="T179" i="4"/>
  <c r="S179" i="4"/>
  <c r="T178" i="4"/>
  <c r="S178" i="4"/>
  <c r="T177" i="4"/>
  <c r="S177" i="4"/>
  <c r="T176" i="4"/>
  <c r="S176" i="4"/>
  <c r="T175" i="4"/>
  <c r="S175" i="4"/>
  <c r="T174" i="4"/>
  <c r="S174" i="4"/>
  <c r="T173" i="4"/>
  <c r="S173" i="4"/>
  <c r="T172" i="4"/>
  <c r="S172" i="4"/>
  <c r="T171" i="4"/>
  <c r="S171" i="4"/>
  <c r="T170" i="4"/>
  <c r="S170" i="4"/>
  <c r="T169" i="4"/>
  <c r="S169" i="4"/>
  <c r="T168" i="4"/>
  <c r="S168" i="4"/>
  <c r="T167" i="4"/>
  <c r="S167" i="4"/>
  <c r="T166" i="4"/>
  <c r="S166" i="4"/>
  <c r="T165" i="4"/>
  <c r="S165" i="4"/>
  <c r="T164" i="4"/>
  <c r="S164" i="4"/>
  <c r="T163" i="4"/>
  <c r="S163" i="4"/>
  <c r="T162" i="4"/>
  <c r="S162" i="4"/>
  <c r="T161" i="4"/>
  <c r="S161" i="4"/>
  <c r="T160" i="4"/>
  <c r="S160" i="4"/>
  <c r="T159" i="4"/>
  <c r="S159" i="4"/>
  <c r="T158" i="4"/>
  <c r="S158" i="4"/>
  <c r="T157" i="4"/>
  <c r="S157" i="4"/>
  <c r="T156" i="4"/>
  <c r="S156" i="4"/>
  <c r="T155" i="4"/>
  <c r="S155" i="4"/>
  <c r="T154" i="4"/>
  <c r="S154" i="4"/>
  <c r="T153" i="4"/>
  <c r="S153" i="4"/>
  <c r="T152" i="4"/>
  <c r="S152" i="4"/>
  <c r="T151" i="4"/>
  <c r="S151" i="4"/>
  <c r="T150" i="4"/>
  <c r="S150" i="4"/>
  <c r="T149" i="4"/>
  <c r="S149" i="4"/>
  <c r="T148" i="4"/>
  <c r="S148" i="4"/>
  <c r="T147" i="4"/>
  <c r="S147" i="4"/>
  <c r="T146" i="4"/>
  <c r="S146" i="4"/>
  <c r="T145" i="4"/>
  <c r="S145" i="4"/>
  <c r="T144" i="4"/>
  <c r="S144" i="4"/>
  <c r="T143" i="4"/>
  <c r="S143" i="4"/>
  <c r="T142" i="4"/>
  <c r="S142" i="4"/>
  <c r="T141" i="4"/>
  <c r="S141" i="4"/>
  <c r="T140" i="4"/>
  <c r="S140" i="4"/>
  <c r="T139" i="4"/>
  <c r="S139" i="4"/>
  <c r="T138" i="4"/>
  <c r="S138" i="4"/>
  <c r="T137" i="4"/>
  <c r="S137" i="4"/>
  <c r="T136" i="4"/>
  <c r="S136" i="4"/>
  <c r="T135" i="4"/>
  <c r="S135" i="4"/>
  <c r="T134" i="4"/>
  <c r="S134" i="4"/>
  <c r="T133" i="4"/>
  <c r="S133" i="4"/>
  <c r="T132" i="4"/>
  <c r="S132" i="4"/>
  <c r="T131" i="4"/>
  <c r="S131" i="4"/>
  <c r="T130" i="4"/>
  <c r="S130" i="4"/>
  <c r="T129" i="4"/>
  <c r="S129" i="4"/>
  <c r="T128" i="4"/>
  <c r="S128" i="4"/>
  <c r="T127" i="4"/>
  <c r="S127" i="4"/>
  <c r="T126" i="4"/>
  <c r="S126" i="4"/>
  <c r="T125" i="4"/>
  <c r="S125" i="4"/>
  <c r="T124" i="4"/>
  <c r="S124" i="4"/>
  <c r="T123" i="4"/>
  <c r="S123" i="4"/>
  <c r="T122" i="4"/>
  <c r="S122" i="4"/>
  <c r="T121" i="4"/>
  <c r="S121" i="4"/>
  <c r="T120" i="4"/>
  <c r="S120" i="4"/>
  <c r="T119" i="4"/>
  <c r="S119" i="4"/>
  <c r="T118" i="4"/>
  <c r="S118" i="4"/>
  <c r="T117" i="4"/>
  <c r="S117" i="4"/>
  <c r="T116" i="4"/>
  <c r="S116" i="4"/>
  <c r="T115" i="4"/>
  <c r="S115" i="4"/>
  <c r="T114" i="4"/>
  <c r="S114" i="4"/>
  <c r="T113" i="4"/>
  <c r="S113" i="4"/>
  <c r="T112" i="4"/>
  <c r="S112" i="4"/>
  <c r="T111" i="4"/>
  <c r="S111" i="4"/>
  <c r="T110" i="4"/>
  <c r="S110" i="4"/>
  <c r="T109" i="4"/>
  <c r="S109" i="4"/>
  <c r="T108" i="4"/>
  <c r="S108" i="4"/>
  <c r="T107" i="4"/>
  <c r="S107" i="4"/>
  <c r="T106" i="4"/>
  <c r="S106" i="4"/>
  <c r="T105" i="4"/>
  <c r="S105" i="4"/>
  <c r="T104" i="4"/>
  <c r="S104" i="4"/>
  <c r="T103" i="4"/>
  <c r="S103" i="4"/>
  <c r="T102" i="4"/>
  <c r="S102" i="4"/>
  <c r="T101" i="4"/>
  <c r="S101" i="4"/>
  <c r="T100" i="4"/>
  <c r="S100" i="4"/>
  <c r="T99" i="4"/>
  <c r="S99" i="4"/>
  <c r="T98" i="4"/>
  <c r="S98" i="4"/>
  <c r="T97" i="4"/>
  <c r="S97" i="4"/>
  <c r="T96" i="4"/>
  <c r="S96" i="4"/>
  <c r="T95" i="4"/>
  <c r="S95" i="4"/>
  <c r="T94" i="4"/>
  <c r="S94" i="4"/>
  <c r="T93" i="4"/>
  <c r="S93" i="4"/>
  <c r="T92" i="4"/>
  <c r="S92" i="4"/>
  <c r="T91" i="4"/>
  <c r="S91" i="4"/>
  <c r="T90" i="4"/>
  <c r="S90" i="4"/>
  <c r="T89" i="4"/>
  <c r="S89" i="4"/>
  <c r="T88" i="4"/>
  <c r="S88" i="4"/>
  <c r="T87" i="4"/>
  <c r="S87" i="4"/>
  <c r="T86" i="4"/>
  <c r="S86" i="4"/>
  <c r="T85" i="4"/>
  <c r="S85" i="4"/>
  <c r="T84" i="4"/>
  <c r="S84" i="4"/>
  <c r="T83" i="4"/>
  <c r="S83" i="4"/>
  <c r="T82" i="4"/>
  <c r="S82" i="4"/>
  <c r="T81" i="4"/>
  <c r="S81" i="4"/>
  <c r="T80" i="4"/>
  <c r="S80" i="4"/>
  <c r="T79" i="4"/>
  <c r="S79" i="4"/>
  <c r="T78" i="4"/>
  <c r="S78" i="4"/>
  <c r="T77" i="4"/>
  <c r="S77" i="4"/>
  <c r="T76" i="4"/>
  <c r="S76" i="4"/>
  <c r="T75" i="4"/>
  <c r="S75" i="4"/>
  <c r="T74" i="4"/>
  <c r="S74" i="4"/>
  <c r="T73" i="4"/>
  <c r="S73" i="4"/>
  <c r="T72" i="4"/>
  <c r="S72" i="4"/>
  <c r="T71" i="4"/>
  <c r="S71" i="4"/>
  <c r="T70" i="4"/>
  <c r="S70" i="4"/>
  <c r="T69" i="4"/>
  <c r="S69" i="4"/>
  <c r="T68" i="4"/>
  <c r="S68" i="4"/>
  <c r="T67" i="4"/>
  <c r="S67" i="4"/>
  <c r="T66" i="4"/>
  <c r="S66" i="4"/>
  <c r="T65" i="4"/>
  <c r="S65" i="4"/>
  <c r="T64" i="4"/>
  <c r="S64" i="4"/>
  <c r="T63" i="4"/>
  <c r="S63" i="4"/>
  <c r="T62" i="4"/>
  <c r="S62" i="4"/>
  <c r="T61" i="4"/>
  <c r="S61" i="4"/>
  <c r="T60" i="4"/>
  <c r="S60" i="4"/>
  <c r="T59" i="4"/>
  <c r="S59" i="4"/>
  <c r="T58" i="4"/>
  <c r="S58" i="4"/>
  <c r="T57" i="4"/>
  <c r="S57" i="4"/>
  <c r="T56" i="4"/>
  <c r="S56" i="4"/>
  <c r="T55" i="4"/>
  <c r="S55" i="4"/>
  <c r="T54" i="4"/>
  <c r="S54" i="4"/>
  <c r="T53" i="4"/>
  <c r="S53" i="4"/>
  <c r="T52" i="4"/>
  <c r="S52" i="4"/>
  <c r="T51" i="4"/>
  <c r="S51" i="4"/>
  <c r="T50" i="4"/>
  <c r="S50" i="4"/>
  <c r="T49" i="4"/>
  <c r="S49" i="4"/>
  <c r="T48" i="4"/>
  <c r="S48" i="4"/>
  <c r="T47" i="4"/>
  <c r="S47" i="4"/>
  <c r="T46" i="4"/>
  <c r="S46" i="4"/>
  <c r="T45" i="4"/>
  <c r="S45" i="4"/>
  <c r="T44" i="4"/>
  <c r="S44" i="4"/>
  <c r="T43" i="4"/>
  <c r="S43" i="4"/>
  <c r="T42" i="4"/>
  <c r="S42" i="4"/>
  <c r="T41" i="4"/>
  <c r="S41" i="4"/>
  <c r="T40" i="4"/>
  <c r="S40" i="4"/>
  <c r="T39" i="4"/>
  <c r="S39" i="4"/>
  <c r="T38" i="4"/>
  <c r="S38" i="4"/>
  <c r="T37" i="4"/>
  <c r="S37" i="4"/>
  <c r="T36" i="4"/>
  <c r="S36" i="4"/>
  <c r="T35" i="4"/>
  <c r="S35" i="4"/>
  <c r="T34" i="4"/>
  <c r="S34" i="4"/>
  <c r="T33" i="4"/>
  <c r="S33" i="4"/>
  <c r="T32" i="4"/>
  <c r="S32" i="4"/>
  <c r="T31" i="4"/>
  <c r="S31" i="4"/>
  <c r="F13" i="46" l="1"/>
  <c r="F14" i="46" s="1"/>
  <c r="A137" i="44"/>
  <c r="A138" i="44" s="1"/>
  <c r="A139" i="44" s="1"/>
  <c r="A140" i="44" s="1"/>
  <c r="A141" i="44" s="1"/>
  <c r="A142" i="44" s="1"/>
  <c r="A145" i="44"/>
  <c r="A146" i="44" s="1"/>
  <c r="A147" i="44" s="1"/>
  <c r="A148" i="44" s="1"/>
  <c r="A149" i="44" s="1"/>
  <c r="A150" i="44" s="1"/>
  <c r="A151" i="44" s="1"/>
  <c r="A36" i="23"/>
  <c r="F15" i="46" l="1"/>
  <c r="B29" i="37" s="1"/>
  <c r="E34" i="41"/>
  <c r="A37" i="23"/>
  <c r="A38" i="23" l="1"/>
  <c r="A39" i="23" s="1"/>
  <c r="A40" i="23" l="1"/>
  <c r="A41" i="23" l="1"/>
  <c r="A42" i="23" s="1"/>
  <c r="A43" i="23" s="1"/>
  <c r="A44" i="23" l="1"/>
  <c r="A45" i="23" s="1"/>
  <c r="A46" i="23" l="1"/>
  <c r="A47" i="23" s="1"/>
  <c r="A48" i="23" l="1"/>
  <c r="A50" i="23" s="1"/>
  <c r="A51" i="23" l="1"/>
  <c r="A52" i="23" s="1"/>
  <c r="A53" i="23" l="1"/>
  <c r="A54" i="23" s="1"/>
  <c r="A55" i="23" l="1"/>
  <c r="A56" i="23" s="1"/>
  <c r="A57" i="23" l="1"/>
  <c r="A58" i="23" l="1"/>
  <c r="A59" i="23" s="1"/>
  <c r="A60" i="23" s="1"/>
  <c r="A61" i="23" l="1"/>
  <c r="A62" i="23" s="1"/>
  <c r="A63" i="23" s="1"/>
  <c r="A68" i="2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Bonga Mdingi</author>
  </authors>
  <commentList>
    <comment ref="F3" authorId="0" shapeId="0" xr:uid="{E2E8A7A3-00E2-479E-9A79-B6CB6E20DE9C}">
      <text>
        <r>
          <rPr>
            <b/>
            <sz val="9"/>
            <color indexed="81"/>
            <rFont val="Tahoma"/>
            <charset val="1"/>
          </rPr>
          <t>Bonga Mdingi:</t>
        </r>
        <r>
          <rPr>
            <sz val="9"/>
            <color indexed="81"/>
            <rFont val="Tahoma"/>
            <charset val="1"/>
          </rPr>
          <t xml:space="preserve">
Escalation at 10%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Kevin Saunders</author>
  </authors>
  <commentList>
    <comment ref="M44" authorId="0" shapeId="0" xr:uid="{2C86FE8D-6A1D-4A02-81C7-2C88247F5974}">
      <text>
        <r>
          <rPr>
            <b/>
            <sz val="9"/>
            <color indexed="81"/>
            <rFont val="Tahoma"/>
            <family val="2"/>
          </rPr>
          <t>Kevin Saunders:</t>
        </r>
        <r>
          <rPr>
            <sz val="9"/>
            <color indexed="81"/>
            <rFont val="Tahoma"/>
            <family val="2"/>
          </rPr>
          <t xml:space="preserve">
Duration changed</t>
        </r>
      </text>
    </comment>
    <comment ref="L65" authorId="0" shapeId="0" xr:uid="{0D4CCBE1-2FDB-4EE5-8C28-B8390BD3A5B9}">
      <text>
        <r>
          <rPr>
            <b/>
            <sz val="9"/>
            <color indexed="81"/>
            <rFont val="Tahoma"/>
            <family val="2"/>
          </rPr>
          <t>Kevin Saunders:</t>
        </r>
        <r>
          <rPr>
            <sz val="9"/>
            <color indexed="81"/>
            <rFont val="Tahoma"/>
            <family val="2"/>
          </rPr>
          <t xml:space="preserve">
Reduced</t>
        </r>
      </text>
    </comment>
  </commentList>
</comments>
</file>

<file path=xl/sharedStrings.xml><?xml version="1.0" encoding="utf-8"?>
<sst xmlns="http://schemas.openxmlformats.org/spreadsheetml/2006/main" count="6098" uniqueCount="460">
  <si>
    <t>Ref No</t>
  </si>
  <si>
    <t>Location: Unit No or other</t>
  </si>
  <si>
    <t>Description</t>
  </si>
  <si>
    <t>Type description</t>
  </si>
  <si>
    <t>Total of PRICE Summary (In Rands)</t>
  </si>
  <si>
    <t>Common Plant</t>
  </si>
  <si>
    <t>Unit 1</t>
  </si>
  <si>
    <t>General</t>
  </si>
  <si>
    <t>1.    Ex Works Price (Overseas)</t>
  </si>
  <si>
    <t>Foreign</t>
  </si>
  <si>
    <t>PRICE ACTIVITY SCHEDULE</t>
  </si>
  <si>
    <t>Unit 2</t>
  </si>
  <si>
    <t>Design and engineering</t>
  </si>
  <si>
    <t xml:space="preserve">2.    Inland Transport Cost </t>
  </si>
  <si>
    <t>Local</t>
  </si>
  <si>
    <t>Unit 3</t>
  </si>
  <si>
    <t>Transport</t>
  </si>
  <si>
    <t>4.    Cost of seafreight</t>
  </si>
  <si>
    <t>Unit 4</t>
  </si>
  <si>
    <t>Construction, Erection, Installation</t>
  </si>
  <si>
    <t>5.    Cost of airfreight</t>
  </si>
  <si>
    <t>Unit 5</t>
  </si>
  <si>
    <t>Commissioning &amp; Testing</t>
  </si>
  <si>
    <t>6.    Cost of Marine Insurance*</t>
  </si>
  <si>
    <t>Unit 6</t>
  </si>
  <si>
    <t>Procurement and manufacture</t>
  </si>
  <si>
    <t>8.    Wharfage</t>
  </si>
  <si>
    <t>9.    Landing charges</t>
  </si>
  <si>
    <t>10.  Customs duties</t>
  </si>
  <si>
    <t>Outside Plants</t>
  </si>
  <si>
    <t>11.  Surcharge</t>
  </si>
  <si>
    <t xml:space="preserve">13.   Other ** </t>
  </si>
  <si>
    <t>14.  Cost of Rail transport In R.S.A.</t>
  </si>
  <si>
    <t>15.  Cost of Road transport In R.S.A.</t>
  </si>
  <si>
    <t>18.  F.O.R. Price-Goods manufactured Inside R.S.A.</t>
  </si>
  <si>
    <t>19.  F.O.R. Price-Goods supplied from Imported Items</t>
  </si>
  <si>
    <t>21.  Cost of Rail transport</t>
  </si>
  <si>
    <t>22.  Cost of Road transport</t>
  </si>
  <si>
    <t>25.  Local labour</t>
  </si>
  <si>
    <t>26.  Expatriate labour</t>
  </si>
  <si>
    <t>28.  Overseas Engineering Service</t>
  </si>
  <si>
    <t>29.  Local Engineering Service/Design</t>
  </si>
  <si>
    <t>Utilise drop down facility</t>
  </si>
  <si>
    <t>Price cost allocation - Note Unique currencies and CPA formula per line must be complied with ie only one currency with one associated CPA formula</t>
  </si>
  <si>
    <t>Price adjustment</t>
  </si>
  <si>
    <t>Rate of exchange Data</t>
  </si>
  <si>
    <t>Type</t>
  </si>
  <si>
    <t>Item No</t>
  </si>
  <si>
    <t>Switchgear Type</t>
  </si>
  <si>
    <t>Busbar Rating</t>
  </si>
  <si>
    <t>Sub-Description</t>
  </si>
  <si>
    <t>PS5 Allocation</t>
  </si>
  <si>
    <t>Unit of measure</t>
  </si>
  <si>
    <t>Unit price</t>
  </si>
  <si>
    <t>Quantity</t>
  </si>
  <si>
    <t>Total of PRICE Allocation (In Rands)</t>
  </si>
  <si>
    <t>FORMULA NOs</t>
  </si>
  <si>
    <t>Foreign / Local</t>
  </si>
  <si>
    <t>Currency Type</t>
  </si>
  <si>
    <t>RoE Currency 1,00 = R</t>
  </si>
  <si>
    <t>EUR</t>
  </si>
  <si>
    <t>ZAR</t>
  </si>
  <si>
    <t>HOT COMMISSIONING</t>
  </si>
  <si>
    <t>02BA</t>
  </si>
  <si>
    <t>11kV Unit Board 2A</t>
  </si>
  <si>
    <t>02BB</t>
  </si>
  <si>
    <t>11kV Unit Board 2B</t>
  </si>
  <si>
    <t>02BN</t>
  </si>
  <si>
    <t>02BP</t>
  </si>
  <si>
    <t>02BK</t>
  </si>
  <si>
    <t>03BA</t>
  </si>
  <si>
    <t>11kV Unit Board 3A</t>
  </si>
  <si>
    <t>03BB</t>
  </si>
  <si>
    <t>11kV Unit Board 3B</t>
  </si>
  <si>
    <t>03BN</t>
  </si>
  <si>
    <t>03BP</t>
  </si>
  <si>
    <t>03BK</t>
  </si>
  <si>
    <t>04BA</t>
  </si>
  <si>
    <t>11kV Unit Board 4A</t>
  </si>
  <si>
    <t>04BB</t>
  </si>
  <si>
    <t>11kV Unit Board 4B</t>
  </si>
  <si>
    <t>04BN</t>
  </si>
  <si>
    <t>04BP</t>
  </si>
  <si>
    <t>04BK</t>
  </si>
  <si>
    <t>05BA</t>
  </si>
  <si>
    <t>11kV Unit Board 5A</t>
  </si>
  <si>
    <t>05BB</t>
  </si>
  <si>
    <t>11kV Unit Board 5B</t>
  </si>
  <si>
    <t>05BN</t>
  </si>
  <si>
    <t>05BP</t>
  </si>
  <si>
    <t>05BK</t>
  </si>
  <si>
    <t>06BA</t>
  </si>
  <si>
    <t>11kV Unit Board 6A</t>
  </si>
  <si>
    <t>06BB</t>
  </si>
  <si>
    <t>11kV Unit Board 6B</t>
  </si>
  <si>
    <t>06BN</t>
  </si>
  <si>
    <t>06BP</t>
  </si>
  <si>
    <t>06BK</t>
  </si>
  <si>
    <t>10EA</t>
  </si>
  <si>
    <t>10EB</t>
  </si>
  <si>
    <t>10EC</t>
  </si>
  <si>
    <t>10ED</t>
  </si>
  <si>
    <t>60EA</t>
  </si>
  <si>
    <t>60EB</t>
  </si>
  <si>
    <t>60FC</t>
  </si>
  <si>
    <t>60FD</t>
  </si>
  <si>
    <t>20FC</t>
  </si>
  <si>
    <t>20FD</t>
  </si>
  <si>
    <t>20EC</t>
  </si>
  <si>
    <t>20ED</t>
  </si>
  <si>
    <t>20EE</t>
  </si>
  <si>
    <t>20EF</t>
  </si>
  <si>
    <t>Training</t>
  </si>
  <si>
    <t>TOTAL</t>
  </si>
  <si>
    <t>Code</t>
  </si>
  <si>
    <t>Exchange Rate Currency 1,00 =</t>
  </si>
  <si>
    <t>USD</t>
  </si>
  <si>
    <t>F-FOR PRICE GOODS A</t>
  </si>
  <si>
    <t>H-LOCAL / SITE ENGINEERING</t>
  </si>
  <si>
    <t>J-CPI</t>
  </si>
  <si>
    <t>PROTECTION</t>
  </si>
  <si>
    <t>LOT</t>
  </si>
  <si>
    <t>D-PD01 / IMPORT SEA/AIR FREIGHT</t>
  </si>
  <si>
    <t>FACTORY ACCEPTANCE TESTING</t>
  </si>
  <si>
    <t>Days</t>
  </si>
  <si>
    <t>COLD COMMISSIONING</t>
  </si>
  <si>
    <t>Protection Schemes - Redesign</t>
  </si>
  <si>
    <t>Site Establishment - Fixed Costs</t>
  </si>
  <si>
    <t>PG</t>
  </si>
  <si>
    <t>Site Establishment - Viarable Costs</t>
  </si>
  <si>
    <t>P &amp; G</t>
  </si>
  <si>
    <t>11kV Unit Board 2A Maintanance Isolator Board</t>
  </si>
  <si>
    <t>11kV Unit Board 2B Maintanance Isolator Board</t>
  </si>
  <si>
    <t>11kV Unit 2 Loop Supply Maintanance Board</t>
  </si>
  <si>
    <t>02BD/E</t>
  </si>
  <si>
    <t>02BG/H</t>
  </si>
  <si>
    <t>1300nm Single Mode Fibre (Diff)</t>
  </si>
  <si>
    <t>FIBER CABLING</t>
  </si>
  <si>
    <t>m</t>
  </si>
  <si>
    <t>11kV Unit Board 3A Maintanance Isolator Board</t>
  </si>
  <si>
    <t>11kV Unit Board 3B Maintanance Isolator Board</t>
  </si>
  <si>
    <t>11kV Unit 3 Loop Supply Maintanance Board</t>
  </si>
  <si>
    <t>03BD/E</t>
  </si>
  <si>
    <t>3.3kV Service Board 3A &amp; 3B</t>
  </si>
  <si>
    <t>03BG/H</t>
  </si>
  <si>
    <t>3.3kV Service Board 3C &amp; 3D</t>
  </si>
  <si>
    <t>11kV Unit Board 4A Maintanance Isolator Board</t>
  </si>
  <si>
    <t>11kV Unit Board 4B Maintanance Isolator Board</t>
  </si>
  <si>
    <t>11kV Unit 4 Loop Supply Maintanance Board</t>
  </si>
  <si>
    <t>04BD/E</t>
  </si>
  <si>
    <t>3.3kV Service Board 4A &amp; 4B</t>
  </si>
  <si>
    <t>04BG/H</t>
  </si>
  <si>
    <t>3.3kV Service Board 4C &amp; 4D</t>
  </si>
  <si>
    <t>11kV Unit Board 5A Maintanance Isolator Board</t>
  </si>
  <si>
    <t>11kV Unit Board 5B Maintanance Isolator Board</t>
  </si>
  <si>
    <t>11kV Unit 5 Loop Supply Maintanance Board</t>
  </si>
  <si>
    <t>05BD/E</t>
  </si>
  <si>
    <t>3.3kV Service Board 5A &amp; 5B</t>
  </si>
  <si>
    <t>05BG/H</t>
  </si>
  <si>
    <t>3.3kV Service Board 5C &amp; 5D</t>
  </si>
  <si>
    <t>11kV Unit Board 6A Maintanance Isolator Board</t>
  </si>
  <si>
    <t>11kV Unit Board 6B Maintanance Isolator Board</t>
  </si>
  <si>
    <t>11kV Unit 6 Loop Supply Maintanance Board</t>
  </si>
  <si>
    <t>06BD/E</t>
  </si>
  <si>
    <t>3.3kV Service Board 6A &amp; 6B</t>
  </si>
  <si>
    <t>06BG/H</t>
  </si>
  <si>
    <t>3.3kV Service Board 6C &amp; 6D</t>
  </si>
  <si>
    <t>TRAINING Services</t>
  </si>
  <si>
    <t>Yearly</t>
  </si>
  <si>
    <t>Prototype Schemes</t>
  </si>
  <si>
    <t>P&amp;G's</t>
  </si>
  <si>
    <t>GBP</t>
  </si>
  <si>
    <t>AUD</t>
  </si>
  <si>
    <t>CAD</t>
  </si>
  <si>
    <t>CHF</t>
  </si>
  <si>
    <t>JPY</t>
  </si>
  <si>
    <t>NZD</t>
  </si>
  <si>
    <t>Matimba Pricing</t>
  </si>
  <si>
    <t>Matimba Description</t>
  </si>
  <si>
    <t xml:space="preserve">'11kV Coal board 2A </t>
  </si>
  <si>
    <t>'11kV Coal board 2B</t>
  </si>
  <si>
    <t>'3.3kV Ash board 1A</t>
  </si>
  <si>
    <t>'3.3kV Ash board 1B</t>
  </si>
  <si>
    <t>'11kV Ash board 1A</t>
  </si>
  <si>
    <t>'11kV Ash board 1B</t>
  </si>
  <si>
    <t>'3.3kV Ash board 3A</t>
  </si>
  <si>
    <t>3.3kV Ash board 3B</t>
  </si>
  <si>
    <t>3.3kV Ash board 2A</t>
  </si>
  <si>
    <t>3.3kV Ash board 2B</t>
  </si>
  <si>
    <t>11kV Coal board 1A</t>
  </si>
  <si>
    <t>11kV Coal board 1B</t>
  </si>
  <si>
    <t>3.3KV coal conveyor board A</t>
  </si>
  <si>
    <t>3.3KV coal conveyor board B</t>
  </si>
  <si>
    <t>Description Matimba</t>
  </si>
  <si>
    <t>MATIMBA SUBSTATION</t>
  </si>
  <si>
    <t>220VDC 50A Charger</t>
  </si>
  <si>
    <t>PRICING INFORMATION</t>
  </si>
  <si>
    <t>INVITATION TO TENDER</t>
  </si>
  <si>
    <t xml:space="preserve">ENQUIRY NUMBER </t>
  </si>
  <si>
    <t>FOR</t>
  </si>
  <si>
    <r>
      <t>TENDERER’S</t>
    </r>
    <r>
      <rPr>
        <b/>
        <sz val="14"/>
        <rFont val="Arial"/>
        <family val="2"/>
      </rPr>
      <t xml:space="preserve"> NAME: </t>
    </r>
  </si>
  <si>
    <t>THE PRICE:  IN RAND (excluding VAT) :</t>
  </si>
  <si>
    <t>RAND VALUE IN WORDS:</t>
  </si>
  <si>
    <t>DATE :</t>
  </si>
  <si>
    <t>AUTHORISED SIGNATORY (per note below) :</t>
  </si>
  <si>
    <t>NAME :</t>
  </si>
  <si>
    <t>DESIGNATION :</t>
  </si>
  <si>
    <r>
      <t xml:space="preserve">Chief Eexcutive Officer (Duly authorised to act for and behalf of the </t>
    </r>
    <r>
      <rPr>
        <sz val="14"/>
        <color rgb="FF0070C0"/>
        <rFont val="Arial"/>
        <family val="2"/>
      </rPr>
      <t>Contractor</t>
    </r>
    <r>
      <rPr>
        <sz val="14"/>
        <rFont val="Arial"/>
        <family val="2"/>
      </rPr>
      <t>)</t>
    </r>
  </si>
  <si>
    <t>Notes for assistance with input</t>
  </si>
  <si>
    <t>Read these notes BEFORE changes are made to sheets in this workbook.</t>
  </si>
  <si>
    <t>This Spreadsheet contains the following sheets</t>
  </si>
  <si>
    <t>Cover Sheet</t>
  </si>
  <si>
    <t>This is the cover sheet for Section 5.1</t>
  </si>
  <si>
    <t>Input notes</t>
  </si>
  <si>
    <t>This sheet is provided for help only and will not form part of the contract.</t>
  </si>
  <si>
    <t>5.1.0 Preamble</t>
  </si>
  <si>
    <t>This is a Preamble to Section 5.1</t>
  </si>
  <si>
    <t>5.1.1 Summary</t>
  </si>
  <si>
    <t>This is a manual summary sheet. Data from sheet 5.1.2 and 5.1.3 may be used to assist with compilation</t>
  </si>
  <si>
    <t>5.1.2. Pricing Schedule</t>
  </si>
  <si>
    <t>This is the main data entry sheet for the Tenderer to complete. DO NOT input below current data point as stipulated in this sheet. Include additional rows above this are with applicable items if required to preserve integrity of "Data" range.</t>
  </si>
  <si>
    <t>5.1.3 Rate of Exchange</t>
  </si>
  <si>
    <t>This sheet is provided for Rate of Exchange which are carried forward to the Pricing Worksheet</t>
  </si>
  <si>
    <t>5.1.4.0 NOTES for compilation of Price adjustment formulae</t>
  </si>
  <si>
    <t>This sheet is provided for the Price adjustment formulae which are carried forward to the Pricing Worksheet</t>
  </si>
  <si>
    <t>Details of Price adjustment formulae to be completed in detail by the Tenderer with reference to the NOTES</t>
  </si>
  <si>
    <t>5.1.5 LME</t>
  </si>
  <si>
    <t>London Metal Exchange information. Tenderer to populate estimated tonnages.</t>
  </si>
  <si>
    <t xml:space="preserve"> </t>
  </si>
  <si>
    <t>5.1.0 PREAMBLES</t>
  </si>
  <si>
    <t xml:space="preserve">PRICE SCHEDULES </t>
  </si>
  <si>
    <t xml:space="preserve">Price schedule provides the basis of all valuations of the work, payments in multiple currencies, price adjustment (CPA) and general progress monitoring. </t>
  </si>
  <si>
    <r>
      <t xml:space="preserve">The amount due at each application for payment date is based on activities and/or milestones completed as measured in terms of the price schedule. The </t>
    </r>
    <r>
      <rPr>
        <i/>
        <sz val="10"/>
        <rFont val="Arial"/>
        <family val="2"/>
      </rPr>
      <t>Tenderer</t>
    </r>
    <r>
      <rPr>
        <sz val="10"/>
        <rFont val="Arial"/>
        <family val="2"/>
      </rPr>
      <t xml:space="preserve"> provides all necessary information which is required to determine amounts due at each application for payment relative to the activities and/or milestones completed or to be completed.</t>
    </r>
  </si>
  <si>
    <r>
      <t xml:space="preserve">The price schedule work breakdown structure provided by the </t>
    </r>
    <r>
      <rPr>
        <i/>
        <sz val="10"/>
        <rFont val="Arial"/>
        <family val="2"/>
      </rPr>
      <t>Tenderer</t>
    </r>
    <r>
      <rPr>
        <sz val="10"/>
        <rFont val="Arial"/>
        <family val="2"/>
      </rPr>
      <t xml:space="preserve">is based on the price schedule provided by the </t>
    </r>
    <r>
      <rPr>
        <i/>
        <sz val="10"/>
        <rFont val="Arial"/>
        <family val="2"/>
      </rPr>
      <t>Project Manager</t>
    </r>
    <r>
      <rPr>
        <sz val="10"/>
        <rFont val="Arial"/>
        <family val="2"/>
      </rPr>
      <t xml:space="preserve">.  The activities listed by the </t>
    </r>
    <r>
      <rPr>
        <i/>
        <sz val="10"/>
        <rFont val="Arial"/>
        <family val="2"/>
      </rPr>
      <t>Project Manager</t>
    </r>
    <r>
      <rPr>
        <sz val="10"/>
        <rFont val="Arial"/>
        <family val="2"/>
      </rPr>
      <t xml:space="preserve"> identify the specific items of work which are estimated to be required to achieve Completion. The price schedule work breakdown structure is compiled to the satisfaction of the </t>
    </r>
    <r>
      <rPr>
        <i/>
        <sz val="10"/>
        <rFont val="Arial"/>
        <family val="2"/>
      </rPr>
      <t>Project Manager</t>
    </r>
    <r>
      <rPr>
        <sz val="10"/>
        <rFont val="Arial"/>
        <family val="2"/>
      </rPr>
      <t xml:space="preserve"> with any additions and/or amendments deemed necessary. </t>
    </r>
  </si>
  <si>
    <r>
      <t xml:space="preserve">The </t>
    </r>
    <r>
      <rPr>
        <i/>
        <sz val="10"/>
        <rFont val="Arial"/>
        <family val="2"/>
      </rPr>
      <t>Tenderer</t>
    </r>
    <r>
      <rPr>
        <sz val="10"/>
        <rFont val="Arial"/>
        <family val="2"/>
      </rPr>
      <t>s detailed price schedule summates back to the summary of prices and is in sufficient detail to monitor completion of items related to the accepted programme and or milestones in order that payment of completed work may be assessed.</t>
    </r>
  </si>
  <si>
    <t>The activities on the pricing schedule are integrated with the required rate of exchange and price adjustment information and the forecast rate of payment schedule (FRP).</t>
  </si>
  <si>
    <t>Clear unique identification of work in multiple currencies is separately identified in the price schedule and for each currency and uniquely associated price adjustment formula. The combination of currencies and or price adjustment formulae in single rows is not permissible. The tenderer clearly identifies rows added to accommodate these requirements.</t>
  </si>
  <si>
    <t>The total of the prices includes for all direct and indirect costs, overheads, profits, on costs, risks, liabilities, obligations, etc. relative to the contract.</t>
  </si>
  <si>
    <r>
      <t xml:space="preserve">The </t>
    </r>
    <r>
      <rPr>
        <i/>
        <sz val="10"/>
        <rFont val="Arial"/>
        <family val="2"/>
      </rPr>
      <t>Tenderer</t>
    </r>
    <r>
      <rPr>
        <sz val="10"/>
        <rFont val="Arial"/>
        <family val="2"/>
      </rPr>
      <t xml:space="preserve"> allows for all necessary costs to complete the </t>
    </r>
    <r>
      <rPr>
        <i/>
        <sz val="10"/>
        <rFont val="Arial"/>
        <family val="2"/>
      </rPr>
      <t>works</t>
    </r>
    <r>
      <rPr>
        <sz val="10"/>
        <rFont val="Arial"/>
        <family val="2"/>
      </rPr>
      <t xml:space="preserve"> as required in terms of the specifications, scope of work and conditions of contract whether expressly stated or not in the price schedules. The </t>
    </r>
    <r>
      <rPr>
        <i/>
        <sz val="10"/>
        <rFont val="Arial"/>
        <family val="2"/>
      </rPr>
      <t>Tenderer</t>
    </r>
    <r>
      <rPr>
        <sz val="10"/>
        <rFont val="Arial"/>
        <family val="2"/>
      </rPr>
      <t xml:space="preserve"> provides the </t>
    </r>
    <r>
      <rPr>
        <i/>
        <sz val="10"/>
        <rFont val="Arial"/>
        <family val="2"/>
      </rPr>
      <t>Project Manager</t>
    </r>
    <r>
      <rPr>
        <sz val="10"/>
        <rFont val="Arial"/>
        <family val="2"/>
      </rPr>
      <t xml:space="preserve"> with any breakdown of prices as may be required for specific items not detailed in the price schedules prior to or after contract award.</t>
    </r>
  </si>
  <si>
    <t xml:space="preserve">All values are total values prior to any retention and excludes VAT. Retention is not calculated in the forecast rate of payment schedule (FRP). </t>
  </si>
  <si>
    <t>Tenderer to check and take responsibility for all descriptions, formulae, and structure of this file.</t>
  </si>
  <si>
    <r>
      <t xml:space="preserve">The </t>
    </r>
    <r>
      <rPr>
        <i/>
        <sz val="10"/>
        <rFont val="Arial"/>
        <family val="2"/>
      </rPr>
      <t>Tenderer</t>
    </r>
    <r>
      <rPr>
        <sz val="10"/>
        <rFont val="Arial"/>
        <family val="2"/>
      </rPr>
      <t xml:space="preserve"> may add rows as required to cater for specific requirements but is to adhere to the basic requirements identified above and to clearly identify the rows added relative to the </t>
    </r>
    <r>
      <rPr>
        <i/>
        <sz val="10"/>
        <rFont val="Arial"/>
        <family val="2"/>
      </rPr>
      <t>Project Manager</t>
    </r>
    <r>
      <rPr>
        <sz val="10"/>
        <rFont val="Arial"/>
        <family val="2"/>
      </rPr>
      <t>'s items. No rows are to be deleted.</t>
    </r>
  </si>
  <si>
    <t>Ensure clear Indicatation whether offer is main or alternative tender.</t>
  </si>
  <si>
    <t>No</t>
  </si>
  <si>
    <t>TENDERER NAME:</t>
  </si>
  <si>
    <t xml:space="preserve">Notes: </t>
  </si>
  <si>
    <t>For conformity please notify Eskom regarding any currencies to be used and not identified on the attached</t>
  </si>
  <si>
    <t>list prior to enquiry closing in order that the applicable rate is provided by Eskom.</t>
  </si>
  <si>
    <t>All information in this table must conform with all other equivalent information in the offer.</t>
  </si>
  <si>
    <t xml:space="preserve">Payment for foreign commitments must be in terms of  CPA (IG) Rev 28 where applicable. Refer Tender Returnables </t>
  </si>
  <si>
    <t>Indicate the currency per row in the Prices but only one currency per row is allowed Exchange rates must</t>
  </si>
  <si>
    <t>be stipulated in the format of Currency 1,00 = ZAR "value" and rounded to four decimals. The exchange</t>
  </si>
  <si>
    <t>rates in the tables below must be used to convert foreign currency amounts to Rand.</t>
  </si>
  <si>
    <t>The exchange rates to be used are 7 calendar days before tender close.</t>
  </si>
  <si>
    <t>RATE OF EXCHANGE FOR MULTIPLE CURRENCIES</t>
  </si>
  <si>
    <t>Summary</t>
  </si>
  <si>
    <t xml:space="preserve">All rates of exchange at base of: </t>
  </si>
  <si>
    <t>Currency Description</t>
  </si>
  <si>
    <t>Rand value</t>
  </si>
  <si>
    <t>Currency value</t>
  </si>
  <si>
    <t>Payment method 1a, 1b or 2</t>
  </si>
  <si>
    <t>South African Rand</t>
  </si>
  <si>
    <t>Austrialian Dollar</t>
  </si>
  <si>
    <t>British Pound</t>
  </si>
  <si>
    <t>Canadian Dollar</t>
  </si>
  <si>
    <t>Danish Krone</t>
  </si>
  <si>
    <t>DKK</t>
  </si>
  <si>
    <t>European Currency</t>
  </si>
  <si>
    <t>Japanese Yen</t>
  </si>
  <si>
    <t>New Zealand Dollar</t>
  </si>
  <si>
    <t>Norwegian Krone</t>
  </si>
  <si>
    <t>NOK</t>
  </si>
  <si>
    <t>Singapore Dollar</t>
  </si>
  <si>
    <t>SGD</t>
  </si>
  <si>
    <t>Swedish Krone</t>
  </si>
  <si>
    <t>SEK</t>
  </si>
  <si>
    <t>Swiss Franc</t>
  </si>
  <si>
    <t>United States Dollars</t>
  </si>
  <si>
    <t>TOTAL RAND VALUE OF ALL CURRENCIES</t>
  </si>
  <si>
    <t>Check that value balances with Summary of tendered values</t>
  </si>
  <si>
    <t>Must equal Tender Price</t>
  </si>
  <si>
    <t>SUMMARY OF PRICES</t>
  </si>
  <si>
    <t>All prices in ZAR</t>
  </si>
  <si>
    <t>Main / Alt</t>
  </si>
  <si>
    <t>Bill No</t>
  </si>
  <si>
    <t>Bill Description</t>
  </si>
  <si>
    <t>Prices (P)</t>
  </si>
  <si>
    <t>Main</t>
  </si>
  <si>
    <t>Summary of Foreign breakdown</t>
  </si>
  <si>
    <t>Works</t>
  </si>
  <si>
    <t>Foreign 'Currency Value</t>
  </si>
  <si>
    <t>5.1.4 PRICE ADJUSTMENT FOR INFLATION</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</si>
  <si>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</si>
  <si>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</si>
  <si>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</si>
  <si>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</si>
  <si>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 general public may be submitted instead, with the specific electronic route and web page reflecting the applicable data.</t>
  </si>
  <si>
    <t>c.</t>
  </si>
  <si>
    <t>Each formula is related to one unique currency. Mixing of currencies in a specific formula is not acceptable.</t>
  </si>
  <si>
    <t>CPA FORMULAE REQUIREMENTS :</t>
  </si>
  <si>
    <t>i.</t>
  </si>
  <si>
    <t>Formulae must be linked to independent cost indices or other benchmarks ("reference prices") and must be clearly and completely defined. The source must be a recognised statistical publishing source and must not be in-house indices.</t>
  </si>
  <si>
    <t>ii.</t>
  </si>
  <si>
    <t xml:space="preserve">Local Indices: Where local indices other than SEIFSA or StatsSA are specified, the tenderer is to submit 5 years' historical data for such indices.  Note that the Contractor must ensure that indices are published and recommended by the "Source" as applicable to the work involved. For example SEIFSA has terminated the publication of Table E and is replaced by Table E-A and or E-EX and the specific sub breakdown of such must be identified. Also SEIFSA recommends utilisation of Table L-2 for road transport rather than Table L-1.  </t>
  </si>
  <si>
    <t>iii.</t>
  </si>
  <si>
    <t>Foreign Price Adjustments: In the case of foreign price adjustments, the Contractor is to submit 5 years' historical data for the tendered indices.  Where a formula is linked to indices in a country, payment of the amounts for that formula must be in the currency of the same country.  A formula may not be linked to indices of more than one country.</t>
  </si>
  <si>
    <t>iv.</t>
  </si>
  <si>
    <t xml:space="preserve">Commodity Price Linked Payments: The reference price is considered as the base price (index) for purpose of the CPA formula and is included in the applicable tables below and must be in the currency in which the CPA will be payable.  The exchange rate applied to convert the base price in a foreign currency into that of the currency of the formula must also be indicated in the tables below if the price is not in the same currency as the applicable formula, i.e. exposure to the movement in a reference price is in the same currency as that of the CPA formula.  The Contractor is to submit 5 years' historical price data for such commodity, </t>
  </si>
  <si>
    <t>v.</t>
  </si>
  <si>
    <t xml:space="preserve">London Metal Exchange (LME) Prices: For metals traded on the LME, the tonnage will be required before contract award in order for Eskom to hedge the metal price fluctuations.  This applies also for prices linked to local indices or reference prices.  Though these metals are traded in US$, prices are daily quoted in various other currencies.  The LME price in the currency of the formula must apply and thus not the US$ unless the amount payable in terms of the formula is US$.  Refer to the "LME" Sheet in this file for more detail regarding this aspect.  By indicating any of these metals in the formulae below, the contractor declares that neither he nor any other body avails or will avail of forward price and/or currency cover for the metal(s).  </t>
  </si>
  <si>
    <t>vi.</t>
  </si>
  <si>
    <t xml:space="preserve">CPA Base Date: The CPA base date for calculating price movements is the Base Date as defined in the Particular Conditions, Clause 1.1.3.1.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the price adjustment. </t>
  </si>
  <si>
    <t>vii.</t>
  </si>
  <si>
    <t xml:space="preserve">Period for Movement in Indices: The period for which the movement in indices or reference prices is considered, is the period until the last day of the month prior to the  month in which the work in question was executed or completed (or in which an event or activity for which the adjustment applies, took place).  For indices or reference prices published as at certain dates, and where such a date is not the last day of the month prior to the month in which the work was executed or completed (or an event or activity took place),  then latest date for which the indices or price references are published before the last day of the month prior to the execution or completion of work (or an event or activity took place) is considered as the last day index or reference price of the month prior to execution or completion of work (or event or activity). </t>
  </si>
  <si>
    <t>viii.</t>
  </si>
  <si>
    <t>Proportions/weighting/coefficients/base reference in CPA Formulae: The fixed portion of each formula, not subject to inflation, is at least 15% and contractors may submit higher fixed portion percentages.  The indices or other benchmarks and their proportions in the formula must be realistic and relative to the applicable work. The fixed portion and other proportions must add up to 100%.</t>
  </si>
  <si>
    <t>ix.</t>
  </si>
  <si>
    <t>Base Index or Reference Price :   The base index or reference price must be inserted in the appropriate column</t>
  </si>
  <si>
    <t>PRICE ADJUSTMENT FOR INFLATION</t>
  </si>
  <si>
    <t>FORMULAE DETAILS</t>
  </si>
  <si>
    <t>CPA No "Description" automated from Summary CPA formulae (Predefine description heading in Summary CPA formulae)</t>
  </si>
  <si>
    <t>CPA No</t>
  </si>
  <si>
    <t>Index</t>
  </si>
  <si>
    <t>Proportion / Coefficient / Weight / Base reference price</t>
  </si>
  <si>
    <t>Scope of Index (eg Labour)</t>
  </si>
  <si>
    <t>Title/Definition : Linked to the index, e.g., Table C3, All hourly paid employees.  Must be completely defined</t>
  </si>
  <si>
    <t>Source of Index ((indices prepared by (e.g. SEIFSA, StatsSA, LME)</t>
  </si>
  <si>
    <t>Base month if not Base Date as defined (See Note vi)</t>
  </si>
  <si>
    <t>Base index</t>
  </si>
  <si>
    <t>Formula Currency Code</t>
  </si>
  <si>
    <t>Currency Code</t>
  </si>
  <si>
    <t>Historical Data  (Yes/No)</t>
  </si>
  <si>
    <t>Internet address</t>
  </si>
  <si>
    <t>d</t>
  </si>
  <si>
    <t>e</t>
  </si>
  <si>
    <t>Fixed Non-adjustable (0.15 minimum)</t>
  </si>
  <si>
    <t>Total (1.00)</t>
  </si>
  <si>
    <t>Commodities Traded on the London Metal Exchange (LME)</t>
  </si>
  <si>
    <t>Notes  :</t>
  </si>
  <si>
    <t>The metals listed are traded in US Dollar.  If the Dollar prices are converted to other currencies,</t>
  </si>
  <si>
    <t xml:space="preserve">including South African Rand, the exchange rates must be indicated in the CPA sheet.  </t>
  </si>
  <si>
    <t>Under normal instances Eskom hedges its exposure to price movements even in instances where</t>
  </si>
  <si>
    <t>the local portion of contract prices are subject to fluctuations in local indices, e.g. SEIFSA Table F</t>
  </si>
  <si>
    <t>(for copper, zinc and lead), Table R (for aluminium), etc.  In such instances the exchange rates are</t>
  </si>
  <si>
    <t>not required.  The tonnage needs to be stipulated as per Note v. in the CPA Sheet of this Excel file</t>
  </si>
  <si>
    <t>before contract award.</t>
  </si>
  <si>
    <t xml:space="preserve">The reference to aluminium must be clearly stipulated in the CPA Sheet, ie "Aluminium" or </t>
  </si>
  <si>
    <t>"Aluminium Alloy".  Furthermore, Eskom can only accept Aluminium Alloy (instead of Aluminium) if</t>
  </si>
  <si>
    <t>the material consists of aluminium alloy, otherwise Eskom accepts only the Aluminium LME prices</t>
  </si>
  <si>
    <t>as adjustment benchmark</t>
  </si>
  <si>
    <t>The LME metals are :</t>
  </si>
  <si>
    <t>- Copper</t>
  </si>
  <si>
    <t>- Aluminium (Primary or First Grade)</t>
  </si>
  <si>
    <t xml:space="preserve">- Aluminium Alloy </t>
  </si>
  <si>
    <t>- Lead</t>
  </si>
  <si>
    <t>- Zinc</t>
  </si>
  <si>
    <t>- Nickel</t>
  </si>
  <si>
    <t>- Tin</t>
  </si>
  <si>
    <t>CPI</t>
  </si>
  <si>
    <t>PD01 / IMPORT FREIGHT</t>
  </si>
  <si>
    <t>PD01 / LOCAL TRANSPORT</t>
  </si>
  <si>
    <t>FOR PRICE GOODS A</t>
  </si>
  <si>
    <t>FOR PRICE GOODS B</t>
  </si>
  <si>
    <t>LOCAL / SITE ENGINEERING</t>
  </si>
  <si>
    <t>CAR TRAVEL</t>
  </si>
  <si>
    <t>PROTECTION / AUTOMATION FOB</t>
  </si>
  <si>
    <t>Semi Sealed and Vented Nickel Cadmium cells</t>
  </si>
  <si>
    <t>Installation and commissioning of chargers and Batteries</t>
  </si>
  <si>
    <t>UPS (Uninterrupted Power Supply)</t>
  </si>
  <si>
    <t>Grand Total</t>
  </si>
  <si>
    <t>CSDG @ 0.25%</t>
  </si>
  <si>
    <t>DUCT WORK</t>
  </si>
  <si>
    <t>SUM of Total</t>
  </si>
  <si>
    <t/>
  </si>
  <si>
    <t>P-PROTECTION / AUTOMATION FOR 1</t>
  </si>
  <si>
    <t>X-PROTECTION / AUTOMATION FOR SUPPLIER SCH</t>
  </si>
  <si>
    <t>6.6kV Unit Service Board 2A</t>
  </si>
  <si>
    <t>6.6kV Unit Service Board 2B</t>
  </si>
  <si>
    <t>PTS</t>
  </si>
  <si>
    <t>Totals</t>
  </si>
  <si>
    <t>Combined</t>
  </si>
  <si>
    <t>Common plant</t>
  </si>
  <si>
    <t>Total Local</t>
  </si>
  <si>
    <t xml:space="preserve">Total Foreign </t>
  </si>
  <si>
    <t>Total Combined</t>
  </si>
  <si>
    <t>P&amp;G</t>
  </si>
  <si>
    <t>PD01 / IMPORT GIS SWITCHGEAR</t>
  </si>
  <si>
    <t>PD01 / IMPORT AIS SWITCHGEAR</t>
  </si>
  <si>
    <t>B4</t>
  </si>
  <si>
    <t>FAT Assistance</t>
  </si>
  <si>
    <t>COLD COMMISSIONING Assistance Unit 1 - LOT</t>
  </si>
  <si>
    <r>
      <t>1.1.</t>
    </r>
    <r>
      <rPr>
        <b/>
        <sz val="11"/>
        <rFont val="Times New Roman"/>
        <family val="1"/>
      </rPr>
      <t xml:space="preserve">           </t>
    </r>
    <r>
      <rPr>
        <b/>
        <sz val="11"/>
        <rFont val="Arial"/>
        <family val="2"/>
      </rPr>
      <t>PS5  Price Schedule - page 1</t>
    </r>
  </si>
  <si>
    <t xml:space="preserve">PRICE SCHEDULE FOR GOODS MANUFACTURED IN AND OUTSIDE THE R.S.A.                                </t>
  </si>
  <si>
    <t>PAGE 1 OF 2</t>
  </si>
  <si>
    <t xml:space="preserve">SUPPLY, DELIVERY &amp; ERECTION / INSTALLATION (PS5)                                                                                </t>
  </si>
  <si>
    <t xml:space="preserve">ENQUIRY NO: </t>
  </si>
  <si>
    <t xml:space="preserve">REMARKS:                                                                       </t>
  </si>
  <si>
    <t>ITEM</t>
  </si>
  <si>
    <t>DESCRIPTION</t>
  </si>
  <si>
    <t>GRAND TOTAL</t>
  </si>
  <si>
    <t>3.    FOB Price</t>
  </si>
  <si>
    <t>7.    Total price delivered port R.S.A.</t>
  </si>
  <si>
    <t>12   Cost of Importation</t>
  </si>
  <si>
    <t>16.  Cost of transport works to site</t>
  </si>
  <si>
    <t>17.  Price (FOB) delivered to works/site</t>
  </si>
  <si>
    <t>Supplied from Inside R.S.A.</t>
  </si>
  <si>
    <t>20.  Total F.O.R. price</t>
  </si>
  <si>
    <t>23.  Cost of transport works to site</t>
  </si>
  <si>
    <t>24.  Price (F.O.R.) delivered to site</t>
  </si>
  <si>
    <t>Site work (Erection/Installation)</t>
  </si>
  <si>
    <t>27.  Total price for site work</t>
  </si>
  <si>
    <t>30.  Total price for Engineering Service</t>
  </si>
  <si>
    <t>30.1.  Total price delivered to site before VAT</t>
  </si>
  <si>
    <t>31.  VAT</t>
  </si>
  <si>
    <t>32.  Total price delivered to site including VAT</t>
  </si>
  <si>
    <r>
      <t>1.2.</t>
    </r>
    <r>
      <rPr>
        <b/>
        <sz val="11"/>
        <rFont val="Times New Roman"/>
        <family val="1"/>
      </rPr>
      <t xml:space="preserve">      PS5  Price Schedule - page 2     </t>
    </r>
  </si>
  <si>
    <t>ENQUIRY NO:</t>
  </si>
  <si>
    <t>ITEM NO.</t>
  </si>
  <si>
    <t>REMARKS:</t>
  </si>
  <si>
    <t>CIF Price (Line 7)</t>
  </si>
  <si>
    <t>34.    Currency           B:  1  ZAR  =</t>
  </si>
  <si>
    <t>(FOB)</t>
  </si>
  <si>
    <t>35.    Currency           C:  1  ZAR  =</t>
  </si>
  <si>
    <t>36.     Currency          D:  1  ZAR  =</t>
  </si>
  <si>
    <t>(Freight)</t>
  </si>
  <si>
    <t>37.     Currency          E:  1  ZAR  =</t>
  </si>
  <si>
    <t xml:space="preserve"> (Ins)</t>
  </si>
  <si>
    <t>38.    Total CIF price</t>
  </si>
  <si>
    <t>(7 = 33+34+35+36+37)</t>
  </si>
  <si>
    <t>Price Expatriate Labour (Line 26)</t>
  </si>
  <si>
    <t>40.    Currency           B:  1  ZAR  =</t>
  </si>
  <si>
    <t>41.     Currency           C:  1  ZAR  =</t>
  </si>
  <si>
    <t>42.     Currency          D:  1  ZAR  =</t>
  </si>
  <si>
    <t>43.     Currency          E:  1  ZAR  =</t>
  </si>
  <si>
    <t>44. Total Price Expatriate Labour</t>
  </si>
  <si>
    <t>(26 = 39+40+41+42+43)</t>
  </si>
  <si>
    <t>Price Overseas Engineering Services (Line 28)</t>
  </si>
  <si>
    <t>45.    Currency           A:  1  ZAR  =</t>
  </si>
  <si>
    <t>46.     Currency          B:  1  ZAR  =</t>
  </si>
  <si>
    <t>47.     Currency          C:  1  ZAR  =</t>
  </si>
  <si>
    <t>48.     Currency          D:  1  ZAR  =</t>
  </si>
  <si>
    <t>49.     Currency          E:  1  ZAR  =</t>
  </si>
  <si>
    <t>50.  Total Price O/seas Engineering Services</t>
  </si>
  <si>
    <t>(28 = 45+46+47+48+49)</t>
  </si>
  <si>
    <t>51.    Foreign content of total price</t>
  </si>
  <si>
    <t>(38+44+50)</t>
  </si>
  <si>
    <t>NAME</t>
  </si>
  <si>
    <t>DATE</t>
  </si>
  <si>
    <t>SIGNATURE:</t>
  </si>
  <si>
    <t>CAPACITY:</t>
  </si>
  <si>
    <t>SA Nel</t>
  </si>
  <si>
    <t xml:space="preserve">MATIMBA POWER STATION MEDIUM VOLTAGE SWITCHGEAR REPLACEMENT PROJECT FOR UNITS 1 TO 6 AND OUTSIDE PLANT </t>
  </si>
  <si>
    <t xml:space="preserve">Project Value Related </t>
  </si>
  <si>
    <t xml:space="preserve">Static Board Room </t>
  </si>
  <si>
    <t>5.1.4.1 CPA Formulae</t>
  </si>
  <si>
    <t>MATIMBA POWER STATION</t>
  </si>
  <si>
    <t>Part 1A MV Switchgear (6 Units and outside plant)</t>
  </si>
  <si>
    <t>Part 1B Protection (6 Units and outside plant)</t>
  </si>
  <si>
    <t>Part 1C Automation (6 Units and outside plant)</t>
  </si>
  <si>
    <t>Part 1D Essential Supplies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</si>
</sst>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4" formatCode="_-&quot;R&quot;* #,##0.00_-;\-&quot;R&quot;* #,##0.00_-;_-&quot;R&quot;* &quot;-&quot;??_-;_-@_-"/>
    <numFmt numFmtId="43" formatCode="_-* #,##0.00_-;\-* #,##0.00_-;_-* &quot;-&quot;??_-;_-@_-"/>
    <numFmt numFmtId="164" formatCode="&quot;R&quot;\ #,##0.00"/>
    <numFmt numFmtId="165" formatCode="_ &quot;R&quot;\ * #,##0.00_ ;_ &quot;R&quot;\ * \-#,##0.00_ ;_ &quot;R&quot;\ * &quot;-&quot;??_ ;_ @_ "/>
    <numFmt numFmtId="166" formatCode="&quot;R&quot;\ #,##0.000000"/>
    <numFmt numFmtId="167" formatCode="dd\-mmm\-yy_)"/>
    <numFmt numFmtId="168" formatCode="#,##0.00_ ;\-#,##0.00\ "/>
    <numFmt numFmtId="169" formatCode="000"/>
    <numFmt numFmtId="170" formatCode="&quot;R&quot;#,##0.00"/>
    <numFmt numFmtId="171" formatCode="dd\-mmm\-yyyy"/>
    <numFmt numFmtId="172" formatCode="dd\-mmmm\-yyyy"/>
    <numFmt numFmtId="173" formatCode="[$ZAR]\ #,##0.0000"/>
    <numFmt numFmtId="174" formatCode="_(* #,##0.00_);_(* \(#,##0.00\);_(* &quot;-&quot;??_);_(@_)"/>
    <numFmt numFmtId="175" formatCode="#,##0.0000"/>
    <numFmt numFmtId="176" formatCode="[$ZAR]\ #,##0.00"/>
    <numFmt numFmtId="177" formatCode="[$EUR]\ #,##0.00"/>
    <numFmt numFmtId="178" formatCode="[$USD]\ #,##0.00"/>
    <numFmt numFmtId="179" formatCode="#,##0.000"/>
    <numFmt numFmtId="180" formatCode="[$-409]mmm\-yy;@"/>
    <numFmt numFmtId="181" formatCode="mmm\-yyyy"/>
    <numFmt numFmtId="182" formatCode="_ * #,##0.00_ ;_ * \-#,##0.00_ ;_ * &quot;-&quot;??_ ;_ @_ "/>
    <numFmt numFmtId="183" formatCode="#,##0.00000000_ ;\-#,##0.00000000\ "/>
    <numFmt numFmtId="184" formatCode="_ &quot;R&quot;\ * #,##0_ ;_ &quot;R&quot;\ * \-#,##0_ ;_ &quot;R&quot;\ * &quot;-&quot;??_ ;_ @_ "/>
    <numFmt numFmtId="185" formatCode="000_)"/>
  </numFmts>
  <fonts count="63" x14ac:knownFonts="1">
    <font>
      <sz val="11"/>
      <color theme="1"/>
      <name val="Calibri"/>
      <family val="2"/>
      <scheme val="minor"/>
    </font>
    <font>
      <sz val="11"/>
      <color theme="1"/>
      <name val="Calibri"/>
      <family val="2"/>
      <scheme val="minor"/>
    </font>
    <font>
      <sz val="11"/>
      <color theme="1"/>
      <name val="Arial"/>
      <family val="2"/>
    </font>
    <font>
      <b/>
      <sz val="9"/>
      <name val="Arial"/>
      <family val="2"/>
    </font>
    <font>
      <sz val="9"/>
      <name val="Arial"/>
      <family val="2"/>
    </font>
    <font>
      <sz val="10"/>
      <color indexed="10"/>
      <name val="Arial"/>
      <family val="2"/>
    </font>
    <font>
      <b/>
      <sz val="8"/>
      <color indexed="10"/>
      <name val="Arial"/>
      <family val="2"/>
    </font>
    <font>
      <sz val="9"/>
      <color indexed="10"/>
      <name val="Arial"/>
      <family val="2"/>
    </font>
    <font>
      <b/>
      <sz val="9"/>
      <color indexed="10"/>
      <name val="Arial"/>
      <family val="2"/>
    </font>
    <font>
      <b/>
      <sz val="10"/>
      <name val="Arial"/>
      <family val="2"/>
    </font>
    <font>
      <b/>
      <i/>
      <sz val="9"/>
      <name val="Arial"/>
      <family val="2"/>
    </font>
    <font>
      <sz val="10"/>
      <name val="Arial"/>
      <family val="2"/>
    </font>
    <font>
      <sz val="8"/>
      <color indexed="10"/>
      <name val="Arial"/>
      <family val="2"/>
    </font>
    <font>
      <sz val="9"/>
      <color rgb="FFFF0000"/>
      <name val="Arial"/>
      <family val="2"/>
    </font>
    <font>
      <b/>
      <sz val="12"/>
      <name val="Arial"/>
      <family val="2"/>
    </font>
    <font>
      <b/>
      <sz val="9"/>
      <color rgb="FFFF0000"/>
      <name val="Arial"/>
      <family val="2"/>
    </font>
    <font>
      <sz val="9"/>
      <color indexed="18"/>
      <name val="Arial"/>
      <family val="2"/>
    </font>
    <font>
      <b/>
      <sz val="16"/>
      <name val="Arial"/>
      <family val="2"/>
    </font>
    <font>
      <sz val="14"/>
      <name val="Arial"/>
      <family val="2"/>
    </font>
    <font>
      <sz val="10"/>
      <color rgb="FFFF0000"/>
      <name val="Arial"/>
      <family val="2"/>
    </font>
    <font>
      <b/>
      <sz val="14"/>
      <name val="Arial"/>
      <family val="2"/>
    </font>
    <font>
      <b/>
      <sz val="11"/>
      <color theme="1"/>
      <name val="Calibri"/>
      <family val="2"/>
      <scheme val="minor"/>
    </font>
    <font>
      <sz val="10"/>
      <name val="Arial"/>
      <family val="2"/>
    </font>
    <font>
      <sz val="12"/>
      <name val="Times New Roman"/>
      <family val="1"/>
    </font>
    <font>
      <sz val="8"/>
      <color theme="1"/>
      <name val="Arial"/>
      <family val="2"/>
    </font>
    <font>
      <sz val="12"/>
      <name val="Arial"/>
      <family val="2"/>
    </font>
    <font>
      <b/>
      <sz val="9"/>
      <color indexed="81"/>
      <name val="Tahoma"/>
      <family val="2"/>
    </font>
    <font>
      <sz val="9"/>
      <color indexed="81"/>
      <name val="Tahoma"/>
      <family val="2"/>
    </font>
    <font>
      <sz val="10"/>
      <name val="Arial"/>
      <family val="2"/>
    </font>
    <font>
      <sz val="26"/>
      <name val="Arial"/>
      <family val="2"/>
    </font>
    <font>
      <b/>
      <sz val="20"/>
      <name val="Arial"/>
      <family val="2"/>
    </font>
    <font>
      <b/>
      <sz val="18"/>
      <name val="Arial"/>
      <family val="2"/>
    </font>
    <font>
      <b/>
      <u/>
      <sz val="12"/>
      <name val="Arial"/>
      <family val="2"/>
    </font>
    <font>
      <b/>
      <u/>
      <sz val="16"/>
      <name val="Arial"/>
      <family val="2"/>
    </font>
    <font>
      <b/>
      <i/>
      <sz val="14"/>
      <name val="Arial"/>
      <family val="2"/>
    </font>
    <font>
      <b/>
      <u/>
      <sz val="18"/>
      <name val="Arial"/>
      <family val="2"/>
    </font>
    <font>
      <sz val="14"/>
      <color rgb="FF0070C0"/>
      <name val="Arial"/>
      <family val="2"/>
    </font>
    <font>
      <b/>
      <sz val="10"/>
      <color indexed="17"/>
      <name val="Arial"/>
      <family val="2"/>
    </font>
    <font>
      <i/>
      <sz val="10"/>
      <name val="Arial"/>
      <family val="2"/>
    </font>
    <font>
      <sz val="10"/>
      <color rgb="FF0070C0"/>
      <name val="Arial"/>
      <family val="2"/>
    </font>
    <font>
      <b/>
      <sz val="10"/>
      <color rgb="FF0070C0"/>
      <name val="Arial"/>
      <family val="2"/>
    </font>
    <font>
      <sz val="10"/>
      <name val="Calibri"/>
      <family val="2"/>
    </font>
    <font>
      <b/>
      <sz val="10"/>
      <color rgb="FFFF0000"/>
      <name val="Arial"/>
      <family val="2"/>
    </font>
    <font>
      <b/>
      <sz val="9"/>
      <color theme="1"/>
      <name val="Arial"/>
      <family val="2"/>
    </font>
    <font>
      <sz val="9"/>
      <color theme="1"/>
      <name val="Arial"/>
      <family val="2"/>
    </font>
    <font>
      <sz val="10"/>
      <color theme="1"/>
      <name val="Arial"/>
      <family val="2"/>
    </font>
    <font>
      <b/>
      <sz val="8"/>
      <color theme="1"/>
      <name val="Arial"/>
      <family val="2"/>
    </font>
    <font>
      <b/>
      <sz val="10"/>
      <color theme="1"/>
      <name val="Arial"/>
      <family val="2"/>
    </font>
    <font>
      <b/>
      <i/>
      <sz val="9"/>
      <color theme="1"/>
      <name val="Arial"/>
      <family val="2"/>
    </font>
    <font>
      <b/>
      <sz val="16"/>
      <color theme="1"/>
      <name val="Arial"/>
      <family val="2"/>
    </font>
    <font>
      <u/>
      <sz val="10"/>
      <color indexed="12"/>
      <name val="Arial"/>
      <family val="2"/>
    </font>
    <font>
      <sz val="10"/>
      <name val="MS Sans Serif"/>
    </font>
    <font>
      <b/>
      <u/>
      <sz val="10"/>
      <name val="Arial"/>
      <family val="2"/>
    </font>
    <font>
      <sz val="8"/>
      <name val="Calibri"/>
      <family val="2"/>
      <scheme val="minor"/>
    </font>
    <font>
      <sz val="10"/>
      <name val="Arial"/>
      <family val="2"/>
    </font>
    <font>
      <b/>
      <sz val="11"/>
      <name val="Arial"/>
      <family val="2"/>
    </font>
    <font>
      <b/>
      <sz val="11"/>
      <name val="Times New Roman"/>
      <family val="1"/>
    </font>
    <font>
      <b/>
      <i/>
      <sz val="12"/>
      <name val="Arial"/>
      <family val="2"/>
    </font>
    <font>
      <sz val="7"/>
      <name val="Arial"/>
      <family val="2"/>
    </font>
    <font>
      <sz val="8"/>
      <name val="Arial"/>
      <family val="2"/>
    </font>
    <font>
      <b/>
      <sz val="7"/>
      <name val="Arial"/>
      <family val="2"/>
    </font>
    <font>
      <sz val="9"/>
      <color indexed="81"/>
      <name val="Tahoma"/>
      <charset val="1"/>
    </font>
    <font>
      <b/>
      <sz val="9"/>
      <color indexed="81"/>
      <name val="Tahoma"/>
      <charset val="1"/>
    </font>
  </fonts>
  <fills count="11">
    <fill>
      <patternFill patternType="none"/>
    </fill>
    <fill>
      <patternFill patternType="gray125"/>
    </fill>
    <fill>
      <patternFill patternType="solid">
        <fgColor indexed="41"/>
        <bgColor indexed="64"/>
      </patternFill>
    </fill>
    <fill>
      <patternFill patternType="solid">
        <fgColor theme="0"/>
        <bgColor indexed="64"/>
      </patternFill>
    </fill>
    <fill>
      <patternFill patternType="solid">
        <fgColor theme="0" tint="-0.14999847407452621"/>
        <bgColor indexed="64"/>
      </patternFill>
    </fill>
    <fill>
      <patternFill patternType="solid">
        <fgColor indexed="2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indexed="42"/>
        <bgColor indexed="64"/>
      </patternFill>
    </fill>
    <fill>
      <patternFill patternType="solid">
        <fgColor rgb="FFCCFFCC"/>
        <bgColor indexed="64"/>
      </patternFill>
    </fill>
    <fill>
      <patternFill patternType="solid">
        <fgColor indexed="13"/>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5"/>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right/>
      <top style="thin">
        <color indexed="64"/>
      </top>
      <bottom style="double">
        <color indexed="64"/>
      </bottom>
      <diagonal/>
    </border>
  </borders>
  <cellStyleXfs count="27">
    <xf numFmtId="0" fontId="0"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4" fillId="0" borderId="0"/>
    <xf numFmtId="9" fontId="11" fillId="0" borderId="0" applyFont="0" applyFill="0" applyBorder="0" applyAlignment="0" applyProtection="0"/>
    <xf numFmtId="9" fontId="11" fillId="0" borderId="0" applyFont="0" applyFill="0" applyBorder="0" applyAlignment="0" applyProtection="0"/>
    <xf numFmtId="0" fontId="23" fillId="0" borderId="0"/>
    <xf numFmtId="0" fontId="11" fillId="0" borderId="0"/>
    <xf numFmtId="9" fontId="1" fillId="0" borderId="0" applyFont="0" applyFill="0" applyBorder="0" applyAlignment="0" applyProtection="0"/>
    <xf numFmtId="0" fontId="28" fillId="0" borderId="0"/>
    <xf numFmtId="0" fontId="11" fillId="0" borderId="0"/>
    <xf numFmtId="0" fontId="1" fillId="0" borderId="0"/>
    <xf numFmtId="174" fontId="11" fillId="0" borderId="0" applyFont="0" applyFill="0" applyBorder="0" applyAlignment="0" applyProtection="0"/>
    <xf numFmtId="182" fontId="11" fillId="0" borderId="0" applyFont="0" applyFill="0" applyBorder="0" applyAlignment="0" applyProtection="0"/>
    <xf numFmtId="0" fontId="50" fillId="0" borderId="0" applyNumberFormat="0" applyFill="0" applyBorder="0" applyAlignment="0" applyProtection="0">
      <alignment vertical="top"/>
      <protection locked="0"/>
    </xf>
    <xf numFmtId="0" fontId="51" fillId="0" borderId="0"/>
    <xf numFmtId="0" fontId="2" fillId="0" borderId="0"/>
    <xf numFmtId="44" fontId="1" fillId="0" borderId="0" applyFont="0" applyFill="0" applyBorder="0" applyAlignment="0" applyProtection="0"/>
    <xf numFmtId="0" fontId="54" fillId="0" borderId="0"/>
    <xf numFmtId="165" fontId="54" fillId="0" borderId="0" applyFont="0" applyFill="0" applyBorder="0" applyAlignment="0" applyProtection="0"/>
    <xf numFmtId="174" fontId="54" fillId="0" borderId="0" applyFont="0" applyFill="0" applyBorder="0" applyAlignment="0" applyProtection="0"/>
    <xf numFmtId="43" fontId="1" fillId="0" borderId="0" applyFont="0" applyFill="0" applyBorder="0" applyAlignment="0" applyProtection="0"/>
  </cellStyleXfs>
  <cellXfs count="643">
    <xf numFmtId="0" fontId="0" fillId="0" borderId="0" xfId="0"/>
    <xf numFmtId="39" fontId="4" fillId="0" borderId="0" xfId="0" applyNumberFormat="1" applyFont="1"/>
    <xf numFmtId="0" fontId="3" fillId="0" borderId="0" xfId="1" quotePrefix="1" applyFont="1" applyAlignment="1">
      <alignment horizontal="left"/>
    </xf>
    <xf numFmtId="0" fontId="4" fillId="0" borderId="0" xfId="1" applyFont="1"/>
    <xf numFmtId="0" fontId="4" fillId="0" borderId="0" xfId="1" applyFont="1" applyAlignment="1">
      <alignment horizontal="left"/>
    </xf>
    <xf numFmtId="0" fontId="5" fillId="2" borderId="1" xfId="1" applyFont="1" applyFill="1" applyBorder="1"/>
    <xf numFmtId="39" fontId="4" fillId="0" borderId="0" xfId="1" applyNumberFormat="1" applyFont="1"/>
    <xf numFmtId="0" fontId="9" fillId="0" borderId="0" xfId="1" applyFont="1" applyAlignment="1">
      <alignment horizontal="left" wrapText="1"/>
    </xf>
    <xf numFmtId="0" fontId="4" fillId="0" borderId="0" xfId="1" applyFont="1" applyAlignment="1">
      <alignment horizontal="center"/>
    </xf>
    <xf numFmtId="0" fontId="3" fillId="0" borderId="0" xfId="1" applyFont="1" applyAlignment="1">
      <alignment horizontal="left"/>
    </xf>
    <xf numFmtId="0" fontId="7" fillId="0" borderId="0" xfId="1" applyFont="1"/>
    <xf numFmtId="0" fontId="3" fillId="0" borderId="0" xfId="1" applyFont="1"/>
    <xf numFmtId="0" fontId="3" fillId="0" borderId="0" xfId="1" applyFont="1" applyAlignment="1">
      <alignment horizontal="center"/>
    </xf>
    <xf numFmtId="0" fontId="8" fillId="0" borderId="0" xfId="1" quotePrefix="1" applyFont="1" applyAlignment="1">
      <alignment horizontal="left"/>
    </xf>
    <xf numFmtId="0" fontId="7" fillId="0" borderId="0" xfId="1" applyFont="1" applyAlignment="1">
      <alignment horizontal="center"/>
    </xf>
    <xf numFmtId="0" fontId="9" fillId="0" borderId="0" xfId="1" applyFont="1" applyAlignment="1">
      <alignment horizontal="center" wrapText="1"/>
    </xf>
    <xf numFmtId="0" fontId="9" fillId="0" borderId="0" xfId="1" applyFont="1"/>
    <xf numFmtId="0" fontId="9" fillId="0" borderId="0" xfId="1" applyFont="1" applyAlignment="1">
      <alignment horizontal="center"/>
    </xf>
    <xf numFmtId="0" fontId="10" fillId="0" borderId="0" xfId="1" quotePrefix="1" applyFont="1" applyAlignment="1">
      <alignment horizontal="left"/>
    </xf>
    <xf numFmtId="0" fontId="5" fillId="2" borderId="1" xfId="1" quotePrefix="1" applyFont="1" applyFill="1" applyBorder="1" applyAlignment="1">
      <alignment horizontal="left"/>
    </xf>
    <xf numFmtId="0" fontId="7" fillId="0" borderId="0" xfId="1" applyFont="1" applyAlignment="1">
      <alignment horizontal="centerContinuous"/>
    </xf>
    <xf numFmtId="0" fontId="4" fillId="0" borderId="0" xfId="1" applyFont="1" applyAlignment="1">
      <alignment horizontal="centerContinuous"/>
    </xf>
    <xf numFmtId="0" fontId="9" fillId="0" borderId="2" xfId="1" quotePrefix="1" applyFont="1" applyBorder="1" applyAlignment="1">
      <alignment horizontal="left"/>
    </xf>
    <xf numFmtId="0" fontId="11" fillId="0" borderId="3" xfId="1" quotePrefix="1" applyBorder="1" applyAlignment="1">
      <alignment horizontal="center"/>
    </xf>
    <xf numFmtId="0" fontId="11" fillId="0" borderId="3" xfId="1" quotePrefix="1" applyBorder="1" applyAlignment="1">
      <alignment horizontal="left"/>
    </xf>
    <xf numFmtId="39" fontId="3" fillId="0" borderId="4" xfId="1" quotePrefix="1" applyNumberFormat="1" applyFont="1" applyBorder="1" applyAlignment="1">
      <alignment horizontal="center"/>
    </xf>
    <xf numFmtId="0" fontId="6" fillId="0" borderId="1" xfId="1" quotePrefix="1" applyFont="1" applyBorder="1" applyAlignment="1">
      <alignment horizontal="center"/>
    </xf>
    <xf numFmtId="0" fontId="8" fillId="0" borderId="2" xfId="1" applyFont="1" applyBorder="1" applyAlignment="1">
      <alignment horizontal="centerContinuous"/>
    </xf>
    <xf numFmtId="0" fontId="3" fillId="0" borderId="3" xfId="1" applyFont="1" applyBorder="1" applyAlignment="1">
      <alignment horizontal="centerContinuous"/>
    </xf>
    <xf numFmtId="0" fontId="3" fillId="0" borderId="4" xfId="1" applyFont="1" applyBorder="1" applyAlignment="1">
      <alignment horizontal="centerContinuous"/>
    </xf>
    <xf numFmtId="0" fontId="3" fillId="0" borderId="6" xfId="1" quotePrefix="1" applyFont="1" applyBorder="1" applyAlignment="1">
      <alignment wrapText="1"/>
    </xf>
    <xf numFmtId="0" fontId="3" fillId="0" borderId="6" xfId="1" quotePrefix="1" applyFont="1" applyBorder="1" applyAlignment="1">
      <alignment horizontal="left" wrapText="1"/>
    </xf>
    <xf numFmtId="0" fontId="4" fillId="0" borderId="0" xfId="1" applyFont="1" applyAlignment="1">
      <alignment wrapText="1"/>
    </xf>
    <xf numFmtId="0" fontId="3" fillId="0" borderId="5" xfId="1" quotePrefix="1" applyFont="1" applyBorder="1" applyAlignment="1">
      <alignment wrapText="1"/>
    </xf>
    <xf numFmtId="0" fontId="3" fillId="0" borderId="5" xfId="1" quotePrefix="1" applyFont="1" applyBorder="1" applyAlignment="1">
      <alignment horizontal="left" wrapText="1"/>
    </xf>
    <xf numFmtId="0" fontId="22" fillId="0" borderId="0" xfId="1" applyFont="1"/>
    <xf numFmtId="4" fontId="22" fillId="0" borderId="0" xfId="1" applyNumberFormat="1" applyFont="1" applyAlignment="1">
      <alignment horizontal="center"/>
    </xf>
    <xf numFmtId="0" fontId="22" fillId="0" borderId="0" xfId="1" applyFont="1" applyAlignment="1">
      <alignment horizontal="center"/>
    </xf>
    <xf numFmtId="0" fontId="11" fillId="0" borderId="0" xfId="7"/>
    <xf numFmtId="39" fontId="4" fillId="0" borderId="0" xfId="7" applyNumberFormat="1" applyFont="1"/>
    <xf numFmtId="0" fontId="4" fillId="0" borderId="0" xfId="7" applyFont="1"/>
    <xf numFmtId="0" fontId="4" fillId="0" borderId="0" xfId="7" applyFont="1" applyAlignment="1">
      <alignment horizontal="center"/>
    </xf>
    <xf numFmtId="0" fontId="3" fillId="0" borderId="0" xfId="7" quotePrefix="1" applyFont="1" applyAlignment="1">
      <alignment horizontal="left"/>
    </xf>
    <xf numFmtId="0" fontId="3" fillId="0" borderId="0" xfId="7" applyFont="1" applyAlignment="1">
      <alignment horizontal="left"/>
    </xf>
    <xf numFmtId="0" fontId="3" fillId="0" borderId="0" xfId="7" applyFont="1" applyAlignment="1">
      <alignment horizontal="center"/>
    </xf>
    <xf numFmtId="0" fontId="3" fillId="0" borderId="0" xfId="7" applyFont="1"/>
    <xf numFmtId="0" fontId="9" fillId="0" borderId="0" xfId="7" applyFont="1" applyAlignment="1">
      <alignment horizontal="center" wrapText="1"/>
    </xf>
    <xf numFmtId="0" fontId="9" fillId="0" borderId="0" xfId="7" applyFont="1" applyAlignment="1">
      <alignment horizontal="center"/>
    </xf>
    <xf numFmtId="0" fontId="4" fillId="0" borderId="1" xfId="7" applyFont="1" applyBorder="1" applyAlignment="1">
      <alignment horizontal="center"/>
    </xf>
    <xf numFmtId="0" fontId="9" fillId="0" borderId="0" xfId="7" applyFont="1"/>
    <xf numFmtId="0" fontId="10" fillId="0" borderId="0" xfId="7" quotePrefix="1" applyFont="1" applyAlignment="1">
      <alignment horizontal="left"/>
    </xf>
    <xf numFmtId="167" fontId="7" fillId="0" borderId="0" xfId="7" applyNumberFormat="1" applyFont="1"/>
    <xf numFmtId="0" fontId="8" fillId="0" borderId="0" xfId="7" quotePrefix="1" applyFont="1" applyAlignment="1">
      <alignment horizontal="left"/>
    </xf>
    <xf numFmtId="0" fontId="7" fillId="0" borderId="0" xfId="7" applyFont="1" applyAlignment="1">
      <alignment horizontal="center"/>
    </xf>
    <xf numFmtId="0" fontId="7" fillId="2" borderId="2" xfId="7" applyFont="1" applyFill="1" applyBorder="1"/>
    <xf numFmtId="0" fontId="4" fillId="2" borderId="1" xfId="7" applyFont="1" applyFill="1" applyBorder="1"/>
    <xf numFmtId="166" fontId="4" fillId="2" borderId="1" xfId="7" applyNumberFormat="1" applyFont="1" applyFill="1" applyBorder="1"/>
    <xf numFmtId="0" fontId="5" fillId="2" borderId="1" xfId="7" applyFont="1" applyFill="1" applyBorder="1"/>
    <xf numFmtId="0" fontId="5" fillId="2" borderId="1" xfId="7" quotePrefix="1" applyFont="1" applyFill="1" applyBorder="1" applyAlignment="1">
      <alignment horizontal="left"/>
    </xf>
    <xf numFmtId="0" fontId="4" fillId="0" borderId="3" xfId="7" applyFont="1" applyBorder="1" applyAlignment="1">
      <alignment horizontal="centerContinuous"/>
    </xf>
    <xf numFmtId="0" fontId="4" fillId="0" borderId="4" xfId="7" applyFont="1" applyBorder="1" applyAlignment="1">
      <alignment horizontal="centerContinuous"/>
    </xf>
    <xf numFmtId="0" fontId="4" fillId="0" borderId="5" xfId="7" applyFont="1" applyBorder="1" applyAlignment="1">
      <alignment horizontal="center"/>
    </xf>
    <xf numFmtId="0" fontId="11" fillId="0" borderId="0" xfId="7" applyAlignment="1">
      <alignment horizontal="center"/>
    </xf>
    <xf numFmtId="0" fontId="11" fillId="0" borderId="1" xfId="7" applyBorder="1" applyAlignment="1">
      <alignment horizontal="center"/>
    </xf>
    <xf numFmtId="0" fontId="8" fillId="0" borderId="2" xfId="7" applyFont="1" applyBorder="1" applyAlignment="1">
      <alignment horizontal="centerContinuous"/>
    </xf>
    <xf numFmtId="0" fontId="3" fillId="0" borderId="3" xfId="7" applyFont="1" applyBorder="1" applyAlignment="1">
      <alignment horizontal="centerContinuous"/>
    </xf>
    <xf numFmtId="0" fontId="3" fillId="0" borderId="4" xfId="7" applyFont="1" applyBorder="1" applyAlignment="1">
      <alignment horizontal="centerContinuous"/>
    </xf>
    <xf numFmtId="0" fontId="6" fillId="0" borderId="1" xfId="7" quotePrefix="1" applyFont="1" applyBorder="1" applyAlignment="1">
      <alignment horizontal="center"/>
    </xf>
    <xf numFmtId="0" fontId="12" fillId="0" borderId="2" xfId="7" applyFont="1" applyBorder="1" applyAlignment="1">
      <alignment horizontal="centerContinuous"/>
    </xf>
    <xf numFmtId="0" fontId="7" fillId="0" borderId="3" xfId="7" applyFont="1" applyBorder="1" applyAlignment="1">
      <alignment horizontal="centerContinuous"/>
    </xf>
    <xf numFmtId="0" fontId="4" fillId="0" borderId="0" xfId="7" applyFont="1" applyAlignment="1">
      <alignment horizontal="left"/>
    </xf>
    <xf numFmtId="0" fontId="11" fillId="0" borderId="1" xfId="7" applyBorder="1"/>
    <xf numFmtId="0" fontId="9" fillId="0" borderId="0" xfId="7" applyFont="1" applyAlignment="1">
      <alignment horizontal="left" wrapText="1"/>
    </xf>
    <xf numFmtId="4" fontId="11" fillId="0" borderId="0" xfId="7" applyNumberFormat="1" applyAlignment="1">
      <alignment horizontal="center"/>
    </xf>
    <xf numFmtId="0" fontId="9" fillId="0" borderId="2" xfId="7" quotePrefix="1" applyFont="1" applyBorder="1" applyAlignment="1">
      <alignment horizontal="left"/>
    </xf>
    <xf numFmtId="39" fontId="9" fillId="0" borderId="4" xfId="7" quotePrefix="1" applyNumberFormat="1" applyFont="1" applyBorder="1" applyAlignment="1">
      <alignment horizontal="center"/>
    </xf>
    <xf numFmtId="0" fontId="11" fillId="0" borderId="3" xfId="7" quotePrefix="1" applyBorder="1" applyAlignment="1">
      <alignment horizontal="center"/>
    </xf>
    <xf numFmtId="39" fontId="3" fillId="0" borderId="4" xfId="7" quotePrefix="1" applyNumberFormat="1" applyFont="1" applyBorder="1" applyAlignment="1">
      <alignment horizontal="center"/>
    </xf>
    <xf numFmtId="0" fontId="3" fillId="3" borderId="6" xfId="7" quotePrefix="1" applyFont="1" applyFill="1" applyBorder="1" applyAlignment="1">
      <alignment wrapText="1"/>
    </xf>
    <xf numFmtId="0" fontId="7" fillId="0" borderId="0" xfId="7" applyFont="1" applyAlignment="1">
      <alignment horizontal="centerContinuous"/>
    </xf>
    <xf numFmtId="0" fontId="4" fillId="0" borderId="0" xfId="7" applyFont="1" applyAlignment="1">
      <alignment horizontal="centerContinuous"/>
    </xf>
    <xf numFmtId="0" fontId="12" fillId="0" borderId="0" xfId="7" applyFont="1" applyAlignment="1">
      <alignment horizontal="centerContinuous"/>
    </xf>
    <xf numFmtId="169" fontId="11" fillId="0" borderId="1" xfId="7" applyNumberFormat="1" applyBorder="1" applyAlignment="1">
      <alignment horizontal="left"/>
    </xf>
    <xf numFmtId="0" fontId="7" fillId="0" borderId="1" xfId="7" quotePrefix="1" applyFont="1" applyBorder="1" applyAlignment="1">
      <alignment horizontal="left"/>
    </xf>
    <xf numFmtId="4" fontId="11" fillId="0" borderId="1" xfId="7" applyNumberFormat="1" applyBorder="1"/>
    <xf numFmtId="0" fontId="4" fillId="0" borderId="1" xfId="7" quotePrefix="1" applyFont="1" applyBorder="1"/>
    <xf numFmtId="0" fontId="11" fillId="0" borderId="1" xfId="7" applyBorder="1" applyAlignment="1">
      <alignment horizontal="left"/>
    </xf>
    <xf numFmtId="1" fontId="11" fillId="0" borderId="1" xfId="7" applyNumberFormat="1" applyBorder="1" applyAlignment="1">
      <alignment horizontal="center"/>
    </xf>
    <xf numFmtId="39" fontId="3" fillId="0" borderId="0" xfId="7" applyNumberFormat="1" applyFont="1"/>
    <xf numFmtId="0" fontId="5" fillId="2" borderId="1" xfId="7" applyFont="1" applyFill="1" applyBorder="1" applyAlignment="1">
      <alignment horizontal="left"/>
    </xf>
    <xf numFmtId="1" fontId="4" fillId="0" borderId="0" xfId="7" applyNumberFormat="1" applyFont="1" applyAlignment="1">
      <alignment horizontal="center"/>
    </xf>
    <xf numFmtId="0" fontId="7" fillId="0" borderId="0" xfId="7" applyFont="1"/>
    <xf numFmtId="0" fontId="11" fillId="0" borderId="0" xfId="7" applyAlignment="1">
      <alignment horizontal="left"/>
    </xf>
    <xf numFmtId="0" fontId="11" fillId="0" borderId="0" xfId="7" applyAlignment="1">
      <alignment horizontal="left" wrapText="1"/>
    </xf>
    <xf numFmtId="0" fontId="4" fillId="0" borderId="0" xfId="7" applyFont="1" applyAlignment="1">
      <alignment wrapText="1"/>
    </xf>
    <xf numFmtId="0" fontId="4" fillId="4" borderId="0" xfId="7" applyFont="1" applyFill="1" applyAlignment="1">
      <alignment wrapText="1"/>
    </xf>
    <xf numFmtId="0" fontId="4" fillId="0" borderId="1" xfId="7" applyFont="1" applyBorder="1" applyAlignment="1">
      <alignment horizontal="center" wrapText="1"/>
    </xf>
    <xf numFmtId="0" fontId="11" fillId="0" borderId="1" xfId="7" quotePrefix="1" applyBorder="1" applyAlignment="1">
      <alignment horizontal="left" wrapText="1"/>
    </xf>
    <xf numFmtId="0" fontId="4" fillId="4" borderId="0" xfId="7" applyFont="1" applyFill="1"/>
    <xf numFmtId="0" fontId="4" fillId="3" borderId="0" xfId="7" applyFont="1" applyFill="1"/>
    <xf numFmtId="0" fontId="8" fillId="0" borderId="1" xfId="7" applyFont="1" applyBorder="1"/>
    <xf numFmtId="0" fontId="8" fillId="0" borderId="1" xfId="7" quotePrefix="1" applyFont="1" applyBorder="1"/>
    <xf numFmtId="164" fontId="8" fillId="0" borderId="1" xfId="7" quotePrefix="1" applyNumberFormat="1" applyFont="1" applyBorder="1"/>
    <xf numFmtId="0" fontId="21" fillId="0" borderId="0" xfId="0" applyFont="1"/>
    <xf numFmtId="1" fontId="4" fillId="3" borderId="0" xfId="7" applyNumberFormat="1" applyFont="1" applyFill="1" applyAlignment="1">
      <alignment horizontal="center"/>
    </xf>
    <xf numFmtId="0" fontId="3" fillId="0" borderId="6" xfId="7" quotePrefix="1" applyFont="1" applyBorder="1" applyAlignment="1">
      <alignment wrapText="1"/>
    </xf>
    <xf numFmtId="0" fontId="4" fillId="0" borderId="1" xfId="7" applyFont="1" applyBorder="1" applyAlignment="1">
      <alignment horizontal="left"/>
    </xf>
    <xf numFmtId="169" fontId="4" fillId="0" borderId="1" xfId="7" applyNumberFormat="1" applyFont="1" applyBorder="1" applyAlignment="1">
      <alignment horizontal="left"/>
    </xf>
    <xf numFmtId="0" fontId="4" fillId="0" borderId="1" xfId="7" applyFont="1" applyBorder="1" applyAlignment="1">
      <alignment horizontal="left" wrapText="1"/>
    </xf>
    <xf numFmtId="0" fontId="4" fillId="0" borderId="1" xfId="7" quotePrefix="1" applyFont="1" applyBorder="1" applyAlignment="1">
      <alignment horizontal="left" wrapText="1"/>
    </xf>
    <xf numFmtId="0" fontId="4" fillId="0" borderId="1" xfId="7" quotePrefix="1" applyFont="1" applyBorder="1" applyAlignment="1">
      <alignment horizontal="center" wrapText="1"/>
    </xf>
    <xf numFmtId="0" fontId="13" fillId="0" borderId="1" xfId="7" quotePrefix="1" applyFont="1" applyBorder="1" applyAlignment="1">
      <alignment horizontal="left"/>
    </xf>
    <xf numFmtId="4" fontId="4" fillId="0" borderId="1" xfId="7" applyNumberFormat="1" applyFont="1" applyBorder="1"/>
    <xf numFmtId="170" fontId="4" fillId="0" borderId="1" xfId="7" applyNumberFormat="1" applyFont="1" applyBorder="1"/>
    <xf numFmtId="164" fontId="13" fillId="0" borderId="1" xfId="7" quotePrefix="1" applyNumberFormat="1" applyFont="1" applyBorder="1"/>
    <xf numFmtId="0" fontId="13" fillId="0" borderId="1" xfId="7" quotePrefix="1" applyFont="1" applyBorder="1"/>
    <xf numFmtId="0" fontId="13" fillId="0" borderId="1" xfId="7" applyFont="1" applyBorder="1"/>
    <xf numFmtId="0" fontId="4" fillId="0" borderId="1" xfId="7" applyFont="1" applyBorder="1"/>
    <xf numFmtId="0" fontId="4" fillId="0" borderId="1" xfId="7" quotePrefix="1" applyFont="1" applyBorder="1" applyAlignment="1">
      <alignment horizontal="left"/>
    </xf>
    <xf numFmtId="0" fontId="11" fillId="0" borderId="1" xfId="7" quotePrefix="1" applyBorder="1" applyAlignment="1">
      <alignment horizontal="left"/>
    </xf>
    <xf numFmtId="4" fontId="17" fillId="0" borderId="1" xfId="7" applyNumberFormat="1" applyFont="1" applyBorder="1"/>
    <xf numFmtId="164" fontId="11" fillId="0" borderId="1" xfId="7" applyNumberFormat="1" applyBorder="1"/>
    <xf numFmtId="0" fontId="7" fillId="0" borderId="1" xfId="7" quotePrefix="1" applyFont="1" applyBorder="1"/>
    <xf numFmtId="0" fontId="7" fillId="0" borderId="1" xfId="7" applyFont="1" applyBorder="1"/>
    <xf numFmtId="164" fontId="7" fillId="0" borderId="1" xfId="7" quotePrefix="1" applyNumberFormat="1" applyFont="1" applyBorder="1"/>
    <xf numFmtId="0" fontId="8" fillId="0" borderId="0" xfId="7" applyFont="1"/>
    <xf numFmtId="0" fontId="9" fillId="0" borderId="3" xfId="7" quotePrefix="1" applyFont="1" applyBorder="1" applyAlignment="1">
      <alignment horizontal="center"/>
    </xf>
    <xf numFmtId="0" fontId="3" fillId="6" borderId="6" xfId="7" quotePrefix="1" applyFont="1" applyFill="1" applyBorder="1" applyAlignment="1">
      <alignment wrapText="1"/>
    </xf>
    <xf numFmtId="4" fontId="9" fillId="0" borderId="1" xfId="7" applyNumberFormat="1" applyFont="1" applyBorder="1"/>
    <xf numFmtId="169" fontId="11" fillId="0" borderId="1" xfId="7" applyNumberFormat="1" applyBorder="1"/>
    <xf numFmtId="0" fontId="11" fillId="0" borderId="1" xfId="7" quotePrefix="1" applyBorder="1"/>
    <xf numFmtId="0" fontId="17" fillId="0" borderId="0" xfId="14" applyFont="1"/>
    <xf numFmtId="0" fontId="20" fillId="0" borderId="0" xfId="14" applyFont="1" applyAlignment="1">
      <alignment horizontal="right"/>
    </xf>
    <xf numFmtId="0" fontId="28" fillId="0" borderId="0" xfId="14"/>
    <xf numFmtId="0" fontId="14" fillId="0" borderId="0" xfId="14" applyFont="1"/>
    <xf numFmtId="0" fontId="11" fillId="0" borderId="0" xfId="14" applyFont="1" applyAlignment="1">
      <alignment horizontal="left"/>
    </xf>
    <xf numFmtId="0" fontId="11" fillId="0" borderId="0" xfId="14" applyFont="1" applyAlignment="1">
      <alignment horizontal="center"/>
    </xf>
    <xf numFmtId="0" fontId="29" fillId="0" borderId="0" xfId="14" applyFont="1" applyAlignment="1">
      <alignment horizontal="left"/>
    </xf>
    <xf numFmtId="0" fontId="30" fillId="0" borderId="0" xfId="14" applyFont="1" applyAlignment="1">
      <alignment horizontal="left"/>
    </xf>
    <xf numFmtId="0" fontId="30" fillId="0" borderId="0" xfId="14" applyFont="1" applyAlignment="1">
      <alignment horizontal="left" wrapText="1"/>
    </xf>
    <xf numFmtId="0" fontId="30" fillId="0" borderId="0" xfId="14" quotePrefix="1" applyFont="1" applyAlignment="1">
      <alignment horizontal="left"/>
    </xf>
    <xf numFmtId="0" fontId="25" fillId="0" borderId="0" xfId="14" applyFont="1"/>
    <xf numFmtId="0" fontId="31" fillId="0" borderId="0" xfId="14" applyFont="1" applyAlignment="1">
      <alignment horizontal="left"/>
    </xf>
    <xf numFmtId="0" fontId="32" fillId="0" borderId="0" xfId="14" applyFont="1" applyAlignment="1">
      <alignment horizontal="left" vertical="center"/>
    </xf>
    <xf numFmtId="0" fontId="25" fillId="0" borderId="0" xfId="14" quotePrefix="1" applyFont="1" applyAlignment="1">
      <alignment horizontal="left"/>
    </xf>
    <xf numFmtId="0" fontId="28" fillId="0" borderId="0" xfId="14" applyAlignment="1">
      <alignment horizontal="center"/>
    </xf>
    <xf numFmtId="0" fontId="9" fillId="0" borderId="0" xfId="14" applyFont="1" applyAlignment="1">
      <alignment horizontal="left"/>
    </xf>
    <xf numFmtId="0" fontId="9" fillId="0" borderId="0" xfId="14" applyFont="1" applyAlignment="1">
      <alignment vertical="center"/>
    </xf>
    <xf numFmtId="0" fontId="11" fillId="0" borderId="0" xfId="14" applyFont="1" applyAlignment="1">
      <alignment vertical="center"/>
    </xf>
    <xf numFmtId="0" fontId="11" fillId="0" borderId="0" xfId="14" applyFont="1" applyAlignment="1">
      <alignment vertical="center" wrapText="1" shrinkToFit="1"/>
    </xf>
    <xf numFmtId="0" fontId="11" fillId="0" borderId="0" xfId="14" quotePrefix="1" applyFont="1" applyAlignment="1">
      <alignment horizontal="left" vertical="center"/>
    </xf>
    <xf numFmtId="0" fontId="11" fillId="0" borderId="1" xfId="14" applyFont="1" applyBorder="1" applyAlignment="1">
      <alignment vertical="center"/>
    </xf>
    <xf numFmtId="0" fontId="11" fillId="0" borderId="1" xfId="14" quotePrefix="1" applyFont="1" applyBorder="1" applyAlignment="1">
      <alignment horizontal="left" vertical="center"/>
    </xf>
    <xf numFmtId="0" fontId="11" fillId="0" borderId="1" xfId="14" quotePrefix="1" applyFont="1" applyBorder="1" applyAlignment="1">
      <alignment horizontal="left" vertical="center" wrapText="1"/>
    </xf>
    <xf numFmtId="0" fontId="11" fillId="0" borderId="0" xfId="14" applyFont="1" applyAlignment="1">
      <alignment horizontal="justify" vertical="center"/>
    </xf>
    <xf numFmtId="0" fontId="37" fillId="0" borderId="0" xfId="14" applyFont="1" applyAlignment="1">
      <alignment vertical="center"/>
    </xf>
    <xf numFmtId="0" fontId="9" fillId="0" borderId="0" xfId="14" quotePrefix="1" applyFont="1" applyAlignment="1">
      <alignment horizontal="left" vertical="center"/>
    </xf>
    <xf numFmtId="0" fontId="9" fillId="0" borderId="0" xfId="14" quotePrefix="1" applyFont="1" applyAlignment="1">
      <alignment horizontal="justify" vertical="center"/>
    </xf>
    <xf numFmtId="0" fontId="9" fillId="0" borderId="0" xfId="14" applyFont="1" applyAlignment="1">
      <alignment horizontal="right" vertical="center"/>
    </xf>
    <xf numFmtId="0" fontId="11" fillId="0" borderId="0" xfId="14" applyFont="1" applyAlignment="1">
      <alignment horizontal="left" vertical="top"/>
    </xf>
    <xf numFmtId="0" fontId="11" fillId="0" borderId="0" xfId="14" quotePrefix="1" applyFont="1" applyAlignment="1">
      <alignment horizontal="justify" vertical="top" wrapText="1"/>
    </xf>
    <xf numFmtId="0" fontId="11" fillId="0" borderId="0" xfId="14" applyFont="1" applyAlignment="1">
      <alignment horizontal="left" vertical="center" wrapText="1"/>
    </xf>
    <xf numFmtId="0" fontId="11" fillId="0" borderId="0" xfId="14" applyFont="1" applyAlignment="1">
      <alignment horizontal="justify" vertical="top" wrapText="1"/>
    </xf>
    <xf numFmtId="0" fontId="11" fillId="0" borderId="0" xfId="14" applyFont="1"/>
    <xf numFmtId="0" fontId="11" fillId="0" borderId="0" xfId="14" applyFont="1" applyAlignment="1">
      <alignment vertical="top"/>
    </xf>
    <xf numFmtId="0" fontId="11" fillId="0" borderId="0" xfId="14" applyFont="1" applyAlignment="1">
      <alignment vertical="top" wrapText="1"/>
    </xf>
    <xf numFmtId="0" fontId="9" fillId="0" borderId="0" xfId="14" applyFont="1" applyAlignment="1">
      <alignment horizontal="justify" vertical="top"/>
    </xf>
    <xf numFmtId="0" fontId="9" fillId="0" borderId="1" xfId="14" applyFont="1" applyBorder="1" applyAlignment="1">
      <alignment horizontal="center"/>
    </xf>
    <xf numFmtId="0" fontId="9" fillId="0" borderId="0" xfId="14" quotePrefix="1" applyFont="1" applyAlignment="1">
      <alignment horizontal="left"/>
    </xf>
    <xf numFmtId="0" fontId="9" fillId="0" borderId="0" xfId="14" applyFont="1"/>
    <xf numFmtId="0" fontId="11" fillId="0" borderId="0" xfId="14" quotePrefix="1" applyFont="1" applyAlignment="1">
      <alignment horizontal="left"/>
    </xf>
    <xf numFmtId="0" fontId="11" fillId="8" borderId="4" xfId="14" applyFont="1" applyFill="1" applyBorder="1"/>
    <xf numFmtId="173" fontId="11" fillId="8" borderId="1" xfId="14" applyNumberFormat="1" applyFont="1" applyFill="1" applyBorder="1" applyAlignment="1">
      <alignment horizontal="center"/>
    </xf>
    <xf numFmtId="0" fontId="11" fillId="0" borderId="1" xfId="14" applyFont="1" applyBorder="1"/>
    <xf numFmtId="0" fontId="11" fillId="0" borderId="0" xfId="14" applyFont="1" applyAlignment="1">
      <alignment wrapText="1"/>
    </xf>
    <xf numFmtId="0" fontId="9" fillId="0" borderId="2" xfId="14" applyFont="1" applyBorder="1"/>
    <xf numFmtId="0" fontId="9" fillId="0" borderId="3" xfId="14" quotePrefix="1" applyFont="1" applyBorder="1" applyAlignment="1">
      <alignment horizontal="right"/>
    </xf>
    <xf numFmtId="171" fontId="9" fillId="9" borderId="4" xfId="14" applyNumberFormat="1" applyFont="1" applyFill="1" applyBorder="1"/>
    <xf numFmtId="0" fontId="9" fillId="0" borderId="2" xfId="14" quotePrefix="1" applyFont="1" applyBorder="1" applyAlignment="1">
      <alignment horizontal="left"/>
    </xf>
    <xf numFmtId="0" fontId="9" fillId="0" borderId="3" xfId="14" applyFont="1" applyBorder="1" applyAlignment="1">
      <alignment horizontal="center"/>
    </xf>
    <xf numFmtId="2" fontId="9" fillId="0" borderId="3" xfId="14" quotePrefix="1" applyNumberFormat="1" applyFont="1" applyBorder="1" applyAlignment="1">
      <alignment horizontal="center" wrapText="1"/>
    </xf>
    <xf numFmtId="0" fontId="9" fillId="0" borderId="1" xfId="14" quotePrefix="1" applyFont="1" applyBorder="1" applyAlignment="1">
      <alignment horizontal="center" wrapText="1"/>
    </xf>
    <xf numFmtId="0" fontId="9" fillId="0" borderId="1" xfId="14" applyFont="1" applyBorder="1" applyAlignment="1">
      <alignment horizontal="center" wrapText="1"/>
    </xf>
    <xf numFmtId="3" fontId="39" fillId="0" borderId="1" xfId="14" applyNumberFormat="1" applyFont="1" applyBorder="1" applyAlignment="1">
      <alignment vertical="center"/>
    </xf>
    <xf numFmtId="10" fontId="39" fillId="0" borderId="1" xfId="14" applyNumberFormat="1" applyFont="1" applyBorder="1" applyAlignment="1">
      <alignment horizontal="center" vertical="center"/>
    </xf>
    <xf numFmtId="175" fontId="39" fillId="9" borderId="1" xfId="14" applyNumberFormat="1" applyFont="1" applyFill="1" applyBorder="1" applyAlignment="1">
      <alignment horizontal="right" vertical="center"/>
    </xf>
    <xf numFmtId="176" fontId="39" fillId="8" borderId="1" xfId="14" applyNumberFormat="1" applyFont="1" applyFill="1" applyBorder="1"/>
    <xf numFmtId="164" fontId="39" fillId="8" borderId="1" xfId="14" applyNumberFormat="1" applyFont="1" applyFill="1" applyBorder="1"/>
    <xf numFmtId="0" fontId="39" fillId="0" borderId="1" xfId="14" applyFont="1" applyBorder="1" applyAlignment="1">
      <alignment vertical="center"/>
    </xf>
    <xf numFmtId="4" fontId="39" fillId="8" borderId="1" xfId="14" applyNumberFormat="1" applyFont="1" applyFill="1" applyBorder="1"/>
    <xf numFmtId="177" fontId="39" fillId="8" borderId="1" xfId="14" applyNumberFormat="1" applyFont="1" applyFill="1" applyBorder="1"/>
    <xf numFmtId="0" fontId="39" fillId="0" borderId="1" xfId="14" applyFont="1" applyBorder="1" applyAlignment="1">
      <alignment horizontal="center" vertical="center"/>
    </xf>
    <xf numFmtId="178" fontId="39" fillId="8" borderId="1" xfId="14" applyNumberFormat="1" applyFont="1" applyFill="1" applyBorder="1"/>
    <xf numFmtId="0" fontId="39" fillId="8" borderId="1" xfId="14" applyFont="1" applyFill="1" applyBorder="1" applyAlignment="1">
      <alignment vertical="center"/>
    </xf>
    <xf numFmtId="0" fontId="39" fillId="8" borderId="1" xfId="14" applyFont="1" applyFill="1" applyBorder="1" applyAlignment="1">
      <alignment horizontal="center" vertical="center"/>
    </xf>
    <xf numFmtId="173" fontId="39" fillId="8" borderId="1" xfId="14" applyNumberFormat="1" applyFont="1" applyFill="1" applyBorder="1" applyAlignment="1">
      <alignment horizontal="right" vertical="center"/>
    </xf>
    <xf numFmtId="0" fontId="39" fillId="8" borderId="1" xfId="14" applyFont="1" applyFill="1" applyBorder="1"/>
    <xf numFmtId="173" fontId="39" fillId="8" borderId="1" xfId="14" applyNumberFormat="1" applyFont="1" applyFill="1" applyBorder="1" applyAlignment="1">
      <alignment horizontal="center"/>
    </xf>
    <xf numFmtId="0" fontId="39" fillId="0" borderId="3" xfId="14" applyFont="1" applyBorder="1"/>
    <xf numFmtId="176" fontId="40" fillId="0" borderId="1" xfId="14" applyNumberFormat="1" applyFont="1" applyBorder="1"/>
    <xf numFmtId="164" fontId="40" fillId="0" borderId="1" xfId="14" applyNumberFormat="1" applyFont="1" applyBorder="1"/>
    <xf numFmtId="164" fontId="39" fillId="5" borderId="1" xfId="14" applyNumberFormat="1" applyFont="1" applyFill="1" applyBorder="1"/>
    <xf numFmtId="0" fontId="39" fillId="0" borderId="0" xfId="14" applyFont="1"/>
    <xf numFmtId="0" fontId="40" fillId="0" borderId="0" xfId="14" applyFont="1"/>
    <xf numFmtId="0" fontId="9" fillId="0" borderId="0" xfId="14" applyFont="1" applyAlignment="1">
      <alignment vertical="top"/>
    </xf>
    <xf numFmtId="0" fontId="9" fillId="0" borderId="0" xfId="14" applyFont="1" applyAlignment="1">
      <alignment horizontal="left" vertical="center"/>
    </xf>
    <xf numFmtId="0" fontId="9" fillId="0" borderId="0" xfId="14" applyFont="1" applyAlignment="1">
      <alignment horizontal="center"/>
    </xf>
    <xf numFmtId="0" fontId="11" fillId="0" borderId="0" xfId="14" quotePrefix="1" applyFont="1" applyAlignment="1">
      <alignment horizontal="left" vertical="top"/>
    </xf>
    <xf numFmtId="0" fontId="9" fillId="0" borderId="0" xfId="14" applyFont="1" applyAlignment="1">
      <alignment horizontal="left" vertical="top"/>
    </xf>
    <xf numFmtId="0" fontId="11" fillId="0" borderId="0" xfId="14" applyFont="1" applyAlignment="1">
      <alignment horizontal="justify" vertical="top"/>
    </xf>
    <xf numFmtId="0" fontId="41" fillId="0" borderId="0" xfId="14" applyFont="1" applyAlignment="1">
      <alignment vertical="top"/>
    </xf>
    <xf numFmtId="173" fontId="11" fillId="0" borderId="0" xfId="14" applyNumberFormat="1" applyFont="1"/>
    <xf numFmtId="173" fontId="9" fillId="0" borderId="0" xfId="14" applyNumberFormat="1" applyFont="1"/>
    <xf numFmtId="173" fontId="9" fillId="0" borderId="0" xfId="14" applyNumberFormat="1" applyFont="1" applyAlignment="1">
      <alignment horizontal="center"/>
    </xf>
    <xf numFmtId="0" fontId="9" fillId="8" borderId="0" xfId="14" quotePrefix="1" applyFont="1" applyFill="1" applyAlignment="1">
      <alignment horizontal="left"/>
    </xf>
    <xf numFmtId="0" fontId="42" fillId="8" borderId="0" xfId="14" applyFont="1" applyFill="1"/>
    <xf numFmtId="0" fontId="19" fillId="8" borderId="0" xfId="14" applyFont="1" applyFill="1"/>
    <xf numFmtId="0" fontId="19" fillId="0" borderId="0" xfId="14" applyFont="1"/>
    <xf numFmtId="173" fontId="19" fillId="0" borderId="0" xfId="14" applyNumberFormat="1" applyFont="1"/>
    <xf numFmtId="0" fontId="9" fillId="0" borderId="1" xfId="14" quotePrefix="1" applyFont="1" applyBorder="1" applyAlignment="1">
      <alignment horizontal="left"/>
    </xf>
    <xf numFmtId="0" fontId="9" fillId="0" borderId="1" xfId="14" applyFont="1" applyBorder="1"/>
    <xf numFmtId="0" fontId="9" fillId="0" borderId="1" xfId="14" applyFont="1" applyBorder="1" applyAlignment="1">
      <alignment horizontal="left" wrapText="1"/>
    </xf>
    <xf numFmtId="0" fontId="9" fillId="0" borderId="1" xfId="14" applyFont="1" applyBorder="1" applyAlignment="1">
      <alignment wrapText="1"/>
    </xf>
    <xf numFmtId="0" fontId="9" fillId="0" borderId="1" xfId="14" quotePrefix="1" applyFont="1" applyBorder="1" applyAlignment="1">
      <alignment horizontal="left" wrapText="1"/>
    </xf>
    <xf numFmtId="173" fontId="9" fillId="0" borderId="1" xfId="14" quotePrefix="1" applyNumberFormat="1" applyFont="1" applyBorder="1" applyAlignment="1">
      <alignment horizontal="center" wrapText="1"/>
    </xf>
    <xf numFmtId="169" fontId="9" fillId="0" borderId="2" xfId="14" applyNumberFormat="1" applyFont="1" applyBorder="1" applyAlignment="1">
      <alignment horizontal="center"/>
    </xf>
    <xf numFmtId="0" fontId="11" fillId="0" borderId="18" xfId="14" applyFont="1" applyBorder="1" applyAlignment="1">
      <alignment horizontal="center"/>
    </xf>
    <xf numFmtId="179" fontId="11" fillId="8" borderId="1" xfId="14" applyNumberFormat="1" applyFont="1" applyFill="1" applyBorder="1" applyAlignment="1">
      <alignment horizontal="center"/>
    </xf>
    <xf numFmtId="0" fontId="11" fillId="8" borderId="1" xfId="14" applyFont="1" applyFill="1" applyBorder="1" applyAlignment="1">
      <alignment horizontal="left"/>
    </xf>
    <xf numFmtId="179" fontId="11" fillId="8" borderId="1" xfId="14" applyNumberFormat="1" applyFont="1" applyFill="1" applyBorder="1" applyAlignment="1">
      <alignment horizontal="left"/>
    </xf>
    <xf numFmtId="0" fontId="11" fillId="8" borderId="1" xfId="14" applyFont="1" applyFill="1" applyBorder="1"/>
    <xf numFmtId="180" fontId="11" fillId="8" borderId="1" xfId="14" quotePrefix="1" applyNumberFormat="1" applyFont="1" applyFill="1" applyBorder="1" applyAlignment="1">
      <alignment horizontal="center"/>
    </xf>
    <xf numFmtId="0" fontId="11" fillId="0" borderId="2" xfId="14" applyFont="1" applyBorder="1"/>
    <xf numFmtId="0" fontId="11" fillId="0" borderId="1" xfId="14" applyFont="1" applyBorder="1" applyAlignment="1">
      <alignment horizontal="center"/>
    </xf>
    <xf numFmtId="179" fontId="9" fillId="0" borderId="1" xfId="14" applyNumberFormat="1" applyFont="1" applyBorder="1" applyAlignment="1">
      <alignment horizontal="center"/>
    </xf>
    <xf numFmtId="0" fontId="11" fillId="0" borderId="15" xfId="14" applyFont="1" applyBorder="1"/>
    <xf numFmtId="0" fontId="11" fillId="5" borderId="0" xfId="14" applyFont="1" applyFill="1"/>
    <xf numFmtId="173" fontId="11" fillId="5" borderId="0" xfId="14" applyNumberFormat="1" applyFont="1" applyFill="1"/>
    <xf numFmtId="0" fontId="11" fillId="5" borderId="0" xfId="14" applyFont="1" applyFill="1" applyAlignment="1">
      <alignment horizontal="left"/>
    </xf>
    <xf numFmtId="181" fontId="11" fillId="8" borderId="1" xfId="14" applyNumberFormat="1" applyFont="1" applyFill="1" applyBorder="1"/>
    <xf numFmtId="0" fontId="11" fillId="8" borderId="1" xfId="14" applyFont="1" applyFill="1" applyBorder="1" applyAlignment="1">
      <alignment horizontal="center"/>
    </xf>
    <xf numFmtId="0" fontId="11" fillId="8" borderId="4" xfId="14" applyFont="1" applyFill="1" applyBorder="1" applyAlignment="1">
      <alignment horizontal="left"/>
    </xf>
    <xf numFmtId="0" fontId="11" fillId="0" borderId="2" xfId="14" applyFont="1" applyBorder="1" applyAlignment="1">
      <alignment wrapText="1"/>
    </xf>
    <xf numFmtId="0" fontId="11" fillId="8" borderId="1" xfId="14" applyFont="1" applyFill="1" applyBorder="1" applyAlignment="1">
      <alignment wrapText="1"/>
    </xf>
    <xf numFmtId="179" fontId="11" fillId="8" borderId="1" xfId="14" applyNumberFormat="1" applyFont="1" applyFill="1" applyBorder="1" applyAlignment="1">
      <alignment horizontal="left" wrapText="1"/>
    </xf>
    <xf numFmtId="0" fontId="11" fillId="8" borderId="18" xfId="14" applyFont="1" applyFill="1" applyBorder="1"/>
    <xf numFmtId="181" fontId="11" fillId="8" borderId="18" xfId="14" applyNumberFormat="1" applyFont="1" applyFill="1" applyBorder="1"/>
    <xf numFmtId="0" fontId="11" fillId="8" borderId="7" xfId="14" applyFont="1" applyFill="1" applyBorder="1"/>
    <xf numFmtId="0" fontId="11" fillId="0" borderId="0" xfId="14" quotePrefix="1" applyFont="1"/>
    <xf numFmtId="0" fontId="9" fillId="0" borderId="0" xfId="14" quotePrefix="1" applyFont="1"/>
    <xf numFmtId="0" fontId="11" fillId="10" borderId="0" xfId="14" applyFont="1" applyFill="1"/>
    <xf numFmtId="0" fontId="43" fillId="0" borderId="0" xfId="12" quotePrefix="1" applyFont="1" applyAlignment="1">
      <alignment horizontal="left"/>
    </xf>
    <xf numFmtId="0" fontId="44" fillId="0" borderId="0" xfId="12" applyFont="1"/>
    <xf numFmtId="0" fontId="45" fillId="0" borderId="1" xfId="12" applyFont="1" applyBorder="1"/>
    <xf numFmtId="0" fontId="44" fillId="0" borderId="0" xfId="12" applyFont="1" applyAlignment="1">
      <alignment horizontal="left"/>
    </xf>
    <xf numFmtId="0" fontId="43" fillId="0" borderId="0" xfId="12" applyFont="1" applyAlignment="1">
      <alignment horizontal="center"/>
    </xf>
    <xf numFmtId="0" fontId="44" fillId="0" borderId="0" xfId="12" applyFont="1" applyAlignment="1">
      <alignment horizontal="center"/>
    </xf>
    <xf numFmtId="39" fontId="44" fillId="0" borderId="0" xfId="12" applyNumberFormat="1" applyFont="1"/>
    <xf numFmtId="165" fontId="44" fillId="0" borderId="0" xfId="12" applyNumberFormat="1" applyFont="1"/>
    <xf numFmtId="0" fontId="44" fillId="0" borderId="1" xfId="12" applyFont="1" applyBorder="1"/>
    <xf numFmtId="0" fontId="43" fillId="0" borderId="0" xfId="12" applyFont="1" applyAlignment="1">
      <alignment horizontal="left"/>
    </xf>
    <xf numFmtId="0" fontId="43" fillId="0" borderId="0" xfId="12" applyFont="1"/>
    <xf numFmtId="167" fontId="44" fillId="0" borderId="0" xfId="12" applyNumberFormat="1" applyFont="1"/>
    <xf numFmtId="0" fontId="47" fillId="0" borderId="0" xfId="12" applyFont="1" applyAlignment="1">
      <alignment horizontal="center" wrapText="1"/>
    </xf>
    <xf numFmtId="0" fontId="47" fillId="0" borderId="0" xfId="12" applyFont="1"/>
    <xf numFmtId="168" fontId="47" fillId="0" borderId="0" xfId="12" applyNumberFormat="1" applyFont="1" applyAlignment="1">
      <alignment horizontal="left" wrapText="1"/>
    </xf>
    <xf numFmtId="0" fontId="47" fillId="0" borderId="0" xfId="12" applyFont="1" applyAlignment="1">
      <alignment horizontal="center"/>
    </xf>
    <xf numFmtId="0" fontId="48" fillId="0" borderId="0" xfId="12" quotePrefix="1" applyFont="1" applyAlignment="1">
      <alignment horizontal="left"/>
    </xf>
    <xf numFmtId="0" fontId="47" fillId="0" borderId="0" xfId="12" applyFont="1" applyAlignment="1">
      <alignment horizontal="left" wrapText="1"/>
    </xf>
    <xf numFmtId="0" fontId="45" fillId="0" borderId="1" xfId="12" quotePrefix="1" applyFont="1" applyBorder="1" applyAlignment="1">
      <alignment horizontal="left"/>
    </xf>
    <xf numFmtId="0" fontId="45" fillId="0" borderId="0" xfId="12" applyFont="1"/>
    <xf numFmtId="4" fontId="45" fillId="0" borderId="0" xfId="12" applyNumberFormat="1" applyFont="1" applyAlignment="1">
      <alignment horizontal="center"/>
    </xf>
    <xf numFmtId="0" fontId="45" fillId="0" borderId="0" xfId="12" applyFont="1" applyAlignment="1">
      <alignment horizontal="center"/>
    </xf>
    <xf numFmtId="0" fontId="44" fillId="0" borderId="0" xfId="12" applyFont="1" applyAlignment="1">
      <alignment horizontal="centerContinuous"/>
    </xf>
    <xf numFmtId="0" fontId="46" fillId="0" borderId="1" xfId="12" quotePrefix="1" applyFont="1" applyBorder="1" applyAlignment="1">
      <alignment horizontal="center"/>
    </xf>
    <xf numFmtId="0" fontId="43" fillId="0" borderId="2" xfId="12" applyFont="1" applyBorder="1" applyAlignment="1">
      <alignment horizontal="centerContinuous"/>
    </xf>
    <xf numFmtId="0" fontId="43" fillId="0" borderId="3" xfId="12" applyFont="1" applyBorder="1" applyAlignment="1">
      <alignment horizontal="centerContinuous"/>
    </xf>
    <xf numFmtId="0" fontId="43" fillId="0" borderId="4" xfId="12" applyFont="1" applyBorder="1" applyAlignment="1">
      <alignment horizontal="centerContinuous"/>
    </xf>
    <xf numFmtId="0" fontId="43" fillId="0" borderId="6" xfId="12" quotePrefix="1" applyFont="1" applyBorder="1" applyAlignment="1">
      <alignment wrapText="1"/>
    </xf>
    <xf numFmtId="165" fontId="43" fillId="0" borderId="6" xfId="12" quotePrefix="1" applyNumberFormat="1" applyFont="1" applyBorder="1" applyAlignment="1">
      <alignment wrapText="1"/>
    </xf>
    <xf numFmtId="0" fontId="44" fillId="0" borderId="0" xfId="12" applyFont="1" applyAlignment="1">
      <alignment wrapText="1"/>
    </xf>
    <xf numFmtId="0" fontId="44" fillId="0" borderId="1" xfId="12" applyFont="1" applyBorder="1" applyAlignment="1">
      <alignment horizontal="center"/>
    </xf>
    <xf numFmtId="0" fontId="45" fillId="0" borderId="1" xfId="12" applyFont="1" applyBorder="1" applyAlignment="1">
      <alignment horizontal="left"/>
    </xf>
    <xf numFmtId="169" fontId="45" fillId="0" borderId="1" xfId="12" applyNumberFormat="1" applyFont="1" applyBorder="1" applyAlignment="1">
      <alignment horizontal="left"/>
    </xf>
    <xf numFmtId="0" fontId="44" fillId="0" borderId="1" xfId="12" applyFont="1" applyBorder="1" applyAlignment="1">
      <alignment horizontal="center" wrapText="1"/>
    </xf>
    <xf numFmtId="0" fontId="44" fillId="0" borderId="1" xfId="12" applyFont="1" applyBorder="1" applyAlignment="1">
      <alignment horizontal="left" wrapText="1"/>
    </xf>
    <xf numFmtId="0" fontId="44" fillId="0" borderId="1" xfId="12" quotePrefix="1" applyFont="1" applyBorder="1" applyAlignment="1">
      <alignment horizontal="left" wrapText="1"/>
    </xf>
    <xf numFmtId="0" fontId="44" fillId="0" borderId="1" xfId="12" quotePrefix="1" applyFont="1" applyBorder="1" applyAlignment="1">
      <alignment horizontal="center" wrapText="1"/>
    </xf>
    <xf numFmtId="0" fontId="44" fillId="0" borderId="1" xfId="12" quotePrefix="1" applyFont="1" applyBorder="1" applyAlignment="1">
      <alignment horizontal="left"/>
    </xf>
    <xf numFmtId="4" fontId="45" fillId="0" borderId="1" xfId="12" applyNumberFormat="1" applyFont="1" applyBorder="1"/>
    <xf numFmtId="170" fontId="45" fillId="0" borderId="1" xfId="12" applyNumberFormat="1" applyFont="1" applyBorder="1"/>
    <xf numFmtId="0" fontId="44" fillId="0" borderId="1" xfId="12" quotePrefix="1" applyFont="1" applyBorder="1"/>
    <xf numFmtId="164" fontId="44" fillId="0" borderId="1" xfId="12" quotePrefix="1" applyNumberFormat="1" applyFont="1" applyBorder="1"/>
    <xf numFmtId="170" fontId="44" fillId="0" borderId="0" xfId="12" applyNumberFormat="1" applyFont="1" applyAlignment="1">
      <alignment wrapText="1"/>
    </xf>
    <xf numFmtId="0" fontId="44" fillId="0" borderId="1" xfId="12" applyFont="1" applyBorder="1" applyAlignment="1">
      <alignment horizontal="left"/>
    </xf>
    <xf numFmtId="0" fontId="45" fillId="0" borderId="1" xfId="12" applyFont="1" applyBorder="1" applyAlignment="1">
      <alignment horizontal="left" wrapText="1"/>
    </xf>
    <xf numFmtId="9" fontId="44" fillId="0" borderId="0" xfId="13" applyFont="1" applyFill="1" applyAlignment="1">
      <alignment wrapText="1"/>
    </xf>
    <xf numFmtId="0" fontId="45" fillId="0" borderId="1" xfId="12" applyFont="1" applyBorder="1" applyAlignment="1">
      <alignment horizontal="center"/>
    </xf>
    <xf numFmtId="0" fontId="45" fillId="0" borderId="1" xfId="12" quotePrefix="1" applyFont="1" applyBorder="1" applyAlignment="1">
      <alignment horizontal="left" wrapText="1"/>
    </xf>
    <xf numFmtId="165" fontId="45" fillId="0" borderId="1" xfId="12" applyNumberFormat="1" applyFont="1" applyBorder="1"/>
    <xf numFmtId="0" fontId="47" fillId="0" borderId="1" xfId="12" applyFont="1" applyBorder="1"/>
    <xf numFmtId="0" fontId="43" fillId="0" borderId="1" xfId="12" quotePrefix="1" applyFont="1" applyBorder="1"/>
    <xf numFmtId="0" fontId="43" fillId="0" borderId="1" xfId="12" applyFont="1" applyBorder="1"/>
    <xf numFmtId="164" fontId="43" fillId="0" borderId="1" xfId="12" quotePrefix="1" applyNumberFormat="1" applyFont="1" applyBorder="1"/>
    <xf numFmtId="4" fontId="49" fillId="0" borderId="1" xfId="12" applyNumberFormat="1" applyFont="1" applyBorder="1"/>
    <xf numFmtId="0" fontId="44" fillId="0" borderId="0" xfId="7" applyFont="1"/>
    <xf numFmtId="165" fontId="43" fillId="0" borderId="0" xfId="12" applyNumberFormat="1" applyFont="1"/>
    <xf numFmtId="1" fontId="3" fillId="0" borderId="6" xfId="7" quotePrefix="1" applyNumberFormat="1" applyFont="1" applyBorder="1" applyAlignment="1">
      <alignment horizontal="center" wrapText="1"/>
    </xf>
    <xf numFmtId="0" fontId="4" fillId="0" borderId="1" xfId="7" applyFont="1" applyBorder="1" applyAlignment="1">
      <alignment wrapText="1"/>
    </xf>
    <xf numFmtId="0" fontId="4" fillId="0" borderId="1" xfId="7" quotePrefix="1" applyFont="1" applyBorder="1" applyAlignment="1">
      <alignment wrapText="1"/>
    </xf>
    <xf numFmtId="171" fontId="11" fillId="0" borderId="1" xfId="7" quotePrefix="1" applyNumberFormat="1" applyBorder="1" applyAlignment="1">
      <alignment horizontal="left"/>
    </xf>
    <xf numFmtId="39" fontId="11" fillId="0" borderId="4" xfId="7" quotePrefix="1" applyNumberFormat="1" applyBorder="1" applyAlignment="1">
      <alignment horizontal="left"/>
    </xf>
    <xf numFmtId="0" fontId="11" fillId="0" borderId="6" xfId="7" quotePrefix="1" applyBorder="1" applyAlignment="1">
      <alignment horizontal="left" wrapText="1"/>
    </xf>
    <xf numFmtId="0" fontId="9" fillId="0" borderId="0" xfId="7" applyFont="1" applyAlignment="1">
      <alignment horizontal="left"/>
    </xf>
    <xf numFmtId="0" fontId="11" fillId="0" borderId="14" xfId="7" applyBorder="1"/>
    <xf numFmtId="0" fontId="9" fillId="0" borderId="0" xfId="7" quotePrefix="1" applyFont="1" applyAlignment="1">
      <alignment horizontal="left"/>
    </xf>
    <xf numFmtId="0" fontId="9" fillId="0" borderId="17" xfId="7" applyFont="1" applyBorder="1" applyAlignment="1">
      <alignment horizontal="center" wrapText="1"/>
    </xf>
    <xf numFmtId="0" fontId="9" fillId="0" borderId="17" xfId="7" applyFont="1" applyBorder="1" applyAlignment="1">
      <alignment horizontal="left" wrapText="1"/>
    </xf>
    <xf numFmtId="0" fontId="9" fillId="0" borderId="17" xfId="7" quotePrefix="1" applyFont="1" applyBorder="1" applyAlignment="1">
      <alignment horizontal="left" wrapText="1"/>
    </xf>
    <xf numFmtId="2" fontId="9" fillId="0" borderId="17" xfId="7" applyNumberFormat="1" applyFont="1" applyBorder="1" applyAlignment="1">
      <alignment horizontal="center" wrapText="1"/>
    </xf>
    <xf numFmtId="0" fontId="9" fillId="0" borderId="17" xfId="7" quotePrefix="1" applyFont="1" applyBorder="1" applyAlignment="1">
      <alignment horizontal="center" wrapText="1"/>
    </xf>
    <xf numFmtId="0" fontId="11" fillId="0" borderId="0" xfId="7" quotePrefix="1" applyAlignment="1">
      <alignment horizontal="center" wrapText="1"/>
    </xf>
    <xf numFmtId="0" fontId="39" fillId="0" borderId="18" xfId="7" quotePrefix="1" applyFont="1" applyBorder="1" applyAlignment="1">
      <alignment horizontal="left"/>
    </xf>
    <xf numFmtId="0" fontId="39" fillId="0" borderId="18" xfId="7" applyFont="1" applyBorder="1" applyAlignment="1">
      <alignment horizontal="left"/>
    </xf>
    <xf numFmtId="164" fontId="39" fillId="0" borderId="18" xfId="7" applyNumberFormat="1" applyFont="1" applyBorder="1"/>
    <xf numFmtId="0" fontId="39" fillId="0" borderId="1" xfId="7" applyFont="1" applyBorder="1" applyAlignment="1">
      <alignment horizontal="left"/>
    </xf>
    <xf numFmtId="0" fontId="39" fillId="0" borderId="1" xfId="7" quotePrefix="1" applyFont="1" applyBorder="1" applyAlignment="1">
      <alignment horizontal="left"/>
    </xf>
    <xf numFmtId="164" fontId="11" fillId="0" borderId="0" xfId="7" applyNumberFormat="1"/>
    <xf numFmtId="0" fontId="39" fillId="0" borderId="11" xfId="7" applyFont="1" applyBorder="1"/>
    <xf numFmtId="0" fontId="39" fillId="0" borderId="10" xfId="7" applyFont="1" applyBorder="1"/>
    <xf numFmtId="0" fontId="39" fillId="0" borderId="19" xfId="7" applyFont="1" applyBorder="1"/>
    <xf numFmtId="0" fontId="39" fillId="0" borderId="21" xfId="7" quotePrefix="1" applyFont="1" applyBorder="1" applyAlignment="1">
      <alignment horizontal="left"/>
    </xf>
    <xf numFmtId="0" fontId="39" fillId="0" borderId="9" xfId="7" quotePrefix="1" applyFont="1" applyBorder="1" applyAlignment="1">
      <alignment horizontal="left"/>
    </xf>
    <xf numFmtId="0" fontId="40" fillId="0" borderId="9" xfId="7" applyFont="1" applyBorder="1" applyAlignment="1">
      <alignment horizontal="left"/>
    </xf>
    <xf numFmtId="164" fontId="40" fillId="0" borderId="9" xfId="7" applyNumberFormat="1" applyFont="1" applyBorder="1"/>
    <xf numFmtId="164" fontId="40" fillId="0" borderId="12" xfId="7" applyNumberFormat="1" applyFont="1" applyBorder="1"/>
    <xf numFmtId="0" fontId="39" fillId="0" borderId="9" xfId="7" applyFont="1" applyBorder="1"/>
    <xf numFmtId="0" fontId="39" fillId="0" borderId="12" xfId="7" applyFont="1" applyBorder="1"/>
    <xf numFmtId="0" fontId="40" fillId="0" borderId="9" xfId="7" applyFont="1" applyBorder="1"/>
    <xf numFmtId="0" fontId="39" fillId="0" borderId="0" xfId="7" applyFont="1"/>
    <xf numFmtId="164" fontId="39" fillId="0" borderId="0" xfId="7" applyNumberFormat="1" applyFont="1"/>
    <xf numFmtId="0" fontId="9" fillId="0" borderId="8" xfId="7" applyFont="1" applyBorder="1"/>
    <xf numFmtId="2" fontId="9" fillId="0" borderId="17" xfId="7" quotePrefix="1" applyNumberFormat="1" applyFont="1" applyBorder="1" applyAlignment="1">
      <alignment horizontal="center" wrapText="1"/>
    </xf>
    <xf numFmtId="0" fontId="11" fillId="0" borderId="22" xfId="7" applyBorder="1"/>
    <xf numFmtId="0" fontId="39" fillId="0" borderId="23" xfId="7" quotePrefix="1" applyFont="1" applyBorder="1" applyAlignment="1">
      <alignment horizontal="left"/>
    </xf>
    <xf numFmtId="4" fontId="39" fillId="0" borderId="23" xfId="7" applyNumberFormat="1" applyFont="1" applyBorder="1"/>
    <xf numFmtId="0" fontId="39" fillId="0" borderId="13" xfId="7" quotePrefix="1" applyFont="1" applyBorder="1" applyAlignment="1">
      <alignment horizontal="left"/>
    </xf>
    <xf numFmtId="4" fontId="39" fillId="0" borderId="13" xfId="7" applyNumberFormat="1" applyFont="1" applyBorder="1"/>
    <xf numFmtId="4" fontId="39" fillId="0" borderId="1" xfId="7" applyNumberFormat="1" applyFont="1" applyBorder="1"/>
    <xf numFmtId="4" fontId="40" fillId="0" borderId="20" xfId="7" applyNumberFormat="1" applyFont="1" applyBorder="1"/>
    <xf numFmtId="0" fontId="11" fillId="0" borderId="0" xfId="7" quotePrefix="1" applyAlignment="1">
      <alignment horizontal="right"/>
    </xf>
    <xf numFmtId="3" fontId="11" fillId="0" borderId="0" xfId="7" applyNumberFormat="1"/>
    <xf numFmtId="0" fontId="4" fillId="0" borderId="3" xfId="1" applyFont="1" applyBorder="1" applyAlignment="1">
      <alignment horizontal="center"/>
    </xf>
    <xf numFmtId="0" fontId="4" fillId="0" borderId="3" xfId="1" applyFont="1" applyBorder="1" applyAlignment="1">
      <alignment horizontal="left"/>
    </xf>
    <xf numFmtId="0" fontId="4" fillId="0" borderId="3" xfId="1" applyFont="1" applyBorder="1" applyAlignment="1">
      <alignment horizontal="left" wrapText="1"/>
    </xf>
    <xf numFmtId="0" fontId="3" fillId="0" borderId="3" xfId="1" quotePrefix="1" applyFont="1" applyBorder="1" applyAlignment="1">
      <alignment horizontal="left" wrapText="1"/>
    </xf>
    <xf numFmtId="0" fontId="4" fillId="0" borderId="3" xfId="1" applyFont="1" applyBorder="1" applyAlignment="1">
      <alignment wrapText="1"/>
    </xf>
    <xf numFmtId="0" fontId="7" fillId="0" borderId="3" xfId="1" quotePrefix="1" applyFont="1" applyBorder="1" applyAlignment="1">
      <alignment horizontal="left"/>
    </xf>
    <xf numFmtId="164" fontId="4" fillId="0" borderId="3" xfId="1" applyNumberFormat="1" applyFont="1" applyBorder="1" applyAlignment="1">
      <alignment horizontal="right"/>
    </xf>
    <xf numFmtId="0" fontId="8" fillId="0" borderId="3" xfId="1" applyFont="1" applyBorder="1"/>
    <xf numFmtId="0" fontId="8" fillId="0" borderId="3" xfId="1" quotePrefix="1" applyFont="1" applyBorder="1"/>
    <xf numFmtId="164" fontId="8" fillId="0" borderId="3" xfId="1" quotePrefix="1" applyNumberFormat="1" applyFont="1" applyBorder="1"/>
    <xf numFmtId="0" fontId="4" fillId="0" borderId="1" xfId="1" applyFont="1" applyBorder="1" applyAlignment="1">
      <alignment horizontal="center"/>
    </xf>
    <xf numFmtId="0" fontId="4" fillId="0" borderId="1" xfId="1" quotePrefix="1" applyFont="1" applyBorder="1" applyAlignment="1">
      <alignment horizontal="left"/>
    </xf>
    <xf numFmtId="0" fontId="4" fillId="0" borderId="2" xfId="1" quotePrefix="1" applyFont="1" applyBorder="1" applyAlignment="1">
      <alignment horizontal="left"/>
    </xf>
    <xf numFmtId="0" fontId="4" fillId="0" borderId="2" xfId="1" applyFont="1" applyBorder="1" applyAlignment="1">
      <alignment horizontal="left" wrapText="1"/>
    </xf>
    <xf numFmtId="0" fontId="4" fillId="0" borderId="7" xfId="1" applyFont="1" applyBorder="1" applyAlignment="1">
      <alignment vertical="top" wrapText="1"/>
    </xf>
    <xf numFmtId="0" fontId="4" fillId="0" borderId="1" xfId="1" quotePrefix="1" applyFont="1" applyBorder="1"/>
    <xf numFmtId="0" fontId="7" fillId="0" borderId="1" xfId="1" quotePrefix="1" applyFont="1" applyBorder="1" applyAlignment="1">
      <alignment horizontal="left"/>
    </xf>
    <xf numFmtId="170" fontId="4" fillId="0" borderId="1" xfId="1" applyNumberFormat="1" applyFont="1" applyBorder="1" applyAlignment="1">
      <alignment horizontal="right"/>
    </xf>
    <xf numFmtId="0" fontId="7" fillId="0" borderId="1" xfId="1" quotePrefix="1" applyFont="1" applyBorder="1"/>
    <xf numFmtId="0" fontId="7" fillId="0" borderId="1" xfId="1" applyFont="1" applyBorder="1"/>
    <xf numFmtId="164" fontId="7" fillId="0" borderId="1" xfId="1" quotePrefix="1" applyNumberFormat="1" applyFont="1" applyBorder="1"/>
    <xf numFmtId="0" fontId="4" fillId="0" borderId="3" xfId="1" quotePrefix="1" applyFont="1" applyBorder="1" applyAlignment="1">
      <alignment horizontal="left"/>
    </xf>
    <xf numFmtId="0" fontId="4" fillId="0" borderId="8" xfId="1" applyFont="1" applyBorder="1" applyAlignment="1">
      <alignment horizontal="center" vertical="top" wrapText="1"/>
    </xf>
    <xf numFmtId="0" fontId="4" fillId="0" borderId="3" xfId="1" quotePrefix="1" applyFont="1" applyBorder="1"/>
    <xf numFmtId="170" fontId="4" fillId="0" borderId="3" xfId="1" applyNumberFormat="1" applyFont="1" applyBorder="1" applyAlignment="1">
      <alignment horizontal="right"/>
    </xf>
    <xf numFmtId="0" fontId="7" fillId="0" borderId="3" xfId="1" quotePrefix="1" applyFont="1" applyBorder="1"/>
    <xf numFmtId="0" fontId="7" fillId="0" borderId="3" xfId="1" applyFont="1" applyBorder="1"/>
    <xf numFmtId="164" fontId="7" fillId="0" borderId="3" xfId="1" quotePrefix="1" applyNumberFormat="1" applyFont="1" applyBorder="1"/>
    <xf numFmtId="0" fontId="4" fillId="0" borderId="8" xfId="1" applyFont="1" applyBorder="1" applyAlignment="1">
      <alignment vertical="top" wrapText="1"/>
    </xf>
    <xf numFmtId="0" fontId="3" fillId="0" borderId="8" xfId="1" applyFont="1" applyBorder="1" applyAlignment="1">
      <alignment vertical="top" wrapText="1"/>
    </xf>
    <xf numFmtId="0" fontId="4" fillId="0" borderId="1" xfId="1" applyFont="1" applyBorder="1" applyAlignment="1">
      <alignment horizontal="left"/>
    </xf>
    <xf numFmtId="0" fontId="4" fillId="0" borderId="1" xfId="1" applyFont="1" applyBorder="1" applyAlignment="1">
      <alignment horizontal="left" wrapText="1"/>
    </xf>
    <xf numFmtId="0" fontId="4" fillId="0" borderId="1" xfId="1" quotePrefix="1" applyFont="1" applyBorder="1" applyAlignment="1">
      <alignment horizontal="left" wrapText="1"/>
    </xf>
    <xf numFmtId="0" fontId="4" fillId="0" borderId="1" xfId="1" applyFont="1" applyBorder="1" applyAlignment="1">
      <alignment wrapText="1"/>
    </xf>
    <xf numFmtId="0" fontId="3" fillId="0" borderId="3" xfId="1" applyFont="1" applyBorder="1" applyAlignment="1">
      <alignment horizontal="left"/>
    </xf>
    <xf numFmtId="0" fontId="16" fillId="0" borderId="1" xfId="1" applyFont="1" applyBorder="1" applyAlignment="1">
      <alignment horizontal="left"/>
    </xf>
    <xf numFmtId="0" fontId="16" fillId="0" borderId="1" xfId="1" quotePrefix="1" applyFont="1" applyBorder="1" applyAlignment="1">
      <alignment horizontal="left"/>
    </xf>
    <xf numFmtId="0" fontId="4" fillId="0" borderId="3" xfId="1" quotePrefix="1" applyFont="1" applyBorder="1" applyAlignment="1">
      <alignment wrapText="1"/>
    </xf>
    <xf numFmtId="0" fontId="13" fillId="0" borderId="1" xfId="0" quotePrefix="1" applyFont="1" applyBorder="1"/>
    <xf numFmtId="0" fontId="7" fillId="0" borderId="1" xfId="0" applyFont="1" applyBorder="1"/>
    <xf numFmtId="0" fontId="7" fillId="0" borderId="1" xfId="0" quotePrefix="1" applyFont="1" applyBorder="1"/>
    <xf numFmtId="164" fontId="7" fillId="0" borderId="1" xfId="0" quotePrefix="1" applyNumberFormat="1" applyFont="1" applyBorder="1"/>
    <xf numFmtId="0" fontId="4" fillId="0" borderId="3" xfId="1" applyFont="1" applyBorder="1"/>
    <xf numFmtId="0" fontId="4" fillId="0" borderId="1" xfId="0" quotePrefix="1" applyFont="1" applyBorder="1"/>
    <xf numFmtId="0" fontId="11" fillId="0" borderId="1" xfId="1" quotePrefix="1" applyBorder="1" applyAlignment="1">
      <alignment horizontal="left"/>
    </xf>
    <xf numFmtId="0" fontId="11" fillId="0" borderId="1" xfId="1" applyBorder="1" applyAlignment="1">
      <alignment horizontal="left"/>
    </xf>
    <xf numFmtId="171" fontId="9" fillId="0" borderId="1" xfId="1" quotePrefix="1" applyNumberFormat="1" applyFont="1" applyBorder="1"/>
    <xf numFmtId="0" fontId="3" fillId="0" borderId="5" xfId="1" quotePrefix="1" applyFont="1" applyBorder="1" applyAlignment="1">
      <alignment horizontal="center" wrapText="1"/>
    </xf>
    <xf numFmtId="0" fontId="3" fillId="0" borderId="5" xfId="1" quotePrefix="1" applyFont="1" applyBorder="1" applyAlignment="1">
      <alignment horizontal="right" wrapText="1"/>
    </xf>
    <xf numFmtId="0" fontId="39" fillId="0" borderId="24" xfId="7" applyFont="1" applyBorder="1"/>
    <xf numFmtId="0" fontId="39" fillId="0" borderId="25" xfId="7" applyFont="1" applyBorder="1"/>
    <xf numFmtId="164" fontId="40" fillId="0" borderId="26" xfId="7" applyNumberFormat="1" applyFont="1" applyBorder="1"/>
    <xf numFmtId="164" fontId="40" fillId="0" borderId="27" xfId="7" applyNumberFormat="1" applyFont="1" applyBorder="1"/>
    <xf numFmtId="0" fontId="39" fillId="0" borderId="6" xfId="7" applyFont="1" applyBorder="1"/>
    <xf numFmtId="39" fontId="3" fillId="0" borderId="3" xfId="1" quotePrefix="1" applyNumberFormat="1" applyFont="1" applyBorder="1" applyAlignment="1">
      <alignment horizontal="center"/>
    </xf>
    <xf numFmtId="0" fontId="9" fillId="8" borderId="21" xfId="14" applyFont="1" applyFill="1" applyBorder="1"/>
    <xf numFmtId="0" fontId="9" fillId="8" borderId="21" xfId="14" applyFont="1" applyFill="1" applyBorder="1" applyAlignment="1">
      <alignment wrapText="1"/>
    </xf>
    <xf numFmtId="179" fontId="11" fillId="8" borderId="1" xfId="14" applyNumberFormat="1" applyFont="1" applyFill="1" applyBorder="1" applyAlignment="1">
      <alignment horizontal="center" vertical="center"/>
    </xf>
    <xf numFmtId="173" fontId="11" fillId="8" borderId="1" xfId="14" applyNumberFormat="1" applyFont="1" applyFill="1" applyBorder="1" applyAlignment="1">
      <alignment horizontal="center" vertical="center"/>
    </xf>
    <xf numFmtId="0" fontId="11" fillId="8" borderId="1" xfId="14" applyFont="1" applyFill="1" applyBorder="1" applyAlignment="1">
      <alignment horizontal="center" vertical="center"/>
    </xf>
    <xf numFmtId="0" fontId="30" fillId="7" borderId="2" xfId="15" applyFont="1" applyFill="1" applyBorder="1" applyAlignment="1">
      <alignment horizontal="center" vertical="center" wrapText="1"/>
    </xf>
    <xf numFmtId="170" fontId="4" fillId="0" borderId="4" xfId="1" applyNumberFormat="1" applyFont="1" applyBorder="1" applyAlignment="1">
      <alignment horizontal="right"/>
    </xf>
    <xf numFmtId="170" fontId="3" fillId="0" borderId="3" xfId="1" applyNumberFormat="1" applyFont="1" applyBorder="1" applyAlignment="1">
      <alignment horizontal="right"/>
    </xf>
    <xf numFmtId="170" fontId="3" fillId="0" borderId="1" xfId="1" applyNumberFormat="1" applyFont="1" applyBorder="1" applyAlignment="1">
      <alignment horizontal="right"/>
    </xf>
    <xf numFmtId="170" fontId="3" fillId="0" borderId="1" xfId="0" applyNumberFormat="1" applyFont="1" applyBorder="1" applyAlignment="1">
      <alignment horizontal="right"/>
    </xf>
    <xf numFmtId="44" fontId="47" fillId="0" borderId="1" xfId="22" applyFont="1" applyBorder="1"/>
    <xf numFmtId="164" fontId="52" fillId="0" borderId="1" xfId="7" applyNumberFormat="1" applyFont="1" applyBorder="1"/>
    <xf numFmtId="164" fontId="4" fillId="0" borderId="1" xfId="7" quotePrefix="1" applyNumberFormat="1" applyFont="1" applyBorder="1"/>
    <xf numFmtId="44" fontId="3" fillId="0" borderId="0" xfId="22" applyFont="1"/>
    <xf numFmtId="0" fontId="11" fillId="8" borderId="4" xfId="14" applyFont="1" applyFill="1" applyBorder="1" applyAlignment="1">
      <alignment horizontal="left" wrapText="1"/>
    </xf>
    <xf numFmtId="165" fontId="43" fillId="0" borderId="1" xfId="12" quotePrefix="1" applyNumberFormat="1" applyFont="1" applyBorder="1" applyAlignment="1">
      <alignment horizontal="center"/>
    </xf>
    <xf numFmtId="39" fontId="43" fillId="0" borderId="1" xfId="12" quotePrefix="1" applyNumberFormat="1" applyFont="1" applyBorder="1" applyAlignment="1">
      <alignment horizontal="center"/>
    </xf>
    <xf numFmtId="4" fontId="19" fillId="0" borderId="1" xfId="7" applyNumberFormat="1" applyFont="1" applyBorder="1"/>
    <xf numFmtId="1" fontId="19" fillId="0" borderId="1" xfId="7" applyNumberFormat="1" applyFont="1" applyBorder="1" applyAlignment="1">
      <alignment horizontal="center"/>
    </xf>
    <xf numFmtId="183" fontId="7" fillId="0" borderId="0" xfId="7" applyNumberFormat="1" applyFont="1"/>
    <xf numFmtId="171" fontId="11" fillId="0" borderId="1" xfId="7" quotePrefix="1" applyNumberFormat="1" applyBorder="1"/>
    <xf numFmtId="0" fontId="11" fillId="8" borderId="1" xfId="14" quotePrefix="1" applyFont="1" applyFill="1" applyBorder="1" applyAlignment="1">
      <alignment horizontal="center"/>
    </xf>
    <xf numFmtId="0" fontId="19" fillId="0" borderId="0" xfId="14" applyFont="1" applyAlignment="1">
      <alignment horizontal="center"/>
    </xf>
    <xf numFmtId="0" fontId="11" fillId="5" borderId="0" xfId="14" applyFont="1" applyFill="1" applyAlignment="1">
      <alignment horizontal="center"/>
    </xf>
    <xf numFmtId="181" fontId="11" fillId="8" borderId="1" xfId="14" applyNumberFormat="1" applyFont="1" applyFill="1" applyBorder="1" applyAlignment="1">
      <alignment horizontal="center"/>
    </xf>
    <xf numFmtId="181" fontId="11" fillId="8" borderId="18" xfId="14" applyNumberFormat="1" applyFont="1" applyFill="1" applyBorder="1" applyAlignment="1">
      <alignment horizontal="center"/>
    </xf>
    <xf numFmtId="0" fontId="11" fillId="8" borderId="18" xfId="14" applyFont="1" applyFill="1" applyBorder="1" applyAlignment="1">
      <alignment horizontal="center"/>
    </xf>
    <xf numFmtId="0" fontId="11" fillId="8" borderId="4" xfId="14" applyFont="1" applyFill="1" applyBorder="1" applyAlignment="1">
      <alignment wrapText="1"/>
    </xf>
    <xf numFmtId="9" fontId="7" fillId="0" borderId="0" xfId="13" applyFont="1"/>
    <xf numFmtId="0" fontId="3" fillId="0" borderId="0" xfId="23" quotePrefix="1" applyFont="1" applyAlignment="1">
      <alignment horizontal="left"/>
    </xf>
    <xf numFmtId="0" fontId="54" fillId="0" borderId="0" xfId="23"/>
    <xf numFmtId="0" fontId="11" fillId="0" borderId="0" xfId="23" applyFont="1"/>
    <xf numFmtId="0" fontId="3" fillId="0" borderId="0" xfId="23" applyFont="1" applyAlignment="1">
      <alignment horizontal="left" vertical="center"/>
    </xf>
    <xf numFmtId="0" fontId="4" fillId="0" borderId="0" xfId="23" applyFont="1"/>
    <xf numFmtId="0" fontId="3" fillId="0" borderId="0" xfId="23" applyFont="1"/>
    <xf numFmtId="0" fontId="55" fillId="0" borderId="0" xfId="23" applyFont="1" applyAlignment="1">
      <alignment horizontal="center"/>
    </xf>
    <xf numFmtId="0" fontId="57" fillId="0" borderId="0" xfId="23" applyFont="1" applyAlignment="1">
      <alignment horizontal="left"/>
    </xf>
    <xf numFmtId="0" fontId="57" fillId="0" borderId="8" xfId="23" applyFont="1" applyBorder="1" applyAlignment="1">
      <alignment horizontal="left"/>
    </xf>
    <xf numFmtId="0" fontId="58" fillId="0" borderId="15" xfId="23" quotePrefix="1" applyFont="1" applyBorder="1"/>
    <xf numFmtId="0" fontId="58" fillId="0" borderId="5" xfId="23" applyFont="1" applyBorder="1" applyAlignment="1">
      <alignment horizontal="left"/>
    </xf>
    <xf numFmtId="0" fontId="58" fillId="0" borderId="5" xfId="23" applyFont="1" applyBorder="1" applyAlignment="1">
      <alignment horizontal="justify" wrapText="1"/>
    </xf>
    <xf numFmtId="0" fontId="58" fillId="0" borderId="5" xfId="23" applyFont="1" applyBorder="1" applyAlignment="1">
      <alignment horizontal="left" wrapText="1"/>
    </xf>
    <xf numFmtId="0" fontId="58" fillId="0" borderId="16" xfId="23" quotePrefix="1" applyFont="1" applyBorder="1" applyAlignment="1">
      <alignment horizontal="left" wrapText="1"/>
    </xf>
    <xf numFmtId="0" fontId="58" fillId="0" borderId="22" xfId="23" quotePrefix="1" applyFont="1" applyBorder="1"/>
    <xf numFmtId="0" fontId="58" fillId="0" borderId="0" xfId="23" applyFont="1"/>
    <xf numFmtId="0" fontId="58" fillId="0" borderId="0" xfId="23" applyFont="1" applyAlignment="1">
      <alignment horizontal="justify" wrapText="1"/>
    </xf>
    <xf numFmtId="0" fontId="54" fillId="0" borderId="8" xfId="23" applyBorder="1"/>
    <xf numFmtId="184" fontId="4" fillId="0" borderId="7" xfId="24" applyNumberFormat="1" applyFont="1" applyBorder="1" applyAlignment="1">
      <alignment horizontal="justify" wrapText="1"/>
    </xf>
    <xf numFmtId="0" fontId="58" fillId="0" borderId="2" xfId="23" quotePrefix="1" applyFont="1" applyBorder="1"/>
    <xf numFmtId="0" fontId="58" fillId="0" borderId="3" xfId="23" quotePrefix="1" applyFont="1" applyBorder="1" applyAlignment="1">
      <alignment horizontal="left" wrapText="1"/>
    </xf>
    <xf numFmtId="0" fontId="58" fillId="0" borderId="4" xfId="23" applyFont="1" applyBorder="1" applyAlignment="1">
      <alignment horizontal="justify" wrapText="1"/>
    </xf>
    <xf numFmtId="0" fontId="4" fillId="0" borderId="14" xfId="23" applyFont="1" applyBorder="1" applyAlignment="1">
      <alignment horizontal="justify" wrapText="1"/>
    </xf>
    <xf numFmtId="0" fontId="4" fillId="0" borderId="0" xfId="23" applyFont="1" applyAlignment="1">
      <alignment horizontal="justify" wrapText="1"/>
    </xf>
    <xf numFmtId="0" fontId="4" fillId="0" borderId="13" xfId="23" applyFont="1" applyBorder="1" applyAlignment="1">
      <alignment horizontal="justify" wrapText="1"/>
    </xf>
    <xf numFmtId="0" fontId="58" fillId="0" borderId="21" xfId="23" applyFont="1" applyBorder="1" applyAlignment="1">
      <alignment horizontal="justify" wrapText="1"/>
    </xf>
    <xf numFmtId="0" fontId="58" fillId="0" borderId="8" xfId="23" applyFont="1" applyBorder="1" applyAlignment="1">
      <alignment horizontal="justify" wrapText="1"/>
    </xf>
    <xf numFmtId="0" fontId="58" fillId="0" borderId="7" xfId="23" applyFont="1" applyBorder="1" applyAlignment="1">
      <alignment horizontal="right" wrapText="1"/>
    </xf>
    <xf numFmtId="185" fontId="4" fillId="0" borderId="1" xfId="23" applyNumberFormat="1" applyFont="1" applyBorder="1" applyAlignment="1">
      <alignment horizontal="center" wrapText="1"/>
    </xf>
    <xf numFmtId="0" fontId="4" fillId="0" borderId="1" xfId="23" applyFont="1" applyBorder="1" applyAlignment="1">
      <alignment horizontal="center" wrapText="1"/>
    </xf>
    <xf numFmtId="0" fontId="4" fillId="0" borderId="4" xfId="23" applyFont="1" applyBorder="1" applyAlignment="1">
      <alignment horizontal="center" wrapText="1"/>
    </xf>
    <xf numFmtId="0" fontId="59" fillId="0" borderId="0" xfId="23" applyFont="1" applyAlignment="1">
      <alignment horizontal="center" wrapText="1"/>
    </xf>
    <xf numFmtId="0" fontId="58" fillId="0" borderId="4" xfId="23" applyFont="1" applyBorder="1" applyAlignment="1">
      <alignment horizontal="right" wrapText="1"/>
    </xf>
    <xf numFmtId="0" fontId="58" fillId="0" borderId="1" xfId="23" applyFont="1" applyBorder="1" applyAlignment="1">
      <alignment horizontal="center" wrapText="1"/>
    </xf>
    <xf numFmtId="0" fontId="59" fillId="0" borderId="1" xfId="23" applyFont="1" applyBorder="1" applyAlignment="1">
      <alignment horizontal="center"/>
    </xf>
    <xf numFmtId="184" fontId="58" fillId="0" borderId="0" xfId="24" applyNumberFormat="1" applyFont="1" applyBorder="1" applyAlignment="1"/>
    <xf numFmtId="184" fontId="58" fillId="0" borderId="14" xfId="24" applyNumberFormat="1" applyFont="1" applyBorder="1" applyAlignment="1"/>
    <xf numFmtId="174" fontId="4" fillId="0" borderId="14" xfId="25" applyFont="1" applyBorder="1" applyAlignment="1">
      <alignment wrapText="1"/>
    </xf>
    <xf numFmtId="174" fontId="4" fillId="0" borderId="13" xfId="25" applyFont="1" applyBorder="1" applyAlignment="1">
      <alignment wrapText="1"/>
    </xf>
    <xf numFmtId="0" fontId="4" fillId="0" borderId="1" xfId="23" applyFont="1" applyBorder="1" applyAlignment="1">
      <alignment horizontal="center"/>
    </xf>
    <xf numFmtId="184" fontId="60" fillId="0" borderId="10" xfId="24" quotePrefix="1" applyNumberFormat="1" applyFont="1" applyFill="1" applyBorder="1" applyAlignment="1"/>
    <xf numFmtId="184" fontId="58" fillId="0" borderId="28" xfId="24" applyNumberFormat="1" applyFont="1" applyFill="1" applyBorder="1" applyAlignment="1"/>
    <xf numFmtId="164" fontId="3" fillId="0" borderId="28" xfId="24" applyNumberFormat="1" applyFont="1" applyFill="1" applyBorder="1" applyAlignment="1">
      <alignment wrapText="1"/>
    </xf>
    <xf numFmtId="0" fontId="9" fillId="0" borderId="0" xfId="23" applyFont="1"/>
    <xf numFmtId="184" fontId="60" fillId="0" borderId="29" xfId="24" quotePrefix="1" applyNumberFormat="1" applyFont="1" applyFill="1" applyBorder="1" applyAlignment="1"/>
    <xf numFmtId="184" fontId="60" fillId="0" borderId="30" xfId="24" quotePrefix="1" applyNumberFormat="1" applyFont="1" applyFill="1" applyBorder="1" applyAlignment="1"/>
    <xf numFmtId="184" fontId="58" fillId="0" borderId="31" xfId="24" applyNumberFormat="1" applyFont="1" applyFill="1" applyBorder="1" applyAlignment="1"/>
    <xf numFmtId="164" fontId="3" fillId="0" borderId="16" xfId="24" applyNumberFormat="1" applyFont="1" applyFill="1" applyBorder="1" applyAlignment="1">
      <alignment wrapText="1"/>
    </xf>
    <xf numFmtId="174" fontId="3" fillId="0" borderId="17" xfId="25" applyFont="1" applyBorder="1" applyAlignment="1">
      <alignment wrapText="1"/>
    </xf>
    <xf numFmtId="174" fontId="4" fillId="0" borderId="14" xfId="25" applyFont="1" applyBorder="1" applyAlignment="1"/>
    <xf numFmtId="4" fontId="4" fillId="0" borderId="13" xfId="24" applyNumberFormat="1" applyFont="1" applyBorder="1" applyAlignment="1"/>
    <xf numFmtId="4" fontId="4" fillId="0" borderId="14" xfId="24" applyNumberFormat="1" applyFont="1" applyBorder="1" applyAlignment="1"/>
    <xf numFmtId="184" fontId="58" fillId="0" borderId="10" xfId="24" quotePrefix="1" applyNumberFormat="1" applyFont="1" applyBorder="1" applyAlignment="1"/>
    <xf numFmtId="184" fontId="58" fillId="0" borderId="28" xfId="24" applyNumberFormat="1" applyFont="1" applyBorder="1" applyAlignment="1"/>
    <xf numFmtId="184" fontId="60" fillId="0" borderId="10" xfId="24" quotePrefix="1" applyNumberFormat="1" applyFont="1" applyFill="1" applyBorder="1" applyAlignment="1">
      <alignment horizontal="left"/>
    </xf>
    <xf numFmtId="184" fontId="60" fillId="0" borderId="28" xfId="24" applyNumberFormat="1" applyFont="1" applyFill="1" applyBorder="1" applyAlignment="1"/>
    <xf numFmtId="0" fontId="4" fillId="0" borderId="0" xfId="23" applyFont="1" applyAlignment="1">
      <alignment horizontal="center"/>
    </xf>
    <xf numFmtId="184" fontId="57" fillId="0" borderId="0" xfId="24" applyNumberFormat="1" applyFont="1" applyAlignment="1">
      <alignment horizontal="justify"/>
    </xf>
    <xf numFmtId="184" fontId="54" fillId="0" borderId="0" xfId="24" applyNumberFormat="1" applyAlignment="1"/>
    <xf numFmtId="184" fontId="55" fillId="0" borderId="0" xfId="24" applyNumberFormat="1" applyFont="1" applyAlignment="1"/>
    <xf numFmtId="184" fontId="57" fillId="0" borderId="0" xfId="24" applyNumberFormat="1" applyFont="1" applyAlignment="1"/>
    <xf numFmtId="165" fontId="10" fillId="3" borderId="0" xfId="24" applyFont="1" applyFill="1" applyAlignment="1">
      <alignment horizontal="justify"/>
    </xf>
    <xf numFmtId="184" fontId="11" fillId="0" borderId="0" xfId="24" applyNumberFormat="1" applyFont="1" applyAlignment="1">
      <alignment horizontal="justify"/>
    </xf>
    <xf numFmtId="184" fontId="58" fillId="0" borderId="5" xfId="24" applyNumberFormat="1" applyFont="1" applyBorder="1" applyAlignment="1">
      <alignment horizontal="justify" wrapText="1"/>
    </xf>
    <xf numFmtId="184" fontId="4" fillId="0" borderId="5" xfId="24" applyNumberFormat="1" applyFont="1" applyBorder="1" applyAlignment="1">
      <alignment horizontal="justify" wrapText="1"/>
    </xf>
    <xf numFmtId="184" fontId="58" fillId="0" borderId="8" xfId="24" applyNumberFormat="1" applyFont="1" applyBorder="1" applyAlignment="1">
      <alignment horizontal="justify" wrapText="1"/>
    </xf>
    <xf numFmtId="184" fontId="4" fillId="0" borderId="8" xfId="24" applyNumberFormat="1" applyFont="1" applyBorder="1" applyAlignment="1">
      <alignment horizontal="justify" wrapText="1"/>
    </xf>
    <xf numFmtId="184" fontId="58" fillId="0" borderId="22" xfId="24" applyNumberFormat="1" applyFont="1" applyBorder="1" applyAlignment="1"/>
    <xf numFmtId="184" fontId="58" fillId="0" borderId="1" xfId="24" quotePrefix="1" applyNumberFormat="1" applyFont="1" applyBorder="1" applyAlignment="1">
      <alignment horizontal="left"/>
    </xf>
    <xf numFmtId="0" fontId="4" fillId="0" borderId="1" xfId="24" applyNumberFormat="1" applyFont="1" applyBorder="1" applyAlignment="1">
      <alignment horizontal="center" wrapText="1"/>
    </xf>
    <xf numFmtId="184" fontId="58" fillId="0" borderId="1" xfId="24" applyNumberFormat="1" applyFont="1" applyBorder="1" applyAlignment="1"/>
    <xf numFmtId="184" fontId="58" fillId="0" borderId="1" xfId="24" applyNumberFormat="1" applyFont="1" applyBorder="1" applyAlignment="1">
      <alignment horizontal="justify" wrapText="1"/>
    </xf>
    <xf numFmtId="0" fontId="59" fillId="0" borderId="14" xfId="23" applyFont="1" applyBorder="1" applyAlignment="1">
      <alignment horizontal="center"/>
    </xf>
    <xf numFmtId="184" fontId="58" fillId="0" borderId="0" xfId="24" quotePrefix="1" applyNumberFormat="1" applyFont="1" applyBorder="1" applyAlignment="1">
      <alignment horizontal="left"/>
    </xf>
    <xf numFmtId="4" fontId="4" fillId="0" borderId="0" xfId="24" applyNumberFormat="1" applyFont="1" applyBorder="1" applyAlignment="1"/>
    <xf numFmtId="184" fontId="58" fillId="0" borderId="0" xfId="24" quotePrefix="1" applyNumberFormat="1" applyFont="1" applyBorder="1" applyAlignment="1"/>
    <xf numFmtId="184" fontId="60" fillId="0" borderId="10" xfId="24" applyNumberFormat="1" applyFont="1" applyFill="1" applyBorder="1" applyAlignment="1"/>
    <xf numFmtId="184" fontId="58" fillId="0" borderId="10" xfId="24" applyNumberFormat="1" applyFont="1" applyFill="1" applyBorder="1" applyAlignment="1"/>
    <xf numFmtId="164" fontId="3" fillId="0" borderId="20" xfId="24" applyNumberFormat="1" applyFont="1" applyFill="1" applyBorder="1" applyAlignment="1">
      <alignment wrapText="1"/>
    </xf>
    <xf numFmtId="0" fontId="58" fillId="0" borderId="10" xfId="23" applyFont="1" applyBorder="1"/>
    <xf numFmtId="184" fontId="58" fillId="0" borderId="32" xfId="24" applyNumberFormat="1" applyFont="1" applyBorder="1" applyAlignment="1"/>
    <xf numFmtId="4" fontId="4" fillId="0" borderId="33" xfId="24" applyNumberFormat="1" applyFont="1" applyBorder="1" applyAlignment="1"/>
    <xf numFmtId="184" fontId="60" fillId="0" borderId="34" xfId="24" quotePrefix="1" applyNumberFormat="1" applyFont="1" applyBorder="1" applyAlignment="1">
      <alignment horizontal="left"/>
    </xf>
    <xf numFmtId="184" fontId="58" fillId="0" borderId="34" xfId="24" applyNumberFormat="1" applyFont="1" applyBorder="1" applyAlignment="1"/>
    <xf numFmtId="164" fontId="3" fillId="0" borderId="18" xfId="24" applyNumberFormat="1" applyFont="1" applyBorder="1" applyAlignment="1">
      <alignment wrapText="1"/>
    </xf>
    <xf numFmtId="0" fontId="59" fillId="0" borderId="0" xfId="23" applyFont="1" applyAlignment="1">
      <alignment horizontal="center"/>
    </xf>
    <xf numFmtId="184" fontId="4" fillId="0" borderId="15" xfId="24" applyNumberFormat="1" applyFont="1" applyBorder="1" applyAlignment="1">
      <alignment horizontal="justify" wrapText="1"/>
    </xf>
    <xf numFmtId="184" fontId="4" fillId="0" borderId="16" xfId="24" applyNumberFormat="1" applyFont="1" applyBorder="1" applyAlignment="1">
      <alignment horizontal="justify" wrapText="1"/>
    </xf>
    <xf numFmtId="184" fontId="60" fillId="0" borderId="22" xfId="24" applyNumberFormat="1" applyFont="1" applyBorder="1" applyAlignment="1">
      <alignment horizontal="justify" wrapText="1"/>
    </xf>
    <xf numFmtId="184" fontId="58" fillId="0" borderId="0" xfId="24" applyNumberFormat="1" applyFont="1" applyBorder="1" applyAlignment="1">
      <alignment horizontal="justify" wrapText="1"/>
    </xf>
    <xf numFmtId="184" fontId="4" fillId="0" borderId="0" xfId="24" applyNumberFormat="1" applyFont="1" applyBorder="1" applyAlignment="1">
      <alignment horizontal="justify" wrapText="1"/>
    </xf>
    <xf numFmtId="184" fontId="60" fillId="0" borderId="0" xfId="24" applyNumberFormat="1" applyFont="1" applyBorder="1" applyAlignment="1">
      <alignment horizontal="justify" wrapText="1"/>
    </xf>
    <xf numFmtId="184" fontId="4" fillId="0" borderId="14" xfId="24" applyNumberFormat="1" applyFont="1" applyBorder="1" applyAlignment="1">
      <alignment horizontal="justify" wrapText="1"/>
    </xf>
    <xf numFmtId="184" fontId="60" fillId="0" borderId="21" xfId="24" applyNumberFormat="1" applyFont="1" applyBorder="1" applyAlignment="1">
      <alignment horizontal="justify" wrapText="1"/>
    </xf>
    <xf numFmtId="184" fontId="60" fillId="0" borderId="8" xfId="24" applyNumberFormat="1" applyFont="1" applyBorder="1" applyAlignment="1">
      <alignment horizontal="justify" wrapText="1"/>
    </xf>
    <xf numFmtId="15" fontId="58" fillId="0" borderId="7" xfId="24" applyNumberFormat="1" applyFont="1" applyBorder="1" applyAlignment="1">
      <alignment horizontal="center" wrapText="1"/>
    </xf>
    <xf numFmtId="164" fontId="54" fillId="0" borderId="0" xfId="23" applyNumberFormat="1"/>
    <xf numFmtId="0" fontId="54" fillId="0" borderId="0" xfId="23" applyAlignment="1">
      <alignment horizontal="center"/>
    </xf>
    <xf numFmtId="44" fontId="44" fillId="0" borderId="0" xfId="22" applyFont="1" applyAlignment="1">
      <alignment horizontal="center"/>
    </xf>
    <xf numFmtId="44" fontId="11" fillId="0" borderId="0" xfId="7" applyNumberFormat="1"/>
    <xf numFmtId="43" fontId="11" fillId="0" borderId="0" xfId="7" applyNumberFormat="1"/>
    <xf numFmtId="44" fontId="54" fillId="0" borderId="0" xfId="22" applyFont="1"/>
    <xf numFmtId="43" fontId="54" fillId="0" borderId="0" xfId="23" applyNumberFormat="1"/>
    <xf numFmtId="0" fontId="6" fillId="0" borderId="0" xfId="7" applyFont="1" applyAlignment="1">
      <alignment horizontal="left"/>
    </xf>
    <xf numFmtId="0" fontId="12" fillId="2" borderId="1" xfId="7" applyFont="1" applyFill="1" applyBorder="1" applyAlignment="1">
      <alignment horizontal="left"/>
    </xf>
    <xf numFmtId="0" fontId="12" fillId="0" borderId="0" xfId="7" applyFont="1" applyAlignment="1">
      <alignment horizontal="left"/>
    </xf>
    <xf numFmtId="0" fontId="4" fillId="0" borderId="1" xfId="0" applyFont="1" applyBorder="1"/>
    <xf numFmtId="0" fontId="59" fillId="0" borderId="1" xfId="7" applyFont="1" applyBorder="1" applyAlignment="1">
      <alignment horizontal="left"/>
    </xf>
    <xf numFmtId="0" fontId="13" fillId="0" borderId="1" xfId="0" applyFont="1" applyBorder="1"/>
    <xf numFmtId="164" fontId="4" fillId="0" borderId="1" xfId="0" quotePrefix="1" applyNumberFormat="1" applyFont="1" applyBorder="1"/>
    <xf numFmtId="164" fontId="13" fillId="0" borderId="1" xfId="0" quotePrefix="1" applyNumberFormat="1" applyFont="1" applyBorder="1"/>
    <xf numFmtId="166" fontId="4" fillId="0" borderId="0" xfId="7" applyNumberFormat="1" applyFont="1"/>
    <xf numFmtId="0" fontId="5" fillId="0" borderId="0" xfId="7" quotePrefix="1" applyFont="1" applyAlignment="1">
      <alignment horizontal="left"/>
    </xf>
    <xf numFmtId="0" fontId="5" fillId="0" borderId="0" xfId="7" applyFont="1"/>
    <xf numFmtId="0" fontId="24" fillId="0" borderId="0" xfId="12" applyFont="1" applyAlignment="1">
      <alignment horizontal="centerContinuous"/>
    </xf>
    <xf numFmtId="0" fontId="24" fillId="0" borderId="1" xfId="12" applyFont="1" applyBorder="1" applyAlignment="1">
      <alignment horizontal="centerContinuous"/>
    </xf>
    <xf numFmtId="0" fontId="44" fillId="0" borderId="1" xfId="12" applyFont="1" applyBorder="1" applyAlignment="1">
      <alignment horizontal="centerContinuous"/>
    </xf>
    <xf numFmtId="0" fontId="47" fillId="0" borderId="1" xfId="12" quotePrefix="1" applyFont="1" applyBorder="1" applyAlignment="1">
      <alignment horizontal="left"/>
    </xf>
    <xf numFmtId="0" fontId="45" fillId="0" borderId="1" xfId="12" quotePrefix="1" applyFont="1" applyBorder="1" applyAlignment="1">
      <alignment horizontal="center"/>
    </xf>
    <xf numFmtId="39" fontId="47" fillId="0" borderId="1" xfId="12" quotePrefix="1" applyNumberFormat="1" applyFont="1" applyBorder="1" applyAlignment="1">
      <alignment horizontal="center"/>
    </xf>
    <xf numFmtId="0" fontId="5" fillId="0" borderId="0" xfId="1" applyFont="1" applyAlignment="1">
      <alignment horizontal="left"/>
    </xf>
    <xf numFmtId="0" fontId="12" fillId="0" borderId="0" xfId="1" applyFont="1" applyAlignment="1">
      <alignment horizontal="center"/>
    </xf>
    <xf numFmtId="0" fontId="6" fillId="0" borderId="0" xfId="1" applyFont="1" applyAlignment="1">
      <alignment horizontal="center"/>
    </xf>
    <xf numFmtId="0" fontId="15" fillId="0" borderId="3" xfId="1" quotePrefix="1" applyFont="1" applyBorder="1" applyAlignment="1">
      <alignment horizontal="center"/>
    </xf>
    <xf numFmtId="0" fontId="7" fillId="0" borderId="1" xfId="1" quotePrefix="1" applyFont="1" applyBorder="1" applyAlignment="1">
      <alignment horizontal="center"/>
    </xf>
    <xf numFmtId="0" fontId="7" fillId="0" borderId="3" xfId="1" quotePrefix="1" applyFont="1" applyBorder="1" applyAlignment="1">
      <alignment horizontal="center"/>
    </xf>
    <xf numFmtId="0" fontId="13" fillId="0" borderId="1" xfId="1" quotePrefix="1" applyFont="1" applyBorder="1" applyAlignment="1">
      <alignment horizontal="center"/>
    </xf>
    <xf numFmtId="2" fontId="11" fillId="0" borderId="0" xfId="7" applyNumberFormat="1"/>
    <xf numFmtId="43" fontId="28" fillId="0" borderId="0" xfId="26" applyFont="1"/>
    <xf numFmtId="43" fontId="28" fillId="0" borderId="0" xfId="14" applyNumberFormat="1"/>
    <xf numFmtId="0" fontId="11" fillId="0" borderId="0" xfId="14" applyFont="1" applyAlignment="1">
      <alignment horizontal="right"/>
    </xf>
    <xf numFmtId="43" fontId="9" fillId="0" borderId="0" xfId="14" applyNumberFormat="1" applyFont="1"/>
    <xf numFmtId="43" fontId="9" fillId="0" borderId="35" xfId="26" applyFont="1" applyBorder="1"/>
    <xf numFmtId="0" fontId="30" fillId="0" borderId="0" xfId="14" applyFont="1" applyAlignment="1">
      <alignment horizontal="left" vertical="center" wrapText="1"/>
    </xf>
    <xf numFmtId="0" fontId="33" fillId="0" borderId="0" xfId="14" applyFont="1" applyFill="1" applyAlignment="1">
      <alignment horizontal="center"/>
    </xf>
    <xf numFmtId="0" fontId="28" fillId="0" borderId="0" xfId="14" applyFill="1"/>
    <xf numFmtId="0" fontId="20" fillId="0" borderId="0" xfId="14" applyFont="1" applyFill="1"/>
    <xf numFmtId="0" fontId="11" fillId="0" borderId="0" xfId="14" applyFont="1" applyFill="1" applyAlignment="1">
      <alignment horizontal="center"/>
    </xf>
    <xf numFmtId="0" fontId="34" fillId="0" borderId="0" xfId="14" applyFont="1" applyFill="1" applyAlignment="1">
      <alignment horizontal="left" vertical="center"/>
    </xf>
    <xf numFmtId="0" fontId="20" fillId="0" borderId="0" xfId="14" applyFont="1" applyFill="1" applyAlignment="1">
      <alignment horizontal="center"/>
    </xf>
    <xf numFmtId="0" fontId="28" fillId="0" borderId="8" xfId="14" applyFill="1" applyBorder="1" applyAlignment="1">
      <alignment horizontal="center"/>
    </xf>
    <xf numFmtId="0" fontId="28" fillId="0" borderId="8" xfId="14" applyFill="1" applyBorder="1"/>
    <xf numFmtId="0" fontId="20" fillId="0" borderId="1" xfId="14" quotePrefix="1" applyFont="1" applyFill="1" applyBorder="1" applyAlignment="1">
      <alignment horizontal="right" vertical="center" wrapText="1" indent="2"/>
    </xf>
    <xf numFmtId="170" fontId="35" fillId="0" borderId="1" xfId="14" applyNumberFormat="1" applyFont="1" applyFill="1" applyBorder="1" applyAlignment="1">
      <alignment horizontal="center" vertical="center" wrapText="1"/>
    </xf>
    <xf numFmtId="0" fontId="20" fillId="0" borderId="0" xfId="14" applyFont="1" applyFill="1" applyAlignment="1">
      <alignment vertical="center"/>
    </xf>
    <xf numFmtId="0" fontId="28" fillId="0" borderId="0" xfId="14" applyFill="1" applyAlignment="1">
      <alignment horizontal="justify" vertical="top" wrapText="1"/>
    </xf>
    <xf numFmtId="0" fontId="9" fillId="0" borderId="0" xfId="14" applyFont="1" applyFill="1" applyAlignment="1">
      <alignment horizontal="left"/>
    </xf>
    <xf numFmtId="0" fontId="9" fillId="0" borderId="8" xfId="14" applyFont="1" applyFill="1" applyBorder="1" applyAlignment="1">
      <alignment horizontal="left"/>
    </xf>
    <xf numFmtId="0" fontId="28" fillId="0" borderId="8" xfId="14" applyFill="1" applyBorder="1" applyAlignment="1">
      <alignment horizontal="justify" vertical="top" wrapText="1"/>
    </xf>
    <xf numFmtId="0" fontId="14" fillId="0" borderId="0" xfId="14" applyFont="1" applyFill="1" applyAlignment="1">
      <alignment vertical="top"/>
    </xf>
    <xf numFmtId="0" fontId="20" fillId="0" borderId="1" xfId="14" applyFont="1" applyFill="1" applyBorder="1" applyAlignment="1">
      <alignment horizontal="right" vertical="center" wrapText="1" indent="2"/>
    </xf>
    <xf numFmtId="172" fontId="20" fillId="0" borderId="1" xfId="14" applyNumberFormat="1" applyFont="1" applyFill="1" applyBorder="1" applyAlignment="1">
      <alignment horizontal="center" vertical="center"/>
    </xf>
    <xf numFmtId="0" fontId="14" fillId="0" borderId="0" xfId="14" applyFont="1" applyFill="1"/>
    <xf numFmtId="0" fontId="14" fillId="0" borderId="1" xfId="14" applyFont="1" applyFill="1" applyBorder="1" applyAlignment="1">
      <alignment vertical="top"/>
    </xf>
    <xf numFmtId="0" fontId="20" fillId="0" borderId="0" xfId="14" applyFont="1" applyFill="1" applyAlignment="1">
      <alignment horizontal="center" vertical="center"/>
    </xf>
    <xf numFmtId="0" fontId="18" fillId="0" borderId="8" xfId="14" applyFont="1" applyFill="1" applyBorder="1" applyAlignment="1">
      <alignment vertical="center" wrapText="1"/>
    </xf>
    <xf numFmtId="0" fontId="18" fillId="0" borderId="8" xfId="14" applyFont="1" applyFill="1" applyBorder="1" applyAlignment="1">
      <alignment vertical="center"/>
    </xf>
    <xf numFmtId="0" fontId="11" fillId="0" borderId="0" xfId="7" applyFill="1"/>
    <xf numFmtId="0" fontId="9" fillId="0" borderId="15" xfId="7" applyFont="1" applyFill="1" applyBorder="1"/>
    <xf numFmtId="0" fontId="11" fillId="0" borderId="5" xfId="7" applyFill="1" applyBorder="1"/>
    <xf numFmtId="0" fontId="11" fillId="0" borderId="16" xfId="7" applyFill="1" applyBorder="1"/>
    <xf numFmtId="0" fontId="11" fillId="0" borderId="1" xfId="14" applyFont="1" applyFill="1" applyBorder="1" applyAlignment="1">
      <alignment horizontal="justify" vertical="center" wrapText="1" shrinkToFit="1"/>
    </xf>
    <xf numFmtId="0" fontId="11" fillId="0" borderId="1" xfId="14" quotePrefix="1" applyFont="1" applyFill="1" applyBorder="1" applyAlignment="1">
      <alignment horizontal="justify" vertical="center" wrapText="1" shrinkToFit="1"/>
    </xf>
    <xf numFmtId="39" fontId="4" fillId="0" borderId="0" xfId="1" applyNumberFormat="1" applyFont="1" applyFill="1"/>
    <xf numFmtId="39" fontId="4" fillId="0" borderId="0" xfId="1" applyNumberFormat="1" applyFont="1" applyFill="1" applyAlignment="1">
      <alignment horizontal="center"/>
    </xf>
    <xf numFmtId="39" fontId="3" fillId="0" borderId="4" xfId="1" quotePrefix="1" applyNumberFormat="1" applyFont="1" applyFill="1" applyBorder="1" applyAlignment="1">
      <alignment horizontal="center"/>
    </xf>
    <xf numFmtId="0" fontId="3" fillId="0" borderId="6" xfId="1" quotePrefix="1" applyFont="1" applyFill="1" applyBorder="1" applyAlignment="1">
      <alignment wrapText="1"/>
    </xf>
    <xf numFmtId="0" fontId="3" fillId="0" borderId="6" xfId="1" quotePrefix="1" applyFont="1" applyFill="1" applyBorder="1" applyAlignment="1">
      <alignment horizontal="center" wrapText="1"/>
    </xf>
    <xf numFmtId="0" fontId="3" fillId="0" borderId="5" xfId="1" quotePrefix="1" applyFont="1" applyFill="1" applyBorder="1" applyAlignment="1">
      <alignment horizontal="right" wrapText="1"/>
    </xf>
    <xf numFmtId="0" fontId="3" fillId="0" borderId="5" xfId="1" quotePrefix="1" applyFont="1" applyFill="1" applyBorder="1" applyAlignment="1">
      <alignment horizontal="center" wrapText="1"/>
    </xf>
    <xf numFmtId="164" fontId="4" fillId="0" borderId="3" xfId="1" applyNumberFormat="1" applyFont="1" applyFill="1" applyBorder="1" applyAlignment="1">
      <alignment horizontal="right"/>
    </xf>
    <xf numFmtId="4" fontId="4" fillId="0" borderId="3" xfId="1" applyNumberFormat="1" applyFont="1" applyFill="1" applyBorder="1" applyAlignment="1">
      <alignment horizontal="center"/>
    </xf>
    <xf numFmtId="170" fontId="4" fillId="0" borderId="7" xfId="1" applyNumberFormat="1" applyFont="1" applyFill="1" applyBorder="1" applyAlignment="1">
      <alignment horizontal="right" vertical="top" wrapText="1"/>
    </xf>
    <xf numFmtId="0" fontId="4" fillId="0" borderId="7" xfId="1" applyFont="1" applyFill="1" applyBorder="1" applyAlignment="1">
      <alignment horizontal="center" vertical="top" wrapText="1"/>
    </xf>
    <xf numFmtId="170" fontId="4" fillId="0" borderId="8" xfId="1" applyNumberFormat="1" applyFont="1" applyFill="1" applyBorder="1" applyAlignment="1">
      <alignment horizontal="right" vertical="top" wrapText="1"/>
    </xf>
    <xf numFmtId="0" fontId="4" fillId="0" borderId="8" xfId="1" applyFont="1" applyFill="1" applyBorder="1" applyAlignment="1">
      <alignment horizontal="center" vertical="top" wrapText="1"/>
    </xf>
    <xf numFmtId="170" fontId="4" fillId="0" borderId="1" xfId="1" applyNumberFormat="1" applyFont="1" applyFill="1" applyBorder="1" applyAlignment="1">
      <alignment horizontal="right"/>
    </xf>
    <xf numFmtId="170" fontId="4" fillId="0" borderId="3" xfId="1" applyNumberFormat="1" applyFont="1" applyFill="1" applyBorder="1" applyAlignment="1">
      <alignment horizontal="right"/>
    </xf>
    <xf numFmtId="4" fontId="4" fillId="0" borderId="1" xfId="1" applyNumberFormat="1" applyFont="1" applyFill="1" applyBorder="1" applyAlignment="1">
      <alignment horizontal="center"/>
    </xf>
    <xf numFmtId="4" fontId="17" fillId="0" borderId="1" xfId="2" applyNumberFormat="1" applyFont="1" applyFill="1" applyBorder="1"/>
    <xf numFmtId="0" fontId="4" fillId="0" borderId="0" xfId="1" applyFont="1" applyFill="1"/>
    <xf numFmtId="0" fontId="4" fillId="0" borderId="0" xfId="1" applyFont="1" applyFill="1" applyAlignment="1">
      <alignment horizontal="center"/>
    </xf>
    <xf numFmtId="0" fontId="3" fillId="0" borderId="5" xfId="1" quotePrefix="1" applyFont="1" applyFill="1" applyBorder="1" applyAlignment="1">
      <alignment horizontal="left" wrapText="1"/>
    </xf>
    <xf numFmtId="4" fontId="4" fillId="0" borderId="3" xfId="1" applyNumberFormat="1" applyFont="1" applyFill="1" applyBorder="1" applyAlignment="1">
      <alignment horizontal="left"/>
    </xf>
    <xf numFmtId="0" fontId="4" fillId="0" borderId="7" xfId="1" applyFont="1" applyFill="1" applyBorder="1" applyAlignment="1">
      <alignment horizontal="left" vertical="top" wrapText="1"/>
    </xf>
    <xf numFmtId="0" fontId="4" fillId="0" borderId="8" xfId="1" applyFont="1" applyFill="1" applyBorder="1" applyAlignment="1">
      <alignment horizontal="left" vertical="top" wrapText="1"/>
    </xf>
    <xf numFmtId="4" fontId="4" fillId="0" borderId="1" xfId="1" applyNumberFormat="1" applyFont="1" applyFill="1" applyBorder="1" applyAlignment="1">
      <alignment horizontal="left"/>
    </xf>
    <xf numFmtId="4" fontId="20" fillId="0" borderId="1" xfId="1" applyNumberFormat="1" applyFont="1" applyFill="1" applyBorder="1" applyAlignment="1">
      <alignment horizontal="left"/>
    </xf>
    <xf numFmtId="0" fontId="4" fillId="0" borderId="0" xfId="23" applyFont="1" applyBorder="1" applyAlignment="1">
      <alignment horizontal="justify" wrapText="1"/>
    </xf>
    <xf numFmtId="0" fontId="20" fillId="0" borderId="3" xfId="14" applyFont="1" applyFill="1" applyBorder="1" applyAlignment="1">
      <alignment horizontal="center" vertical="center" wrapText="1"/>
    </xf>
    <xf numFmtId="0" fontId="20" fillId="0" borderId="4" xfId="14" applyFont="1" applyFill="1" applyBorder="1" applyAlignment="1">
      <alignment horizontal="center" vertical="center" wrapText="1"/>
    </xf>
    <xf numFmtId="39" fontId="3" fillId="0" borderId="2" xfId="1" quotePrefix="1" applyNumberFormat="1" applyFont="1" applyBorder="1" applyAlignment="1">
      <alignment horizontal="center"/>
    </xf>
    <xf numFmtId="39" fontId="3" fillId="0" borderId="3" xfId="1" quotePrefix="1" applyNumberFormat="1" applyFont="1" applyBorder="1" applyAlignment="1">
      <alignment horizontal="center"/>
    </xf>
    <xf numFmtId="0" fontId="12" fillId="0" borderId="2" xfId="1" applyFont="1" applyBorder="1" applyAlignment="1">
      <alignment horizontal="center"/>
    </xf>
    <xf numFmtId="0" fontId="12" fillId="0" borderId="3" xfId="1" applyFont="1" applyBorder="1" applyAlignment="1">
      <alignment horizontal="center"/>
    </xf>
    <xf numFmtId="0" fontId="12" fillId="0" borderId="4" xfId="1" applyFont="1" applyBorder="1" applyAlignment="1">
      <alignment horizontal="center"/>
    </xf>
    <xf numFmtId="0" fontId="44" fillId="0" borderId="0" xfId="12" applyFont="1" applyAlignment="1">
      <alignment horizontal="center"/>
    </xf>
    <xf numFmtId="39" fontId="3" fillId="0" borderId="2" xfId="7" quotePrefix="1" applyNumberFormat="1" applyFont="1" applyBorder="1" applyAlignment="1">
      <alignment horizontal="center"/>
    </xf>
    <xf numFmtId="39" fontId="3" fillId="0" borderId="3" xfId="7" quotePrefix="1" applyNumberFormat="1" applyFont="1" applyBorder="1" applyAlignment="1">
      <alignment horizontal="center"/>
    </xf>
    <xf numFmtId="39" fontId="3" fillId="0" borderId="4" xfId="7" quotePrefix="1" applyNumberFormat="1" applyFont="1" applyBorder="1" applyAlignment="1">
      <alignment horizontal="center"/>
    </xf>
    <xf numFmtId="39" fontId="3" fillId="0" borderId="0" xfId="7" applyNumberFormat="1" applyFont="1" applyAlignment="1">
      <alignment horizontal="center"/>
    </xf>
    <xf numFmtId="39" fontId="3" fillId="6" borderId="2" xfId="1" quotePrefix="1" applyNumberFormat="1" applyFont="1" applyFill="1" applyBorder="1" applyAlignment="1">
      <alignment horizontal="center"/>
    </xf>
    <xf numFmtId="39" fontId="3" fillId="6" borderId="3" xfId="1" quotePrefix="1" applyNumberFormat="1" applyFont="1" applyFill="1" applyBorder="1" applyAlignment="1">
      <alignment horizontal="center"/>
    </xf>
    <xf numFmtId="0" fontId="9" fillId="0" borderId="0" xfId="14" applyFont="1" applyAlignment="1">
      <alignment vertical="center"/>
    </xf>
    <xf numFmtId="0" fontId="11" fillId="0" borderId="0" xfId="14" applyFont="1" applyAlignment="1">
      <alignment horizontal="justify" vertical="top"/>
    </xf>
    <xf numFmtId="0" fontId="58" fillId="0" borderId="2" xfId="23" quotePrefix="1" applyFont="1" applyBorder="1" applyAlignment="1">
      <alignment wrapText="1"/>
    </xf>
    <xf numFmtId="0" fontId="54" fillId="0" borderId="3" xfId="23" applyBorder="1" applyAlignment="1">
      <alignment wrapText="1"/>
    </xf>
  </cellXfs>
  <cellStyles count="27">
    <cellStyle name="Comma" xfId="26" builtinId="3"/>
    <cellStyle name="Comma 2" xfId="4" xr:uid="{00000000-0005-0000-0000-000000000000}"/>
    <cellStyle name="Comma 2 2" xfId="5" xr:uid="{00000000-0005-0000-0000-000001000000}"/>
    <cellStyle name="Comma 3" xfId="6" xr:uid="{00000000-0005-0000-0000-000002000000}"/>
    <cellStyle name="Comma 4" xfId="3" xr:uid="{00000000-0005-0000-0000-000003000000}"/>
    <cellStyle name="Comma 5" xfId="17" xr:uid="{3708CC19-3EFC-4E37-B5D6-F935B15D0435}"/>
    <cellStyle name="Comma 6" xfId="18" xr:uid="{770ED46F-0C82-4C2E-9E48-A9BB005526E2}"/>
    <cellStyle name="Comma 7" xfId="25" xr:uid="{958D683D-8B98-40C0-A80E-D8B6FAB0E26E}"/>
    <cellStyle name="Currency" xfId="22" builtinId="4"/>
    <cellStyle name="Currency_chkProforma Price schedules&amp;PS5 Option A Apr2006" xfId="24" xr:uid="{9DA08751-0B61-44DB-BF69-A800AE384855}"/>
    <cellStyle name="Hyperlink 2" xfId="19" xr:uid="{F25E96ED-99D2-4521-A7B4-BF7F19CA80AA}"/>
    <cellStyle name="Normal" xfId="0" builtinId="0"/>
    <cellStyle name="Normal 2" xfId="7" xr:uid="{00000000-0005-0000-0000-000006000000}"/>
    <cellStyle name="Normal 2 11" xfId="2" xr:uid="{00000000-0005-0000-0000-000007000000}"/>
    <cellStyle name="Normal 2 2" xfId="15" xr:uid="{54AE7D96-72C8-4234-AE82-F8358F99673B}"/>
    <cellStyle name="Normal 2 3" xfId="16" xr:uid="{64818BB7-D9AC-4DF0-9B90-F04D77FE9876}"/>
    <cellStyle name="Normal 3" xfId="8" xr:uid="{00000000-0005-0000-0000-000008000000}"/>
    <cellStyle name="Normal 32" xfId="1" xr:uid="{00000000-0005-0000-0000-000009000000}"/>
    <cellStyle name="Normal 4" xfId="12" xr:uid="{00000000-0005-0000-0000-00000A000000}"/>
    <cellStyle name="Normal 4 3" xfId="21" xr:uid="{34B7CD83-FD6A-4827-B2DB-CB12DCA276B3}"/>
    <cellStyle name="Normal 5" xfId="14" xr:uid="{9015C29C-EFD7-4E50-B5EF-EE4D42F3605E}"/>
    <cellStyle name="Normal 6" xfId="20" xr:uid="{37A542AD-2F05-4506-9BF8-C07000525C97}"/>
    <cellStyle name="Normal 7" xfId="23" xr:uid="{F5A4504C-A38F-4FA0-AC02-61CE6D074652}"/>
    <cellStyle name="Percent" xfId="13" builtinId="5"/>
    <cellStyle name="Percent 2" xfId="9" xr:uid="{00000000-0005-0000-0000-00000B000000}"/>
    <cellStyle name="Percent 2 2" xfId="10" xr:uid="{00000000-0005-0000-0000-00000C000000}"/>
    <cellStyle name="Style 1" xfId="1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5</xdr:row>
      <xdr:rowOff>47625</xdr:rowOff>
    </xdr:from>
    <xdr:to>
      <xdr:col>0</xdr:col>
      <xdr:colOff>2571750</xdr:colOff>
      <xdr:row>9</xdr:row>
      <xdr:rowOff>152400</xdr:rowOff>
    </xdr:to>
    <xdr:pic>
      <xdr:nvPicPr>
        <xdr:cNvPr id="2" name="Picture 2">
          <a:extLst>
            <a:ext uri="{FF2B5EF4-FFF2-40B4-BE49-F238E27FC236}">
              <a16:creationId xmlns:a16="http://schemas.microsoft.com/office/drawing/2014/main" id="{2A0FD2F9-160B-454B-8FBB-12EE498A3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30605"/>
          <a:ext cx="2567940" cy="7886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CE06-9602-43B9-AF45-66103251DB34}">
  <dimension ref="A2:H45"/>
  <sheetViews>
    <sheetView view="pageBreakPreview" topLeftCell="A15" zoomScale="75" zoomScaleNormal="75" zoomScaleSheetLayoutView="75" workbookViewId="0">
      <selection activeCell="B29" sqref="B29"/>
    </sheetView>
  </sheetViews>
  <sheetFormatPr defaultColWidth="9.109375" defaultRowHeight="13.2" x14ac:dyDescent="0.25"/>
  <cols>
    <col min="1" max="1" width="86.33203125" style="133" customWidth="1"/>
    <col min="2" max="2" width="34.6640625" style="133" bestFit="1" customWidth="1"/>
    <col min="3" max="3" width="20.77734375" style="133" customWidth="1"/>
    <col min="4" max="4" width="9.21875" style="133" bestFit="1" customWidth="1"/>
    <col min="5" max="5" width="10.6640625" style="133" bestFit="1" customWidth="1"/>
    <col min="6" max="6" width="15.5546875" style="133" bestFit="1" customWidth="1"/>
    <col min="7" max="16384" width="9.109375" style="133"/>
  </cols>
  <sheetData>
    <row r="2" spans="1:6" ht="21" x14ac:dyDescent="0.4">
      <c r="A2" s="131"/>
      <c r="B2" s="132"/>
      <c r="C2" s="566"/>
      <c r="D2" s="566"/>
      <c r="E2" s="163"/>
      <c r="F2" s="136"/>
    </row>
    <row r="3" spans="1:6" x14ac:dyDescent="0.25"/>
    <row r="4" spans="1:6" ht="15.6" x14ac:dyDescent="0.3">
      <c r="B4" s="134"/>
      <c r="C4" s="564"/>
      <c r="D4" s="564"/>
      <c r="E4" s="564"/>
      <c r="F4" s="564"/>
    </row>
    <row r="5" spans="1:6" x14ac:dyDescent="0.25">
      <c r="C5" s="564"/>
      <c r="D5" s="564"/>
      <c r="E5" s="564"/>
      <c r="F5" s="565"/>
    </row>
    <row r="6" spans="1:6" x14ac:dyDescent="0.25">
      <c r="C6" s="564"/>
      <c r="D6" s="564"/>
      <c r="E6" s="564"/>
      <c r="F6" s="565"/>
    </row>
    <row r="7" spans="1:6" x14ac:dyDescent="0.25">
      <c r="C7" s="564"/>
      <c r="D7" s="564"/>
      <c r="E7" s="564"/>
      <c r="F7" s="567"/>
    </row>
    <row r="8" spans="1:6" x14ac:dyDescent="0.25">
      <c r="C8" s="564"/>
      <c r="D8" s="564"/>
      <c r="E8" s="564"/>
      <c r="F8" s="564"/>
    </row>
    <row r="9" spans="1:6" x14ac:dyDescent="0.25">
      <c r="F9" s="565"/>
    </row>
    <row r="10" spans="1:6" x14ac:dyDescent="0.25">
      <c r="F10" s="565"/>
    </row>
    <row r="11" spans="1:6" x14ac:dyDescent="0.25">
      <c r="F11" s="567"/>
    </row>
    <row r="12" spans="1:6" ht="13.8" thickBot="1" x14ac:dyDescent="0.3">
      <c r="A12" s="135"/>
      <c r="D12" s="163"/>
      <c r="F12" s="568"/>
    </row>
    <row r="13" spans="1:6" ht="13.8" thickTop="1" x14ac:dyDescent="0.25">
      <c r="A13" s="135"/>
    </row>
    <row r="14" spans="1:6" x14ac:dyDescent="0.25">
      <c r="A14" s="136"/>
    </row>
    <row r="15" spans="1:6" ht="32.4" x14ac:dyDescent="0.55000000000000004">
      <c r="A15" s="137" t="s">
        <v>196</v>
      </c>
      <c r="B15" s="137"/>
      <c r="F15" s="565"/>
    </row>
    <row r="16" spans="1:6" x14ac:dyDescent="0.25">
      <c r="A16" s="136"/>
    </row>
    <row r="17" spans="1:8" ht="24.6" x14ac:dyDescent="0.4">
      <c r="A17" s="138" t="s">
        <v>197</v>
      </c>
      <c r="B17" s="138"/>
    </row>
    <row r="18" spans="1:8" ht="24.6" x14ac:dyDescent="0.4">
      <c r="A18" s="139"/>
      <c r="B18" s="139"/>
    </row>
    <row r="19" spans="1:8" ht="24.6" x14ac:dyDescent="0.4">
      <c r="A19" s="140" t="s">
        <v>198</v>
      </c>
      <c r="B19" s="412"/>
      <c r="E19" s="141"/>
      <c r="F19" s="141"/>
      <c r="G19" s="141"/>
    </row>
    <row r="20" spans="1:8" ht="21.75" customHeight="1" x14ac:dyDescent="0.4">
      <c r="A20" s="142" t="s">
        <v>199</v>
      </c>
      <c r="E20" s="141"/>
      <c r="F20" s="141"/>
      <c r="G20" s="141"/>
    </row>
    <row r="21" spans="1:8" ht="102" customHeight="1" x14ac:dyDescent="0.25">
      <c r="A21" s="569" t="s">
        <v>451</v>
      </c>
      <c r="B21" s="143"/>
      <c r="E21" s="144"/>
      <c r="F21" s="141"/>
      <c r="G21" s="141"/>
    </row>
    <row r="22" spans="1:8" ht="21" x14ac:dyDescent="0.4">
      <c r="A22" s="570"/>
      <c r="B22" s="571"/>
    </row>
    <row r="23" spans="1:8" ht="17.399999999999999" x14ac:dyDescent="0.3">
      <c r="A23" s="572"/>
      <c r="B23" s="571"/>
    </row>
    <row r="24" spans="1:8" x14ac:dyDescent="0.25">
      <c r="A24" s="573"/>
      <c r="B24" s="571"/>
    </row>
    <row r="25" spans="1:8" ht="17.399999999999999" x14ac:dyDescent="0.3">
      <c r="A25" s="574" t="s">
        <v>200</v>
      </c>
      <c r="B25" s="575"/>
    </row>
    <row r="26" spans="1:8" ht="24" customHeight="1" x14ac:dyDescent="0.25">
      <c r="A26" s="576"/>
      <c r="B26" s="577"/>
    </row>
    <row r="27" spans="1:8" ht="17.399999999999999" x14ac:dyDescent="0.3">
      <c r="A27" s="575"/>
      <c r="B27" s="571"/>
    </row>
    <row r="28" spans="1:8" ht="17.399999999999999" x14ac:dyDescent="0.3">
      <c r="A28" s="575"/>
      <c r="B28" s="571"/>
    </row>
    <row r="29" spans="1:8" ht="30.3" customHeight="1" x14ac:dyDescent="0.25">
      <c r="A29" s="578" t="s">
        <v>201</v>
      </c>
      <c r="B29" s="579">
        <f ca="1">'5.1.1 Summary '!F15</f>
        <v>0</v>
      </c>
      <c r="G29" s="145"/>
      <c r="H29" s="145"/>
    </row>
    <row r="30" spans="1:8" ht="17.399999999999999" x14ac:dyDescent="0.25">
      <c r="A30" s="580"/>
      <c r="B30" s="581"/>
    </row>
    <row r="31" spans="1:8" x14ac:dyDescent="0.25">
      <c r="A31" s="582" t="s">
        <v>202</v>
      </c>
      <c r="B31" s="581"/>
    </row>
    <row r="32" spans="1:8" ht="19.5" customHeight="1" x14ac:dyDescent="0.25">
      <c r="A32" s="583"/>
      <c r="B32" s="584"/>
    </row>
    <row r="33" spans="1:2" ht="48.3" customHeight="1" x14ac:dyDescent="0.25">
      <c r="A33" s="625"/>
      <c r="B33" s="626"/>
    </row>
    <row r="34" spans="1:2" ht="12.75" customHeight="1" x14ac:dyDescent="0.25">
      <c r="A34" s="582"/>
      <c r="B34" s="585"/>
    </row>
    <row r="35" spans="1:2" ht="12.75" customHeight="1" x14ac:dyDescent="0.25">
      <c r="A35" s="571"/>
      <c r="B35" s="585"/>
    </row>
    <row r="36" spans="1:2" ht="30.3" customHeight="1" x14ac:dyDescent="0.25">
      <c r="A36" s="586" t="s">
        <v>203</v>
      </c>
      <c r="B36" s="587"/>
    </row>
    <row r="37" spans="1:2" ht="12.75" customHeight="1" x14ac:dyDescent="0.3">
      <c r="A37" s="588"/>
      <c r="B37" s="585"/>
    </row>
    <row r="38" spans="1:2" ht="12.75" customHeight="1" x14ac:dyDescent="0.3">
      <c r="A38" s="588"/>
      <c r="B38" s="585"/>
    </row>
    <row r="39" spans="1:2" ht="70.2" customHeight="1" x14ac:dyDescent="0.25">
      <c r="A39" s="586" t="s">
        <v>204</v>
      </c>
      <c r="B39" s="589"/>
    </row>
    <row r="40" spans="1:2" ht="9.75" customHeight="1" x14ac:dyDescent="0.25">
      <c r="A40" s="571"/>
      <c r="B40" s="571"/>
    </row>
    <row r="41" spans="1:2" ht="14.25" customHeight="1" x14ac:dyDescent="0.25">
      <c r="A41" s="580" t="s">
        <v>205</v>
      </c>
      <c r="B41" s="590"/>
    </row>
    <row r="42" spans="1:2" ht="26.4" customHeight="1" x14ac:dyDescent="0.25">
      <c r="A42" s="591"/>
      <c r="B42" s="577"/>
    </row>
    <row r="43" spans="1:2" ht="14.25" customHeight="1" x14ac:dyDescent="0.25">
      <c r="A43" s="580" t="s">
        <v>206</v>
      </c>
      <c r="B43" s="590"/>
    </row>
    <row r="44" spans="1:2" ht="30.3" customHeight="1" x14ac:dyDescent="0.25">
      <c r="A44" s="592" t="s">
        <v>207</v>
      </c>
      <c r="B44" s="577"/>
    </row>
    <row r="45" spans="1:2" ht="19.5" customHeight="1" x14ac:dyDescent="0.25">
      <c r="A45" s="571"/>
      <c r="B45" s="585"/>
    </row>
  </sheetData>
  <mergeCells count="1">
    <mergeCell ref="A33:B33"/>
  </mergeCells>
  <printOptions horizontalCentered="1"/>
  <pageMargins left="0.55118110236220474" right="0.35433070866141736" top="0.6692913385826772" bottom="0.98425196850393704" header="0.31496062992125984" footer="0.51181102362204722"/>
  <pageSetup paperSize="9" scale="70" fitToHeight="0" orientation="portrait" r:id="rId1"/>
  <headerFooter alignWithMargins="0">
    <oddFooter>&amp;L&amp;F&amp;CPage &amp;P of &amp;N&amp;R&amp;A</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786FC-BEC8-48D8-A512-451E80D2A427}">
  <dimension ref="A1:C13"/>
  <sheetViews>
    <sheetView view="pageBreakPreview" zoomScaleNormal="100" zoomScaleSheetLayoutView="100" workbookViewId="0">
      <selection activeCell="C12" sqref="C12"/>
    </sheetView>
  </sheetViews>
  <sheetFormatPr defaultColWidth="9.109375" defaultRowHeight="13.2" x14ac:dyDescent="0.3"/>
  <cols>
    <col min="1" max="1" width="3.6640625" style="148" customWidth="1"/>
    <col min="2" max="2" width="53.6640625" style="148" customWidth="1"/>
    <col min="3" max="3" width="77.44140625" style="149" customWidth="1"/>
    <col min="4" max="16384" width="9.109375" style="148"/>
  </cols>
  <sheetData>
    <row r="1" spans="1:3" x14ac:dyDescent="0.3">
      <c r="A1" s="147" t="s">
        <v>208</v>
      </c>
    </row>
    <row r="2" spans="1:3" x14ac:dyDescent="0.3">
      <c r="A2" s="150" t="s">
        <v>209</v>
      </c>
    </row>
    <row r="4" spans="1:3" x14ac:dyDescent="0.3">
      <c r="B4" s="147" t="s">
        <v>210</v>
      </c>
    </row>
    <row r="5" spans="1:3" x14ac:dyDescent="0.3">
      <c r="B5" s="151" t="s">
        <v>211</v>
      </c>
      <c r="C5" s="597" t="s">
        <v>212</v>
      </c>
    </row>
    <row r="6" spans="1:3" x14ac:dyDescent="0.3">
      <c r="B6" s="151" t="s">
        <v>213</v>
      </c>
      <c r="C6" s="598" t="s">
        <v>214</v>
      </c>
    </row>
    <row r="7" spans="1:3" x14ac:dyDescent="0.3">
      <c r="B7" s="151" t="s">
        <v>215</v>
      </c>
      <c r="C7" s="597" t="s">
        <v>216</v>
      </c>
    </row>
    <row r="8" spans="1:3" ht="26.4" x14ac:dyDescent="0.3">
      <c r="B8" s="152" t="s">
        <v>217</v>
      </c>
      <c r="C8" s="597" t="s">
        <v>218</v>
      </c>
    </row>
    <row r="9" spans="1:3" ht="39.6" x14ac:dyDescent="0.3">
      <c r="B9" s="152" t="s">
        <v>219</v>
      </c>
      <c r="C9" s="597" t="s">
        <v>220</v>
      </c>
    </row>
    <row r="10" spans="1:3" ht="26.4" x14ac:dyDescent="0.3">
      <c r="B10" s="151" t="s">
        <v>221</v>
      </c>
      <c r="C10" s="597" t="s">
        <v>222</v>
      </c>
    </row>
    <row r="11" spans="1:3" ht="26.4" x14ac:dyDescent="0.3">
      <c r="B11" s="153" t="s">
        <v>223</v>
      </c>
      <c r="C11" s="598" t="s">
        <v>224</v>
      </c>
    </row>
    <row r="12" spans="1:3" ht="26.4" x14ac:dyDescent="0.3">
      <c r="B12" s="152" t="s">
        <v>454</v>
      </c>
      <c r="C12" s="597" t="s">
        <v>225</v>
      </c>
    </row>
    <row r="13" spans="1:3" x14ac:dyDescent="0.3">
      <c r="B13" s="151" t="s">
        <v>226</v>
      </c>
      <c r="C13" s="597" t="s">
        <v>227</v>
      </c>
    </row>
  </sheetData>
  <pageMargins left="0.55118110236220474" right="0.15748031496062992" top="0.78740157480314965" bottom="0.98425196850393704" header="0.51181102362204722" footer="0.51181102362204722"/>
  <pageSetup paperSize="9" scale="95" orientation="landscape" r:id="rId1"/>
  <headerFooter alignWithMargins="0">
    <oddFooter>&amp;L&amp;F&amp;CPage &amp;P of &amp;N&amp;R&amp;A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877B7-D6C5-4245-9373-E718B91AA355}">
  <dimension ref="A1:E50"/>
  <sheetViews>
    <sheetView view="pageBreakPreview" topLeftCell="A9" zoomScaleNormal="75" zoomScaleSheetLayoutView="100" workbookViewId="0">
      <selection activeCell="A4" sqref="A4"/>
    </sheetView>
  </sheetViews>
  <sheetFormatPr defaultColWidth="5.88671875" defaultRowHeight="13.2" x14ac:dyDescent="0.3"/>
  <cols>
    <col min="1" max="1" width="22.6640625" style="148" customWidth="1"/>
    <col min="2" max="2" width="97.6640625" style="148" customWidth="1"/>
    <col min="3" max="16384" width="5.88671875" style="148"/>
  </cols>
  <sheetData>
    <row r="1" spans="1:3" x14ac:dyDescent="0.3">
      <c r="A1" s="147" t="s">
        <v>228</v>
      </c>
    </row>
    <row r="2" spans="1:3" x14ac:dyDescent="0.25">
      <c r="A2" s="146" t="str">
        <f>'Cover Sheet'!A19:B19</f>
        <v xml:space="preserve">ENQUIRY NUMBER </v>
      </c>
      <c r="B2" s="147">
        <f>'Cover Sheet'!B19</f>
        <v>0</v>
      </c>
    </row>
    <row r="3" spans="1:3" x14ac:dyDescent="0.3">
      <c r="A3" s="147" t="str">
        <f>'Cover Sheet'!A21</f>
        <v xml:space="preserve">MATIMBA POWER STATION MEDIUM VOLTAGE SWITCHGEAR REPLACEMENT PROJECT FOR UNITS 1 TO 6 AND OUTSIDE PLANT </v>
      </c>
      <c r="C3" s="147"/>
    </row>
    <row r="4" spans="1:3" x14ac:dyDescent="0.3">
      <c r="A4" s="147" t="s">
        <v>228</v>
      </c>
      <c r="B4" s="154"/>
      <c r="C4" s="155"/>
    </row>
    <row r="5" spans="1:3" x14ac:dyDescent="0.3">
      <c r="A5" s="156" t="s">
        <v>229</v>
      </c>
      <c r="B5" s="154"/>
    </row>
    <row r="6" spans="1:3" ht="11.25" customHeight="1" x14ac:dyDescent="0.3">
      <c r="A6" s="156"/>
      <c r="B6" s="154"/>
    </row>
    <row r="7" spans="1:3" x14ac:dyDescent="0.3">
      <c r="A7" s="156" t="s">
        <v>230</v>
      </c>
      <c r="B7" s="157"/>
      <c r="C7" s="158"/>
    </row>
    <row r="8" spans="1:3" ht="26.4" x14ac:dyDescent="0.3">
      <c r="A8" s="159">
        <v>1</v>
      </c>
      <c r="B8" s="160" t="s">
        <v>231</v>
      </c>
      <c r="C8" s="161"/>
    </row>
    <row r="9" spans="1:3" ht="52.8" x14ac:dyDescent="0.3">
      <c r="A9" s="159">
        <v>2</v>
      </c>
      <c r="B9" s="160" t="s">
        <v>232</v>
      </c>
      <c r="C9" s="161"/>
    </row>
    <row r="10" spans="1:3" ht="52.8" x14ac:dyDescent="0.3">
      <c r="A10" s="159">
        <v>3</v>
      </c>
      <c r="B10" s="160" t="s">
        <v>233</v>
      </c>
      <c r="C10" s="161"/>
    </row>
    <row r="11" spans="1:3" ht="39.6" x14ac:dyDescent="0.3">
      <c r="A11" s="159">
        <v>4</v>
      </c>
      <c r="B11" s="160" t="s">
        <v>234</v>
      </c>
      <c r="C11" s="161"/>
    </row>
    <row r="12" spans="1:3" ht="26.4" x14ac:dyDescent="0.3">
      <c r="A12" s="159">
        <v>5</v>
      </c>
      <c r="B12" s="160" t="s">
        <v>235</v>
      </c>
      <c r="C12" s="161"/>
    </row>
    <row r="13" spans="1:3" ht="52.8" x14ac:dyDescent="0.3">
      <c r="A13" s="159">
        <v>6</v>
      </c>
      <c r="B13" s="160" t="s">
        <v>236</v>
      </c>
      <c r="C13" s="161"/>
    </row>
    <row r="14" spans="1:3" ht="26.4" x14ac:dyDescent="0.3">
      <c r="A14" s="159">
        <v>7</v>
      </c>
      <c r="B14" s="162" t="s">
        <v>237</v>
      </c>
      <c r="C14" s="161"/>
    </row>
    <row r="15" spans="1:3" ht="52.8" x14ac:dyDescent="0.3">
      <c r="A15" s="159">
        <v>8</v>
      </c>
      <c r="B15" s="162" t="s">
        <v>238</v>
      </c>
      <c r="C15" s="161"/>
    </row>
    <row r="16" spans="1:3" ht="26.4" x14ac:dyDescent="0.3">
      <c r="A16" s="159">
        <v>9</v>
      </c>
      <c r="B16" s="160" t="s">
        <v>239</v>
      </c>
      <c r="C16" s="161"/>
    </row>
    <row r="17" spans="1:5" x14ac:dyDescent="0.25">
      <c r="A17" s="159">
        <v>10</v>
      </c>
      <c r="B17" s="160" t="s">
        <v>240</v>
      </c>
      <c r="C17" s="163"/>
      <c r="D17" s="163"/>
      <c r="E17" s="163"/>
    </row>
    <row r="18" spans="1:5" ht="39.6" x14ac:dyDescent="0.25">
      <c r="A18" s="159">
        <v>11</v>
      </c>
      <c r="B18" s="160" t="s">
        <v>241</v>
      </c>
      <c r="C18" s="163"/>
      <c r="D18" s="163"/>
      <c r="E18" s="163"/>
    </row>
    <row r="19" spans="1:5" x14ac:dyDescent="0.25">
      <c r="A19" s="159">
        <v>12</v>
      </c>
      <c r="B19" s="160" t="s">
        <v>242</v>
      </c>
      <c r="C19" s="163"/>
      <c r="D19" s="163"/>
      <c r="E19" s="163"/>
    </row>
    <row r="20" spans="1:5" x14ac:dyDescent="0.25">
      <c r="A20" s="164"/>
      <c r="B20" s="162"/>
      <c r="C20" s="163"/>
      <c r="D20" s="163"/>
      <c r="E20" s="163"/>
    </row>
    <row r="21" spans="1:5" x14ac:dyDescent="0.3">
      <c r="A21" s="164"/>
      <c r="B21" s="165"/>
    </row>
    <row r="22" spans="1:5" x14ac:dyDescent="0.3">
      <c r="A22" s="164"/>
      <c r="B22" s="164"/>
    </row>
    <row r="23" spans="1:5" x14ac:dyDescent="0.3">
      <c r="A23" s="164"/>
      <c r="B23" s="164"/>
    </row>
    <row r="24" spans="1:5" x14ac:dyDescent="0.3">
      <c r="A24" s="164"/>
      <c r="B24" s="164"/>
    </row>
    <row r="25" spans="1:5" x14ac:dyDescent="0.3">
      <c r="A25" s="164"/>
      <c r="B25" s="164"/>
    </row>
    <row r="26" spans="1:5" x14ac:dyDescent="0.3">
      <c r="A26" s="164"/>
      <c r="B26" s="164"/>
    </row>
    <row r="27" spans="1:5" x14ac:dyDescent="0.3">
      <c r="A27" s="164"/>
      <c r="B27" s="164"/>
    </row>
    <row r="28" spans="1:5" x14ac:dyDescent="0.3">
      <c r="A28" s="164"/>
      <c r="B28" s="164"/>
    </row>
    <row r="29" spans="1:5" x14ac:dyDescent="0.3">
      <c r="A29" s="164"/>
      <c r="B29" s="164"/>
    </row>
    <row r="30" spans="1:5" x14ac:dyDescent="0.3">
      <c r="A30" s="159"/>
      <c r="B30" s="164"/>
    </row>
    <row r="31" spans="1:5" x14ac:dyDescent="0.3">
      <c r="A31" s="166"/>
      <c r="B31" s="164"/>
    </row>
    <row r="32" spans="1:5" x14ac:dyDescent="0.3">
      <c r="A32" s="164"/>
      <c r="B32" s="164"/>
    </row>
    <row r="33" spans="1:2" x14ac:dyDescent="0.3">
      <c r="A33" s="164"/>
      <c r="B33" s="164"/>
    </row>
    <row r="34" spans="1:2" x14ac:dyDescent="0.3">
      <c r="A34" s="164"/>
      <c r="B34" s="164"/>
    </row>
    <row r="35" spans="1:2" x14ac:dyDescent="0.3">
      <c r="A35" s="164"/>
      <c r="B35" s="164"/>
    </row>
    <row r="36" spans="1:2" x14ac:dyDescent="0.3">
      <c r="A36" s="164"/>
      <c r="B36" s="164"/>
    </row>
    <row r="37" spans="1:2" x14ac:dyDescent="0.3">
      <c r="A37" s="164"/>
    </row>
    <row r="38" spans="1:2" x14ac:dyDescent="0.3">
      <c r="A38" s="164"/>
    </row>
    <row r="39" spans="1:2" x14ac:dyDescent="0.3">
      <c r="A39" s="164"/>
    </row>
    <row r="40" spans="1:2" x14ac:dyDescent="0.3">
      <c r="A40" s="164"/>
    </row>
    <row r="41" spans="1:2" x14ac:dyDescent="0.3">
      <c r="A41" s="164"/>
    </row>
    <row r="42" spans="1:2" x14ac:dyDescent="0.3">
      <c r="A42" s="164"/>
    </row>
    <row r="43" spans="1:2" x14ac:dyDescent="0.3">
      <c r="A43" s="164"/>
    </row>
    <row r="44" spans="1:2" x14ac:dyDescent="0.3">
      <c r="A44" s="164"/>
    </row>
    <row r="45" spans="1:2" x14ac:dyDescent="0.3">
      <c r="A45" s="164"/>
    </row>
    <row r="46" spans="1:2" x14ac:dyDescent="0.3">
      <c r="A46" s="164"/>
    </row>
    <row r="47" spans="1:2" x14ac:dyDescent="0.3">
      <c r="A47" s="164"/>
    </row>
    <row r="48" spans="1:2" x14ac:dyDescent="0.3">
      <c r="A48" s="164"/>
    </row>
    <row r="49" spans="1:1" x14ac:dyDescent="0.3">
      <c r="A49" s="164"/>
    </row>
    <row r="50" spans="1:1" x14ac:dyDescent="0.3">
      <c r="A50" s="164"/>
    </row>
  </sheetData>
  <printOptions horizontalCentered="1"/>
  <pageMargins left="0.35433070866141736" right="0.15748031496062992" top="0.59055118110236227" bottom="0.78740157480314965" header="0.51181102362204722" footer="0.51181102362204722"/>
  <pageSetup paperSize="9" scale="79" orientation="landscape" r:id="rId1"/>
  <headerFooter alignWithMargins="0">
    <oddFooter>&amp;L&amp;F&amp;CPage &amp;P of &amp;N&amp;R&amp;A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3AB1C-427C-42CE-BF59-46C61A5CDC4D}">
  <dimension ref="A1:Y106"/>
  <sheetViews>
    <sheetView view="pageBreakPreview" zoomScaleNormal="75" zoomScaleSheetLayoutView="100" workbookViewId="0">
      <selection activeCell="C13" sqref="C13"/>
    </sheetView>
  </sheetViews>
  <sheetFormatPr defaultColWidth="9.109375" defaultRowHeight="13.2" x14ac:dyDescent="0.25"/>
  <cols>
    <col min="1" max="1" width="11.109375" style="38" customWidth="1"/>
    <col min="2" max="2" width="8.33203125" style="38" customWidth="1"/>
    <col min="3" max="3" width="45.109375" style="38" customWidth="1"/>
    <col min="4" max="4" width="19.6640625" style="38" bestFit="1" customWidth="1"/>
    <col min="5" max="5" width="19.44140625" style="38" customWidth="1"/>
    <col min="6" max="6" width="20.44140625" style="38" bestFit="1" customWidth="1"/>
    <col min="7" max="7" width="16.88671875" style="38" bestFit="1" customWidth="1"/>
    <col min="8" max="8" width="17.33203125" style="38" bestFit="1" customWidth="1"/>
    <col min="9" max="9" width="18.44140625" style="38" bestFit="1" customWidth="1"/>
    <col min="10" max="11" width="8.44140625" style="38" customWidth="1"/>
    <col min="12" max="12" width="15.109375" style="38" customWidth="1"/>
    <col min="13" max="13" width="8.44140625" style="38" customWidth="1"/>
    <col min="14" max="14" width="11.33203125" style="38" customWidth="1"/>
    <col min="15" max="15" width="16" style="38" customWidth="1"/>
    <col min="16" max="16" width="8.109375" style="38" customWidth="1"/>
    <col min="17" max="17" width="8.33203125" style="38" customWidth="1"/>
    <col min="18" max="18" width="14.44140625" style="38" customWidth="1"/>
    <col min="19" max="19" width="16.88671875" style="38" customWidth="1"/>
    <col min="20" max="20" width="8.6640625" style="38" customWidth="1"/>
    <col min="21" max="21" width="16" style="38" customWidth="1"/>
    <col min="22" max="22" width="8.44140625" style="38" customWidth="1"/>
    <col min="23" max="23" width="18.44140625" style="38" customWidth="1"/>
    <col min="24" max="24" width="16" style="38" customWidth="1"/>
    <col min="25" max="25" width="14.44140625" style="314" customWidth="1"/>
    <col min="26" max="16384" width="9.109375" style="38"/>
  </cols>
  <sheetData>
    <row r="1" spans="1:25" x14ac:dyDescent="0.25">
      <c r="A1" s="313" t="s">
        <v>228</v>
      </c>
      <c r="B1" s="313"/>
    </row>
    <row r="2" spans="1:25" x14ac:dyDescent="0.25">
      <c r="A2" s="313" t="s">
        <v>198</v>
      </c>
      <c r="B2" s="313"/>
      <c r="C2" s="49"/>
    </row>
    <row r="3" spans="1:25" x14ac:dyDescent="0.25">
      <c r="A3" s="313" t="s">
        <v>244</v>
      </c>
      <c r="B3" s="313"/>
    </row>
    <row r="4" spans="1:25" x14ac:dyDescent="0.25">
      <c r="A4" s="315" t="s">
        <v>451</v>
      </c>
      <c r="B4" s="315"/>
      <c r="G4" s="593"/>
    </row>
    <row r="5" spans="1:25" ht="7.5" customHeight="1" x14ac:dyDescent="0.25">
      <c r="A5" s="315"/>
      <c r="B5" s="315"/>
      <c r="Y5" s="38"/>
    </row>
    <row r="6" spans="1:25" x14ac:dyDescent="0.25">
      <c r="A6" s="49" t="s">
        <v>281</v>
      </c>
      <c r="B6" s="49"/>
      <c r="D6" s="594" t="s">
        <v>282</v>
      </c>
      <c r="E6" s="595"/>
      <c r="F6" s="596"/>
      <c r="Y6" s="38"/>
    </row>
    <row r="7" spans="1:25" ht="27.75" customHeight="1" thickBot="1" x14ac:dyDescent="0.3">
      <c r="A7" s="316" t="s">
        <v>283</v>
      </c>
      <c r="B7" s="317" t="s">
        <v>284</v>
      </c>
      <c r="C7" s="318" t="s">
        <v>285</v>
      </c>
      <c r="D7" s="319" t="s">
        <v>9</v>
      </c>
      <c r="E7" s="319" t="s">
        <v>14</v>
      </c>
      <c r="F7" s="320" t="s">
        <v>286</v>
      </c>
      <c r="H7" s="321"/>
      <c r="Y7" s="38"/>
    </row>
    <row r="8" spans="1:25" x14ac:dyDescent="0.25">
      <c r="A8" s="322" t="s">
        <v>287</v>
      </c>
      <c r="B8" s="323"/>
      <c r="C8" s="323" t="s">
        <v>170</v>
      </c>
      <c r="D8" s="324"/>
      <c r="E8" s="324">
        <f>'5.1.2.1 Pricing Schedule P&amp;G'!N70</f>
        <v>0</v>
      </c>
      <c r="F8" s="324">
        <f>D8+E8</f>
        <v>0</v>
      </c>
      <c r="H8" s="321"/>
      <c r="Y8" s="38"/>
    </row>
    <row r="9" spans="1:25" x14ac:dyDescent="0.25">
      <c r="A9" s="322" t="s">
        <v>287</v>
      </c>
      <c r="B9" s="325"/>
      <c r="C9" s="323" t="s">
        <v>456</v>
      </c>
      <c r="D9" s="324">
        <f>SUMIF('5.1.2.2 Pricing Schedul Part 1A'!Q31:Q591,"EUR",'5.1.2.2 Pricing Schedul Part 1A'!N31:N591)</f>
        <v>0</v>
      </c>
      <c r="E9" s="324">
        <f>SUMIF('5.1.2.2 Pricing Schedul Part 1A'!Q31:Q591,"ZAR",'5.1.2.2 Pricing Schedul Part 1A'!N31:N591)</f>
        <v>0</v>
      </c>
      <c r="F9" s="324">
        <f>D9+E9</f>
        <v>0</v>
      </c>
      <c r="H9" s="321"/>
      <c r="Y9" s="38"/>
    </row>
    <row r="10" spans="1:25" x14ac:dyDescent="0.25">
      <c r="A10" s="322" t="s">
        <v>287</v>
      </c>
      <c r="B10" s="325"/>
      <c r="C10" s="323" t="s">
        <v>457</v>
      </c>
      <c r="D10" s="324">
        <f>'5.1.2.3 Pricing Schedul Part 1B'!N704</f>
        <v>0</v>
      </c>
      <c r="E10" s="324">
        <f>'5.1.2.3 Pricing Schedul Part 1B'!N703</f>
        <v>0</v>
      </c>
      <c r="F10" s="324">
        <f>D10+E10</f>
        <v>0</v>
      </c>
      <c r="H10" s="321"/>
      <c r="Y10" s="38"/>
    </row>
    <row r="11" spans="1:25" x14ac:dyDescent="0.25">
      <c r="A11" s="322" t="s">
        <v>287</v>
      </c>
      <c r="B11" s="326"/>
      <c r="C11" s="323" t="s">
        <v>458</v>
      </c>
      <c r="D11" s="324">
        <f ca="1">'5.1.2.4 Pricing Schedule Part1C'!L331</f>
        <v>0</v>
      </c>
      <c r="E11" s="324">
        <f ca="1">'5.1.2.4 Pricing Schedule Part1C'!L330</f>
        <v>0</v>
      </c>
      <c r="F11" s="324">
        <f ca="1">D11+E11</f>
        <v>0</v>
      </c>
      <c r="H11" s="321"/>
      <c r="Y11" s="38"/>
    </row>
    <row r="12" spans="1:25" x14ac:dyDescent="0.25">
      <c r="A12" s="322" t="s">
        <v>287</v>
      </c>
      <c r="B12" s="325"/>
      <c r="C12" s="323" t="s">
        <v>459</v>
      </c>
      <c r="D12" s="324">
        <f>SUMIF('5.1.2.5 Pricing Schedule Part1D'!Q31:Q214,"EUR",'5.1.2.5 Pricing Schedule Part1D'!N31:N214)</f>
        <v>0</v>
      </c>
      <c r="E12" s="324">
        <f>SUMIF('5.1.2.5 Pricing Schedule Part1D'!Q31:Q214,"ZAR",'5.1.2.5 Pricing Schedule Part1D'!N31:N214)</f>
        <v>0</v>
      </c>
      <c r="F12" s="324">
        <f>D12+E12</f>
        <v>0</v>
      </c>
      <c r="H12" s="321"/>
      <c r="Y12" s="38"/>
    </row>
    <row r="13" spans="1:25" ht="13.8" thickBot="1" x14ac:dyDescent="0.3">
      <c r="A13" s="401"/>
      <c r="B13" s="405"/>
      <c r="C13" s="402"/>
      <c r="D13" s="403">
        <f ca="1">SUM(D8:D12)</f>
        <v>0</v>
      </c>
      <c r="E13" s="403">
        <f ca="1">SUM(E8:E12)</f>
        <v>0</v>
      </c>
      <c r="F13" s="404">
        <f ca="1">SUM(D13:E13)</f>
        <v>0</v>
      </c>
      <c r="H13" s="327"/>
      <c r="Y13" s="38"/>
    </row>
    <row r="14" spans="1:25" ht="13.8" thickBot="1" x14ac:dyDescent="0.3">
      <c r="A14" s="331"/>
      <c r="B14" s="332"/>
      <c r="C14" s="333"/>
      <c r="D14" s="334"/>
      <c r="E14" s="334" t="s">
        <v>370</v>
      </c>
      <c r="F14" s="334">
        <f ca="1">F13*0.25%</f>
        <v>0</v>
      </c>
      <c r="H14" s="327"/>
      <c r="Y14" s="38"/>
    </row>
    <row r="15" spans="1:25" ht="13.8" thickBot="1" x14ac:dyDescent="0.3">
      <c r="A15" s="336"/>
      <c r="B15" s="337"/>
      <c r="C15" s="338" t="s">
        <v>369</v>
      </c>
      <c r="D15" s="334"/>
      <c r="E15" s="334"/>
      <c r="F15" s="335">
        <f ca="1">SUM(F13:F14)</f>
        <v>0</v>
      </c>
      <c r="H15" s="327"/>
      <c r="Y15" s="38"/>
    </row>
    <row r="16" spans="1:25" x14ac:dyDescent="0.25">
      <c r="A16" s="339"/>
      <c r="B16" s="339"/>
      <c r="C16" s="339"/>
      <c r="D16" s="340"/>
      <c r="E16" s="340"/>
      <c r="F16" s="340"/>
      <c r="H16" s="327"/>
      <c r="Y16" s="38"/>
    </row>
    <row r="17" spans="1:25" ht="9" customHeight="1" x14ac:dyDescent="0.25">
      <c r="Y17" s="38"/>
    </row>
    <row r="18" spans="1:25" x14ac:dyDescent="0.25">
      <c r="A18" s="315" t="s">
        <v>288</v>
      </c>
      <c r="B18" s="315"/>
      <c r="D18" s="341"/>
      <c r="E18" s="49"/>
      <c r="F18" s="49"/>
      <c r="G18" s="49"/>
      <c r="Y18" s="38"/>
    </row>
    <row r="19" spans="1:25" ht="31.65" customHeight="1" thickBot="1" x14ac:dyDescent="0.3">
      <c r="A19" s="316" t="s">
        <v>283</v>
      </c>
      <c r="B19" s="317" t="s">
        <v>289</v>
      </c>
      <c r="C19" s="317" t="s">
        <v>2</v>
      </c>
      <c r="D19" s="342" t="s">
        <v>290</v>
      </c>
      <c r="E19" s="343"/>
      <c r="F19" s="563"/>
      <c r="Y19" s="38"/>
    </row>
    <row r="20" spans="1:25" x14ac:dyDescent="0.25">
      <c r="A20" s="344" t="str">
        <f t="shared" ref="A20:C22" si="0">A8</f>
        <v>Main</v>
      </c>
      <c r="B20" s="344">
        <f t="shared" si="0"/>
        <v>0</v>
      </c>
      <c r="C20" s="344" t="str">
        <f t="shared" si="0"/>
        <v>P&amp;G's</v>
      </c>
      <c r="D20" s="345"/>
      <c r="Y20" s="38"/>
    </row>
    <row r="21" spans="1:25" x14ac:dyDescent="0.25">
      <c r="A21" s="326" t="str">
        <f t="shared" si="0"/>
        <v>Main</v>
      </c>
      <c r="B21" s="326">
        <f t="shared" si="0"/>
        <v>0</v>
      </c>
      <c r="C21" s="346" t="str">
        <f t="shared" si="0"/>
        <v>Part 1A MV Switchgear (6 Units and outside plant)</v>
      </c>
      <c r="D21" s="347">
        <f>D9/17.7044</f>
        <v>0</v>
      </c>
      <c r="Y21" s="38"/>
    </row>
    <row r="22" spans="1:25" x14ac:dyDescent="0.25">
      <c r="A22" s="326" t="str">
        <f t="shared" si="0"/>
        <v>Main</v>
      </c>
      <c r="B22" s="326">
        <f t="shared" si="0"/>
        <v>0</v>
      </c>
      <c r="C22" s="326" t="str">
        <f t="shared" si="0"/>
        <v>Part 1B Protection (6 Units and outside plant)</v>
      </c>
      <c r="D22" s="348">
        <f>D10/17.7044</f>
        <v>0</v>
      </c>
      <c r="Y22" s="38"/>
    </row>
    <row r="23" spans="1:25" x14ac:dyDescent="0.25">
      <c r="A23" s="326" t="str">
        <f>A11</f>
        <v>Main</v>
      </c>
      <c r="B23" s="326">
        <v>4</v>
      </c>
      <c r="C23" s="326" t="str">
        <f>C11</f>
        <v>Part 1C Automation (6 Units and outside plant)</v>
      </c>
      <c r="D23" s="348">
        <f ca="1">D11/17.7044</f>
        <v>0</v>
      </c>
      <c r="Y23" s="38"/>
    </row>
    <row r="24" spans="1:25" x14ac:dyDescent="0.25">
      <c r="A24" s="326" t="str">
        <f>A12</f>
        <v>Main</v>
      </c>
      <c r="B24" s="326">
        <f>B12</f>
        <v>0</v>
      </c>
      <c r="C24" s="326" t="str">
        <f>C12</f>
        <v>Part 1D Essential Supplies</v>
      </c>
      <c r="D24" s="348">
        <f>D12/17.7044</f>
        <v>0</v>
      </c>
      <c r="Y24" s="38"/>
    </row>
    <row r="25" spans="1:25" ht="13.8" thickBot="1" x14ac:dyDescent="0.3">
      <c r="A25" s="326" t="e">
        <f>#REF!</f>
        <v>#REF!</v>
      </c>
      <c r="B25" s="326"/>
      <c r="C25" s="326"/>
      <c r="D25" s="348"/>
      <c r="Y25" s="38"/>
    </row>
    <row r="26" spans="1:25" ht="13.8" thickBot="1" x14ac:dyDescent="0.3">
      <c r="A26" s="328"/>
      <c r="B26" s="329"/>
      <c r="C26" s="330"/>
      <c r="D26" s="349">
        <f ca="1">SUM(D20:D25)</f>
        <v>0</v>
      </c>
      <c r="Y26" s="38"/>
    </row>
    <row r="27" spans="1:25" x14ac:dyDescent="0.25">
      <c r="D27" s="350"/>
      <c r="E27" s="351"/>
      <c r="F27" s="327"/>
      <c r="Y27" s="38"/>
    </row>
    <row r="28" spans="1:25" x14ac:dyDescent="0.25">
      <c r="Y28" s="38"/>
    </row>
    <row r="29" spans="1:25" x14ac:dyDescent="0.25">
      <c r="Y29" s="38"/>
    </row>
    <row r="30" spans="1:25" x14ac:dyDescent="0.25">
      <c r="Y30" s="38"/>
    </row>
    <row r="31" spans="1:25" x14ac:dyDescent="0.25">
      <c r="Y31" s="38"/>
    </row>
    <row r="32" spans="1:25" x14ac:dyDescent="0.25">
      <c r="C32" s="49"/>
      <c r="Y32" s="38"/>
    </row>
    <row r="33" spans="3:25" ht="14.4" x14ac:dyDescent="0.3">
      <c r="C33" s="103"/>
      <c r="D33" s="305"/>
      <c r="E33" s="534"/>
      <c r="F33" s="534"/>
      <c r="G33" s="534"/>
      <c r="H33" s="534"/>
      <c r="I33" s="535"/>
      <c r="Y33" s="38"/>
    </row>
    <row r="34" spans="3:25" ht="14.4" x14ac:dyDescent="0.3">
      <c r="C34" s="103"/>
      <c r="D34" s="305"/>
      <c r="E34" s="534"/>
      <c r="F34" s="534"/>
      <c r="G34" s="534"/>
      <c r="H34" s="534"/>
      <c r="I34" s="535"/>
      <c r="Y34" s="38"/>
    </row>
    <row r="35" spans="3:25" ht="14.4" x14ac:dyDescent="0.3">
      <c r="C35" s="103"/>
      <c r="D35" s="305"/>
      <c r="E35" s="534"/>
      <c r="F35" s="534"/>
      <c r="G35" s="534"/>
      <c r="H35" s="534"/>
      <c r="I35" s="535"/>
      <c r="Y35" s="38"/>
    </row>
    <row r="36" spans="3:25" ht="14.4" x14ac:dyDescent="0.3">
      <c r="C36" s="103"/>
      <c r="D36" s="305"/>
      <c r="E36" s="534"/>
      <c r="F36" s="534"/>
      <c r="G36" s="534"/>
      <c r="H36" s="534"/>
      <c r="I36" s="535"/>
      <c r="Y36" s="38"/>
    </row>
    <row r="37" spans="3:25" ht="14.4" x14ac:dyDescent="0.3">
      <c r="C37" s="103"/>
      <c r="D37" s="305"/>
      <c r="E37" s="534"/>
      <c r="F37" s="534"/>
      <c r="G37" s="534"/>
      <c r="H37" s="534"/>
      <c r="I37" s="535"/>
      <c r="Y37" s="38"/>
    </row>
    <row r="38" spans="3:25" ht="14.4" x14ac:dyDescent="0.3">
      <c r="C38" s="103"/>
      <c r="D38" s="305"/>
      <c r="E38" s="534"/>
      <c r="F38" s="534"/>
      <c r="G38" s="534"/>
      <c r="H38" s="534"/>
      <c r="I38" s="535"/>
      <c r="Y38" s="38"/>
    </row>
    <row r="39" spans="3:25" ht="14.4" x14ac:dyDescent="0.3">
      <c r="C39" s="103"/>
      <c r="D39" s="305"/>
      <c r="E39" s="534"/>
      <c r="F39" s="534"/>
      <c r="G39" s="534"/>
      <c r="H39" s="534"/>
      <c r="I39" s="535"/>
      <c r="Y39" s="38"/>
    </row>
    <row r="40" spans="3:25" x14ac:dyDescent="0.25">
      <c r="E40" s="535"/>
      <c r="F40" s="535"/>
      <c r="G40" s="535"/>
      <c r="H40" s="535"/>
      <c r="I40" s="535"/>
      <c r="Y40" s="38"/>
    </row>
    <row r="41" spans="3:25" x14ac:dyDescent="0.25">
      <c r="Y41" s="38"/>
    </row>
    <row r="42" spans="3:25" x14ac:dyDescent="0.25">
      <c r="Y42" s="38"/>
    </row>
    <row r="43" spans="3:25" x14ac:dyDescent="0.25">
      <c r="I43" s="536"/>
      <c r="Y43" s="38"/>
    </row>
    <row r="44" spans="3:25" x14ac:dyDescent="0.25">
      <c r="Y44" s="38"/>
    </row>
    <row r="45" spans="3:25" x14ac:dyDescent="0.25">
      <c r="Y45" s="38"/>
    </row>
    <row r="46" spans="3:25" x14ac:dyDescent="0.25">
      <c r="Y46" s="38"/>
    </row>
    <row r="47" spans="3:25" x14ac:dyDescent="0.25">
      <c r="Y47" s="38"/>
    </row>
    <row r="48" spans="3:25" x14ac:dyDescent="0.25">
      <c r="Y48" s="38"/>
    </row>
    <row r="49" spans="25:25" x14ac:dyDescent="0.25">
      <c r="Y49" s="38"/>
    </row>
    <row r="50" spans="25:25" x14ac:dyDescent="0.25">
      <c r="Y50" s="38"/>
    </row>
    <row r="51" spans="25:25" x14ac:dyDescent="0.25">
      <c r="Y51" s="38"/>
    </row>
    <row r="52" spans="25:25" x14ac:dyDescent="0.25">
      <c r="Y52" s="38"/>
    </row>
    <row r="53" spans="25:25" x14ac:dyDescent="0.25">
      <c r="Y53" s="38"/>
    </row>
    <row r="54" spans="25:25" x14ac:dyDescent="0.25">
      <c r="Y54" s="38"/>
    </row>
    <row r="55" spans="25:25" x14ac:dyDescent="0.25">
      <c r="Y55" s="38"/>
    </row>
    <row r="56" spans="25:25" x14ac:dyDescent="0.25">
      <c r="Y56" s="38"/>
    </row>
    <row r="57" spans="25:25" x14ac:dyDescent="0.25">
      <c r="Y57" s="38"/>
    </row>
    <row r="58" spans="25:25" x14ac:dyDescent="0.25">
      <c r="Y58" s="38"/>
    </row>
    <row r="59" spans="25:25" x14ac:dyDescent="0.25">
      <c r="Y59" s="38"/>
    </row>
    <row r="60" spans="25:25" x14ac:dyDescent="0.25">
      <c r="Y60" s="38"/>
    </row>
    <row r="61" spans="25:25" x14ac:dyDescent="0.25">
      <c r="Y61" s="38"/>
    </row>
    <row r="62" spans="25:25" x14ac:dyDescent="0.25">
      <c r="Y62" s="38"/>
    </row>
    <row r="63" spans="25:25" x14ac:dyDescent="0.25">
      <c r="Y63" s="38"/>
    </row>
    <row r="64" spans="25:25" x14ac:dyDescent="0.25">
      <c r="Y64" s="38"/>
    </row>
    <row r="65" spans="25:25" x14ac:dyDescent="0.25">
      <c r="Y65" s="38"/>
    </row>
    <row r="66" spans="25:25" x14ac:dyDescent="0.25">
      <c r="Y66" s="38"/>
    </row>
    <row r="67" spans="25:25" x14ac:dyDescent="0.25">
      <c r="Y67" s="38"/>
    </row>
    <row r="68" spans="25:25" x14ac:dyDescent="0.25">
      <c r="Y68" s="38"/>
    </row>
    <row r="69" spans="25:25" x14ac:dyDescent="0.25">
      <c r="Y69" s="38"/>
    </row>
    <row r="70" spans="25:25" x14ac:dyDescent="0.25">
      <c r="Y70" s="38"/>
    </row>
    <row r="71" spans="25:25" x14ac:dyDescent="0.25">
      <c r="Y71" s="38"/>
    </row>
    <row r="72" spans="25:25" x14ac:dyDescent="0.25">
      <c r="Y72" s="38"/>
    </row>
    <row r="73" spans="25:25" x14ac:dyDescent="0.25">
      <c r="Y73" s="38"/>
    </row>
    <row r="74" spans="25:25" x14ac:dyDescent="0.25">
      <c r="Y74" s="38"/>
    </row>
    <row r="75" spans="25:25" x14ac:dyDescent="0.25">
      <c r="Y75" s="38"/>
    </row>
    <row r="76" spans="25:25" x14ac:dyDescent="0.25">
      <c r="Y76" s="38"/>
    </row>
    <row r="77" spans="25:25" x14ac:dyDescent="0.25">
      <c r="Y77" s="38"/>
    </row>
    <row r="78" spans="25:25" x14ac:dyDescent="0.25">
      <c r="Y78" s="38"/>
    </row>
    <row r="79" spans="25:25" x14ac:dyDescent="0.25">
      <c r="Y79" s="38"/>
    </row>
    <row r="80" spans="25:25" x14ac:dyDescent="0.25">
      <c r="Y80" s="38"/>
    </row>
    <row r="81" spans="25:25" x14ac:dyDescent="0.25">
      <c r="Y81" s="38"/>
    </row>
    <row r="82" spans="25:25" x14ac:dyDescent="0.25">
      <c r="Y82" s="38"/>
    </row>
    <row r="83" spans="25:25" x14ac:dyDescent="0.25">
      <c r="Y83" s="38"/>
    </row>
    <row r="84" spans="25:25" x14ac:dyDescent="0.25">
      <c r="Y84" s="38"/>
    </row>
    <row r="85" spans="25:25" x14ac:dyDescent="0.25">
      <c r="Y85" s="38"/>
    </row>
    <row r="86" spans="25:25" x14ac:dyDescent="0.25">
      <c r="Y86" s="38"/>
    </row>
    <row r="87" spans="25:25" x14ac:dyDescent="0.25">
      <c r="Y87" s="38"/>
    </row>
    <row r="88" spans="25:25" x14ac:dyDescent="0.25">
      <c r="Y88" s="38"/>
    </row>
    <row r="89" spans="25:25" x14ac:dyDescent="0.25">
      <c r="Y89" s="38"/>
    </row>
    <row r="90" spans="25:25" x14ac:dyDescent="0.25">
      <c r="Y90" s="38"/>
    </row>
    <row r="91" spans="25:25" x14ac:dyDescent="0.25">
      <c r="Y91" s="38"/>
    </row>
    <row r="92" spans="25:25" x14ac:dyDescent="0.25">
      <c r="Y92" s="38"/>
    </row>
    <row r="93" spans="25:25" x14ac:dyDescent="0.25">
      <c r="Y93" s="38"/>
    </row>
    <row r="94" spans="25:25" x14ac:dyDescent="0.25">
      <c r="Y94" s="38"/>
    </row>
    <row r="95" spans="25:25" x14ac:dyDescent="0.25">
      <c r="Y95" s="38"/>
    </row>
    <row r="96" spans="25:25" x14ac:dyDescent="0.25">
      <c r="Y96" s="38"/>
    </row>
    <row r="97" spans="25:25" x14ac:dyDescent="0.25">
      <c r="Y97" s="38"/>
    </row>
    <row r="98" spans="25:25" x14ac:dyDescent="0.25">
      <c r="Y98" s="38"/>
    </row>
    <row r="99" spans="25:25" x14ac:dyDescent="0.25">
      <c r="Y99" s="38"/>
    </row>
    <row r="100" spans="25:25" x14ac:dyDescent="0.25">
      <c r="Y100" s="38"/>
    </row>
    <row r="101" spans="25:25" x14ac:dyDescent="0.25">
      <c r="Y101" s="38"/>
    </row>
    <row r="102" spans="25:25" x14ac:dyDescent="0.25">
      <c r="Y102" s="38"/>
    </row>
    <row r="103" spans="25:25" x14ac:dyDescent="0.25">
      <c r="Y103" s="38"/>
    </row>
    <row r="104" spans="25:25" x14ac:dyDescent="0.25">
      <c r="Y104" s="38"/>
    </row>
    <row r="105" spans="25:25" x14ac:dyDescent="0.25">
      <c r="Y105" s="38"/>
    </row>
    <row r="106" spans="25:25" x14ac:dyDescent="0.25">
      <c r="Y106" s="38"/>
    </row>
  </sheetData>
  <printOptions horizontalCentered="1"/>
  <pageMargins left="0.35433070866141736" right="0.15748031496062992" top="0.59055118110236227" bottom="0.78740157480314965" header="0.51181102362204722" footer="0.51181102362204722"/>
  <pageSetup paperSize="9" fitToWidth="3" fitToHeight="7" orientation="landscape" r:id="rId1"/>
  <headerFooter alignWithMargins="0">
    <oddFooter>&amp;L&amp;F&amp;CPage &amp;P of &amp;N&amp;R&amp;A</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S70"/>
  <sheetViews>
    <sheetView topLeftCell="J1" zoomScale="85" zoomScaleNormal="85" workbookViewId="0">
      <selection activeCell="O6" sqref="O6"/>
    </sheetView>
  </sheetViews>
  <sheetFormatPr defaultColWidth="9.109375" defaultRowHeight="11.4" x14ac:dyDescent="0.2"/>
  <cols>
    <col min="1" max="1" width="11.33203125" style="3" customWidth="1"/>
    <col min="2" max="3" width="7.88671875" style="3" customWidth="1"/>
    <col min="4" max="4" width="13.33203125" style="4" customWidth="1"/>
    <col min="5" max="5" width="12.44140625" style="4" customWidth="1"/>
    <col min="6" max="6" width="40" style="8" bestFit="1" customWidth="1"/>
    <col min="7" max="8" width="12.88671875" style="8" customWidth="1"/>
    <col min="9" max="9" width="40.109375" style="8" customWidth="1"/>
    <col min="10" max="10" width="48.44140625" style="3" customWidth="1"/>
    <col min="11" max="11" width="13.44140625" style="616" customWidth="1"/>
    <col min="12" max="12" width="19.44140625" style="616" customWidth="1"/>
    <col min="13" max="13" width="9.6640625" style="617" customWidth="1"/>
    <col min="14" max="14" width="19.44140625" style="6" bestFit="1" customWidth="1"/>
    <col min="15" max="15" width="17.33203125" style="6" bestFit="1" customWidth="1"/>
    <col min="16" max="16" width="54" style="14" bestFit="1" customWidth="1"/>
    <col min="17" max="17" width="10.44140625" style="10" bestFit="1" customWidth="1"/>
    <col min="18" max="18" width="10.33203125" style="3" bestFit="1" customWidth="1"/>
    <col min="19" max="19" width="26.109375" style="3" customWidth="1"/>
    <col min="20" max="16384" width="9.109375" style="3"/>
  </cols>
  <sheetData>
    <row r="1" spans="1:19" ht="13.2" x14ac:dyDescent="0.25">
      <c r="A1" s="2"/>
      <c r="D1" s="556"/>
      <c r="F1" s="2"/>
      <c r="G1" s="2"/>
      <c r="H1" s="2"/>
      <c r="I1" s="5" t="s">
        <v>7</v>
      </c>
      <c r="J1" s="5" t="s">
        <v>8</v>
      </c>
      <c r="K1" s="599"/>
      <c r="L1" s="599"/>
      <c r="M1" s="600"/>
      <c r="P1" s="89"/>
      <c r="Q1" s="54" t="s">
        <v>9</v>
      </c>
      <c r="R1" s="55" t="s">
        <v>114</v>
      </c>
      <c r="S1" s="56" t="s">
        <v>115</v>
      </c>
    </row>
    <row r="2" spans="1:19" ht="13.2" x14ac:dyDescent="0.25">
      <c r="A2" s="2" t="s">
        <v>10</v>
      </c>
      <c r="D2" s="7"/>
      <c r="I2" s="5" t="s">
        <v>12</v>
      </c>
      <c r="J2" s="5" t="s">
        <v>13</v>
      </c>
      <c r="K2" s="599"/>
      <c r="L2" s="599"/>
      <c r="M2" s="600"/>
      <c r="P2" s="89"/>
      <c r="Q2" s="54" t="s">
        <v>14</v>
      </c>
      <c r="R2" s="55" t="s">
        <v>61</v>
      </c>
      <c r="S2" s="56">
        <v>1</v>
      </c>
    </row>
    <row r="3" spans="1:19" ht="13.2" x14ac:dyDescent="0.25">
      <c r="D3" s="7"/>
      <c r="F3" s="9"/>
      <c r="G3" s="9"/>
      <c r="H3" s="9"/>
      <c r="I3" s="5" t="s">
        <v>16</v>
      </c>
      <c r="J3" s="5" t="s">
        <v>17</v>
      </c>
      <c r="K3" s="599"/>
      <c r="L3" s="599"/>
      <c r="M3" s="600"/>
      <c r="P3" s="89"/>
      <c r="Q3" s="252"/>
      <c r="R3" s="55" t="s">
        <v>60</v>
      </c>
      <c r="S3" s="56">
        <v>0</v>
      </c>
    </row>
    <row r="4" spans="1:19" ht="13.2" x14ac:dyDescent="0.25">
      <c r="D4" s="7"/>
      <c r="I4" s="5" t="s">
        <v>19</v>
      </c>
      <c r="J4" s="5" t="s">
        <v>20</v>
      </c>
      <c r="K4" s="599"/>
      <c r="L4" s="599"/>
      <c r="M4" s="600"/>
      <c r="P4" s="89"/>
      <c r="Q4" s="252"/>
      <c r="R4" s="55" t="s">
        <v>116</v>
      </c>
      <c r="S4" s="56">
        <v>0</v>
      </c>
    </row>
    <row r="5" spans="1:19" ht="13.2" x14ac:dyDescent="0.25">
      <c r="A5" s="11"/>
      <c r="B5" s="9"/>
      <c r="C5" s="9"/>
      <c r="D5" s="7"/>
      <c r="F5" s="12"/>
      <c r="G5" s="12"/>
      <c r="H5" s="12"/>
      <c r="I5" s="5" t="s">
        <v>22</v>
      </c>
      <c r="J5" s="5" t="s">
        <v>23</v>
      </c>
      <c r="K5" s="599"/>
      <c r="L5" s="599"/>
      <c r="M5" s="600"/>
      <c r="P5" s="89"/>
      <c r="Q5" s="262"/>
      <c r="R5" s="55" t="s">
        <v>171</v>
      </c>
      <c r="S5" s="56">
        <v>0</v>
      </c>
    </row>
    <row r="6" spans="1:19" ht="13.2" x14ac:dyDescent="0.25">
      <c r="A6" s="2"/>
      <c r="B6" s="11"/>
      <c r="C6" s="11"/>
      <c r="D6" s="7"/>
      <c r="F6" s="12"/>
      <c r="G6" s="12"/>
      <c r="H6" s="12"/>
      <c r="I6" s="5" t="s">
        <v>25</v>
      </c>
      <c r="J6" s="5" t="s">
        <v>26</v>
      </c>
      <c r="K6" s="599"/>
      <c r="L6" s="599"/>
      <c r="M6" s="600"/>
      <c r="P6" s="89"/>
      <c r="Q6" s="262"/>
      <c r="R6" s="55" t="s">
        <v>172</v>
      </c>
      <c r="S6" s="56">
        <v>0</v>
      </c>
    </row>
    <row r="7" spans="1:19" ht="13.2" x14ac:dyDescent="0.25">
      <c r="A7" s="2"/>
      <c r="B7" s="11"/>
      <c r="C7" s="11"/>
      <c r="D7" s="7"/>
      <c r="F7" s="12"/>
      <c r="G7" s="12"/>
      <c r="H7" s="12"/>
      <c r="I7" s="12"/>
      <c r="J7" s="5" t="s">
        <v>27</v>
      </c>
      <c r="K7" s="599"/>
      <c r="L7" s="599"/>
      <c r="M7" s="600"/>
      <c r="P7" s="89"/>
      <c r="Q7" s="251"/>
      <c r="R7" s="55" t="s">
        <v>173</v>
      </c>
      <c r="S7" s="56">
        <v>0</v>
      </c>
    </row>
    <row r="8" spans="1:19" ht="13.2" x14ac:dyDescent="0.25">
      <c r="A8" s="2"/>
      <c r="D8" s="7"/>
      <c r="I8" s="12"/>
      <c r="J8" s="5" t="s">
        <v>28</v>
      </c>
      <c r="K8" s="599"/>
      <c r="L8" s="599"/>
      <c r="M8" s="600"/>
      <c r="P8" s="89"/>
      <c r="Q8" s="256"/>
      <c r="R8" s="55" t="s">
        <v>174</v>
      </c>
      <c r="S8" s="56">
        <v>0</v>
      </c>
    </row>
    <row r="9" spans="1:19" ht="13.2" x14ac:dyDescent="0.25">
      <c r="A9" s="2"/>
      <c r="B9" s="11"/>
      <c r="C9" s="11"/>
      <c r="D9" s="7"/>
      <c r="F9" s="12"/>
      <c r="G9" s="12"/>
      <c r="H9" s="12"/>
      <c r="I9" s="12"/>
      <c r="J9" s="5" t="s">
        <v>30</v>
      </c>
      <c r="K9" s="599"/>
      <c r="L9" s="599"/>
      <c r="M9" s="600"/>
      <c r="P9" s="89"/>
      <c r="Q9" s="256"/>
      <c r="R9" s="55" t="s">
        <v>175</v>
      </c>
      <c r="S9" s="56">
        <v>0</v>
      </c>
    </row>
    <row r="10" spans="1:19" ht="13.2" x14ac:dyDescent="0.25">
      <c r="A10" s="2"/>
      <c r="B10" s="11"/>
      <c r="C10" s="11"/>
      <c r="D10" s="7"/>
      <c r="F10" s="12"/>
      <c r="G10" s="12"/>
      <c r="H10" s="12"/>
      <c r="I10" s="12"/>
      <c r="J10" s="5" t="s">
        <v>31</v>
      </c>
      <c r="K10" s="599"/>
      <c r="L10" s="599"/>
      <c r="M10" s="600"/>
      <c r="P10" s="89"/>
      <c r="Q10" s="256"/>
      <c r="R10" s="55" t="s">
        <v>176</v>
      </c>
      <c r="S10" s="56">
        <v>0</v>
      </c>
    </row>
    <row r="11" spans="1:19" ht="13.2" x14ac:dyDescent="0.25">
      <c r="A11" s="2"/>
      <c r="B11" s="9"/>
      <c r="C11" s="9"/>
      <c r="D11" s="7"/>
      <c r="E11" s="9"/>
      <c r="F11" s="12"/>
      <c r="G11" s="12"/>
      <c r="H11" s="12"/>
      <c r="I11" s="15"/>
      <c r="J11" s="5" t="s">
        <v>32</v>
      </c>
      <c r="K11" s="599"/>
      <c r="L11" s="599"/>
      <c r="M11" s="600"/>
      <c r="P11" s="89"/>
      <c r="Q11" s="256"/>
      <c r="R11" s="40"/>
      <c r="S11" s="547"/>
    </row>
    <row r="12" spans="1:19" ht="13.2" x14ac:dyDescent="0.25">
      <c r="A12" s="2"/>
      <c r="B12" s="16"/>
      <c r="C12" s="16"/>
      <c r="D12" s="7"/>
      <c r="E12" s="7"/>
      <c r="F12" s="17"/>
      <c r="G12" s="17"/>
      <c r="H12" s="17"/>
      <c r="I12" s="15"/>
      <c r="J12" s="5" t="s">
        <v>33</v>
      </c>
      <c r="K12" s="599"/>
      <c r="L12" s="599"/>
      <c r="M12" s="600"/>
      <c r="P12" s="89"/>
      <c r="Q12" s="256"/>
      <c r="R12" s="40"/>
      <c r="S12" s="547"/>
    </row>
    <row r="13" spans="1:19" ht="13.2" x14ac:dyDescent="0.25">
      <c r="A13" s="18"/>
      <c r="B13" s="16"/>
      <c r="C13" s="16"/>
      <c r="D13" s="7"/>
      <c r="E13" s="7"/>
      <c r="F13" s="17"/>
      <c r="G13" s="17"/>
      <c r="H13" s="17"/>
      <c r="I13" s="15"/>
      <c r="J13" s="5" t="s">
        <v>34</v>
      </c>
      <c r="K13" s="599"/>
      <c r="L13" s="599"/>
      <c r="M13" s="600"/>
      <c r="P13" s="89"/>
      <c r="Q13" s="256"/>
      <c r="R13" s="40"/>
      <c r="S13" s="547"/>
    </row>
    <row r="14" spans="1:19" ht="13.2" x14ac:dyDescent="0.25">
      <c r="A14" s="13"/>
      <c r="B14" s="16"/>
      <c r="C14" s="16"/>
      <c r="D14" s="7"/>
      <c r="E14" s="7"/>
      <c r="F14" s="17"/>
      <c r="G14" s="17"/>
      <c r="H14" s="17"/>
      <c r="I14" s="15"/>
      <c r="J14" s="5" t="s">
        <v>35</v>
      </c>
      <c r="K14" s="599"/>
      <c r="L14" s="599"/>
      <c r="M14" s="600"/>
      <c r="P14" s="89"/>
      <c r="Q14" s="256"/>
      <c r="R14" s="40"/>
      <c r="S14" s="547"/>
    </row>
    <row r="15" spans="1:19" ht="13.2" x14ac:dyDescent="0.25">
      <c r="A15" s="13"/>
      <c r="B15" s="16"/>
      <c r="C15" s="16"/>
      <c r="D15" s="7"/>
      <c r="E15" s="7"/>
      <c r="F15" s="17"/>
      <c r="G15" s="17"/>
      <c r="H15" s="17"/>
      <c r="I15" s="15"/>
      <c r="J15" s="5" t="s">
        <v>36</v>
      </c>
      <c r="K15" s="599"/>
      <c r="L15" s="599"/>
      <c r="M15" s="600"/>
      <c r="P15" s="89"/>
      <c r="Q15" s="256"/>
      <c r="R15" s="40"/>
      <c r="S15" s="547"/>
    </row>
    <row r="16" spans="1:19" ht="13.2" x14ac:dyDescent="0.25">
      <c r="A16" s="2"/>
      <c r="B16" s="16"/>
      <c r="C16" s="16"/>
      <c r="D16" s="7"/>
      <c r="E16" s="7"/>
      <c r="F16" s="17"/>
      <c r="G16" s="17"/>
      <c r="H16" s="17"/>
      <c r="I16" s="15"/>
      <c r="J16" s="5" t="s">
        <v>37</v>
      </c>
      <c r="K16" s="599"/>
      <c r="L16" s="599"/>
      <c r="M16" s="600"/>
      <c r="P16" s="89"/>
      <c r="Q16" s="256"/>
      <c r="R16" s="256"/>
      <c r="S16" s="256"/>
    </row>
    <row r="17" spans="1:19" ht="13.2" x14ac:dyDescent="0.25">
      <c r="A17" s="2"/>
      <c r="B17" s="16"/>
      <c r="C17" s="16"/>
      <c r="D17" s="7"/>
      <c r="E17" s="7"/>
      <c r="F17" s="17"/>
      <c r="G17" s="17"/>
      <c r="H17" s="17"/>
      <c r="I17" s="15"/>
      <c r="J17" s="19" t="s">
        <v>38</v>
      </c>
      <c r="K17" s="599"/>
      <c r="L17" s="599"/>
      <c r="M17" s="600"/>
      <c r="P17" s="558"/>
      <c r="Q17" s="14"/>
      <c r="R17" s="8"/>
      <c r="S17" s="8"/>
    </row>
    <row r="18" spans="1:19" ht="13.2" x14ac:dyDescent="0.25">
      <c r="A18" s="9"/>
      <c r="B18" s="16"/>
      <c r="C18" s="16"/>
      <c r="D18" s="7"/>
      <c r="E18" s="7"/>
      <c r="F18" s="17"/>
      <c r="G18" s="17"/>
      <c r="H18" s="17"/>
      <c r="I18" s="15"/>
      <c r="J18" s="5" t="s">
        <v>39</v>
      </c>
      <c r="K18" s="599"/>
      <c r="L18" s="599"/>
      <c r="M18" s="600"/>
      <c r="P18" s="558"/>
      <c r="Q18" s="14"/>
      <c r="R18" s="8"/>
      <c r="S18" s="8"/>
    </row>
    <row r="19" spans="1:19" ht="13.2" x14ac:dyDescent="0.25">
      <c r="A19" s="2"/>
      <c r="B19" s="35"/>
      <c r="C19" s="35"/>
      <c r="D19" s="7"/>
      <c r="E19" s="7"/>
      <c r="F19" s="36"/>
      <c r="G19" s="36"/>
      <c r="H19" s="36"/>
      <c r="I19" s="15"/>
      <c r="J19" s="5" t="s">
        <v>40</v>
      </c>
      <c r="K19" s="599"/>
      <c r="L19" s="599"/>
      <c r="M19" s="600"/>
      <c r="P19" s="558"/>
      <c r="Q19" s="14"/>
      <c r="R19" s="8"/>
      <c r="S19" s="8"/>
    </row>
    <row r="20" spans="1:19" ht="13.2" x14ac:dyDescent="0.25">
      <c r="A20" s="4"/>
      <c r="B20" s="35"/>
      <c r="C20" s="35"/>
      <c r="D20" s="7"/>
      <c r="E20" s="7"/>
      <c r="F20" s="37"/>
      <c r="G20" s="37"/>
      <c r="H20" s="37"/>
      <c r="I20" s="15"/>
      <c r="J20" s="5" t="s">
        <v>41</v>
      </c>
      <c r="K20" s="599"/>
      <c r="L20" s="599"/>
      <c r="M20" s="600"/>
      <c r="P20" s="558"/>
      <c r="Q20" s="20"/>
      <c r="R20" s="21"/>
      <c r="S20" s="21"/>
    </row>
    <row r="21" spans="1:19" ht="13.2" x14ac:dyDescent="0.25">
      <c r="A21" s="4"/>
      <c r="B21" s="35"/>
      <c r="C21" s="35"/>
      <c r="D21" s="7"/>
      <c r="E21" s="7"/>
      <c r="F21" s="37"/>
      <c r="G21" s="37"/>
      <c r="H21" s="37"/>
      <c r="I21" s="15"/>
      <c r="J21" s="6"/>
      <c r="K21" s="599"/>
      <c r="L21" s="599"/>
      <c r="M21" s="600"/>
      <c r="P21" s="558"/>
      <c r="Q21" s="20"/>
      <c r="R21" s="21"/>
      <c r="S21" s="21"/>
    </row>
    <row r="22" spans="1:19" ht="13.2" x14ac:dyDescent="0.25">
      <c r="A22" s="4"/>
      <c r="B22" s="35"/>
      <c r="C22" s="35"/>
      <c r="D22" s="7"/>
      <c r="E22" s="7"/>
      <c r="F22" s="37"/>
      <c r="G22" s="37"/>
      <c r="H22" s="37"/>
      <c r="I22" s="15"/>
      <c r="J22" s="6"/>
      <c r="K22" s="599"/>
      <c r="L22" s="599"/>
      <c r="M22" s="600"/>
      <c r="P22" s="558"/>
      <c r="Q22" s="20"/>
      <c r="R22" s="21"/>
      <c r="S22" s="21"/>
    </row>
    <row r="23" spans="1:19" ht="13.2" x14ac:dyDescent="0.25">
      <c r="A23" s="4"/>
      <c r="B23" s="35"/>
      <c r="C23" s="35"/>
      <c r="D23" s="7"/>
      <c r="E23" s="7"/>
      <c r="F23" s="37"/>
      <c r="G23" s="37"/>
      <c r="H23" s="37"/>
      <c r="I23" s="15"/>
      <c r="J23" s="6"/>
      <c r="K23" s="599"/>
      <c r="L23" s="599"/>
      <c r="M23" s="600"/>
      <c r="P23" s="558"/>
      <c r="Q23" s="20"/>
      <c r="R23" s="21"/>
      <c r="S23" s="21"/>
    </row>
    <row r="24" spans="1:19" ht="13.2" x14ac:dyDescent="0.25">
      <c r="A24" s="4"/>
      <c r="B24" s="35"/>
      <c r="C24" s="35"/>
      <c r="D24" s="7"/>
      <c r="E24" s="7"/>
      <c r="F24" s="37"/>
      <c r="G24" s="37"/>
      <c r="H24" s="37"/>
      <c r="I24" s="15"/>
      <c r="J24" s="6"/>
      <c r="K24" s="599"/>
      <c r="L24" s="599"/>
      <c r="M24" s="600"/>
      <c r="P24" s="558"/>
      <c r="Q24" s="20"/>
      <c r="R24" s="21"/>
      <c r="S24" s="21"/>
    </row>
    <row r="25" spans="1:19" ht="13.2" x14ac:dyDescent="0.25">
      <c r="A25" s="4"/>
      <c r="B25" s="35"/>
      <c r="C25" s="35"/>
      <c r="D25" s="7"/>
      <c r="E25" s="7"/>
      <c r="F25" s="37"/>
      <c r="G25" s="37"/>
      <c r="H25" s="37"/>
      <c r="I25" s="15"/>
      <c r="J25" s="6"/>
      <c r="K25" s="599"/>
      <c r="L25" s="599"/>
      <c r="M25" s="600"/>
      <c r="P25" s="558"/>
      <c r="Q25" s="20"/>
      <c r="R25" s="21"/>
      <c r="S25" s="21"/>
    </row>
    <row r="26" spans="1:19" ht="13.2" x14ac:dyDescent="0.25">
      <c r="A26" s="4"/>
      <c r="B26" s="35"/>
      <c r="C26" s="35"/>
      <c r="D26" s="7"/>
      <c r="E26" s="7"/>
      <c r="F26" s="37"/>
      <c r="G26" s="37"/>
      <c r="H26" s="37"/>
      <c r="I26" s="15"/>
      <c r="J26" s="6"/>
      <c r="K26" s="599"/>
      <c r="L26" s="599"/>
      <c r="M26" s="600"/>
      <c r="N26" s="1"/>
      <c r="O26" s="1"/>
      <c r="P26" s="558"/>
      <c r="Q26" s="20"/>
      <c r="R26" s="21"/>
      <c r="S26" s="21"/>
    </row>
    <row r="27" spans="1:19" ht="13.2" x14ac:dyDescent="0.25">
      <c r="A27" s="4"/>
      <c r="B27" s="35"/>
      <c r="C27" s="35"/>
      <c r="D27" s="7"/>
      <c r="E27" s="7"/>
      <c r="F27" s="37"/>
      <c r="G27" s="37"/>
      <c r="H27" s="37"/>
      <c r="I27" s="15"/>
      <c r="J27" s="6"/>
      <c r="K27" s="599"/>
      <c r="L27" s="599"/>
      <c r="M27" s="600"/>
      <c r="P27" s="557"/>
      <c r="Q27" s="20"/>
      <c r="R27" s="21"/>
      <c r="S27" s="21"/>
    </row>
    <row r="28" spans="1:19" ht="13.2" x14ac:dyDescent="0.25">
      <c r="A28" s="4"/>
      <c r="B28" s="35"/>
      <c r="C28" s="35"/>
      <c r="D28" s="7"/>
      <c r="E28" s="7"/>
      <c r="F28" s="37"/>
      <c r="G28" s="37"/>
      <c r="H28" s="37"/>
      <c r="I28" s="15"/>
      <c r="J28" s="6"/>
      <c r="K28" s="599"/>
      <c r="L28" s="599"/>
      <c r="M28" s="600"/>
      <c r="P28" s="629" t="s">
        <v>42</v>
      </c>
      <c r="Q28" s="630"/>
      <c r="R28" s="630"/>
      <c r="S28" s="631"/>
    </row>
    <row r="29" spans="1:19" ht="14.4" customHeight="1" x14ac:dyDescent="0.25">
      <c r="A29" s="22" t="s">
        <v>43</v>
      </c>
      <c r="B29" s="23"/>
      <c r="C29" s="23"/>
      <c r="D29" s="24"/>
      <c r="E29" s="23"/>
      <c r="F29" s="23"/>
      <c r="G29" s="23"/>
      <c r="H29" s="23"/>
      <c r="I29" s="25"/>
      <c r="J29" s="25"/>
      <c r="K29" s="601"/>
      <c r="L29" s="601"/>
      <c r="M29" s="627" t="s">
        <v>177</v>
      </c>
      <c r="N29" s="628"/>
      <c r="O29" s="406"/>
      <c r="P29" s="26" t="s">
        <v>44</v>
      </c>
      <c r="Q29" s="27" t="s">
        <v>45</v>
      </c>
      <c r="R29" s="28"/>
      <c r="S29" s="29"/>
    </row>
    <row r="30" spans="1:19" s="32" customFormat="1" ht="24" x14ac:dyDescent="0.25">
      <c r="A30" s="30" t="s">
        <v>0</v>
      </c>
      <c r="B30" s="30" t="s">
        <v>46</v>
      </c>
      <c r="C30" s="30" t="s">
        <v>47</v>
      </c>
      <c r="D30" s="31" t="s">
        <v>1</v>
      </c>
      <c r="E30" s="30" t="s">
        <v>2</v>
      </c>
      <c r="F30" s="30" t="s">
        <v>3</v>
      </c>
      <c r="G30" s="30" t="s">
        <v>48</v>
      </c>
      <c r="H30" s="30" t="s">
        <v>49</v>
      </c>
      <c r="I30" s="30" t="s">
        <v>50</v>
      </c>
      <c r="J30" s="30" t="s">
        <v>51</v>
      </c>
      <c r="K30" s="602" t="s">
        <v>52</v>
      </c>
      <c r="L30" s="602" t="s">
        <v>53</v>
      </c>
      <c r="M30" s="603" t="s">
        <v>54</v>
      </c>
      <c r="N30" s="30" t="s">
        <v>4</v>
      </c>
      <c r="O30" s="30" t="s">
        <v>372</v>
      </c>
      <c r="P30" s="31" t="s">
        <v>56</v>
      </c>
      <c r="Q30" s="30" t="s">
        <v>57</v>
      </c>
      <c r="R30" s="30" t="s">
        <v>58</v>
      </c>
      <c r="S30" s="30" t="s">
        <v>59</v>
      </c>
    </row>
    <row r="31" spans="1:19" s="32" customFormat="1" ht="12" x14ac:dyDescent="0.25">
      <c r="A31" s="33"/>
      <c r="B31" s="33"/>
      <c r="C31" s="33"/>
      <c r="D31" s="34"/>
      <c r="E31" s="33"/>
      <c r="F31" s="33"/>
      <c r="G31" s="33"/>
      <c r="H31" s="33"/>
      <c r="I31" s="33"/>
      <c r="J31" s="33"/>
      <c r="K31" s="618"/>
      <c r="L31" s="604"/>
      <c r="M31" s="605"/>
      <c r="N31" s="400"/>
      <c r="O31" s="400"/>
      <c r="P31" s="399"/>
      <c r="Q31" s="33"/>
      <c r="R31" s="33"/>
      <c r="S31" s="33"/>
    </row>
    <row r="32" spans="1:19" s="32" customFormat="1" ht="12" x14ac:dyDescent="0.25">
      <c r="A32" s="352"/>
      <c r="B32" s="353"/>
      <c r="C32" s="353"/>
      <c r="D32" s="354"/>
      <c r="E32" s="354"/>
      <c r="F32" s="355" t="s">
        <v>127</v>
      </c>
      <c r="G32" s="355"/>
      <c r="H32" s="355"/>
      <c r="I32" s="356"/>
      <c r="J32" s="357"/>
      <c r="K32" s="619"/>
      <c r="L32" s="606"/>
      <c r="M32" s="607"/>
      <c r="N32" s="358"/>
      <c r="O32" s="358"/>
      <c r="P32" s="559"/>
      <c r="Q32" s="359"/>
      <c r="R32" s="360"/>
      <c r="S32" s="361"/>
    </row>
    <row r="33" spans="1:19" s="32" customFormat="1" x14ac:dyDescent="0.2">
      <c r="A33" s="362">
        <v>1</v>
      </c>
      <c r="B33" s="363" t="s">
        <v>385</v>
      </c>
      <c r="C33" s="364"/>
      <c r="D33" s="365" t="s">
        <v>128</v>
      </c>
      <c r="E33" s="363"/>
      <c r="F33" s="366"/>
      <c r="G33" s="366"/>
      <c r="H33" s="366"/>
      <c r="I33" s="367"/>
      <c r="J33" s="368"/>
      <c r="K33" s="620"/>
      <c r="L33" s="608"/>
      <c r="M33" s="609"/>
      <c r="N33" s="369"/>
      <c r="O33" s="369"/>
      <c r="P33" s="560"/>
      <c r="Q33" s="371"/>
      <c r="R33" s="370"/>
      <c r="S33" s="372"/>
    </row>
    <row r="34" spans="1:19" s="32" customFormat="1" x14ac:dyDescent="0.2">
      <c r="A34" s="362">
        <v>2</v>
      </c>
      <c r="B34" s="363" t="s">
        <v>385</v>
      </c>
      <c r="C34" s="364"/>
      <c r="D34" s="365" t="s">
        <v>128</v>
      </c>
      <c r="E34" s="363"/>
      <c r="F34" s="366"/>
      <c r="G34" s="366"/>
      <c r="H34" s="366"/>
      <c r="I34" s="367"/>
      <c r="J34" s="368"/>
      <c r="K34" s="620"/>
      <c r="L34" s="608"/>
      <c r="M34" s="609"/>
      <c r="N34" s="369"/>
      <c r="O34" s="369"/>
      <c r="P34" s="560"/>
      <c r="Q34" s="371"/>
      <c r="R34" s="370"/>
      <c r="S34" s="372"/>
    </row>
    <row r="35" spans="1:19" s="32" customFormat="1" x14ac:dyDescent="0.2">
      <c r="A35" s="362">
        <v>3</v>
      </c>
      <c r="B35" s="363" t="s">
        <v>385</v>
      </c>
      <c r="C35" s="364"/>
      <c r="D35" s="365" t="s">
        <v>128</v>
      </c>
      <c r="E35" s="363"/>
      <c r="F35" s="366"/>
      <c r="G35" s="366"/>
      <c r="H35" s="366"/>
      <c r="I35" s="367"/>
      <c r="J35" s="368"/>
      <c r="K35" s="620"/>
      <c r="L35" s="608"/>
      <c r="M35" s="609"/>
      <c r="N35" s="369"/>
      <c r="O35" s="369"/>
      <c r="P35" s="560"/>
      <c r="Q35" s="371"/>
      <c r="R35" s="370"/>
      <c r="S35" s="372"/>
    </row>
    <row r="36" spans="1:19" s="32" customFormat="1" x14ac:dyDescent="0.2">
      <c r="A36" s="362">
        <f>IF(ISBLANK(#REF!),"",MAX(A29:A35)+1)</f>
        <v>4</v>
      </c>
      <c r="B36" s="363" t="s">
        <v>385</v>
      </c>
      <c r="C36" s="364"/>
      <c r="D36" s="365" t="s">
        <v>128</v>
      </c>
      <c r="E36" s="363"/>
      <c r="F36" s="366"/>
      <c r="G36" s="366"/>
      <c r="H36" s="366"/>
      <c r="I36" s="367"/>
      <c r="J36" s="368"/>
      <c r="K36" s="620"/>
      <c r="L36" s="608"/>
      <c r="M36" s="609"/>
      <c r="N36" s="369"/>
      <c r="O36" s="369"/>
      <c r="P36" s="560"/>
      <c r="Q36" s="371"/>
      <c r="R36" s="370"/>
      <c r="S36" s="372"/>
    </row>
    <row r="37" spans="1:19" s="32" customFormat="1" x14ac:dyDescent="0.2">
      <c r="A37" s="362">
        <f>IF(ISBLANK(#REF!),"",MAX(A30:A36)+1)</f>
        <v>5</v>
      </c>
      <c r="B37" s="363" t="s">
        <v>385</v>
      </c>
      <c r="C37" s="364"/>
      <c r="D37" s="365" t="s">
        <v>128</v>
      </c>
      <c r="E37" s="363"/>
      <c r="F37" s="366"/>
      <c r="G37" s="366"/>
      <c r="H37" s="366"/>
      <c r="I37" s="367"/>
      <c r="J37" s="368"/>
      <c r="K37" s="620"/>
      <c r="L37" s="608"/>
      <c r="M37" s="609"/>
      <c r="N37" s="369"/>
      <c r="O37" s="369"/>
      <c r="P37" s="560"/>
      <c r="Q37" s="371"/>
      <c r="R37" s="370"/>
      <c r="S37" s="372"/>
    </row>
    <row r="38" spans="1:19" s="32" customFormat="1" x14ac:dyDescent="0.2">
      <c r="A38" s="362">
        <f>IF(ISBLANK(#REF!),"",MAX(A31:A37)+1)</f>
        <v>6</v>
      </c>
      <c r="B38" s="363" t="s">
        <v>385</v>
      </c>
      <c r="C38" s="364"/>
      <c r="D38" s="365" t="s">
        <v>128</v>
      </c>
      <c r="E38" s="363"/>
      <c r="F38" s="366"/>
      <c r="G38" s="366"/>
      <c r="H38" s="366"/>
      <c r="I38" s="367"/>
      <c r="J38" s="368"/>
      <c r="K38" s="620"/>
      <c r="L38" s="608"/>
      <c r="M38" s="609"/>
      <c r="N38" s="369"/>
      <c r="O38" s="369"/>
      <c r="P38" s="560"/>
      <c r="Q38" s="371"/>
      <c r="R38" s="370"/>
      <c r="S38" s="372"/>
    </row>
    <row r="39" spans="1:19" s="32" customFormat="1" x14ac:dyDescent="0.2">
      <c r="A39" s="362">
        <f>IF(ISBLANK(#REF!),"",MAX(A32:A38)+1)</f>
        <v>7</v>
      </c>
      <c r="B39" s="363" t="s">
        <v>385</v>
      </c>
      <c r="C39" s="364"/>
      <c r="D39" s="365" t="s">
        <v>128</v>
      </c>
      <c r="E39" s="363"/>
      <c r="F39" s="366"/>
      <c r="G39" s="366"/>
      <c r="H39" s="366"/>
      <c r="I39" s="367"/>
      <c r="J39" s="368"/>
      <c r="K39" s="620"/>
      <c r="L39" s="608"/>
      <c r="M39" s="609"/>
      <c r="N39" s="369"/>
      <c r="O39" s="369"/>
      <c r="P39" s="560"/>
      <c r="Q39" s="371"/>
      <c r="R39" s="370"/>
      <c r="S39" s="372"/>
    </row>
    <row r="40" spans="1:19" s="32" customFormat="1" x14ac:dyDescent="0.2">
      <c r="A40" s="362">
        <f>IF(ISBLANK(#REF!),"",MAX(A33:A39)+1)</f>
        <v>8</v>
      </c>
      <c r="B40" s="363" t="s">
        <v>385</v>
      </c>
      <c r="C40" s="364"/>
      <c r="D40" s="365" t="s">
        <v>128</v>
      </c>
      <c r="E40" s="363"/>
      <c r="F40" s="366"/>
      <c r="G40" s="366"/>
      <c r="H40" s="366"/>
      <c r="I40" s="367"/>
      <c r="J40" s="368"/>
      <c r="K40" s="620"/>
      <c r="L40" s="608"/>
      <c r="M40" s="609"/>
      <c r="N40" s="369"/>
      <c r="O40" s="369"/>
      <c r="P40" s="560"/>
      <c r="Q40" s="371"/>
      <c r="R40" s="370"/>
      <c r="S40" s="372"/>
    </row>
    <row r="41" spans="1:19" s="32" customFormat="1" x14ac:dyDescent="0.2">
      <c r="A41" s="362">
        <f>IF(ISBLANK(#REF!),"",MAX(A34:A40)+1)</f>
        <v>9</v>
      </c>
      <c r="B41" s="363" t="s">
        <v>385</v>
      </c>
      <c r="C41" s="364"/>
      <c r="D41" s="365" t="s">
        <v>128</v>
      </c>
      <c r="E41" s="363"/>
      <c r="F41" s="366"/>
      <c r="G41" s="366"/>
      <c r="H41" s="366"/>
      <c r="I41" s="367"/>
      <c r="J41" s="368"/>
      <c r="K41" s="620"/>
      <c r="L41" s="608"/>
      <c r="M41" s="609"/>
      <c r="N41" s="369"/>
      <c r="O41" s="369"/>
      <c r="P41" s="560"/>
      <c r="Q41" s="371"/>
      <c r="R41" s="370"/>
      <c r="S41" s="372"/>
    </row>
    <row r="42" spans="1:19" s="32" customFormat="1" x14ac:dyDescent="0.2">
      <c r="A42" s="362">
        <f>IF(ISBLANK(#REF!),"",MAX(A35:A41)+1)</f>
        <v>10</v>
      </c>
      <c r="B42" s="363" t="s">
        <v>385</v>
      </c>
      <c r="C42" s="364"/>
      <c r="D42" s="365" t="s">
        <v>128</v>
      </c>
      <c r="E42" s="363"/>
      <c r="F42" s="366"/>
      <c r="G42" s="366"/>
      <c r="H42" s="366"/>
      <c r="I42" s="367"/>
      <c r="J42" s="368"/>
      <c r="K42" s="620"/>
      <c r="L42" s="608"/>
      <c r="M42" s="609"/>
      <c r="N42" s="369"/>
      <c r="O42" s="369"/>
      <c r="P42" s="560"/>
      <c r="Q42" s="371"/>
      <c r="R42" s="370"/>
      <c r="S42" s="372"/>
    </row>
    <row r="43" spans="1:19" s="32" customFormat="1" ht="12" x14ac:dyDescent="0.25">
      <c r="A43" s="352">
        <f>IF(ISBLANK(#REF!),"",MAX(A36:A42)+1)</f>
        <v>11</v>
      </c>
      <c r="B43" s="373"/>
      <c r="C43" s="373"/>
      <c r="D43" s="354"/>
      <c r="E43" s="374"/>
      <c r="F43" s="355" t="s">
        <v>129</v>
      </c>
      <c r="G43" s="366">
        <v>1</v>
      </c>
      <c r="H43" s="355"/>
      <c r="I43" s="375"/>
      <c r="J43" s="357"/>
      <c r="K43" s="621"/>
      <c r="L43" s="610"/>
      <c r="M43" s="611"/>
      <c r="N43" s="376"/>
      <c r="O43" s="414">
        <f>SUM(N33:N42)</f>
        <v>0</v>
      </c>
      <c r="P43" s="561"/>
      <c r="Q43" s="378"/>
      <c r="R43" s="377"/>
      <c r="S43" s="379"/>
    </row>
    <row r="44" spans="1:19" s="32" customFormat="1" x14ac:dyDescent="0.2">
      <c r="A44" s="362">
        <f>IF(ISBLANK(#REF!),"",MAX(A37:A43)+1)</f>
        <v>12</v>
      </c>
      <c r="B44" s="363" t="s">
        <v>385</v>
      </c>
      <c r="C44" s="364"/>
      <c r="D44" s="365" t="s">
        <v>128</v>
      </c>
      <c r="E44" s="363"/>
      <c r="F44" s="366"/>
      <c r="G44" s="366">
        <v>1</v>
      </c>
      <c r="H44" s="366"/>
      <c r="I44" s="367"/>
      <c r="J44" s="368"/>
      <c r="K44" s="620"/>
      <c r="L44" s="608"/>
      <c r="M44" s="609"/>
      <c r="N44" s="369"/>
      <c r="O44" s="369"/>
      <c r="P44" s="560" t="s">
        <v>119</v>
      </c>
      <c r="Q44" s="371" t="s">
        <v>14</v>
      </c>
      <c r="R44" s="370" t="s">
        <v>61</v>
      </c>
      <c r="S44" s="372">
        <v>1</v>
      </c>
    </row>
    <row r="45" spans="1:19" s="32" customFormat="1" x14ac:dyDescent="0.2">
      <c r="A45" s="362">
        <f>IF(ISBLANK(#REF!),"",MAX(A38:A44)+1)</f>
        <v>13</v>
      </c>
      <c r="B45" s="363" t="s">
        <v>385</v>
      </c>
      <c r="C45" s="364"/>
      <c r="D45" s="365" t="s">
        <v>128</v>
      </c>
      <c r="E45" s="363"/>
      <c r="F45" s="366"/>
      <c r="G45" s="366">
        <v>1</v>
      </c>
      <c r="H45" s="366"/>
      <c r="I45" s="367"/>
      <c r="J45" s="368"/>
      <c r="K45" s="620"/>
      <c r="L45" s="608"/>
      <c r="M45" s="609"/>
      <c r="N45" s="369"/>
      <c r="O45" s="369"/>
      <c r="P45" s="560" t="s">
        <v>119</v>
      </c>
      <c r="Q45" s="371" t="s">
        <v>14</v>
      </c>
      <c r="R45" s="370" t="s">
        <v>61</v>
      </c>
      <c r="S45" s="372">
        <v>1</v>
      </c>
    </row>
    <row r="46" spans="1:19" s="32" customFormat="1" x14ac:dyDescent="0.2">
      <c r="A46" s="362">
        <f>IF(ISBLANK(#REF!),"",MAX(A39:A45)+1)</f>
        <v>14</v>
      </c>
      <c r="B46" s="363" t="s">
        <v>385</v>
      </c>
      <c r="C46" s="364"/>
      <c r="D46" s="365" t="s">
        <v>128</v>
      </c>
      <c r="E46" s="363"/>
      <c r="F46" s="366"/>
      <c r="G46" s="366">
        <v>1</v>
      </c>
      <c r="H46" s="366"/>
      <c r="I46" s="367"/>
      <c r="J46" s="368"/>
      <c r="K46" s="620"/>
      <c r="L46" s="608"/>
      <c r="M46" s="609"/>
      <c r="N46" s="369"/>
      <c r="O46" s="369"/>
      <c r="P46" s="560" t="s">
        <v>119</v>
      </c>
      <c r="Q46" s="371" t="s">
        <v>14</v>
      </c>
      <c r="R46" s="370" t="s">
        <v>61</v>
      </c>
      <c r="S46" s="372">
        <v>1</v>
      </c>
    </row>
    <row r="47" spans="1:19" s="32" customFormat="1" x14ac:dyDescent="0.2">
      <c r="A47" s="362">
        <f>IF(ISBLANK(#REF!),"",MAX(A40:A46)+1)</f>
        <v>15</v>
      </c>
      <c r="B47" s="363" t="s">
        <v>385</v>
      </c>
      <c r="C47" s="364"/>
      <c r="D47" s="365" t="s">
        <v>128</v>
      </c>
      <c r="E47" s="363"/>
      <c r="F47" s="366"/>
      <c r="G47" s="366">
        <v>1</v>
      </c>
      <c r="H47" s="366"/>
      <c r="I47" s="367"/>
      <c r="J47" s="368"/>
      <c r="K47" s="620"/>
      <c r="L47" s="608"/>
      <c r="M47" s="609"/>
      <c r="N47" s="369"/>
      <c r="O47" s="413"/>
      <c r="P47" s="562" t="s">
        <v>118</v>
      </c>
      <c r="Q47" s="371" t="s">
        <v>14</v>
      </c>
      <c r="R47" s="370" t="s">
        <v>61</v>
      </c>
      <c r="S47" s="372">
        <v>1</v>
      </c>
    </row>
    <row r="48" spans="1:19" s="32" customFormat="1" x14ac:dyDescent="0.2">
      <c r="A48" s="362">
        <f>IF(ISBLANK(#REF!),"",MAX(A41:A47)+1)</f>
        <v>16</v>
      </c>
      <c r="B48" s="363" t="s">
        <v>385</v>
      </c>
      <c r="C48" s="364"/>
      <c r="D48" s="365" t="s">
        <v>128</v>
      </c>
      <c r="E48" s="363"/>
      <c r="F48" s="366"/>
      <c r="G48" s="366">
        <v>1</v>
      </c>
      <c r="H48" s="366"/>
      <c r="I48" s="367"/>
      <c r="J48" s="368"/>
      <c r="K48" s="620"/>
      <c r="L48" s="608"/>
      <c r="M48" s="609"/>
      <c r="N48" s="369"/>
      <c r="O48" s="413"/>
      <c r="P48" s="562" t="s">
        <v>118</v>
      </c>
      <c r="Q48" s="371" t="s">
        <v>14</v>
      </c>
      <c r="R48" s="370" t="s">
        <v>61</v>
      </c>
      <c r="S48" s="372">
        <v>1</v>
      </c>
    </row>
    <row r="49" spans="1:19" s="32" customFormat="1" x14ac:dyDescent="0.2">
      <c r="A49" s="362"/>
      <c r="B49" s="363" t="s">
        <v>385</v>
      </c>
      <c r="C49" s="364"/>
      <c r="D49" s="365" t="s">
        <v>128</v>
      </c>
      <c r="E49" s="363"/>
      <c r="F49" s="366"/>
      <c r="G49" s="366">
        <v>1</v>
      </c>
      <c r="H49" s="366"/>
      <c r="I49" s="367"/>
      <c r="J49" s="368"/>
      <c r="K49" s="620"/>
      <c r="L49" s="608"/>
      <c r="M49" s="609"/>
      <c r="N49" s="369"/>
      <c r="O49" s="413"/>
      <c r="P49" s="562" t="s">
        <v>118</v>
      </c>
      <c r="Q49" s="371" t="s">
        <v>14</v>
      </c>
      <c r="R49" s="370" t="s">
        <v>61</v>
      </c>
      <c r="S49" s="372">
        <v>1</v>
      </c>
    </row>
    <row r="50" spans="1:19" s="32" customFormat="1" x14ac:dyDescent="0.2">
      <c r="A50" s="362">
        <f>IF(ISBLANK(#REF!),"",MAX(A47:A49)+1)</f>
        <v>17</v>
      </c>
      <c r="B50" s="363" t="s">
        <v>385</v>
      </c>
      <c r="C50" s="364"/>
      <c r="D50" s="365" t="s">
        <v>128</v>
      </c>
      <c r="E50" s="363"/>
      <c r="F50" s="366"/>
      <c r="G50" s="366">
        <v>1</v>
      </c>
      <c r="H50" s="366"/>
      <c r="I50" s="367"/>
      <c r="J50" s="368"/>
      <c r="K50" s="620"/>
      <c r="L50" s="608"/>
      <c r="M50" s="609"/>
      <c r="N50" s="369"/>
      <c r="O50" s="413"/>
      <c r="P50" s="562" t="s">
        <v>118</v>
      </c>
      <c r="Q50" s="371" t="s">
        <v>14</v>
      </c>
      <c r="R50" s="370" t="s">
        <v>61</v>
      </c>
      <c r="S50" s="372">
        <v>1</v>
      </c>
    </row>
    <row r="51" spans="1:19" s="32" customFormat="1" ht="12" x14ac:dyDescent="0.25">
      <c r="A51" s="352">
        <f>IF(ISBLANK(#REF!),"",MAX(A43:A50)+1)</f>
        <v>18</v>
      </c>
      <c r="B51" s="373"/>
      <c r="C51" s="373"/>
      <c r="D51" s="354"/>
      <c r="E51" s="380"/>
      <c r="F51" s="381"/>
      <c r="G51" s="366">
        <v>1</v>
      </c>
      <c r="H51" s="381"/>
      <c r="I51" s="375"/>
      <c r="J51" s="357"/>
      <c r="K51" s="621"/>
      <c r="L51" s="610"/>
      <c r="M51" s="611"/>
      <c r="N51" s="376"/>
      <c r="O51" s="414">
        <f>SUM(N44:N50)</f>
        <v>0</v>
      </c>
      <c r="P51" s="561"/>
      <c r="Q51" s="371" t="s">
        <v>14</v>
      </c>
      <c r="R51" s="370" t="s">
        <v>61</v>
      </c>
      <c r="S51" s="372">
        <v>1</v>
      </c>
    </row>
    <row r="52" spans="1:19" s="32" customFormat="1" x14ac:dyDescent="0.2">
      <c r="A52" s="362">
        <f>IF(ISBLANK(#REF!),"",MAX(A44:A51)+1)</f>
        <v>19</v>
      </c>
      <c r="B52" s="363" t="s">
        <v>385</v>
      </c>
      <c r="C52" s="382"/>
      <c r="D52" s="383" t="s">
        <v>128</v>
      </c>
      <c r="E52" s="363"/>
      <c r="F52" s="384"/>
      <c r="G52" s="366">
        <v>1</v>
      </c>
      <c r="H52" s="384"/>
      <c r="I52" s="385"/>
      <c r="J52" s="368"/>
      <c r="K52" s="620"/>
      <c r="L52" s="612"/>
      <c r="M52" s="609"/>
      <c r="N52" s="369"/>
      <c r="O52" s="413"/>
      <c r="P52" s="562" t="s">
        <v>118</v>
      </c>
      <c r="Q52" s="371" t="s">
        <v>14</v>
      </c>
      <c r="R52" s="370" t="s">
        <v>61</v>
      </c>
      <c r="S52" s="372">
        <v>1</v>
      </c>
    </row>
    <row r="53" spans="1:19" s="32" customFormat="1" x14ac:dyDescent="0.2">
      <c r="A53" s="362">
        <f>IF(ISBLANK(#REF!),"",MAX(A45:A52)+1)</f>
        <v>20</v>
      </c>
      <c r="B53" s="363" t="s">
        <v>385</v>
      </c>
      <c r="C53" s="382"/>
      <c r="D53" s="383" t="s">
        <v>128</v>
      </c>
      <c r="E53" s="363"/>
      <c r="F53" s="384"/>
      <c r="G53" s="366">
        <v>1</v>
      </c>
      <c r="H53" s="384"/>
      <c r="I53" s="385"/>
      <c r="J53" s="368"/>
      <c r="K53" s="620"/>
      <c r="L53" s="612"/>
      <c r="M53" s="609"/>
      <c r="N53" s="369"/>
      <c r="O53" s="413"/>
      <c r="P53" s="562" t="s">
        <v>118</v>
      </c>
      <c r="Q53" s="371" t="s">
        <v>14</v>
      </c>
      <c r="R53" s="370" t="s">
        <v>61</v>
      </c>
      <c r="S53" s="372">
        <v>1</v>
      </c>
    </row>
    <row r="54" spans="1:19" s="32" customFormat="1" x14ac:dyDescent="0.2">
      <c r="A54" s="362">
        <f>IF(ISBLANK(#REF!),"",MAX(A46:A53)+1)</f>
        <v>21</v>
      </c>
      <c r="B54" s="363" t="s">
        <v>385</v>
      </c>
      <c r="C54" s="382"/>
      <c r="D54" s="383" t="s">
        <v>128</v>
      </c>
      <c r="E54" s="363"/>
      <c r="F54" s="384"/>
      <c r="G54" s="366">
        <v>1</v>
      </c>
      <c r="H54" s="384"/>
      <c r="I54" s="385"/>
      <c r="J54" s="368"/>
      <c r="K54" s="620"/>
      <c r="L54" s="612"/>
      <c r="M54" s="609"/>
      <c r="N54" s="369"/>
      <c r="O54" s="413"/>
      <c r="P54" s="562" t="s">
        <v>118</v>
      </c>
      <c r="Q54" s="371" t="s">
        <v>14</v>
      </c>
      <c r="R54" s="370" t="s">
        <v>61</v>
      </c>
      <c r="S54" s="372">
        <v>1</v>
      </c>
    </row>
    <row r="55" spans="1:19" s="32" customFormat="1" x14ac:dyDescent="0.2">
      <c r="A55" s="362">
        <f>IF(ISBLANK(#REF!),"",MAX(A47:A54)+1)</f>
        <v>22</v>
      </c>
      <c r="B55" s="363" t="s">
        <v>385</v>
      </c>
      <c r="C55" s="382"/>
      <c r="D55" s="383" t="s">
        <v>128</v>
      </c>
      <c r="E55" s="363"/>
      <c r="F55" s="384"/>
      <c r="G55" s="366">
        <v>1</v>
      </c>
      <c r="H55" s="384"/>
      <c r="I55" s="385"/>
      <c r="J55" s="368"/>
      <c r="K55" s="620"/>
      <c r="L55" s="612"/>
      <c r="M55" s="609"/>
      <c r="N55" s="369"/>
      <c r="O55" s="413"/>
      <c r="P55" s="562" t="s">
        <v>118</v>
      </c>
      <c r="Q55" s="371" t="s">
        <v>14</v>
      </c>
      <c r="R55" s="370" t="s">
        <v>61</v>
      </c>
      <c r="S55" s="372">
        <v>1</v>
      </c>
    </row>
    <row r="56" spans="1:19" s="32" customFormat="1" x14ac:dyDescent="0.2">
      <c r="A56" s="362">
        <f>IF(ISBLANK(#REF!),"",MAX(A48:A55)+1)</f>
        <v>23</v>
      </c>
      <c r="B56" s="363" t="s">
        <v>385</v>
      </c>
      <c r="C56" s="382"/>
      <c r="D56" s="383" t="s">
        <v>128</v>
      </c>
      <c r="E56" s="363"/>
      <c r="F56" s="384"/>
      <c r="G56" s="366">
        <v>1</v>
      </c>
      <c r="H56" s="384"/>
      <c r="I56" s="385"/>
      <c r="J56" s="368"/>
      <c r="K56" s="620"/>
      <c r="L56" s="612"/>
      <c r="M56" s="609"/>
      <c r="N56" s="369"/>
      <c r="O56" s="413"/>
      <c r="P56" s="562" t="s">
        <v>118</v>
      </c>
      <c r="Q56" s="371" t="s">
        <v>14</v>
      </c>
      <c r="R56" s="370" t="s">
        <v>61</v>
      </c>
      <c r="S56" s="372">
        <v>1</v>
      </c>
    </row>
    <row r="57" spans="1:19" s="32" customFormat="1" x14ac:dyDescent="0.2">
      <c r="A57" s="362">
        <f>IF(ISBLANK(#REF!),"",MAX(A50:A56)+1)</f>
        <v>24</v>
      </c>
      <c r="B57" s="363" t="s">
        <v>385</v>
      </c>
      <c r="C57" s="382"/>
      <c r="D57" s="383" t="s">
        <v>128</v>
      </c>
      <c r="E57" s="363"/>
      <c r="F57" s="384"/>
      <c r="G57" s="366">
        <v>1</v>
      </c>
      <c r="H57" s="384"/>
      <c r="I57" s="385"/>
      <c r="J57" s="368"/>
      <c r="K57" s="620"/>
      <c r="L57" s="612"/>
      <c r="M57" s="609"/>
      <c r="N57" s="369"/>
      <c r="O57" s="413"/>
      <c r="P57" s="562" t="s">
        <v>118</v>
      </c>
      <c r="Q57" s="371" t="s">
        <v>14</v>
      </c>
      <c r="R57" s="370" t="s">
        <v>61</v>
      </c>
      <c r="S57" s="372">
        <v>1</v>
      </c>
    </row>
    <row r="58" spans="1:19" x14ac:dyDescent="0.2">
      <c r="A58" s="362">
        <f>IF(ISBLANK(#REF!),"",MAX(A51:A57)+1)</f>
        <v>25</v>
      </c>
      <c r="B58" s="363" t="s">
        <v>385</v>
      </c>
      <c r="C58" s="382"/>
      <c r="D58" s="383" t="s">
        <v>128</v>
      </c>
      <c r="E58" s="363"/>
      <c r="F58" s="384"/>
      <c r="G58" s="366">
        <v>1</v>
      </c>
      <c r="H58" s="384"/>
      <c r="I58" s="385"/>
      <c r="J58" s="368"/>
      <c r="K58" s="620"/>
      <c r="L58" s="612"/>
      <c r="M58" s="609"/>
      <c r="N58" s="369"/>
      <c r="O58" s="413"/>
      <c r="P58" s="562" t="s">
        <v>118</v>
      </c>
      <c r="Q58" s="371" t="s">
        <v>14</v>
      </c>
      <c r="R58" s="370" t="s">
        <v>61</v>
      </c>
      <c r="S58" s="372">
        <v>1</v>
      </c>
    </row>
    <row r="59" spans="1:19" x14ac:dyDescent="0.2">
      <c r="A59" s="362">
        <f>IF(ISBLANK(#REF!),"",MAX(A52:A58)+1)</f>
        <v>26</v>
      </c>
      <c r="B59" s="363" t="s">
        <v>385</v>
      </c>
      <c r="C59" s="382"/>
      <c r="D59" s="383" t="s">
        <v>128</v>
      </c>
      <c r="E59" s="363"/>
      <c r="F59" s="384"/>
      <c r="G59" s="366">
        <v>1</v>
      </c>
      <c r="H59" s="384"/>
      <c r="I59" s="385"/>
      <c r="J59" s="368"/>
      <c r="K59" s="620"/>
      <c r="L59" s="612"/>
      <c r="M59" s="609"/>
      <c r="N59" s="369"/>
      <c r="O59" s="413"/>
      <c r="P59" s="562" t="s">
        <v>118</v>
      </c>
      <c r="Q59" s="371" t="s">
        <v>14</v>
      </c>
      <c r="R59" s="370" t="s">
        <v>61</v>
      </c>
      <c r="S59" s="372">
        <v>1</v>
      </c>
    </row>
    <row r="60" spans="1:19" x14ac:dyDescent="0.2">
      <c r="A60" s="362">
        <f>IF(ISBLANK(#REF!),"",MAX(A53:A59)+1)</f>
        <v>27</v>
      </c>
      <c r="B60" s="363" t="s">
        <v>385</v>
      </c>
      <c r="C60" s="364"/>
      <c r="D60" s="365" t="s">
        <v>128</v>
      </c>
      <c r="E60" s="363"/>
      <c r="F60" s="366"/>
      <c r="G60" s="366">
        <v>1</v>
      </c>
      <c r="H60" s="366"/>
      <c r="I60" s="367"/>
      <c r="J60" s="368"/>
      <c r="K60" s="620"/>
      <c r="L60" s="608"/>
      <c r="M60" s="609"/>
      <c r="N60" s="369"/>
      <c r="O60" s="413"/>
      <c r="P60" s="562" t="s">
        <v>118</v>
      </c>
      <c r="Q60" s="371" t="s">
        <v>14</v>
      </c>
      <c r="R60" s="370" t="s">
        <v>61</v>
      </c>
      <c r="S60" s="372">
        <v>1</v>
      </c>
    </row>
    <row r="61" spans="1:19" x14ac:dyDescent="0.2">
      <c r="A61" s="362">
        <f>IF(ISBLANK(#REF!),"",MAX(A54:A60)+1)</f>
        <v>28</v>
      </c>
      <c r="B61" s="363" t="s">
        <v>385</v>
      </c>
      <c r="C61" s="364"/>
      <c r="D61" s="365" t="s">
        <v>128</v>
      </c>
      <c r="E61" s="363"/>
      <c r="F61" s="366"/>
      <c r="G61" s="366">
        <v>1</v>
      </c>
      <c r="H61" s="366"/>
      <c r="I61" s="367"/>
      <c r="J61" s="368"/>
      <c r="K61" s="620"/>
      <c r="L61" s="608"/>
      <c r="M61" s="609"/>
      <c r="N61" s="369"/>
      <c r="O61" s="413"/>
      <c r="P61" s="562" t="s">
        <v>118</v>
      </c>
      <c r="Q61" s="371" t="s">
        <v>14</v>
      </c>
      <c r="R61" s="370" t="s">
        <v>61</v>
      </c>
      <c r="S61" s="372">
        <v>1</v>
      </c>
    </row>
    <row r="62" spans="1:19" x14ac:dyDescent="0.2">
      <c r="A62" s="362">
        <f>IF(ISBLANK(#REF!),"",MAX(A55:A61)+1)</f>
        <v>29</v>
      </c>
      <c r="B62" s="363" t="s">
        <v>385</v>
      </c>
      <c r="C62" s="364"/>
      <c r="D62" s="365" t="s">
        <v>128</v>
      </c>
      <c r="E62" s="363"/>
      <c r="F62" s="366"/>
      <c r="G62" s="366">
        <v>1</v>
      </c>
      <c r="H62" s="366"/>
      <c r="I62" s="367"/>
      <c r="J62" s="368"/>
      <c r="K62" s="620"/>
      <c r="L62" s="608"/>
      <c r="M62" s="609"/>
      <c r="N62" s="369"/>
      <c r="O62" s="413"/>
      <c r="P62" s="562" t="s">
        <v>118</v>
      </c>
      <c r="Q62" s="371" t="s">
        <v>14</v>
      </c>
      <c r="R62" s="370" t="s">
        <v>61</v>
      </c>
      <c r="S62" s="372">
        <v>1</v>
      </c>
    </row>
    <row r="63" spans="1:19" x14ac:dyDescent="0.2">
      <c r="A63" s="362">
        <f>IF(ISBLANK(#REF!),"",MAX(A56:A62)+1)</f>
        <v>30</v>
      </c>
      <c r="B63" s="363" t="s">
        <v>385</v>
      </c>
      <c r="C63" s="364"/>
      <c r="D63" s="365" t="s">
        <v>128</v>
      </c>
      <c r="E63" s="363"/>
      <c r="F63" s="380"/>
      <c r="G63" s="366">
        <v>1</v>
      </c>
      <c r="H63" s="380"/>
      <c r="I63" s="367"/>
      <c r="J63" s="368"/>
      <c r="K63" s="620"/>
      <c r="L63" s="610"/>
      <c r="M63" s="609"/>
      <c r="N63" s="376"/>
      <c r="O63" s="376"/>
      <c r="P63" s="562" t="s">
        <v>118</v>
      </c>
      <c r="Q63" s="371" t="s">
        <v>14</v>
      </c>
      <c r="R63" s="370" t="s">
        <v>61</v>
      </c>
      <c r="S63" s="372">
        <v>1</v>
      </c>
    </row>
    <row r="64" spans="1:19" ht="12" x14ac:dyDescent="0.25">
      <c r="A64" s="352"/>
      <c r="B64" s="353"/>
      <c r="C64" s="353"/>
      <c r="D64" s="354"/>
      <c r="E64" s="354"/>
      <c r="F64" s="386" t="s">
        <v>452</v>
      </c>
      <c r="G64" s="366">
        <v>1</v>
      </c>
      <c r="H64" s="386"/>
      <c r="I64" s="356"/>
      <c r="J64" s="357"/>
      <c r="K64" s="619"/>
      <c r="L64" s="613"/>
      <c r="M64" s="607"/>
      <c r="N64" s="376"/>
      <c r="O64" s="414">
        <f>SUM(N52:N63)</f>
        <v>0</v>
      </c>
      <c r="P64" s="560"/>
      <c r="Q64" s="378"/>
      <c r="R64" s="377"/>
      <c r="S64" s="379"/>
    </row>
    <row r="65" spans="1:19" x14ac:dyDescent="0.2">
      <c r="A65" s="362">
        <v>29</v>
      </c>
      <c r="B65" s="382" t="s">
        <v>130</v>
      </c>
      <c r="C65" s="382"/>
      <c r="D65" s="383" t="s">
        <v>128</v>
      </c>
      <c r="E65" s="363"/>
      <c r="F65" s="382"/>
      <c r="G65" s="366"/>
      <c r="H65" s="382"/>
      <c r="I65" s="385"/>
      <c r="J65" s="368"/>
      <c r="K65" s="622"/>
      <c r="L65" s="612"/>
      <c r="M65" s="614"/>
      <c r="N65" s="369"/>
      <c r="O65" s="369"/>
      <c r="P65" s="560" t="s">
        <v>119</v>
      </c>
      <c r="Q65" s="371" t="s">
        <v>14</v>
      </c>
      <c r="R65" s="370" t="s">
        <v>61</v>
      </c>
      <c r="S65" s="372">
        <v>1</v>
      </c>
    </row>
    <row r="66" spans="1:19" x14ac:dyDescent="0.2">
      <c r="A66" s="362">
        <v>30</v>
      </c>
      <c r="B66" s="382" t="s">
        <v>130</v>
      </c>
      <c r="C66" s="382"/>
      <c r="D66" s="383" t="s">
        <v>128</v>
      </c>
      <c r="E66" s="363"/>
      <c r="F66" s="383"/>
      <c r="G66" s="366"/>
      <c r="H66" s="383"/>
      <c r="I66" s="385"/>
      <c r="J66" s="368"/>
      <c r="K66" s="622"/>
      <c r="L66" s="612"/>
      <c r="M66" s="614"/>
      <c r="N66" s="369"/>
      <c r="O66" s="369"/>
      <c r="P66" s="560" t="s">
        <v>119</v>
      </c>
      <c r="Q66" s="371" t="s">
        <v>14</v>
      </c>
      <c r="R66" s="370" t="s">
        <v>61</v>
      </c>
      <c r="S66" s="372">
        <v>1</v>
      </c>
    </row>
    <row r="67" spans="1:19" x14ac:dyDescent="0.2">
      <c r="A67" s="362">
        <v>31</v>
      </c>
      <c r="B67" s="382" t="s">
        <v>130</v>
      </c>
      <c r="C67" s="382"/>
      <c r="D67" s="383" t="s">
        <v>128</v>
      </c>
      <c r="E67" s="363"/>
      <c r="F67" s="384"/>
      <c r="G67" s="366"/>
      <c r="H67" s="384"/>
      <c r="I67" s="385"/>
      <c r="J67" s="368"/>
      <c r="K67" s="622"/>
      <c r="L67" s="612"/>
      <c r="M67" s="614"/>
      <c r="N67" s="369"/>
      <c r="O67" s="369"/>
      <c r="P67" s="560" t="s">
        <v>119</v>
      </c>
      <c r="Q67" s="371" t="s">
        <v>14</v>
      </c>
      <c r="R67" s="370" t="s">
        <v>61</v>
      </c>
      <c r="S67" s="372">
        <v>1</v>
      </c>
    </row>
    <row r="68" spans="1:19" ht="12" x14ac:dyDescent="0.25">
      <c r="A68" s="362">
        <f>IF(ISBLANK(#REF!),"",MAX(A56:A67)+1)</f>
        <v>32</v>
      </c>
      <c r="B68" s="387"/>
      <c r="C68" s="387"/>
      <c r="D68" s="387"/>
      <c r="E68" s="388"/>
      <c r="F68" s="384"/>
      <c r="G68" s="366"/>
      <c r="H68" s="384"/>
      <c r="I68" s="385"/>
      <c r="J68" s="368"/>
      <c r="K68" s="622"/>
      <c r="L68" s="612"/>
      <c r="M68" s="614"/>
      <c r="N68" s="369"/>
      <c r="O68" s="415">
        <f>SUM(N65:N67)</f>
        <v>0</v>
      </c>
      <c r="P68" s="560"/>
      <c r="Q68" s="371"/>
      <c r="R68" s="370"/>
      <c r="S68" s="372"/>
    </row>
    <row r="69" spans="1:19" x14ac:dyDescent="0.2">
      <c r="A69" s="352"/>
      <c r="B69" s="353"/>
      <c r="C69" s="353"/>
      <c r="D69" s="353"/>
      <c r="E69" s="373"/>
      <c r="F69" s="394"/>
      <c r="G69" s="394"/>
      <c r="H69" s="394"/>
      <c r="I69" s="389"/>
      <c r="J69" s="357"/>
      <c r="K69" s="619"/>
      <c r="L69" s="613"/>
      <c r="M69" s="607"/>
      <c r="N69" s="376"/>
      <c r="O69" s="376"/>
      <c r="P69" s="561"/>
      <c r="Q69" s="378"/>
      <c r="R69" s="377"/>
      <c r="S69" s="379"/>
    </row>
    <row r="70" spans="1:19" ht="21" x14ac:dyDescent="0.4">
      <c r="A70" s="362"/>
      <c r="B70" s="396"/>
      <c r="C70" s="396"/>
      <c r="D70" s="397"/>
      <c r="E70" s="396"/>
      <c r="F70" s="396"/>
      <c r="G70" s="396"/>
      <c r="H70" s="396"/>
      <c r="I70" s="398"/>
      <c r="J70" s="368"/>
      <c r="K70" s="623"/>
      <c r="L70" s="615" t="s">
        <v>113</v>
      </c>
      <c r="M70" s="614"/>
      <c r="N70" s="416">
        <f>SUBTOTAL(9,N33:N68)</f>
        <v>0</v>
      </c>
      <c r="O70" s="416">
        <f>SUM(O33:O68)</f>
        <v>0</v>
      </c>
      <c r="P70" s="560"/>
      <c r="Q70" s="371"/>
      <c r="R70" s="370"/>
      <c r="S70" s="372"/>
    </row>
  </sheetData>
  <autoFilter ref="A30:S68" xr:uid="{00000000-0001-0000-0200-000000000000}"/>
  <mergeCells count="2">
    <mergeCell ref="M29:N29"/>
    <mergeCell ref="P28:S28"/>
  </mergeCells>
  <dataValidations count="6">
    <dataValidation type="list" allowBlank="1" showInputMessage="1" showErrorMessage="1" sqref="D32:D70 E69" xr:uid="{00000000-0002-0000-0200-000000000000}">
      <formula1>$D$1</formula1>
    </dataValidation>
    <dataValidation type="list" allowBlank="1" showInputMessage="1" showErrorMessage="1" sqref="J32:J70" xr:uid="{00000000-0002-0000-0200-000001000000}">
      <formula1>$J$1:$J$20</formula1>
    </dataValidation>
    <dataValidation type="list" allowBlank="1" showInputMessage="1" showErrorMessage="1" sqref="I32:I70" xr:uid="{00000000-0002-0000-0200-000002000000}">
      <formula1>$I$1:$I$6</formula1>
    </dataValidation>
    <dataValidation type="list" allowBlank="1" showInputMessage="1" showErrorMessage="1" sqref="P32:P70" xr:uid="{00000000-0002-0000-0200-000003000000}">
      <formula1>$P$1:$P$26</formula1>
    </dataValidation>
    <dataValidation type="list" allowBlank="1" showInputMessage="1" showErrorMessage="1" sqref="R32:R70" xr:uid="{00000000-0002-0000-0200-000004000000}">
      <formula1>$R$2:$R$15</formula1>
    </dataValidation>
    <dataValidation type="list" allowBlank="1" showInputMessage="1" showErrorMessage="1" sqref="Q32:Q70" xr:uid="{00000000-0002-0000-0200-000005000000}">
      <formula1>$Q$1:$Q$2</formula1>
    </dataValidation>
  </dataValidations>
  <pageMargins left="0.70866141732283472" right="0.70866141732283472" top="0.74803149606299213" bottom="0.74803149606299213" header="0.31496062992125984" footer="0.31496062992125984"/>
  <pageSetup paperSize="8" scale="49" fitToHeight="2" orientation="landscape" r:id="rId1"/>
  <headerFooter>
    <oddFooter>&amp;L&amp;F&amp;CPage &amp;P of &amp;N&amp;R&amp;A</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U607"/>
  <sheetViews>
    <sheetView topLeftCell="A3" zoomScale="70" zoomScaleNormal="70" zoomScaleSheetLayoutView="85" workbookViewId="0">
      <selection activeCell="R10" sqref="R10"/>
    </sheetView>
  </sheetViews>
  <sheetFormatPr defaultRowHeight="12" x14ac:dyDescent="0.25"/>
  <cols>
    <col min="1" max="1" width="6.6640625" style="252" customWidth="1"/>
    <col min="2" max="2" width="6.33203125" style="252" bestFit="1" customWidth="1"/>
    <col min="3" max="3" width="5.88671875" style="252" bestFit="1" customWidth="1"/>
    <col min="4" max="4" width="27.44140625" style="256" bestFit="1" customWidth="1"/>
    <col min="5" max="5" width="36.44140625" style="254" customWidth="1"/>
    <col min="6" max="6" width="35" style="256" bestFit="1" customWidth="1"/>
    <col min="7" max="7" width="12.109375" style="255" customWidth="1"/>
    <col min="8" max="8" width="15.44140625" style="256" customWidth="1"/>
    <col min="9" max="9" width="31.6640625" style="256" customWidth="1"/>
    <col min="10" max="10" width="48.44140625" style="252" customWidth="1"/>
    <col min="11" max="11" width="13.44140625" style="252" customWidth="1"/>
    <col min="12" max="12" width="15.88671875" style="258" customWidth="1"/>
    <col min="13" max="13" width="9.6640625" style="252" bestFit="1" customWidth="1"/>
    <col min="14" max="14" width="19.44140625" style="257" customWidth="1"/>
    <col min="15" max="15" width="58.21875" style="252" bestFit="1" customWidth="1"/>
    <col min="16" max="16" width="10.44140625" style="252" bestFit="1" customWidth="1"/>
    <col min="17" max="17" width="10.33203125" style="252" bestFit="1" customWidth="1"/>
    <col min="18" max="18" width="26.109375" style="252" bestFit="1" customWidth="1"/>
    <col min="19" max="19" width="38.33203125" style="252" hidden="1" customWidth="1"/>
    <col min="20" max="20" width="12.44140625" style="252" hidden="1" customWidth="1"/>
    <col min="21" max="21" width="10.44140625" style="252" bestFit="1" customWidth="1"/>
    <col min="22" max="23" width="8.88671875" style="252"/>
    <col min="24" max="24" width="10.109375" style="252" bestFit="1" customWidth="1"/>
    <col min="25" max="245" width="8.88671875" style="252"/>
    <col min="246" max="246" width="6.6640625" style="252" customWidth="1"/>
    <col min="247" max="247" width="6.33203125" style="252" bestFit="1" customWidth="1"/>
    <col min="248" max="248" width="5.88671875" style="252" bestFit="1" customWidth="1"/>
    <col min="249" max="249" width="27.44140625" style="252" bestFit="1" customWidth="1"/>
    <col min="250" max="251" width="36.44140625" style="252" customWidth="1"/>
    <col min="252" max="252" width="35" style="252" bestFit="1" customWidth="1"/>
    <col min="253" max="253" width="12.109375" style="252" customWidth="1"/>
    <col min="254" max="254" width="15.44140625" style="252" customWidth="1"/>
    <col min="255" max="255" width="31.6640625" style="252" customWidth="1"/>
    <col min="256" max="256" width="48.44140625" style="252" customWidth="1"/>
    <col min="257" max="257" width="13.44140625" style="252" customWidth="1"/>
    <col min="258" max="258" width="15.88671875" style="252" customWidth="1"/>
    <col min="259" max="259" width="9.6640625" style="252" bestFit="1" customWidth="1"/>
    <col min="260" max="260" width="16.6640625" style="252" bestFit="1" customWidth="1"/>
    <col min="261" max="261" width="20.33203125" style="252" customWidth="1"/>
    <col min="262" max="262" width="17" style="252" bestFit="1" customWidth="1"/>
    <col min="263" max="263" width="10.44140625" style="252" bestFit="1" customWidth="1"/>
    <col min="264" max="264" width="17" style="252" bestFit="1" customWidth="1"/>
    <col min="265" max="265" width="26.33203125" style="252" bestFit="1" customWidth="1"/>
    <col min="266" max="266" width="17" style="252" bestFit="1" customWidth="1"/>
    <col min="267" max="267" width="10.44140625" style="252" bestFit="1" customWidth="1"/>
    <col min="268" max="268" width="17" style="252" bestFit="1" customWidth="1"/>
    <col min="269" max="269" width="26.33203125" style="252" bestFit="1" customWidth="1"/>
    <col min="270" max="270" width="40.6640625" style="252" customWidth="1"/>
    <col min="271" max="271" width="10.44140625" style="252" bestFit="1" customWidth="1"/>
    <col min="272" max="272" width="10.33203125" style="252" bestFit="1" customWidth="1"/>
    <col min="273" max="273" width="26.109375" style="252" bestFit="1" customWidth="1"/>
    <col min="274" max="274" width="8.88671875" style="252"/>
    <col min="275" max="276" width="0" style="252" hidden="1" customWidth="1"/>
    <col min="277" max="501" width="8.88671875" style="252"/>
    <col min="502" max="502" width="6.6640625" style="252" customWidth="1"/>
    <col min="503" max="503" width="6.33203125" style="252" bestFit="1" customWidth="1"/>
    <col min="504" max="504" width="5.88671875" style="252" bestFit="1" customWidth="1"/>
    <col min="505" max="505" width="27.44140625" style="252" bestFit="1" customWidth="1"/>
    <col min="506" max="507" width="36.44140625" style="252" customWidth="1"/>
    <col min="508" max="508" width="35" style="252" bestFit="1" customWidth="1"/>
    <col min="509" max="509" width="12.109375" style="252" customWidth="1"/>
    <col min="510" max="510" width="15.44140625" style="252" customWidth="1"/>
    <col min="511" max="511" width="31.6640625" style="252" customWidth="1"/>
    <col min="512" max="512" width="48.44140625" style="252" customWidth="1"/>
    <col min="513" max="513" width="13.44140625" style="252" customWidth="1"/>
    <col min="514" max="514" width="15.88671875" style="252" customWidth="1"/>
    <col min="515" max="515" width="9.6640625" style="252" bestFit="1" customWidth="1"/>
    <col min="516" max="516" width="16.6640625" style="252" bestFit="1" customWidth="1"/>
    <col min="517" max="517" width="20.33203125" style="252" customWidth="1"/>
    <col min="518" max="518" width="17" style="252" bestFit="1" customWidth="1"/>
    <col min="519" max="519" width="10.44140625" style="252" bestFit="1" customWidth="1"/>
    <col min="520" max="520" width="17" style="252" bestFit="1" customWidth="1"/>
    <col min="521" max="521" width="26.33203125" style="252" bestFit="1" customWidth="1"/>
    <col min="522" max="522" width="17" style="252" bestFit="1" customWidth="1"/>
    <col min="523" max="523" width="10.44140625" style="252" bestFit="1" customWidth="1"/>
    <col min="524" max="524" width="17" style="252" bestFit="1" customWidth="1"/>
    <col min="525" max="525" width="26.33203125" style="252" bestFit="1" customWidth="1"/>
    <col min="526" max="526" width="40.6640625" style="252" customWidth="1"/>
    <col min="527" max="527" width="10.44140625" style="252" bestFit="1" customWidth="1"/>
    <col min="528" max="528" width="10.33203125" style="252" bestFit="1" customWidth="1"/>
    <col min="529" max="529" width="26.109375" style="252" bestFit="1" customWidth="1"/>
    <col min="530" max="530" width="8.88671875" style="252"/>
    <col min="531" max="532" width="0" style="252" hidden="1" customWidth="1"/>
    <col min="533" max="757" width="8.88671875" style="252"/>
    <col min="758" max="758" width="6.6640625" style="252" customWidth="1"/>
    <col min="759" max="759" width="6.33203125" style="252" bestFit="1" customWidth="1"/>
    <col min="760" max="760" width="5.88671875" style="252" bestFit="1" customWidth="1"/>
    <col min="761" max="761" width="27.44140625" style="252" bestFit="1" customWidth="1"/>
    <col min="762" max="763" width="36.44140625" style="252" customWidth="1"/>
    <col min="764" max="764" width="35" style="252" bestFit="1" customWidth="1"/>
    <col min="765" max="765" width="12.109375" style="252" customWidth="1"/>
    <col min="766" max="766" width="15.44140625" style="252" customWidth="1"/>
    <col min="767" max="767" width="31.6640625" style="252" customWidth="1"/>
    <col min="768" max="768" width="48.44140625" style="252" customWidth="1"/>
    <col min="769" max="769" width="13.44140625" style="252" customWidth="1"/>
    <col min="770" max="770" width="15.88671875" style="252" customWidth="1"/>
    <col min="771" max="771" width="9.6640625" style="252" bestFit="1" customWidth="1"/>
    <col min="772" max="772" width="16.6640625" style="252" bestFit="1" customWidth="1"/>
    <col min="773" max="773" width="20.33203125" style="252" customWidth="1"/>
    <col min="774" max="774" width="17" style="252" bestFit="1" customWidth="1"/>
    <col min="775" max="775" width="10.44140625" style="252" bestFit="1" customWidth="1"/>
    <col min="776" max="776" width="17" style="252" bestFit="1" customWidth="1"/>
    <col min="777" max="777" width="26.33203125" style="252" bestFit="1" customWidth="1"/>
    <col min="778" max="778" width="17" style="252" bestFit="1" customWidth="1"/>
    <col min="779" max="779" width="10.44140625" style="252" bestFit="1" customWidth="1"/>
    <col min="780" max="780" width="17" style="252" bestFit="1" customWidth="1"/>
    <col min="781" max="781" width="26.33203125" style="252" bestFit="1" customWidth="1"/>
    <col min="782" max="782" width="40.6640625" style="252" customWidth="1"/>
    <col min="783" max="783" width="10.44140625" style="252" bestFit="1" customWidth="1"/>
    <col min="784" max="784" width="10.33203125" style="252" bestFit="1" customWidth="1"/>
    <col min="785" max="785" width="26.109375" style="252" bestFit="1" customWidth="1"/>
    <col min="786" max="786" width="8.88671875" style="252"/>
    <col min="787" max="788" width="0" style="252" hidden="1" customWidth="1"/>
    <col min="789" max="1013" width="8.88671875" style="252"/>
    <col min="1014" max="1014" width="6.6640625" style="252" customWidth="1"/>
    <col min="1015" max="1015" width="6.33203125" style="252" bestFit="1" customWidth="1"/>
    <col min="1016" max="1016" width="5.88671875" style="252" bestFit="1" customWidth="1"/>
    <col min="1017" max="1017" width="27.44140625" style="252" bestFit="1" customWidth="1"/>
    <col min="1018" max="1019" width="36.44140625" style="252" customWidth="1"/>
    <col min="1020" max="1020" width="35" style="252" bestFit="1" customWidth="1"/>
    <col min="1021" max="1021" width="12.109375" style="252" customWidth="1"/>
    <col min="1022" max="1022" width="15.44140625" style="252" customWidth="1"/>
    <col min="1023" max="1023" width="31.6640625" style="252" customWidth="1"/>
    <col min="1024" max="1024" width="48.44140625" style="252" customWidth="1"/>
    <col min="1025" max="1025" width="13.44140625" style="252" customWidth="1"/>
    <col min="1026" max="1026" width="15.88671875" style="252" customWidth="1"/>
    <col min="1027" max="1027" width="9.6640625" style="252" bestFit="1" customWidth="1"/>
    <col min="1028" max="1028" width="16.6640625" style="252" bestFit="1" customWidth="1"/>
    <col min="1029" max="1029" width="20.33203125" style="252" customWidth="1"/>
    <col min="1030" max="1030" width="17" style="252" bestFit="1" customWidth="1"/>
    <col min="1031" max="1031" width="10.44140625" style="252" bestFit="1" customWidth="1"/>
    <col min="1032" max="1032" width="17" style="252" bestFit="1" customWidth="1"/>
    <col min="1033" max="1033" width="26.33203125" style="252" bestFit="1" customWidth="1"/>
    <col min="1034" max="1034" width="17" style="252" bestFit="1" customWidth="1"/>
    <col min="1035" max="1035" width="10.44140625" style="252" bestFit="1" customWidth="1"/>
    <col min="1036" max="1036" width="17" style="252" bestFit="1" customWidth="1"/>
    <col min="1037" max="1037" width="26.33203125" style="252" bestFit="1" customWidth="1"/>
    <col min="1038" max="1038" width="40.6640625" style="252" customWidth="1"/>
    <col min="1039" max="1039" width="10.44140625" style="252" bestFit="1" customWidth="1"/>
    <col min="1040" max="1040" width="10.33203125" style="252" bestFit="1" customWidth="1"/>
    <col min="1041" max="1041" width="26.109375" style="252" bestFit="1" customWidth="1"/>
    <col min="1042" max="1042" width="8.88671875" style="252"/>
    <col min="1043" max="1044" width="0" style="252" hidden="1" customWidth="1"/>
    <col min="1045" max="1269" width="8.88671875" style="252"/>
    <col min="1270" max="1270" width="6.6640625" style="252" customWidth="1"/>
    <col min="1271" max="1271" width="6.33203125" style="252" bestFit="1" customWidth="1"/>
    <col min="1272" max="1272" width="5.88671875" style="252" bestFit="1" customWidth="1"/>
    <col min="1273" max="1273" width="27.44140625" style="252" bestFit="1" customWidth="1"/>
    <col min="1274" max="1275" width="36.44140625" style="252" customWidth="1"/>
    <col min="1276" max="1276" width="35" style="252" bestFit="1" customWidth="1"/>
    <col min="1277" max="1277" width="12.109375" style="252" customWidth="1"/>
    <col min="1278" max="1278" width="15.44140625" style="252" customWidth="1"/>
    <col min="1279" max="1279" width="31.6640625" style="252" customWidth="1"/>
    <col min="1280" max="1280" width="48.44140625" style="252" customWidth="1"/>
    <col min="1281" max="1281" width="13.44140625" style="252" customWidth="1"/>
    <col min="1282" max="1282" width="15.88671875" style="252" customWidth="1"/>
    <col min="1283" max="1283" width="9.6640625" style="252" bestFit="1" customWidth="1"/>
    <col min="1284" max="1284" width="16.6640625" style="252" bestFit="1" customWidth="1"/>
    <col min="1285" max="1285" width="20.33203125" style="252" customWidth="1"/>
    <col min="1286" max="1286" width="17" style="252" bestFit="1" customWidth="1"/>
    <col min="1287" max="1287" width="10.44140625" style="252" bestFit="1" customWidth="1"/>
    <col min="1288" max="1288" width="17" style="252" bestFit="1" customWidth="1"/>
    <col min="1289" max="1289" width="26.33203125" style="252" bestFit="1" customWidth="1"/>
    <col min="1290" max="1290" width="17" style="252" bestFit="1" customWidth="1"/>
    <col min="1291" max="1291" width="10.44140625" style="252" bestFit="1" customWidth="1"/>
    <col min="1292" max="1292" width="17" style="252" bestFit="1" customWidth="1"/>
    <col min="1293" max="1293" width="26.33203125" style="252" bestFit="1" customWidth="1"/>
    <col min="1294" max="1294" width="40.6640625" style="252" customWidth="1"/>
    <col min="1295" max="1295" width="10.44140625" style="252" bestFit="1" customWidth="1"/>
    <col min="1296" max="1296" width="10.33203125" style="252" bestFit="1" customWidth="1"/>
    <col min="1297" max="1297" width="26.109375" style="252" bestFit="1" customWidth="1"/>
    <col min="1298" max="1298" width="8.88671875" style="252"/>
    <col min="1299" max="1300" width="0" style="252" hidden="1" customWidth="1"/>
    <col min="1301" max="1525" width="8.88671875" style="252"/>
    <col min="1526" max="1526" width="6.6640625" style="252" customWidth="1"/>
    <col min="1527" max="1527" width="6.33203125" style="252" bestFit="1" customWidth="1"/>
    <col min="1528" max="1528" width="5.88671875" style="252" bestFit="1" customWidth="1"/>
    <col min="1529" max="1529" width="27.44140625" style="252" bestFit="1" customWidth="1"/>
    <col min="1530" max="1531" width="36.44140625" style="252" customWidth="1"/>
    <col min="1532" max="1532" width="35" style="252" bestFit="1" customWidth="1"/>
    <col min="1533" max="1533" width="12.109375" style="252" customWidth="1"/>
    <col min="1534" max="1534" width="15.44140625" style="252" customWidth="1"/>
    <col min="1535" max="1535" width="31.6640625" style="252" customWidth="1"/>
    <col min="1536" max="1536" width="48.44140625" style="252" customWidth="1"/>
    <col min="1537" max="1537" width="13.44140625" style="252" customWidth="1"/>
    <col min="1538" max="1538" width="15.88671875" style="252" customWidth="1"/>
    <col min="1539" max="1539" width="9.6640625" style="252" bestFit="1" customWidth="1"/>
    <col min="1540" max="1540" width="16.6640625" style="252" bestFit="1" customWidth="1"/>
    <col min="1541" max="1541" width="20.33203125" style="252" customWidth="1"/>
    <col min="1542" max="1542" width="17" style="252" bestFit="1" customWidth="1"/>
    <col min="1543" max="1543" width="10.44140625" style="252" bestFit="1" customWidth="1"/>
    <col min="1544" max="1544" width="17" style="252" bestFit="1" customWidth="1"/>
    <col min="1545" max="1545" width="26.33203125" style="252" bestFit="1" customWidth="1"/>
    <col min="1546" max="1546" width="17" style="252" bestFit="1" customWidth="1"/>
    <col min="1547" max="1547" width="10.44140625" style="252" bestFit="1" customWidth="1"/>
    <col min="1548" max="1548" width="17" style="252" bestFit="1" customWidth="1"/>
    <col min="1549" max="1549" width="26.33203125" style="252" bestFit="1" customWidth="1"/>
    <col min="1550" max="1550" width="40.6640625" style="252" customWidth="1"/>
    <col min="1551" max="1551" width="10.44140625" style="252" bestFit="1" customWidth="1"/>
    <col min="1552" max="1552" width="10.33203125" style="252" bestFit="1" customWidth="1"/>
    <col min="1553" max="1553" width="26.109375" style="252" bestFit="1" customWidth="1"/>
    <col min="1554" max="1554" width="8.88671875" style="252"/>
    <col min="1555" max="1556" width="0" style="252" hidden="1" customWidth="1"/>
    <col min="1557" max="1781" width="8.88671875" style="252"/>
    <col min="1782" max="1782" width="6.6640625" style="252" customWidth="1"/>
    <col min="1783" max="1783" width="6.33203125" style="252" bestFit="1" customWidth="1"/>
    <col min="1784" max="1784" width="5.88671875" style="252" bestFit="1" customWidth="1"/>
    <col min="1785" max="1785" width="27.44140625" style="252" bestFit="1" customWidth="1"/>
    <col min="1786" max="1787" width="36.44140625" style="252" customWidth="1"/>
    <col min="1788" max="1788" width="35" style="252" bestFit="1" customWidth="1"/>
    <col min="1789" max="1789" width="12.109375" style="252" customWidth="1"/>
    <col min="1790" max="1790" width="15.44140625" style="252" customWidth="1"/>
    <col min="1791" max="1791" width="31.6640625" style="252" customWidth="1"/>
    <col min="1792" max="1792" width="48.44140625" style="252" customWidth="1"/>
    <col min="1793" max="1793" width="13.44140625" style="252" customWidth="1"/>
    <col min="1794" max="1794" width="15.88671875" style="252" customWidth="1"/>
    <col min="1795" max="1795" width="9.6640625" style="252" bestFit="1" customWidth="1"/>
    <col min="1796" max="1796" width="16.6640625" style="252" bestFit="1" customWidth="1"/>
    <col min="1797" max="1797" width="20.33203125" style="252" customWidth="1"/>
    <col min="1798" max="1798" width="17" style="252" bestFit="1" customWidth="1"/>
    <col min="1799" max="1799" width="10.44140625" style="252" bestFit="1" customWidth="1"/>
    <col min="1800" max="1800" width="17" style="252" bestFit="1" customWidth="1"/>
    <col min="1801" max="1801" width="26.33203125" style="252" bestFit="1" customWidth="1"/>
    <col min="1802" max="1802" width="17" style="252" bestFit="1" customWidth="1"/>
    <col min="1803" max="1803" width="10.44140625" style="252" bestFit="1" customWidth="1"/>
    <col min="1804" max="1804" width="17" style="252" bestFit="1" customWidth="1"/>
    <col min="1805" max="1805" width="26.33203125" style="252" bestFit="1" customWidth="1"/>
    <col min="1806" max="1806" width="40.6640625" style="252" customWidth="1"/>
    <col min="1807" max="1807" width="10.44140625" style="252" bestFit="1" customWidth="1"/>
    <col min="1808" max="1808" width="10.33203125" style="252" bestFit="1" customWidth="1"/>
    <col min="1809" max="1809" width="26.109375" style="252" bestFit="1" customWidth="1"/>
    <col min="1810" max="1810" width="8.88671875" style="252"/>
    <col min="1811" max="1812" width="0" style="252" hidden="1" customWidth="1"/>
    <col min="1813" max="2037" width="8.88671875" style="252"/>
    <col min="2038" max="2038" width="6.6640625" style="252" customWidth="1"/>
    <col min="2039" max="2039" width="6.33203125" style="252" bestFit="1" customWidth="1"/>
    <col min="2040" max="2040" width="5.88671875" style="252" bestFit="1" customWidth="1"/>
    <col min="2041" max="2041" width="27.44140625" style="252" bestFit="1" customWidth="1"/>
    <col min="2042" max="2043" width="36.44140625" style="252" customWidth="1"/>
    <col min="2044" max="2044" width="35" style="252" bestFit="1" customWidth="1"/>
    <col min="2045" max="2045" width="12.109375" style="252" customWidth="1"/>
    <col min="2046" max="2046" width="15.44140625" style="252" customWidth="1"/>
    <col min="2047" max="2047" width="31.6640625" style="252" customWidth="1"/>
    <col min="2048" max="2048" width="48.44140625" style="252" customWidth="1"/>
    <col min="2049" max="2049" width="13.44140625" style="252" customWidth="1"/>
    <col min="2050" max="2050" width="15.88671875" style="252" customWidth="1"/>
    <col min="2051" max="2051" width="9.6640625" style="252" bestFit="1" customWidth="1"/>
    <col min="2052" max="2052" width="16.6640625" style="252" bestFit="1" customWidth="1"/>
    <col min="2053" max="2053" width="20.33203125" style="252" customWidth="1"/>
    <col min="2054" max="2054" width="17" style="252" bestFit="1" customWidth="1"/>
    <col min="2055" max="2055" width="10.44140625" style="252" bestFit="1" customWidth="1"/>
    <col min="2056" max="2056" width="17" style="252" bestFit="1" customWidth="1"/>
    <col min="2057" max="2057" width="26.33203125" style="252" bestFit="1" customWidth="1"/>
    <col min="2058" max="2058" width="17" style="252" bestFit="1" customWidth="1"/>
    <col min="2059" max="2059" width="10.44140625" style="252" bestFit="1" customWidth="1"/>
    <col min="2060" max="2060" width="17" style="252" bestFit="1" customWidth="1"/>
    <col min="2061" max="2061" width="26.33203125" style="252" bestFit="1" customWidth="1"/>
    <col min="2062" max="2062" width="40.6640625" style="252" customWidth="1"/>
    <col min="2063" max="2063" width="10.44140625" style="252" bestFit="1" customWidth="1"/>
    <col min="2064" max="2064" width="10.33203125" style="252" bestFit="1" customWidth="1"/>
    <col min="2065" max="2065" width="26.109375" style="252" bestFit="1" customWidth="1"/>
    <col min="2066" max="2066" width="8.88671875" style="252"/>
    <col min="2067" max="2068" width="0" style="252" hidden="1" customWidth="1"/>
    <col min="2069" max="2293" width="8.88671875" style="252"/>
    <col min="2294" max="2294" width="6.6640625" style="252" customWidth="1"/>
    <col min="2295" max="2295" width="6.33203125" style="252" bestFit="1" customWidth="1"/>
    <col min="2296" max="2296" width="5.88671875" style="252" bestFit="1" customWidth="1"/>
    <col min="2297" max="2297" width="27.44140625" style="252" bestFit="1" customWidth="1"/>
    <col min="2298" max="2299" width="36.44140625" style="252" customWidth="1"/>
    <col min="2300" max="2300" width="35" style="252" bestFit="1" customWidth="1"/>
    <col min="2301" max="2301" width="12.109375" style="252" customWidth="1"/>
    <col min="2302" max="2302" width="15.44140625" style="252" customWidth="1"/>
    <col min="2303" max="2303" width="31.6640625" style="252" customWidth="1"/>
    <col min="2304" max="2304" width="48.44140625" style="252" customWidth="1"/>
    <col min="2305" max="2305" width="13.44140625" style="252" customWidth="1"/>
    <col min="2306" max="2306" width="15.88671875" style="252" customWidth="1"/>
    <col min="2307" max="2307" width="9.6640625" style="252" bestFit="1" customWidth="1"/>
    <col min="2308" max="2308" width="16.6640625" style="252" bestFit="1" customWidth="1"/>
    <col min="2309" max="2309" width="20.33203125" style="252" customWidth="1"/>
    <col min="2310" max="2310" width="17" style="252" bestFit="1" customWidth="1"/>
    <col min="2311" max="2311" width="10.44140625" style="252" bestFit="1" customWidth="1"/>
    <col min="2312" max="2312" width="17" style="252" bestFit="1" customWidth="1"/>
    <col min="2313" max="2313" width="26.33203125" style="252" bestFit="1" customWidth="1"/>
    <col min="2314" max="2314" width="17" style="252" bestFit="1" customWidth="1"/>
    <col min="2315" max="2315" width="10.44140625" style="252" bestFit="1" customWidth="1"/>
    <col min="2316" max="2316" width="17" style="252" bestFit="1" customWidth="1"/>
    <col min="2317" max="2317" width="26.33203125" style="252" bestFit="1" customWidth="1"/>
    <col min="2318" max="2318" width="40.6640625" style="252" customWidth="1"/>
    <col min="2319" max="2319" width="10.44140625" style="252" bestFit="1" customWidth="1"/>
    <col min="2320" max="2320" width="10.33203125" style="252" bestFit="1" customWidth="1"/>
    <col min="2321" max="2321" width="26.109375" style="252" bestFit="1" customWidth="1"/>
    <col min="2322" max="2322" width="8.88671875" style="252"/>
    <col min="2323" max="2324" width="0" style="252" hidden="1" customWidth="1"/>
    <col min="2325" max="2549" width="8.88671875" style="252"/>
    <col min="2550" max="2550" width="6.6640625" style="252" customWidth="1"/>
    <col min="2551" max="2551" width="6.33203125" style="252" bestFit="1" customWidth="1"/>
    <col min="2552" max="2552" width="5.88671875" style="252" bestFit="1" customWidth="1"/>
    <col min="2553" max="2553" width="27.44140625" style="252" bestFit="1" customWidth="1"/>
    <col min="2554" max="2555" width="36.44140625" style="252" customWidth="1"/>
    <col min="2556" max="2556" width="35" style="252" bestFit="1" customWidth="1"/>
    <col min="2557" max="2557" width="12.109375" style="252" customWidth="1"/>
    <col min="2558" max="2558" width="15.44140625" style="252" customWidth="1"/>
    <col min="2559" max="2559" width="31.6640625" style="252" customWidth="1"/>
    <col min="2560" max="2560" width="48.44140625" style="252" customWidth="1"/>
    <col min="2561" max="2561" width="13.44140625" style="252" customWidth="1"/>
    <col min="2562" max="2562" width="15.88671875" style="252" customWidth="1"/>
    <col min="2563" max="2563" width="9.6640625" style="252" bestFit="1" customWidth="1"/>
    <col min="2564" max="2564" width="16.6640625" style="252" bestFit="1" customWidth="1"/>
    <col min="2565" max="2565" width="20.33203125" style="252" customWidth="1"/>
    <col min="2566" max="2566" width="17" style="252" bestFit="1" customWidth="1"/>
    <col min="2567" max="2567" width="10.44140625" style="252" bestFit="1" customWidth="1"/>
    <col min="2568" max="2568" width="17" style="252" bestFit="1" customWidth="1"/>
    <col min="2569" max="2569" width="26.33203125" style="252" bestFit="1" customWidth="1"/>
    <col min="2570" max="2570" width="17" style="252" bestFit="1" customWidth="1"/>
    <col min="2571" max="2571" width="10.44140625" style="252" bestFit="1" customWidth="1"/>
    <col min="2572" max="2572" width="17" style="252" bestFit="1" customWidth="1"/>
    <col min="2573" max="2573" width="26.33203125" style="252" bestFit="1" customWidth="1"/>
    <col min="2574" max="2574" width="40.6640625" style="252" customWidth="1"/>
    <col min="2575" max="2575" width="10.44140625" style="252" bestFit="1" customWidth="1"/>
    <col min="2576" max="2576" width="10.33203125" style="252" bestFit="1" customWidth="1"/>
    <col min="2577" max="2577" width="26.109375" style="252" bestFit="1" customWidth="1"/>
    <col min="2578" max="2578" width="8.88671875" style="252"/>
    <col min="2579" max="2580" width="0" style="252" hidden="1" customWidth="1"/>
    <col min="2581" max="2805" width="8.88671875" style="252"/>
    <col min="2806" max="2806" width="6.6640625" style="252" customWidth="1"/>
    <col min="2807" max="2807" width="6.33203125" style="252" bestFit="1" customWidth="1"/>
    <col min="2808" max="2808" width="5.88671875" style="252" bestFit="1" customWidth="1"/>
    <col min="2809" max="2809" width="27.44140625" style="252" bestFit="1" customWidth="1"/>
    <col min="2810" max="2811" width="36.44140625" style="252" customWidth="1"/>
    <col min="2812" max="2812" width="35" style="252" bestFit="1" customWidth="1"/>
    <col min="2813" max="2813" width="12.109375" style="252" customWidth="1"/>
    <col min="2814" max="2814" width="15.44140625" style="252" customWidth="1"/>
    <col min="2815" max="2815" width="31.6640625" style="252" customWidth="1"/>
    <col min="2816" max="2816" width="48.44140625" style="252" customWidth="1"/>
    <col min="2817" max="2817" width="13.44140625" style="252" customWidth="1"/>
    <col min="2818" max="2818" width="15.88671875" style="252" customWidth="1"/>
    <col min="2819" max="2819" width="9.6640625" style="252" bestFit="1" customWidth="1"/>
    <col min="2820" max="2820" width="16.6640625" style="252" bestFit="1" customWidth="1"/>
    <col min="2821" max="2821" width="20.33203125" style="252" customWidth="1"/>
    <col min="2822" max="2822" width="17" style="252" bestFit="1" customWidth="1"/>
    <col min="2823" max="2823" width="10.44140625" style="252" bestFit="1" customWidth="1"/>
    <col min="2824" max="2824" width="17" style="252" bestFit="1" customWidth="1"/>
    <col min="2825" max="2825" width="26.33203125" style="252" bestFit="1" customWidth="1"/>
    <col min="2826" max="2826" width="17" style="252" bestFit="1" customWidth="1"/>
    <col min="2827" max="2827" width="10.44140625" style="252" bestFit="1" customWidth="1"/>
    <col min="2828" max="2828" width="17" style="252" bestFit="1" customWidth="1"/>
    <col min="2829" max="2829" width="26.33203125" style="252" bestFit="1" customWidth="1"/>
    <col min="2830" max="2830" width="40.6640625" style="252" customWidth="1"/>
    <col min="2831" max="2831" width="10.44140625" style="252" bestFit="1" customWidth="1"/>
    <col min="2832" max="2832" width="10.33203125" style="252" bestFit="1" customWidth="1"/>
    <col min="2833" max="2833" width="26.109375" style="252" bestFit="1" customWidth="1"/>
    <col min="2834" max="2834" width="8.88671875" style="252"/>
    <col min="2835" max="2836" width="0" style="252" hidden="1" customWidth="1"/>
    <col min="2837" max="3061" width="8.88671875" style="252"/>
    <col min="3062" max="3062" width="6.6640625" style="252" customWidth="1"/>
    <col min="3063" max="3063" width="6.33203125" style="252" bestFit="1" customWidth="1"/>
    <col min="3064" max="3064" width="5.88671875" style="252" bestFit="1" customWidth="1"/>
    <col min="3065" max="3065" width="27.44140625" style="252" bestFit="1" customWidth="1"/>
    <col min="3066" max="3067" width="36.44140625" style="252" customWidth="1"/>
    <col min="3068" max="3068" width="35" style="252" bestFit="1" customWidth="1"/>
    <col min="3069" max="3069" width="12.109375" style="252" customWidth="1"/>
    <col min="3070" max="3070" width="15.44140625" style="252" customWidth="1"/>
    <col min="3071" max="3071" width="31.6640625" style="252" customWidth="1"/>
    <col min="3072" max="3072" width="48.44140625" style="252" customWidth="1"/>
    <col min="3073" max="3073" width="13.44140625" style="252" customWidth="1"/>
    <col min="3074" max="3074" width="15.88671875" style="252" customWidth="1"/>
    <col min="3075" max="3075" width="9.6640625" style="252" bestFit="1" customWidth="1"/>
    <col min="3076" max="3076" width="16.6640625" style="252" bestFit="1" customWidth="1"/>
    <col min="3077" max="3077" width="20.33203125" style="252" customWidth="1"/>
    <col min="3078" max="3078" width="17" style="252" bestFit="1" customWidth="1"/>
    <col min="3079" max="3079" width="10.44140625" style="252" bestFit="1" customWidth="1"/>
    <col min="3080" max="3080" width="17" style="252" bestFit="1" customWidth="1"/>
    <col min="3081" max="3081" width="26.33203125" style="252" bestFit="1" customWidth="1"/>
    <col min="3082" max="3082" width="17" style="252" bestFit="1" customWidth="1"/>
    <col min="3083" max="3083" width="10.44140625" style="252" bestFit="1" customWidth="1"/>
    <col min="3084" max="3084" width="17" style="252" bestFit="1" customWidth="1"/>
    <col min="3085" max="3085" width="26.33203125" style="252" bestFit="1" customWidth="1"/>
    <col min="3086" max="3086" width="40.6640625" style="252" customWidth="1"/>
    <col min="3087" max="3087" width="10.44140625" style="252" bestFit="1" customWidth="1"/>
    <col min="3088" max="3088" width="10.33203125" style="252" bestFit="1" customWidth="1"/>
    <col min="3089" max="3089" width="26.109375" style="252" bestFit="1" customWidth="1"/>
    <col min="3090" max="3090" width="8.88671875" style="252"/>
    <col min="3091" max="3092" width="0" style="252" hidden="1" customWidth="1"/>
    <col min="3093" max="3317" width="8.88671875" style="252"/>
    <col min="3318" max="3318" width="6.6640625" style="252" customWidth="1"/>
    <col min="3319" max="3319" width="6.33203125" style="252" bestFit="1" customWidth="1"/>
    <col min="3320" max="3320" width="5.88671875" style="252" bestFit="1" customWidth="1"/>
    <col min="3321" max="3321" width="27.44140625" style="252" bestFit="1" customWidth="1"/>
    <col min="3322" max="3323" width="36.44140625" style="252" customWidth="1"/>
    <col min="3324" max="3324" width="35" style="252" bestFit="1" customWidth="1"/>
    <col min="3325" max="3325" width="12.109375" style="252" customWidth="1"/>
    <col min="3326" max="3326" width="15.44140625" style="252" customWidth="1"/>
    <col min="3327" max="3327" width="31.6640625" style="252" customWidth="1"/>
    <col min="3328" max="3328" width="48.44140625" style="252" customWidth="1"/>
    <col min="3329" max="3329" width="13.44140625" style="252" customWidth="1"/>
    <col min="3330" max="3330" width="15.88671875" style="252" customWidth="1"/>
    <col min="3331" max="3331" width="9.6640625" style="252" bestFit="1" customWidth="1"/>
    <col min="3332" max="3332" width="16.6640625" style="252" bestFit="1" customWidth="1"/>
    <col min="3333" max="3333" width="20.33203125" style="252" customWidth="1"/>
    <col min="3334" max="3334" width="17" style="252" bestFit="1" customWidth="1"/>
    <col min="3335" max="3335" width="10.44140625" style="252" bestFit="1" customWidth="1"/>
    <col min="3336" max="3336" width="17" style="252" bestFit="1" customWidth="1"/>
    <col min="3337" max="3337" width="26.33203125" style="252" bestFit="1" customWidth="1"/>
    <col min="3338" max="3338" width="17" style="252" bestFit="1" customWidth="1"/>
    <col min="3339" max="3339" width="10.44140625" style="252" bestFit="1" customWidth="1"/>
    <col min="3340" max="3340" width="17" style="252" bestFit="1" customWidth="1"/>
    <col min="3341" max="3341" width="26.33203125" style="252" bestFit="1" customWidth="1"/>
    <col min="3342" max="3342" width="40.6640625" style="252" customWidth="1"/>
    <col min="3343" max="3343" width="10.44140625" style="252" bestFit="1" customWidth="1"/>
    <col min="3344" max="3344" width="10.33203125" style="252" bestFit="1" customWidth="1"/>
    <col min="3345" max="3345" width="26.109375" style="252" bestFit="1" customWidth="1"/>
    <col min="3346" max="3346" width="8.88671875" style="252"/>
    <col min="3347" max="3348" width="0" style="252" hidden="1" customWidth="1"/>
    <col min="3349" max="3573" width="8.88671875" style="252"/>
    <col min="3574" max="3574" width="6.6640625" style="252" customWidth="1"/>
    <col min="3575" max="3575" width="6.33203125" style="252" bestFit="1" customWidth="1"/>
    <col min="3576" max="3576" width="5.88671875" style="252" bestFit="1" customWidth="1"/>
    <col min="3577" max="3577" width="27.44140625" style="252" bestFit="1" customWidth="1"/>
    <col min="3578" max="3579" width="36.44140625" style="252" customWidth="1"/>
    <col min="3580" max="3580" width="35" style="252" bestFit="1" customWidth="1"/>
    <col min="3581" max="3581" width="12.109375" style="252" customWidth="1"/>
    <col min="3582" max="3582" width="15.44140625" style="252" customWidth="1"/>
    <col min="3583" max="3583" width="31.6640625" style="252" customWidth="1"/>
    <col min="3584" max="3584" width="48.44140625" style="252" customWidth="1"/>
    <col min="3585" max="3585" width="13.44140625" style="252" customWidth="1"/>
    <col min="3586" max="3586" width="15.88671875" style="252" customWidth="1"/>
    <col min="3587" max="3587" width="9.6640625" style="252" bestFit="1" customWidth="1"/>
    <col min="3588" max="3588" width="16.6640625" style="252" bestFit="1" customWidth="1"/>
    <col min="3589" max="3589" width="20.33203125" style="252" customWidth="1"/>
    <col min="3590" max="3590" width="17" style="252" bestFit="1" customWidth="1"/>
    <col min="3591" max="3591" width="10.44140625" style="252" bestFit="1" customWidth="1"/>
    <col min="3592" max="3592" width="17" style="252" bestFit="1" customWidth="1"/>
    <col min="3593" max="3593" width="26.33203125" style="252" bestFit="1" customWidth="1"/>
    <col min="3594" max="3594" width="17" style="252" bestFit="1" customWidth="1"/>
    <col min="3595" max="3595" width="10.44140625" style="252" bestFit="1" customWidth="1"/>
    <col min="3596" max="3596" width="17" style="252" bestFit="1" customWidth="1"/>
    <col min="3597" max="3597" width="26.33203125" style="252" bestFit="1" customWidth="1"/>
    <col min="3598" max="3598" width="40.6640625" style="252" customWidth="1"/>
    <col min="3599" max="3599" width="10.44140625" style="252" bestFit="1" customWidth="1"/>
    <col min="3600" max="3600" width="10.33203125" style="252" bestFit="1" customWidth="1"/>
    <col min="3601" max="3601" width="26.109375" style="252" bestFit="1" customWidth="1"/>
    <col min="3602" max="3602" width="8.88671875" style="252"/>
    <col min="3603" max="3604" width="0" style="252" hidden="1" customWidth="1"/>
    <col min="3605" max="3829" width="8.88671875" style="252"/>
    <col min="3830" max="3830" width="6.6640625" style="252" customWidth="1"/>
    <col min="3831" max="3831" width="6.33203125" style="252" bestFit="1" customWidth="1"/>
    <col min="3832" max="3832" width="5.88671875" style="252" bestFit="1" customWidth="1"/>
    <col min="3833" max="3833" width="27.44140625" style="252" bestFit="1" customWidth="1"/>
    <col min="3834" max="3835" width="36.44140625" style="252" customWidth="1"/>
    <col min="3836" max="3836" width="35" style="252" bestFit="1" customWidth="1"/>
    <col min="3837" max="3837" width="12.109375" style="252" customWidth="1"/>
    <col min="3838" max="3838" width="15.44140625" style="252" customWidth="1"/>
    <col min="3839" max="3839" width="31.6640625" style="252" customWidth="1"/>
    <col min="3840" max="3840" width="48.44140625" style="252" customWidth="1"/>
    <col min="3841" max="3841" width="13.44140625" style="252" customWidth="1"/>
    <col min="3842" max="3842" width="15.88671875" style="252" customWidth="1"/>
    <col min="3843" max="3843" width="9.6640625" style="252" bestFit="1" customWidth="1"/>
    <col min="3844" max="3844" width="16.6640625" style="252" bestFit="1" customWidth="1"/>
    <col min="3845" max="3845" width="20.33203125" style="252" customWidth="1"/>
    <col min="3846" max="3846" width="17" style="252" bestFit="1" customWidth="1"/>
    <col min="3847" max="3847" width="10.44140625" style="252" bestFit="1" customWidth="1"/>
    <col min="3848" max="3848" width="17" style="252" bestFit="1" customWidth="1"/>
    <col min="3849" max="3849" width="26.33203125" style="252" bestFit="1" customWidth="1"/>
    <col min="3850" max="3850" width="17" style="252" bestFit="1" customWidth="1"/>
    <col min="3851" max="3851" width="10.44140625" style="252" bestFit="1" customWidth="1"/>
    <col min="3852" max="3852" width="17" style="252" bestFit="1" customWidth="1"/>
    <col min="3853" max="3853" width="26.33203125" style="252" bestFit="1" customWidth="1"/>
    <col min="3854" max="3854" width="40.6640625" style="252" customWidth="1"/>
    <col min="3855" max="3855" width="10.44140625" style="252" bestFit="1" customWidth="1"/>
    <col min="3856" max="3856" width="10.33203125" style="252" bestFit="1" customWidth="1"/>
    <col min="3857" max="3857" width="26.109375" style="252" bestFit="1" customWidth="1"/>
    <col min="3858" max="3858" width="8.88671875" style="252"/>
    <col min="3859" max="3860" width="0" style="252" hidden="1" customWidth="1"/>
    <col min="3861" max="4085" width="8.88671875" style="252"/>
    <col min="4086" max="4086" width="6.6640625" style="252" customWidth="1"/>
    <col min="4087" max="4087" width="6.33203125" style="252" bestFit="1" customWidth="1"/>
    <col min="4088" max="4088" width="5.88671875" style="252" bestFit="1" customWidth="1"/>
    <col min="4089" max="4089" width="27.44140625" style="252" bestFit="1" customWidth="1"/>
    <col min="4090" max="4091" width="36.44140625" style="252" customWidth="1"/>
    <col min="4092" max="4092" width="35" style="252" bestFit="1" customWidth="1"/>
    <col min="4093" max="4093" width="12.109375" style="252" customWidth="1"/>
    <col min="4094" max="4094" width="15.44140625" style="252" customWidth="1"/>
    <col min="4095" max="4095" width="31.6640625" style="252" customWidth="1"/>
    <col min="4096" max="4096" width="48.44140625" style="252" customWidth="1"/>
    <col min="4097" max="4097" width="13.44140625" style="252" customWidth="1"/>
    <col min="4098" max="4098" width="15.88671875" style="252" customWidth="1"/>
    <col min="4099" max="4099" width="9.6640625" style="252" bestFit="1" customWidth="1"/>
    <col min="4100" max="4100" width="16.6640625" style="252" bestFit="1" customWidth="1"/>
    <col min="4101" max="4101" width="20.33203125" style="252" customWidth="1"/>
    <col min="4102" max="4102" width="17" style="252" bestFit="1" customWidth="1"/>
    <col min="4103" max="4103" width="10.44140625" style="252" bestFit="1" customWidth="1"/>
    <col min="4104" max="4104" width="17" style="252" bestFit="1" customWidth="1"/>
    <col min="4105" max="4105" width="26.33203125" style="252" bestFit="1" customWidth="1"/>
    <col min="4106" max="4106" width="17" style="252" bestFit="1" customWidth="1"/>
    <col min="4107" max="4107" width="10.44140625" style="252" bestFit="1" customWidth="1"/>
    <col min="4108" max="4108" width="17" style="252" bestFit="1" customWidth="1"/>
    <col min="4109" max="4109" width="26.33203125" style="252" bestFit="1" customWidth="1"/>
    <col min="4110" max="4110" width="40.6640625" style="252" customWidth="1"/>
    <col min="4111" max="4111" width="10.44140625" style="252" bestFit="1" customWidth="1"/>
    <col min="4112" max="4112" width="10.33203125" style="252" bestFit="1" customWidth="1"/>
    <col min="4113" max="4113" width="26.109375" style="252" bestFit="1" customWidth="1"/>
    <col min="4114" max="4114" width="8.88671875" style="252"/>
    <col min="4115" max="4116" width="0" style="252" hidden="1" customWidth="1"/>
    <col min="4117" max="4341" width="8.88671875" style="252"/>
    <col min="4342" max="4342" width="6.6640625" style="252" customWidth="1"/>
    <col min="4343" max="4343" width="6.33203125" style="252" bestFit="1" customWidth="1"/>
    <col min="4344" max="4344" width="5.88671875" style="252" bestFit="1" customWidth="1"/>
    <col min="4345" max="4345" width="27.44140625" style="252" bestFit="1" customWidth="1"/>
    <col min="4346" max="4347" width="36.44140625" style="252" customWidth="1"/>
    <col min="4348" max="4348" width="35" style="252" bestFit="1" customWidth="1"/>
    <col min="4349" max="4349" width="12.109375" style="252" customWidth="1"/>
    <col min="4350" max="4350" width="15.44140625" style="252" customWidth="1"/>
    <col min="4351" max="4351" width="31.6640625" style="252" customWidth="1"/>
    <col min="4352" max="4352" width="48.44140625" style="252" customWidth="1"/>
    <col min="4353" max="4353" width="13.44140625" style="252" customWidth="1"/>
    <col min="4354" max="4354" width="15.88671875" style="252" customWidth="1"/>
    <col min="4355" max="4355" width="9.6640625" style="252" bestFit="1" customWidth="1"/>
    <col min="4356" max="4356" width="16.6640625" style="252" bestFit="1" customWidth="1"/>
    <col min="4357" max="4357" width="20.33203125" style="252" customWidth="1"/>
    <col min="4358" max="4358" width="17" style="252" bestFit="1" customWidth="1"/>
    <col min="4359" max="4359" width="10.44140625" style="252" bestFit="1" customWidth="1"/>
    <col min="4360" max="4360" width="17" style="252" bestFit="1" customWidth="1"/>
    <col min="4361" max="4361" width="26.33203125" style="252" bestFit="1" customWidth="1"/>
    <col min="4362" max="4362" width="17" style="252" bestFit="1" customWidth="1"/>
    <col min="4363" max="4363" width="10.44140625" style="252" bestFit="1" customWidth="1"/>
    <col min="4364" max="4364" width="17" style="252" bestFit="1" customWidth="1"/>
    <col min="4365" max="4365" width="26.33203125" style="252" bestFit="1" customWidth="1"/>
    <col min="4366" max="4366" width="40.6640625" style="252" customWidth="1"/>
    <col min="4367" max="4367" width="10.44140625" style="252" bestFit="1" customWidth="1"/>
    <col min="4368" max="4368" width="10.33203125" style="252" bestFit="1" customWidth="1"/>
    <col min="4369" max="4369" width="26.109375" style="252" bestFit="1" customWidth="1"/>
    <col min="4370" max="4370" width="8.88671875" style="252"/>
    <col min="4371" max="4372" width="0" style="252" hidden="1" customWidth="1"/>
    <col min="4373" max="4597" width="8.88671875" style="252"/>
    <col min="4598" max="4598" width="6.6640625" style="252" customWidth="1"/>
    <col min="4599" max="4599" width="6.33203125" style="252" bestFit="1" customWidth="1"/>
    <col min="4600" max="4600" width="5.88671875" style="252" bestFit="1" customWidth="1"/>
    <col min="4601" max="4601" width="27.44140625" style="252" bestFit="1" customWidth="1"/>
    <col min="4602" max="4603" width="36.44140625" style="252" customWidth="1"/>
    <col min="4604" max="4604" width="35" style="252" bestFit="1" customWidth="1"/>
    <col min="4605" max="4605" width="12.109375" style="252" customWidth="1"/>
    <col min="4606" max="4606" width="15.44140625" style="252" customWidth="1"/>
    <col min="4607" max="4607" width="31.6640625" style="252" customWidth="1"/>
    <col min="4608" max="4608" width="48.44140625" style="252" customWidth="1"/>
    <col min="4609" max="4609" width="13.44140625" style="252" customWidth="1"/>
    <col min="4610" max="4610" width="15.88671875" style="252" customWidth="1"/>
    <col min="4611" max="4611" width="9.6640625" style="252" bestFit="1" customWidth="1"/>
    <col min="4612" max="4612" width="16.6640625" style="252" bestFit="1" customWidth="1"/>
    <col min="4613" max="4613" width="20.33203125" style="252" customWidth="1"/>
    <col min="4614" max="4614" width="17" style="252" bestFit="1" customWidth="1"/>
    <col min="4615" max="4615" width="10.44140625" style="252" bestFit="1" customWidth="1"/>
    <col min="4616" max="4616" width="17" style="252" bestFit="1" customWidth="1"/>
    <col min="4617" max="4617" width="26.33203125" style="252" bestFit="1" customWidth="1"/>
    <col min="4618" max="4618" width="17" style="252" bestFit="1" customWidth="1"/>
    <col min="4619" max="4619" width="10.44140625" style="252" bestFit="1" customWidth="1"/>
    <col min="4620" max="4620" width="17" style="252" bestFit="1" customWidth="1"/>
    <col min="4621" max="4621" width="26.33203125" style="252" bestFit="1" customWidth="1"/>
    <col min="4622" max="4622" width="40.6640625" style="252" customWidth="1"/>
    <col min="4623" max="4623" width="10.44140625" style="252" bestFit="1" customWidth="1"/>
    <col min="4624" max="4624" width="10.33203125" style="252" bestFit="1" customWidth="1"/>
    <col min="4625" max="4625" width="26.109375" style="252" bestFit="1" customWidth="1"/>
    <col min="4626" max="4626" width="8.88671875" style="252"/>
    <col min="4627" max="4628" width="0" style="252" hidden="1" customWidth="1"/>
    <col min="4629" max="4853" width="8.88671875" style="252"/>
    <col min="4854" max="4854" width="6.6640625" style="252" customWidth="1"/>
    <col min="4855" max="4855" width="6.33203125" style="252" bestFit="1" customWidth="1"/>
    <col min="4856" max="4856" width="5.88671875" style="252" bestFit="1" customWidth="1"/>
    <col min="4857" max="4857" width="27.44140625" style="252" bestFit="1" customWidth="1"/>
    <col min="4858" max="4859" width="36.44140625" style="252" customWidth="1"/>
    <col min="4860" max="4860" width="35" style="252" bestFit="1" customWidth="1"/>
    <col min="4861" max="4861" width="12.109375" style="252" customWidth="1"/>
    <col min="4862" max="4862" width="15.44140625" style="252" customWidth="1"/>
    <col min="4863" max="4863" width="31.6640625" style="252" customWidth="1"/>
    <col min="4864" max="4864" width="48.44140625" style="252" customWidth="1"/>
    <col min="4865" max="4865" width="13.44140625" style="252" customWidth="1"/>
    <col min="4866" max="4866" width="15.88671875" style="252" customWidth="1"/>
    <col min="4867" max="4867" width="9.6640625" style="252" bestFit="1" customWidth="1"/>
    <col min="4868" max="4868" width="16.6640625" style="252" bestFit="1" customWidth="1"/>
    <col min="4869" max="4869" width="20.33203125" style="252" customWidth="1"/>
    <col min="4870" max="4870" width="17" style="252" bestFit="1" customWidth="1"/>
    <col min="4871" max="4871" width="10.44140625" style="252" bestFit="1" customWidth="1"/>
    <col min="4872" max="4872" width="17" style="252" bestFit="1" customWidth="1"/>
    <col min="4873" max="4873" width="26.33203125" style="252" bestFit="1" customWidth="1"/>
    <col min="4874" max="4874" width="17" style="252" bestFit="1" customWidth="1"/>
    <col min="4875" max="4875" width="10.44140625" style="252" bestFit="1" customWidth="1"/>
    <col min="4876" max="4876" width="17" style="252" bestFit="1" customWidth="1"/>
    <col min="4877" max="4877" width="26.33203125" style="252" bestFit="1" customWidth="1"/>
    <col min="4878" max="4878" width="40.6640625" style="252" customWidth="1"/>
    <col min="4879" max="4879" width="10.44140625" style="252" bestFit="1" customWidth="1"/>
    <col min="4880" max="4880" width="10.33203125" style="252" bestFit="1" customWidth="1"/>
    <col min="4881" max="4881" width="26.109375" style="252" bestFit="1" customWidth="1"/>
    <col min="4882" max="4882" width="8.88671875" style="252"/>
    <col min="4883" max="4884" width="0" style="252" hidden="1" customWidth="1"/>
    <col min="4885" max="5109" width="8.88671875" style="252"/>
    <col min="5110" max="5110" width="6.6640625" style="252" customWidth="1"/>
    <col min="5111" max="5111" width="6.33203125" style="252" bestFit="1" customWidth="1"/>
    <col min="5112" max="5112" width="5.88671875" style="252" bestFit="1" customWidth="1"/>
    <col min="5113" max="5113" width="27.44140625" style="252" bestFit="1" customWidth="1"/>
    <col min="5114" max="5115" width="36.44140625" style="252" customWidth="1"/>
    <col min="5116" max="5116" width="35" style="252" bestFit="1" customWidth="1"/>
    <col min="5117" max="5117" width="12.109375" style="252" customWidth="1"/>
    <col min="5118" max="5118" width="15.44140625" style="252" customWidth="1"/>
    <col min="5119" max="5119" width="31.6640625" style="252" customWidth="1"/>
    <col min="5120" max="5120" width="48.44140625" style="252" customWidth="1"/>
    <col min="5121" max="5121" width="13.44140625" style="252" customWidth="1"/>
    <col min="5122" max="5122" width="15.88671875" style="252" customWidth="1"/>
    <col min="5123" max="5123" width="9.6640625" style="252" bestFit="1" customWidth="1"/>
    <col min="5124" max="5124" width="16.6640625" style="252" bestFit="1" customWidth="1"/>
    <col min="5125" max="5125" width="20.33203125" style="252" customWidth="1"/>
    <col min="5126" max="5126" width="17" style="252" bestFit="1" customWidth="1"/>
    <col min="5127" max="5127" width="10.44140625" style="252" bestFit="1" customWidth="1"/>
    <col min="5128" max="5128" width="17" style="252" bestFit="1" customWidth="1"/>
    <col min="5129" max="5129" width="26.33203125" style="252" bestFit="1" customWidth="1"/>
    <col min="5130" max="5130" width="17" style="252" bestFit="1" customWidth="1"/>
    <col min="5131" max="5131" width="10.44140625" style="252" bestFit="1" customWidth="1"/>
    <col min="5132" max="5132" width="17" style="252" bestFit="1" customWidth="1"/>
    <col min="5133" max="5133" width="26.33203125" style="252" bestFit="1" customWidth="1"/>
    <col min="5134" max="5134" width="40.6640625" style="252" customWidth="1"/>
    <col min="5135" max="5135" width="10.44140625" style="252" bestFit="1" customWidth="1"/>
    <col min="5136" max="5136" width="10.33203125" style="252" bestFit="1" customWidth="1"/>
    <col min="5137" max="5137" width="26.109375" style="252" bestFit="1" customWidth="1"/>
    <col min="5138" max="5138" width="8.88671875" style="252"/>
    <col min="5139" max="5140" width="0" style="252" hidden="1" customWidth="1"/>
    <col min="5141" max="5365" width="8.88671875" style="252"/>
    <col min="5366" max="5366" width="6.6640625" style="252" customWidth="1"/>
    <col min="5367" max="5367" width="6.33203125" style="252" bestFit="1" customWidth="1"/>
    <col min="5368" max="5368" width="5.88671875" style="252" bestFit="1" customWidth="1"/>
    <col min="5369" max="5369" width="27.44140625" style="252" bestFit="1" customWidth="1"/>
    <col min="5370" max="5371" width="36.44140625" style="252" customWidth="1"/>
    <col min="5372" max="5372" width="35" style="252" bestFit="1" customWidth="1"/>
    <col min="5373" max="5373" width="12.109375" style="252" customWidth="1"/>
    <col min="5374" max="5374" width="15.44140625" style="252" customWidth="1"/>
    <col min="5375" max="5375" width="31.6640625" style="252" customWidth="1"/>
    <col min="5376" max="5376" width="48.44140625" style="252" customWidth="1"/>
    <col min="5377" max="5377" width="13.44140625" style="252" customWidth="1"/>
    <col min="5378" max="5378" width="15.88671875" style="252" customWidth="1"/>
    <col min="5379" max="5379" width="9.6640625" style="252" bestFit="1" customWidth="1"/>
    <col min="5380" max="5380" width="16.6640625" style="252" bestFit="1" customWidth="1"/>
    <col min="5381" max="5381" width="20.33203125" style="252" customWidth="1"/>
    <col min="5382" max="5382" width="17" style="252" bestFit="1" customWidth="1"/>
    <col min="5383" max="5383" width="10.44140625" style="252" bestFit="1" customWidth="1"/>
    <col min="5384" max="5384" width="17" style="252" bestFit="1" customWidth="1"/>
    <col min="5385" max="5385" width="26.33203125" style="252" bestFit="1" customWidth="1"/>
    <col min="5386" max="5386" width="17" style="252" bestFit="1" customWidth="1"/>
    <col min="5387" max="5387" width="10.44140625" style="252" bestFit="1" customWidth="1"/>
    <col min="5388" max="5388" width="17" style="252" bestFit="1" customWidth="1"/>
    <col min="5389" max="5389" width="26.33203125" style="252" bestFit="1" customWidth="1"/>
    <col min="5390" max="5390" width="40.6640625" style="252" customWidth="1"/>
    <col min="5391" max="5391" width="10.44140625" style="252" bestFit="1" customWidth="1"/>
    <col min="5392" max="5392" width="10.33203125" style="252" bestFit="1" customWidth="1"/>
    <col min="5393" max="5393" width="26.109375" style="252" bestFit="1" customWidth="1"/>
    <col min="5394" max="5394" width="8.88671875" style="252"/>
    <col min="5395" max="5396" width="0" style="252" hidden="1" customWidth="1"/>
    <col min="5397" max="5621" width="8.88671875" style="252"/>
    <col min="5622" max="5622" width="6.6640625" style="252" customWidth="1"/>
    <col min="5623" max="5623" width="6.33203125" style="252" bestFit="1" customWidth="1"/>
    <col min="5624" max="5624" width="5.88671875" style="252" bestFit="1" customWidth="1"/>
    <col min="5625" max="5625" width="27.44140625" style="252" bestFit="1" customWidth="1"/>
    <col min="5626" max="5627" width="36.44140625" style="252" customWidth="1"/>
    <col min="5628" max="5628" width="35" style="252" bestFit="1" customWidth="1"/>
    <col min="5629" max="5629" width="12.109375" style="252" customWidth="1"/>
    <col min="5630" max="5630" width="15.44140625" style="252" customWidth="1"/>
    <col min="5631" max="5631" width="31.6640625" style="252" customWidth="1"/>
    <col min="5632" max="5632" width="48.44140625" style="252" customWidth="1"/>
    <col min="5633" max="5633" width="13.44140625" style="252" customWidth="1"/>
    <col min="5634" max="5634" width="15.88671875" style="252" customWidth="1"/>
    <col min="5635" max="5635" width="9.6640625" style="252" bestFit="1" customWidth="1"/>
    <col min="5636" max="5636" width="16.6640625" style="252" bestFit="1" customWidth="1"/>
    <col min="5637" max="5637" width="20.33203125" style="252" customWidth="1"/>
    <col min="5638" max="5638" width="17" style="252" bestFit="1" customWidth="1"/>
    <col min="5639" max="5639" width="10.44140625" style="252" bestFit="1" customWidth="1"/>
    <col min="5640" max="5640" width="17" style="252" bestFit="1" customWidth="1"/>
    <col min="5641" max="5641" width="26.33203125" style="252" bestFit="1" customWidth="1"/>
    <col min="5642" max="5642" width="17" style="252" bestFit="1" customWidth="1"/>
    <col min="5643" max="5643" width="10.44140625" style="252" bestFit="1" customWidth="1"/>
    <col min="5644" max="5644" width="17" style="252" bestFit="1" customWidth="1"/>
    <col min="5645" max="5645" width="26.33203125" style="252" bestFit="1" customWidth="1"/>
    <col min="5646" max="5646" width="40.6640625" style="252" customWidth="1"/>
    <col min="5647" max="5647" width="10.44140625" style="252" bestFit="1" customWidth="1"/>
    <col min="5648" max="5648" width="10.33203125" style="252" bestFit="1" customWidth="1"/>
    <col min="5649" max="5649" width="26.109375" style="252" bestFit="1" customWidth="1"/>
    <col min="5650" max="5650" width="8.88671875" style="252"/>
    <col min="5651" max="5652" width="0" style="252" hidden="1" customWidth="1"/>
    <col min="5653" max="5877" width="8.88671875" style="252"/>
    <col min="5878" max="5878" width="6.6640625" style="252" customWidth="1"/>
    <col min="5879" max="5879" width="6.33203125" style="252" bestFit="1" customWidth="1"/>
    <col min="5880" max="5880" width="5.88671875" style="252" bestFit="1" customWidth="1"/>
    <col min="5881" max="5881" width="27.44140625" style="252" bestFit="1" customWidth="1"/>
    <col min="5882" max="5883" width="36.44140625" style="252" customWidth="1"/>
    <col min="5884" max="5884" width="35" style="252" bestFit="1" customWidth="1"/>
    <col min="5885" max="5885" width="12.109375" style="252" customWidth="1"/>
    <col min="5886" max="5886" width="15.44140625" style="252" customWidth="1"/>
    <col min="5887" max="5887" width="31.6640625" style="252" customWidth="1"/>
    <col min="5888" max="5888" width="48.44140625" style="252" customWidth="1"/>
    <col min="5889" max="5889" width="13.44140625" style="252" customWidth="1"/>
    <col min="5890" max="5890" width="15.88671875" style="252" customWidth="1"/>
    <col min="5891" max="5891" width="9.6640625" style="252" bestFit="1" customWidth="1"/>
    <col min="5892" max="5892" width="16.6640625" style="252" bestFit="1" customWidth="1"/>
    <col min="5893" max="5893" width="20.33203125" style="252" customWidth="1"/>
    <col min="5894" max="5894" width="17" style="252" bestFit="1" customWidth="1"/>
    <col min="5895" max="5895" width="10.44140625" style="252" bestFit="1" customWidth="1"/>
    <col min="5896" max="5896" width="17" style="252" bestFit="1" customWidth="1"/>
    <col min="5897" max="5897" width="26.33203125" style="252" bestFit="1" customWidth="1"/>
    <col min="5898" max="5898" width="17" style="252" bestFit="1" customWidth="1"/>
    <col min="5899" max="5899" width="10.44140625" style="252" bestFit="1" customWidth="1"/>
    <col min="5900" max="5900" width="17" style="252" bestFit="1" customWidth="1"/>
    <col min="5901" max="5901" width="26.33203125" style="252" bestFit="1" customWidth="1"/>
    <col min="5902" max="5902" width="40.6640625" style="252" customWidth="1"/>
    <col min="5903" max="5903" width="10.44140625" style="252" bestFit="1" customWidth="1"/>
    <col min="5904" max="5904" width="10.33203125" style="252" bestFit="1" customWidth="1"/>
    <col min="5905" max="5905" width="26.109375" style="252" bestFit="1" customWidth="1"/>
    <col min="5906" max="5906" width="8.88671875" style="252"/>
    <col min="5907" max="5908" width="0" style="252" hidden="1" customWidth="1"/>
    <col min="5909" max="6133" width="8.88671875" style="252"/>
    <col min="6134" max="6134" width="6.6640625" style="252" customWidth="1"/>
    <col min="6135" max="6135" width="6.33203125" style="252" bestFit="1" customWidth="1"/>
    <col min="6136" max="6136" width="5.88671875" style="252" bestFit="1" customWidth="1"/>
    <col min="6137" max="6137" width="27.44140625" style="252" bestFit="1" customWidth="1"/>
    <col min="6138" max="6139" width="36.44140625" style="252" customWidth="1"/>
    <col min="6140" max="6140" width="35" style="252" bestFit="1" customWidth="1"/>
    <col min="6141" max="6141" width="12.109375" style="252" customWidth="1"/>
    <col min="6142" max="6142" width="15.44140625" style="252" customWidth="1"/>
    <col min="6143" max="6143" width="31.6640625" style="252" customWidth="1"/>
    <col min="6144" max="6144" width="48.44140625" style="252" customWidth="1"/>
    <col min="6145" max="6145" width="13.44140625" style="252" customWidth="1"/>
    <col min="6146" max="6146" width="15.88671875" style="252" customWidth="1"/>
    <col min="6147" max="6147" width="9.6640625" style="252" bestFit="1" customWidth="1"/>
    <col min="6148" max="6148" width="16.6640625" style="252" bestFit="1" customWidth="1"/>
    <col min="6149" max="6149" width="20.33203125" style="252" customWidth="1"/>
    <col min="6150" max="6150" width="17" style="252" bestFit="1" customWidth="1"/>
    <col min="6151" max="6151" width="10.44140625" style="252" bestFit="1" customWidth="1"/>
    <col min="6152" max="6152" width="17" style="252" bestFit="1" customWidth="1"/>
    <col min="6153" max="6153" width="26.33203125" style="252" bestFit="1" customWidth="1"/>
    <col min="6154" max="6154" width="17" style="252" bestFit="1" customWidth="1"/>
    <col min="6155" max="6155" width="10.44140625" style="252" bestFit="1" customWidth="1"/>
    <col min="6156" max="6156" width="17" style="252" bestFit="1" customWidth="1"/>
    <col min="6157" max="6157" width="26.33203125" style="252" bestFit="1" customWidth="1"/>
    <col min="6158" max="6158" width="40.6640625" style="252" customWidth="1"/>
    <col min="6159" max="6159" width="10.44140625" style="252" bestFit="1" customWidth="1"/>
    <col min="6160" max="6160" width="10.33203125" style="252" bestFit="1" customWidth="1"/>
    <col min="6161" max="6161" width="26.109375" style="252" bestFit="1" customWidth="1"/>
    <col min="6162" max="6162" width="8.88671875" style="252"/>
    <col min="6163" max="6164" width="0" style="252" hidden="1" customWidth="1"/>
    <col min="6165" max="6389" width="8.88671875" style="252"/>
    <col min="6390" max="6390" width="6.6640625" style="252" customWidth="1"/>
    <col min="6391" max="6391" width="6.33203125" style="252" bestFit="1" customWidth="1"/>
    <col min="6392" max="6392" width="5.88671875" style="252" bestFit="1" customWidth="1"/>
    <col min="6393" max="6393" width="27.44140625" style="252" bestFit="1" customWidth="1"/>
    <col min="6394" max="6395" width="36.44140625" style="252" customWidth="1"/>
    <col min="6396" max="6396" width="35" style="252" bestFit="1" customWidth="1"/>
    <col min="6397" max="6397" width="12.109375" style="252" customWidth="1"/>
    <col min="6398" max="6398" width="15.44140625" style="252" customWidth="1"/>
    <col min="6399" max="6399" width="31.6640625" style="252" customWidth="1"/>
    <col min="6400" max="6400" width="48.44140625" style="252" customWidth="1"/>
    <col min="6401" max="6401" width="13.44140625" style="252" customWidth="1"/>
    <col min="6402" max="6402" width="15.88671875" style="252" customWidth="1"/>
    <col min="6403" max="6403" width="9.6640625" style="252" bestFit="1" customWidth="1"/>
    <col min="6404" max="6404" width="16.6640625" style="252" bestFit="1" customWidth="1"/>
    <col min="6405" max="6405" width="20.33203125" style="252" customWidth="1"/>
    <col min="6406" max="6406" width="17" style="252" bestFit="1" customWidth="1"/>
    <col min="6407" max="6407" width="10.44140625" style="252" bestFit="1" customWidth="1"/>
    <col min="6408" max="6408" width="17" style="252" bestFit="1" customWidth="1"/>
    <col min="6409" max="6409" width="26.33203125" style="252" bestFit="1" customWidth="1"/>
    <col min="6410" max="6410" width="17" style="252" bestFit="1" customWidth="1"/>
    <col min="6411" max="6411" width="10.44140625" style="252" bestFit="1" customWidth="1"/>
    <col min="6412" max="6412" width="17" style="252" bestFit="1" customWidth="1"/>
    <col min="6413" max="6413" width="26.33203125" style="252" bestFit="1" customWidth="1"/>
    <col min="6414" max="6414" width="40.6640625" style="252" customWidth="1"/>
    <col min="6415" max="6415" width="10.44140625" style="252" bestFit="1" customWidth="1"/>
    <col min="6416" max="6416" width="10.33203125" style="252" bestFit="1" customWidth="1"/>
    <col min="6417" max="6417" width="26.109375" style="252" bestFit="1" customWidth="1"/>
    <col min="6418" max="6418" width="8.88671875" style="252"/>
    <col min="6419" max="6420" width="0" style="252" hidden="1" customWidth="1"/>
    <col min="6421" max="6645" width="8.88671875" style="252"/>
    <col min="6646" max="6646" width="6.6640625" style="252" customWidth="1"/>
    <col min="6647" max="6647" width="6.33203125" style="252" bestFit="1" customWidth="1"/>
    <col min="6648" max="6648" width="5.88671875" style="252" bestFit="1" customWidth="1"/>
    <col min="6649" max="6649" width="27.44140625" style="252" bestFit="1" customWidth="1"/>
    <col min="6650" max="6651" width="36.44140625" style="252" customWidth="1"/>
    <col min="6652" max="6652" width="35" style="252" bestFit="1" customWidth="1"/>
    <col min="6653" max="6653" width="12.109375" style="252" customWidth="1"/>
    <col min="6654" max="6654" width="15.44140625" style="252" customWidth="1"/>
    <col min="6655" max="6655" width="31.6640625" style="252" customWidth="1"/>
    <col min="6656" max="6656" width="48.44140625" style="252" customWidth="1"/>
    <col min="6657" max="6657" width="13.44140625" style="252" customWidth="1"/>
    <col min="6658" max="6658" width="15.88671875" style="252" customWidth="1"/>
    <col min="6659" max="6659" width="9.6640625" style="252" bestFit="1" customWidth="1"/>
    <col min="6660" max="6660" width="16.6640625" style="252" bestFit="1" customWidth="1"/>
    <col min="6661" max="6661" width="20.33203125" style="252" customWidth="1"/>
    <col min="6662" max="6662" width="17" style="252" bestFit="1" customWidth="1"/>
    <col min="6663" max="6663" width="10.44140625" style="252" bestFit="1" customWidth="1"/>
    <col min="6664" max="6664" width="17" style="252" bestFit="1" customWidth="1"/>
    <col min="6665" max="6665" width="26.33203125" style="252" bestFit="1" customWidth="1"/>
    <col min="6666" max="6666" width="17" style="252" bestFit="1" customWidth="1"/>
    <col min="6667" max="6667" width="10.44140625" style="252" bestFit="1" customWidth="1"/>
    <col min="6668" max="6668" width="17" style="252" bestFit="1" customWidth="1"/>
    <col min="6669" max="6669" width="26.33203125" style="252" bestFit="1" customWidth="1"/>
    <col min="6670" max="6670" width="40.6640625" style="252" customWidth="1"/>
    <col min="6671" max="6671" width="10.44140625" style="252" bestFit="1" customWidth="1"/>
    <col min="6672" max="6672" width="10.33203125" style="252" bestFit="1" customWidth="1"/>
    <col min="6673" max="6673" width="26.109375" style="252" bestFit="1" customWidth="1"/>
    <col min="6674" max="6674" width="8.88671875" style="252"/>
    <col min="6675" max="6676" width="0" style="252" hidden="1" customWidth="1"/>
    <col min="6677" max="6901" width="8.88671875" style="252"/>
    <col min="6902" max="6902" width="6.6640625" style="252" customWidth="1"/>
    <col min="6903" max="6903" width="6.33203125" style="252" bestFit="1" customWidth="1"/>
    <col min="6904" max="6904" width="5.88671875" style="252" bestFit="1" customWidth="1"/>
    <col min="6905" max="6905" width="27.44140625" style="252" bestFit="1" customWidth="1"/>
    <col min="6906" max="6907" width="36.44140625" style="252" customWidth="1"/>
    <col min="6908" max="6908" width="35" style="252" bestFit="1" customWidth="1"/>
    <col min="6909" max="6909" width="12.109375" style="252" customWidth="1"/>
    <col min="6910" max="6910" width="15.44140625" style="252" customWidth="1"/>
    <col min="6911" max="6911" width="31.6640625" style="252" customWidth="1"/>
    <col min="6912" max="6912" width="48.44140625" style="252" customWidth="1"/>
    <col min="6913" max="6913" width="13.44140625" style="252" customWidth="1"/>
    <col min="6914" max="6914" width="15.88671875" style="252" customWidth="1"/>
    <col min="6915" max="6915" width="9.6640625" style="252" bestFit="1" customWidth="1"/>
    <col min="6916" max="6916" width="16.6640625" style="252" bestFit="1" customWidth="1"/>
    <col min="6917" max="6917" width="20.33203125" style="252" customWidth="1"/>
    <col min="6918" max="6918" width="17" style="252" bestFit="1" customWidth="1"/>
    <col min="6919" max="6919" width="10.44140625" style="252" bestFit="1" customWidth="1"/>
    <col min="6920" max="6920" width="17" style="252" bestFit="1" customWidth="1"/>
    <col min="6921" max="6921" width="26.33203125" style="252" bestFit="1" customWidth="1"/>
    <col min="6922" max="6922" width="17" style="252" bestFit="1" customWidth="1"/>
    <col min="6923" max="6923" width="10.44140625" style="252" bestFit="1" customWidth="1"/>
    <col min="6924" max="6924" width="17" style="252" bestFit="1" customWidth="1"/>
    <col min="6925" max="6925" width="26.33203125" style="252" bestFit="1" customWidth="1"/>
    <col min="6926" max="6926" width="40.6640625" style="252" customWidth="1"/>
    <col min="6927" max="6927" width="10.44140625" style="252" bestFit="1" customWidth="1"/>
    <col min="6928" max="6928" width="10.33203125" style="252" bestFit="1" customWidth="1"/>
    <col min="6929" max="6929" width="26.109375" style="252" bestFit="1" customWidth="1"/>
    <col min="6930" max="6930" width="8.88671875" style="252"/>
    <col min="6931" max="6932" width="0" style="252" hidden="1" customWidth="1"/>
    <col min="6933" max="7157" width="8.88671875" style="252"/>
    <col min="7158" max="7158" width="6.6640625" style="252" customWidth="1"/>
    <col min="7159" max="7159" width="6.33203125" style="252" bestFit="1" customWidth="1"/>
    <col min="7160" max="7160" width="5.88671875" style="252" bestFit="1" customWidth="1"/>
    <col min="7161" max="7161" width="27.44140625" style="252" bestFit="1" customWidth="1"/>
    <col min="7162" max="7163" width="36.44140625" style="252" customWidth="1"/>
    <col min="7164" max="7164" width="35" style="252" bestFit="1" customWidth="1"/>
    <col min="7165" max="7165" width="12.109375" style="252" customWidth="1"/>
    <col min="7166" max="7166" width="15.44140625" style="252" customWidth="1"/>
    <col min="7167" max="7167" width="31.6640625" style="252" customWidth="1"/>
    <col min="7168" max="7168" width="48.44140625" style="252" customWidth="1"/>
    <col min="7169" max="7169" width="13.44140625" style="252" customWidth="1"/>
    <col min="7170" max="7170" width="15.88671875" style="252" customWidth="1"/>
    <col min="7171" max="7171" width="9.6640625" style="252" bestFit="1" customWidth="1"/>
    <col min="7172" max="7172" width="16.6640625" style="252" bestFit="1" customWidth="1"/>
    <col min="7173" max="7173" width="20.33203125" style="252" customWidth="1"/>
    <col min="7174" max="7174" width="17" style="252" bestFit="1" customWidth="1"/>
    <col min="7175" max="7175" width="10.44140625" style="252" bestFit="1" customWidth="1"/>
    <col min="7176" max="7176" width="17" style="252" bestFit="1" customWidth="1"/>
    <col min="7177" max="7177" width="26.33203125" style="252" bestFit="1" customWidth="1"/>
    <col min="7178" max="7178" width="17" style="252" bestFit="1" customWidth="1"/>
    <col min="7179" max="7179" width="10.44140625" style="252" bestFit="1" customWidth="1"/>
    <col min="7180" max="7180" width="17" style="252" bestFit="1" customWidth="1"/>
    <col min="7181" max="7181" width="26.33203125" style="252" bestFit="1" customWidth="1"/>
    <col min="7182" max="7182" width="40.6640625" style="252" customWidth="1"/>
    <col min="7183" max="7183" width="10.44140625" style="252" bestFit="1" customWidth="1"/>
    <col min="7184" max="7184" width="10.33203125" style="252" bestFit="1" customWidth="1"/>
    <col min="7185" max="7185" width="26.109375" style="252" bestFit="1" customWidth="1"/>
    <col min="7186" max="7186" width="8.88671875" style="252"/>
    <col min="7187" max="7188" width="0" style="252" hidden="1" customWidth="1"/>
    <col min="7189" max="7413" width="8.88671875" style="252"/>
    <col min="7414" max="7414" width="6.6640625" style="252" customWidth="1"/>
    <col min="7415" max="7415" width="6.33203125" style="252" bestFit="1" customWidth="1"/>
    <col min="7416" max="7416" width="5.88671875" style="252" bestFit="1" customWidth="1"/>
    <col min="7417" max="7417" width="27.44140625" style="252" bestFit="1" customWidth="1"/>
    <col min="7418" max="7419" width="36.44140625" style="252" customWidth="1"/>
    <col min="7420" max="7420" width="35" style="252" bestFit="1" customWidth="1"/>
    <col min="7421" max="7421" width="12.109375" style="252" customWidth="1"/>
    <col min="7422" max="7422" width="15.44140625" style="252" customWidth="1"/>
    <col min="7423" max="7423" width="31.6640625" style="252" customWidth="1"/>
    <col min="7424" max="7424" width="48.44140625" style="252" customWidth="1"/>
    <col min="7425" max="7425" width="13.44140625" style="252" customWidth="1"/>
    <col min="7426" max="7426" width="15.88671875" style="252" customWidth="1"/>
    <col min="7427" max="7427" width="9.6640625" style="252" bestFit="1" customWidth="1"/>
    <col min="7428" max="7428" width="16.6640625" style="252" bestFit="1" customWidth="1"/>
    <col min="7429" max="7429" width="20.33203125" style="252" customWidth="1"/>
    <col min="7430" max="7430" width="17" style="252" bestFit="1" customWidth="1"/>
    <col min="7431" max="7431" width="10.44140625" style="252" bestFit="1" customWidth="1"/>
    <col min="7432" max="7432" width="17" style="252" bestFit="1" customWidth="1"/>
    <col min="7433" max="7433" width="26.33203125" style="252" bestFit="1" customWidth="1"/>
    <col min="7434" max="7434" width="17" style="252" bestFit="1" customWidth="1"/>
    <col min="7435" max="7435" width="10.44140625" style="252" bestFit="1" customWidth="1"/>
    <col min="7436" max="7436" width="17" style="252" bestFit="1" customWidth="1"/>
    <col min="7437" max="7437" width="26.33203125" style="252" bestFit="1" customWidth="1"/>
    <col min="7438" max="7438" width="40.6640625" style="252" customWidth="1"/>
    <col min="7439" max="7439" width="10.44140625" style="252" bestFit="1" customWidth="1"/>
    <col min="7440" max="7440" width="10.33203125" style="252" bestFit="1" customWidth="1"/>
    <col min="7441" max="7441" width="26.109375" style="252" bestFit="1" customWidth="1"/>
    <col min="7442" max="7442" width="8.88671875" style="252"/>
    <col min="7443" max="7444" width="0" style="252" hidden="1" customWidth="1"/>
    <col min="7445" max="7669" width="8.88671875" style="252"/>
    <col min="7670" max="7670" width="6.6640625" style="252" customWidth="1"/>
    <col min="7671" max="7671" width="6.33203125" style="252" bestFit="1" customWidth="1"/>
    <col min="7672" max="7672" width="5.88671875" style="252" bestFit="1" customWidth="1"/>
    <col min="7673" max="7673" width="27.44140625" style="252" bestFit="1" customWidth="1"/>
    <col min="7674" max="7675" width="36.44140625" style="252" customWidth="1"/>
    <col min="7676" max="7676" width="35" style="252" bestFit="1" customWidth="1"/>
    <col min="7677" max="7677" width="12.109375" style="252" customWidth="1"/>
    <col min="7678" max="7678" width="15.44140625" style="252" customWidth="1"/>
    <col min="7679" max="7679" width="31.6640625" style="252" customWidth="1"/>
    <col min="7680" max="7680" width="48.44140625" style="252" customWidth="1"/>
    <col min="7681" max="7681" width="13.44140625" style="252" customWidth="1"/>
    <col min="7682" max="7682" width="15.88671875" style="252" customWidth="1"/>
    <col min="7683" max="7683" width="9.6640625" style="252" bestFit="1" customWidth="1"/>
    <col min="7684" max="7684" width="16.6640625" style="252" bestFit="1" customWidth="1"/>
    <col min="7685" max="7685" width="20.33203125" style="252" customWidth="1"/>
    <col min="7686" max="7686" width="17" style="252" bestFit="1" customWidth="1"/>
    <col min="7687" max="7687" width="10.44140625" style="252" bestFit="1" customWidth="1"/>
    <col min="7688" max="7688" width="17" style="252" bestFit="1" customWidth="1"/>
    <col min="7689" max="7689" width="26.33203125" style="252" bestFit="1" customWidth="1"/>
    <col min="7690" max="7690" width="17" style="252" bestFit="1" customWidth="1"/>
    <col min="7691" max="7691" width="10.44140625" style="252" bestFit="1" customWidth="1"/>
    <col min="7692" max="7692" width="17" style="252" bestFit="1" customWidth="1"/>
    <col min="7693" max="7693" width="26.33203125" style="252" bestFit="1" customWidth="1"/>
    <col min="7694" max="7694" width="40.6640625" style="252" customWidth="1"/>
    <col min="7695" max="7695" width="10.44140625" style="252" bestFit="1" customWidth="1"/>
    <col min="7696" max="7696" width="10.33203125" style="252" bestFit="1" customWidth="1"/>
    <col min="7697" max="7697" width="26.109375" style="252" bestFit="1" customWidth="1"/>
    <col min="7698" max="7698" width="8.88671875" style="252"/>
    <col min="7699" max="7700" width="0" style="252" hidden="1" customWidth="1"/>
    <col min="7701" max="7925" width="8.88671875" style="252"/>
    <col min="7926" max="7926" width="6.6640625" style="252" customWidth="1"/>
    <col min="7927" max="7927" width="6.33203125" style="252" bestFit="1" customWidth="1"/>
    <col min="7928" max="7928" width="5.88671875" style="252" bestFit="1" customWidth="1"/>
    <col min="7929" max="7929" width="27.44140625" style="252" bestFit="1" customWidth="1"/>
    <col min="7930" max="7931" width="36.44140625" style="252" customWidth="1"/>
    <col min="7932" max="7932" width="35" style="252" bestFit="1" customWidth="1"/>
    <col min="7933" max="7933" width="12.109375" style="252" customWidth="1"/>
    <col min="7934" max="7934" width="15.44140625" style="252" customWidth="1"/>
    <col min="7935" max="7935" width="31.6640625" style="252" customWidth="1"/>
    <col min="7936" max="7936" width="48.44140625" style="252" customWidth="1"/>
    <col min="7937" max="7937" width="13.44140625" style="252" customWidth="1"/>
    <col min="7938" max="7938" width="15.88671875" style="252" customWidth="1"/>
    <col min="7939" max="7939" width="9.6640625" style="252" bestFit="1" customWidth="1"/>
    <col min="7940" max="7940" width="16.6640625" style="252" bestFit="1" customWidth="1"/>
    <col min="7941" max="7941" width="20.33203125" style="252" customWidth="1"/>
    <col min="7942" max="7942" width="17" style="252" bestFit="1" customWidth="1"/>
    <col min="7943" max="7943" width="10.44140625" style="252" bestFit="1" customWidth="1"/>
    <col min="7944" max="7944" width="17" style="252" bestFit="1" customWidth="1"/>
    <col min="7945" max="7945" width="26.33203125" style="252" bestFit="1" customWidth="1"/>
    <col min="7946" max="7946" width="17" style="252" bestFit="1" customWidth="1"/>
    <col min="7947" max="7947" width="10.44140625" style="252" bestFit="1" customWidth="1"/>
    <col min="7948" max="7948" width="17" style="252" bestFit="1" customWidth="1"/>
    <col min="7949" max="7949" width="26.33203125" style="252" bestFit="1" customWidth="1"/>
    <col min="7950" max="7950" width="40.6640625" style="252" customWidth="1"/>
    <col min="7951" max="7951" width="10.44140625" style="252" bestFit="1" customWidth="1"/>
    <col min="7952" max="7952" width="10.33203125" style="252" bestFit="1" customWidth="1"/>
    <col min="7953" max="7953" width="26.109375" style="252" bestFit="1" customWidth="1"/>
    <col min="7954" max="7954" width="8.88671875" style="252"/>
    <col min="7955" max="7956" width="0" style="252" hidden="1" customWidth="1"/>
    <col min="7957" max="8181" width="8.88671875" style="252"/>
    <col min="8182" max="8182" width="6.6640625" style="252" customWidth="1"/>
    <col min="8183" max="8183" width="6.33203125" style="252" bestFit="1" customWidth="1"/>
    <col min="8184" max="8184" width="5.88671875" style="252" bestFit="1" customWidth="1"/>
    <col min="8185" max="8185" width="27.44140625" style="252" bestFit="1" customWidth="1"/>
    <col min="8186" max="8187" width="36.44140625" style="252" customWidth="1"/>
    <col min="8188" max="8188" width="35" style="252" bestFit="1" customWidth="1"/>
    <col min="8189" max="8189" width="12.109375" style="252" customWidth="1"/>
    <col min="8190" max="8190" width="15.44140625" style="252" customWidth="1"/>
    <col min="8191" max="8191" width="31.6640625" style="252" customWidth="1"/>
    <col min="8192" max="8192" width="48.44140625" style="252" customWidth="1"/>
    <col min="8193" max="8193" width="13.44140625" style="252" customWidth="1"/>
    <col min="8194" max="8194" width="15.88671875" style="252" customWidth="1"/>
    <col min="8195" max="8195" width="9.6640625" style="252" bestFit="1" customWidth="1"/>
    <col min="8196" max="8196" width="16.6640625" style="252" bestFit="1" customWidth="1"/>
    <col min="8197" max="8197" width="20.33203125" style="252" customWidth="1"/>
    <col min="8198" max="8198" width="17" style="252" bestFit="1" customWidth="1"/>
    <col min="8199" max="8199" width="10.44140625" style="252" bestFit="1" customWidth="1"/>
    <col min="8200" max="8200" width="17" style="252" bestFit="1" customWidth="1"/>
    <col min="8201" max="8201" width="26.33203125" style="252" bestFit="1" customWidth="1"/>
    <col min="8202" max="8202" width="17" style="252" bestFit="1" customWidth="1"/>
    <col min="8203" max="8203" width="10.44140625" style="252" bestFit="1" customWidth="1"/>
    <col min="8204" max="8204" width="17" style="252" bestFit="1" customWidth="1"/>
    <col min="8205" max="8205" width="26.33203125" style="252" bestFit="1" customWidth="1"/>
    <col min="8206" max="8206" width="40.6640625" style="252" customWidth="1"/>
    <col min="8207" max="8207" width="10.44140625" style="252" bestFit="1" customWidth="1"/>
    <col min="8208" max="8208" width="10.33203125" style="252" bestFit="1" customWidth="1"/>
    <col min="8209" max="8209" width="26.109375" style="252" bestFit="1" customWidth="1"/>
    <col min="8210" max="8210" width="8.88671875" style="252"/>
    <col min="8211" max="8212" width="0" style="252" hidden="1" customWidth="1"/>
    <col min="8213" max="8437" width="8.88671875" style="252"/>
    <col min="8438" max="8438" width="6.6640625" style="252" customWidth="1"/>
    <col min="8439" max="8439" width="6.33203125" style="252" bestFit="1" customWidth="1"/>
    <col min="8440" max="8440" width="5.88671875" style="252" bestFit="1" customWidth="1"/>
    <col min="8441" max="8441" width="27.44140625" style="252" bestFit="1" customWidth="1"/>
    <col min="8442" max="8443" width="36.44140625" style="252" customWidth="1"/>
    <col min="8444" max="8444" width="35" style="252" bestFit="1" customWidth="1"/>
    <col min="8445" max="8445" width="12.109375" style="252" customWidth="1"/>
    <col min="8446" max="8446" width="15.44140625" style="252" customWidth="1"/>
    <col min="8447" max="8447" width="31.6640625" style="252" customWidth="1"/>
    <col min="8448" max="8448" width="48.44140625" style="252" customWidth="1"/>
    <col min="8449" max="8449" width="13.44140625" style="252" customWidth="1"/>
    <col min="8450" max="8450" width="15.88671875" style="252" customWidth="1"/>
    <col min="8451" max="8451" width="9.6640625" style="252" bestFit="1" customWidth="1"/>
    <col min="8452" max="8452" width="16.6640625" style="252" bestFit="1" customWidth="1"/>
    <col min="8453" max="8453" width="20.33203125" style="252" customWidth="1"/>
    <col min="8454" max="8454" width="17" style="252" bestFit="1" customWidth="1"/>
    <col min="8455" max="8455" width="10.44140625" style="252" bestFit="1" customWidth="1"/>
    <col min="8456" max="8456" width="17" style="252" bestFit="1" customWidth="1"/>
    <col min="8457" max="8457" width="26.33203125" style="252" bestFit="1" customWidth="1"/>
    <col min="8458" max="8458" width="17" style="252" bestFit="1" customWidth="1"/>
    <col min="8459" max="8459" width="10.44140625" style="252" bestFit="1" customWidth="1"/>
    <col min="8460" max="8460" width="17" style="252" bestFit="1" customWidth="1"/>
    <col min="8461" max="8461" width="26.33203125" style="252" bestFit="1" customWidth="1"/>
    <col min="8462" max="8462" width="40.6640625" style="252" customWidth="1"/>
    <col min="8463" max="8463" width="10.44140625" style="252" bestFit="1" customWidth="1"/>
    <col min="8464" max="8464" width="10.33203125" style="252" bestFit="1" customWidth="1"/>
    <col min="8465" max="8465" width="26.109375" style="252" bestFit="1" customWidth="1"/>
    <col min="8466" max="8466" width="8.88671875" style="252"/>
    <col min="8467" max="8468" width="0" style="252" hidden="1" customWidth="1"/>
    <col min="8469" max="8693" width="8.88671875" style="252"/>
    <col min="8694" max="8694" width="6.6640625" style="252" customWidth="1"/>
    <col min="8695" max="8695" width="6.33203125" style="252" bestFit="1" customWidth="1"/>
    <col min="8696" max="8696" width="5.88671875" style="252" bestFit="1" customWidth="1"/>
    <col min="8697" max="8697" width="27.44140625" style="252" bestFit="1" customWidth="1"/>
    <col min="8698" max="8699" width="36.44140625" style="252" customWidth="1"/>
    <col min="8700" max="8700" width="35" style="252" bestFit="1" customWidth="1"/>
    <col min="8701" max="8701" width="12.109375" style="252" customWidth="1"/>
    <col min="8702" max="8702" width="15.44140625" style="252" customWidth="1"/>
    <col min="8703" max="8703" width="31.6640625" style="252" customWidth="1"/>
    <col min="8704" max="8704" width="48.44140625" style="252" customWidth="1"/>
    <col min="8705" max="8705" width="13.44140625" style="252" customWidth="1"/>
    <col min="8706" max="8706" width="15.88671875" style="252" customWidth="1"/>
    <col min="8707" max="8707" width="9.6640625" style="252" bestFit="1" customWidth="1"/>
    <col min="8708" max="8708" width="16.6640625" style="252" bestFit="1" customWidth="1"/>
    <col min="8709" max="8709" width="20.33203125" style="252" customWidth="1"/>
    <col min="8710" max="8710" width="17" style="252" bestFit="1" customWidth="1"/>
    <col min="8711" max="8711" width="10.44140625" style="252" bestFit="1" customWidth="1"/>
    <col min="8712" max="8712" width="17" style="252" bestFit="1" customWidth="1"/>
    <col min="8713" max="8713" width="26.33203125" style="252" bestFit="1" customWidth="1"/>
    <col min="8714" max="8714" width="17" style="252" bestFit="1" customWidth="1"/>
    <col min="8715" max="8715" width="10.44140625" style="252" bestFit="1" customWidth="1"/>
    <col min="8716" max="8716" width="17" style="252" bestFit="1" customWidth="1"/>
    <col min="8717" max="8717" width="26.33203125" style="252" bestFit="1" customWidth="1"/>
    <col min="8718" max="8718" width="40.6640625" style="252" customWidth="1"/>
    <col min="8719" max="8719" width="10.44140625" style="252" bestFit="1" customWidth="1"/>
    <col min="8720" max="8720" width="10.33203125" style="252" bestFit="1" customWidth="1"/>
    <col min="8721" max="8721" width="26.109375" style="252" bestFit="1" customWidth="1"/>
    <col min="8722" max="8722" width="8.88671875" style="252"/>
    <col min="8723" max="8724" width="0" style="252" hidden="1" customWidth="1"/>
    <col min="8725" max="8949" width="8.88671875" style="252"/>
    <col min="8950" max="8950" width="6.6640625" style="252" customWidth="1"/>
    <col min="8951" max="8951" width="6.33203125" style="252" bestFit="1" customWidth="1"/>
    <col min="8952" max="8952" width="5.88671875" style="252" bestFit="1" customWidth="1"/>
    <col min="8953" max="8953" width="27.44140625" style="252" bestFit="1" customWidth="1"/>
    <col min="8954" max="8955" width="36.44140625" style="252" customWidth="1"/>
    <col min="8956" max="8956" width="35" style="252" bestFit="1" customWidth="1"/>
    <col min="8957" max="8957" width="12.109375" style="252" customWidth="1"/>
    <col min="8958" max="8958" width="15.44140625" style="252" customWidth="1"/>
    <col min="8959" max="8959" width="31.6640625" style="252" customWidth="1"/>
    <col min="8960" max="8960" width="48.44140625" style="252" customWidth="1"/>
    <col min="8961" max="8961" width="13.44140625" style="252" customWidth="1"/>
    <col min="8962" max="8962" width="15.88671875" style="252" customWidth="1"/>
    <col min="8963" max="8963" width="9.6640625" style="252" bestFit="1" customWidth="1"/>
    <col min="8964" max="8964" width="16.6640625" style="252" bestFit="1" customWidth="1"/>
    <col min="8965" max="8965" width="20.33203125" style="252" customWidth="1"/>
    <col min="8966" max="8966" width="17" style="252" bestFit="1" customWidth="1"/>
    <col min="8967" max="8967" width="10.44140625" style="252" bestFit="1" customWidth="1"/>
    <col min="8968" max="8968" width="17" style="252" bestFit="1" customWidth="1"/>
    <col min="8969" max="8969" width="26.33203125" style="252" bestFit="1" customWidth="1"/>
    <col min="8970" max="8970" width="17" style="252" bestFit="1" customWidth="1"/>
    <col min="8971" max="8971" width="10.44140625" style="252" bestFit="1" customWidth="1"/>
    <col min="8972" max="8972" width="17" style="252" bestFit="1" customWidth="1"/>
    <col min="8973" max="8973" width="26.33203125" style="252" bestFit="1" customWidth="1"/>
    <col min="8974" max="8974" width="40.6640625" style="252" customWidth="1"/>
    <col min="8975" max="8975" width="10.44140625" style="252" bestFit="1" customWidth="1"/>
    <col min="8976" max="8976" width="10.33203125" style="252" bestFit="1" customWidth="1"/>
    <col min="8977" max="8977" width="26.109375" style="252" bestFit="1" customWidth="1"/>
    <col min="8978" max="8978" width="8.88671875" style="252"/>
    <col min="8979" max="8980" width="0" style="252" hidden="1" customWidth="1"/>
    <col min="8981" max="9205" width="8.88671875" style="252"/>
    <col min="9206" max="9206" width="6.6640625" style="252" customWidth="1"/>
    <col min="9207" max="9207" width="6.33203125" style="252" bestFit="1" customWidth="1"/>
    <col min="9208" max="9208" width="5.88671875" style="252" bestFit="1" customWidth="1"/>
    <col min="9209" max="9209" width="27.44140625" style="252" bestFit="1" customWidth="1"/>
    <col min="9210" max="9211" width="36.44140625" style="252" customWidth="1"/>
    <col min="9212" max="9212" width="35" style="252" bestFit="1" customWidth="1"/>
    <col min="9213" max="9213" width="12.109375" style="252" customWidth="1"/>
    <col min="9214" max="9214" width="15.44140625" style="252" customWidth="1"/>
    <col min="9215" max="9215" width="31.6640625" style="252" customWidth="1"/>
    <col min="9216" max="9216" width="48.44140625" style="252" customWidth="1"/>
    <col min="9217" max="9217" width="13.44140625" style="252" customWidth="1"/>
    <col min="9218" max="9218" width="15.88671875" style="252" customWidth="1"/>
    <col min="9219" max="9219" width="9.6640625" style="252" bestFit="1" customWidth="1"/>
    <col min="9220" max="9220" width="16.6640625" style="252" bestFit="1" customWidth="1"/>
    <col min="9221" max="9221" width="20.33203125" style="252" customWidth="1"/>
    <col min="9222" max="9222" width="17" style="252" bestFit="1" customWidth="1"/>
    <col min="9223" max="9223" width="10.44140625" style="252" bestFit="1" customWidth="1"/>
    <col min="9224" max="9224" width="17" style="252" bestFit="1" customWidth="1"/>
    <col min="9225" max="9225" width="26.33203125" style="252" bestFit="1" customWidth="1"/>
    <col min="9226" max="9226" width="17" style="252" bestFit="1" customWidth="1"/>
    <col min="9227" max="9227" width="10.44140625" style="252" bestFit="1" customWidth="1"/>
    <col min="9228" max="9228" width="17" style="252" bestFit="1" customWidth="1"/>
    <col min="9229" max="9229" width="26.33203125" style="252" bestFit="1" customWidth="1"/>
    <col min="9230" max="9230" width="40.6640625" style="252" customWidth="1"/>
    <col min="9231" max="9231" width="10.44140625" style="252" bestFit="1" customWidth="1"/>
    <col min="9232" max="9232" width="10.33203125" style="252" bestFit="1" customWidth="1"/>
    <col min="9233" max="9233" width="26.109375" style="252" bestFit="1" customWidth="1"/>
    <col min="9234" max="9234" width="8.88671875" style="252"/>
    <col min="9235" max="9236" width="0" style="252" hidden="1" customWidth="1"/>
    <col min="9237" max="9461" width="8.88671875" style="252"/>
    <col min="9462" max="9462" width="6.6640625" style="252" customWidth="1"/>
    <col min="9463" max="9463" width="6.33203125" style="252" bestFit="1" customWidth="1"/>
    <col min="9464" max="9464" width="5.88671875" style="252" bestFit="1" customWidth="1"/>
    <col min="9465" max="9465" width="27.44140625" style="252" bestFit="1" customWidth="1"/>
    <col min="9466" max="9467" width="36.44140625" style="252" customWidth="1"/>
    <col min="9468" max="9468" width="35" style="252" bestFit="1" customWidth="1"/>
    <col min="9469" max="9469" width="12.109375" style="252" customWidth="1"/>
    <col min="9470" max="9470" width="15.44140625" style="252" customWidth="1"/>
    <col min="9471" max="9471" width="31.6640625" style="252" customWidth="1"/>
    <col min="9472" max="9472" width="48.44140625" style="252" customWidth="1"/>
    <col min="9473" max="9473" width="13.44140625" style="252" customWidth="1"/>
    <col min="9474" max="9474" width="15.88671875" style="252" customWidth="1"/>
    <col min="9475" max="9475" width="9.6640625" style="252" bestFit="1" customWidth="1"/>
    <col min="9476" max="9476" width="16.6640625" style="252" bestFit="1" customWidth="1"/>
    <col min="9477" max="9477" width="20.33203125" style="252" customWidth="1"/>
    <col min="9478" max="9478" width="17" style="252" bestFit="1" customWidth="1"/>
    <col min="9479" max="9479" width="10.44140625" style="252" bestFit="1" customWidth="1"/>
    <col min="9480" max="9480" width="17" style="252" bestFit="1" customWidth="1"/>
    <col min="9481" max="9481" width="26.33203125" style="252" bestFit="1" customWidth="1"/>
    <col min="9482" max="9482" width="17" style="252" bestFit="1" customWidth="1"/>
    <col min="9483" max="9483" width="10.44140625" style="252" bestFit="1" customWidth="1"/>
    <col min="9484" max="9484" width="17" style="252" bestFit="1" customWidth="1"/>
    <col min="9485" max="9485" width="26.33203125" style="252" bestFit="1" customWidth="1"/>
    <col min="9486" max="9486" width="40.6640625" style="252" customWidth="1"/>
    <col min="9487" max="9487" width="10.44140625" style="252" bestFit="1" customWidth="1"/>
    <col min="9488" max="9488" width="10.33203125" style="252" bestFit="1" customWidth="1"/>
    <col min="9489" max="9489" width="26.109375" style="252" bestFit="1" customWidth="1"/>
    <col min="9490" max="9490" width="8.88671875" style="252"/>
    <col min="9491" max="9492" width="0" style="252" hidden="1" customWidth="1"/>
    <col min="9493" max="9717" width="8.88671875" style="252"/>
    <col min="9718" max="9718" width="6.6640625" style="252" customWidth="1"/>
    <col min="9719" max="9719" width="6.33203125" style="252" bestFit="1" customWidth="1"/>
    <col min="9720" max="9720" width="5.88671875" style="252" bestFit="1" customWidth="1"/>
    <col min="9721" max="9721" width="27.44140625" style="252" bestFit="1" customWidth="1"/>
    <col min="9722" max="9723" width="36.44140625" style="252" customWidth="1"/>
    <col min="9724" max="9724" width="35" style="252" bestFit="1" customWidth="1"/>
    <col min="9725" max="9725" width="12.109375" style="252" customWidth="1"/>
    <col min="9726" max="9726" width="15.44140625" style="252" customWidth="1"/>
    <col min="9727" max="9727" width="31.6640625" style="252" customWidth="1"/>
    <col min="9728" max="9728" width="48.44140625" style="252" customWidth="1"/>
    <col min="9729" max="9729" width="13.44140625" style="252" customWidth="1"/>
    <col min="9730" max="9730" width="15.88671875" style="252" customWidth="1"/>
    <col min="9731" max="9731" width="9.6640625" style="252" bestFit="1" customWidth="1"/>
    <col min="9732" max="9732" width="16.6640625" style="252" bestFit="1" customWidth="1"/>
    <col min="9733" max="9733" width="20.33203125" style="252" customWidth="1"/>
    <col min="9734" max="9734" width="17" style="252" bestFit="1" customWidth="1"/>
    <col min="9735" max="9735" width="10.44140625" style="252" bestFit="1" customWidth="1"/>
    <col min="9736" max="9736" width="17" style="252" bestFit="1" customWidth="1"/>
    <col min="9737" max="9737" width="26.33203125" style="252" bestFit="1" customWidth="1"/>
    <col min="9738" max="9738" width="17" style="252" bestFit="1" customWidth="1"/>
    <col min="9739" max="9739" width="10.44140625" style="252" bestFit="1" customWidth="1"/>
    <col min="9740" max="9740" width="17" style="252" bestFit="1" customWidth="1"/>
    <col min="9741" max="9741" width="26.33203125" style="252" bestFit="1" customWidth="1"/>
    <col min="9742" max="9742" width="40.6640625" style="252" customWidth="1"/>
    <col min="9743" max="9743" width="10.44140625" style="252" bestFit="1" customWidth="1"/>
    <col min="9744" max="9744" width="10.33203125" style="252" bestFit="1" customWidth="1"/>
    <col min="9745" max="9745" width="26.109375" style="252" bestFit="1" customWidth="1"/>
    <col min="9746" max="9746" width="8.88671875" style="252"/>
    <col min="9747" max="9748" width="0" style="252" hidden="1" customWidth="1"/>
    <col min="9749" max="9973" width="8.88671875" style="252"/>
    <col min="9974" max="9974" width="6.6640625" style="252" customWidth="1"/>
    <col min="9975" max="9975" width="6.33203125" style="252" bestFit="1" customWidth="1"/>
    <col min="9976" max="9976" width="5.88671875" style="252" bestFit="1" customWidth="1"/>
    <col min="9977" max="9977" width="27.44140625" style="252" bestFit="1" customWidth="1"/>
    <col min="9978" max="9979" width="36.44140625" style="252" customWidth="1"/>
    <col min="9980" max="9980" width="35" style="252" bestFit="1" customWidth="1"/>
    <col min="9981" max="9981" width="12.109375" style="252" customWidth="1"/>
    <col min="9982" max="9982" width="15.44140625" style="252" customWidth="1"/>
    <col min="9983" max="9983" width="31.6640625" style="252" customWidth="1"/>
    <col min="9984" max="9984" width="48.44140625" style="252" customWidth="1"/>
    <col min="9985" max="9985" width="13.44140625" style="252" customWidth="1"/>
    <col min="9986" max="9986" width="15.88671875" style="252" customWidth="1"/>
    <col min="9987" max="9987" width="9.6640625" style="252" bestFit="1" customWidth="1"/>
    <col min="9988" max="9988" width="16.6640625" style="252" bestFit="1" customWidth="1"/>
    <col min="9989" max="9989" width="20.33203125" style="252" customWidth="1"/>
    <col min="9990" max="9990" width="17" style="252" bestFit="1" customWidth="1"/>
    <col min="9991" max="9991" width="10.44140625" style="252" bestFit="1" customWidth="1"/>
    <col min="9992" max="9992" width="17" style="252" bestFit="1" customWidth="1"/>
    <col min="9993" max="9993" width="26.33203125" style="252" bestFit="1" customWidth="1"/>
    <col min="9994" max="9994" width="17" style="252" bestFit="1" customWidth="1"/>
    <col min="9995" max="9995" width="10.44140625" style="252" bestFit="1" customWidth="1"/>
    <col min="9996" max="9996" width="17" style="252" bestFit="1" customWidth="1"/>
    <col min="9997" max="9997" width="26.33203125" style="252" bestFit="1" customWidth="1"/>
    <col min="9998" max="9998" width="40.6640625" style="252" customWidth="1"/>
    <col min="9999" max="9999" width="10.44140625" style="252" bestFit="1" customWidth="1"/>
    <col min="10000" max="10000" width="10.33203125" style="252" bestFit="1" customWidth="1"/>
    <col min="10001" max="10001" width="26.109375" style="252" bestFit="1" customWidth="1"/>
    <col min="10002" max="10002" width="8.88671875" style="252"/>
    <col min="10003" max="10004" width="0" style="252" hidden="1" customWidth="1"/>
    <col min="10005" max="10229" width="8.88671875" style="252"/>
    <col min="10230" max="10230" width="6.6640625" style="252" customWidth="1"/>
    <col min="10231" max="10231" width="6.33203125" style="252" bestFit="1" customWidth="1"/>
    <col min="10232" max="10232" width="5.88671875" style="252" bestFit="1" customWidth="1"/>
    <col min="10233" max="10233" width="27.44140625" style="252" bestFit="1" customWidth="1"/>
    <col min="10234" max="10235" width="36.44140625" style="252" customWidth="1"/>
    <col min="10236" max="10236" width="35" style="252" bestFit="1" customWidth="1"/>
    <col min="10237" max="10237" width="12.109375" style="252" customWidth="1"/>
    <col min="10238" max="10238" width="15.44140625" style="252" customWidth="1"/>
    <col min="10239" max="10239" width="31.6640625" style="252" customWidth="1"/>
    <col min="10240" max="10240" width="48.44140625" style="252" customWidth="1"/>
    <col min="10241" max="10241" width="13.44140625" style="252" customWidth="1"/>
    <col min="10242" max="10242" width="15.88671875" style="252" customWidth="1"/>
    <col min="10243" max="10243" width="9.6640625" style="252" bestFit="1" customWidth="1"/>
    <col min="10244" max="10244" width="16.6640625" style="252" bestFit="1" customWidth="1"/>
    <col min="10245" max="10245" width="20.33203125" style="252" customWidth="1"/>
    <col min="10246" max="10246" width="17" style="252" bestFit="1" customWidth="1"/>
    <col min="10247" max="10247" width="10.44140625" style="252" bestFit="1" customWidth="1"/>
    <col min="10248" max="10248" width="17" style="252" bestFit="1" customWidth="1"/>
    <col min="10249" max="10249" width="26.33203125" style="252" bestFit="1" customWidth="1"/>
    <col min="10250" max="10250" width="17" style="252" bestFit="1" customWidth="1"/>
    <col min="10251" max="10251" width="10.44140625" style="252" bestFit="1" customWidth="1"/>
    <col min="10252" max="10252" width="17" style="252" bestFit="1" customWidth="1"/>
    <col min="10253" max="10253" width="26.33203125" style="252" bestFit="1" customWidth="1"/>
    <col min="10254" max="10254" width="40.6640625" style="252" customWidth="1"/>
    <col min="10255" max="10255" width="10.44140625" style="252" bestFit="1" customWidth="1"/>
    <col min="10256" max="10256" width="10.33203125" style="252" bestFit="1" customWidth="1"/>
    <col min="10257" max="10257" width="26.109375" style="252" bestFit="1" customWidth="1"/>
    <col min="10258" max="10258" width="8.88671875" style="252"/>
    <col min="10259" max="10260" width="0" style="252" hidden="1" customWidth="1"/>
    <col min="10261" max="10485" width="8.88671875" style="252"/>
    <col min="10486" max="10486" width="6.6640625" style="252" customWidth="1"/>
    <col min="10487" max="10487" width="6.33203125" style="252" bestFit="1" customWidth="1"/>
    <col min="10488" max="10488" width="5.88671875" style="252" bestFit="1" customWidth="1"/>
    <col min="10489" max="10489" width="27.44140625" style="252" bestFit="1" customWidth="1"/>
    <col min="10490" max="10491" width="36.44140625" style="252" customWidth="1"/>
    <col min="10492" max="10492" width="35" style="252" bestFit="1" customWidth="1"/>
    <col min="10493" max="10493" width="12.109375" style="252" customWidth="1"/>
    <col min="10494" max="10494" width="15.44140625" style="252" customWidth="1"/>
    <col min="10495" max="10495" width="31.6640625" style="252" customWidth="1"/>
    <col min="10496" max="10496" width="48.44140625" style="252" customWidth="1"/>
    <col min="10497" max="10497" width="13.44140625" style="252" customWidth="1"/>
    <col min="10498" max="10498" width="15.88671875" style="252" customWidth="1"/>
    <col min="10499" max="10499" width="9.6640625" style="252" bestFit="1" customWidth="1"/>
    <col min="10500" max="10500" width="16.6640625" style="252" bestFit="1" customWidth="1"/>
    <col min="10501" max="10501" width="20.33203125" style="252" customWidth="1"/>
    <col min="10502" max="10502" width="17" style="252" bestFit="1" customWidth="1"/>
    <col min="10503" max="10503" width="10.44140625" style="252" bestFit="1" customWidth="1"/>
    <col min="10504" max="10504" width="17" style="252" bestFit="1" customWidth="1"/>
    <col min="10505" max="10505" width="26.33203125" style="252" bestFit="1" customWidth="1"/>
    <col min="10506" max="10506" width="17" style="252" bestFit="1" customWidth="1"/>
    <col min="10507" max="10507" width="10.44140625" style="252" bestFit="1" customWidth="1"/>
    <col min="10508" max="10508" width="17" style="252" bestFit="1" customWidth="1"/>
    <col min="10509" max="10509" width="26.33203125" style="252" bestFit="1" customWidth="1"/>
    <col min="10510" max="10510" width="40.6640625" style="252" customWidth="1"/>
    <col min="10511" max="10511" width="10.44140625" style="252" bestFit="1" customWidth="1"/>
    <col min="10512" max="10512" width="10.33203125" style="252" bestFit="1" customWidth="1"/>
    <col min="10513" max="10513" width="26.109375" style="252" bestFit="1" customWidth="1"/>
    <col min="10514" max="10514" width="8.88671875" style="252"/>
    <col min="10515" max="10516" width="0" style="252" hidden="1" customWidth="1"/>
    <col min="10517" max="10741" width="8.88671875" style="252"/>
    <col min="10742" max="10742" width="6.6640625" style="252" customWidth="1"/>
    <col min="10743" max="10743" width="6.33203125" style="252" bestFit="1" customWidth="1"/>
    <col min="10744" max="10744" width="5.88671875" style="252" bestFit="1" customWidth="1"/>
    <col min="10745" max="10745" width="27.44140625" style="252" bestFit="1" customWidth="1"/>
    <col min="10746" max="10747" width="36.44140625" style="252" customWidth="1"/>
    <col min="10748" max="10748" width="35" style="252" bestFit="1" customWidth="1"/>
    <col min="10749" max="10749" width="12.109375" style="252" customWidth="1"/>
    <col min="10750" max="10750" width="15.44140625" style="252" customWidth="1"/>
    <col min="10751" max="10751" width="31.6640625" style="252" customWidth="1"/>
    <col min="10752" max="10752" width="48.44140625" style="252" customWidth="1"/>
    <col min="10753" max="10753" width="13.44140625" style="252" customWidth="1"/>
    <col min="10754" max="10754" width="15.88671875" style="252" customWidth="1"/>
    <col min="10755" max="10755" width="9.6640625" style="252" bestFit="1" customWidth="1"/>
    <col min="10756" max="10756" width="16.6640625" style="252" bestFit="1" customWidth="1"/>
    <col min="10757" max="10757" width="20.33203125" style="252" customWidth="1"/>
    <col min="10758" max="10758" width="17" style="252" bestFit="1" customWidth="1"/>
    <col min="10759" max="10759" width="10.44140625" style="252" bestFit="1" customWidth="1"/>
    <col min="10760" max="10760" width="17" style="252" bestFit="1" customWidth="1"/>
    <col min="10761" max="10761" width="26.33203125" style="252" bestFit="1" customWidth="1"/>
    <col min="10762" max="10762" width="17" style="252" bestFit="1" customWidth="1"/>
    <col min="10763" max="10763" width="10.44140625" style="252" bestFit="1" customWidth="1"/>
    <col min="10764" max="10764" width="17" style="252" bestFit="1" customWidth="1"/>
    <col min="10765" max="10765" width="26.33203125" style="252" bestFit="1" customWidth="1"/>
    <col min="10766" max="10766" width="40.6640625" style="252" customWidth="1"/>
    <col min="10767" max="10767" width="10.44140625" style="252" bestFit="1" customWidth="1"/>
    <col min="10768" max="10768" width="10.33203125" style="252" bestFit="1" customWidth="1"/>
    <col min="10769" max="10769" width="26.109375" style="252" bestFit="1" customWidth="1"/>
    <col min="10770" max="10770" width="8.88671875" style="252"/>
    <col min="10771" max="10772" width="0" style="252" hidden="1" customWidth="1"/>
    <col min="10773" max="10997" width="8.88671875" style="252"/>
    <col min="10998" max="10998" width="6.6640625" style="252" customWidth="1"/>
    <col min="10999" max="10999" width="6.33203125" style="252" bestFit="1" customWidth="1"/>
    <col min="11000" max="11000" width="5.88671875" style="252" bestFit="1" customWidth="1"/>
    <col min="11001" max="11001" width="27.44140625" style="252" bestFit="1" customWidth="1"/>
    <col min="11002" max="11003" width="36.44140625" style="252" customWidth="1"/>
    <col min="11004" max="11004" width="35" style="252" bestFit="1" customWidth="1"/>
    <col min="11005" max="11005" width="12.109375" style="252" customWidth="1"/>
    <col min="11006" max="11006" width="15.44140625" style="252" customWidth="1"/>
    <col min="11007" max="11007" width="31.6640625" style="252" customWidth="1"/>
    <col min="11008" max="11008" width="48.44140625" style="252" customWidth="1"/>
    <col min="11009" max="11009" width="13.44140625" style="252" customWidth="1"/>
    <col min="11010" max="11010" width="15.88671875" style="252" customWidth="1"/>
    <col min="11011" max="11011" width="9.6640625" style="252" bestFit="1" customWidth="1"/>
    <col min="11012" max="11012" width="16.6640625" style="252" bestFit="1" customWidth="1"/>
    <col min="11013" max="11013" width="20.33203125" style="252" customWidth="1"/>
    <col min="11014" max="11014" width="17" style="252" bestFit="1" customWidth="1"/>
    <col min="11015" max="11015" width="10.44140625" style="252" bestFit="1" customWidth="1"/>
    <col min="11016" max="11016" width="17" style="252" bestFit="1" customWidth="1"/>
    <col min="11017" max="11017" width="26.33203125" style="252" bestFit="1" customWidth="1"/>
    <col min="11018" max="11018" width="17" style="252" bestFit="1" customWidth="1"/>
    <col min="11019" max="11019" width="10.44140625" style="252" bestFit="1" customWidth="1"/>
    <col min="11020" max="11020" width="17" style="252" bestFit="1" customWidth="1"/>
    <col min="11021" max="11021" width="26.33203125" style="252" bestFit="1" customWidth="1"/>
    <col min="11022" max="11022" width="40.6640625" style="252" customWidth="1"/>
    <col min="11023" max="11023" width="10.44140625" style="252" bestFit="1" customWidth="1"/>
    <col min="11024" max="11024" width="10.33203125" style="252" bestFit="1" customWidth="1"/>
    <col min="11025" max="11025" width="26.109375" style="252" bestFit="1" customWidth="1"/>
    <col min="11026" max="11026" width="8.88671875" style="252"/>
    <col min="11027" max="11028" width="0" style="252" hidden="1" customWidth="1"/>
    <col min="11029" max="11253" width="8.88671875" style="252"/>
    <col min="11254" max="11254" width="6.6640625" style="252" customWidth="1"/>
    <col min="11255" max="11255" width="6.33203125" style="252" bestFit="1" customWidth="1"/>
    <col min="11256" max="11256" width="5.88671875" style="252" bestFit="1" customWidth="1"/>
    <col min="11257" max="11257" width="27.44140625" style="252" bestFit="1" customWidth="1"/>
    <col min="11258" max="11259" width="36.44140625" style="252" customWidth="1"/>
    <col min="11260" max="11260" width="35" style="252" bestFit="1" customWidth="1"/>
    <col min="11261" max="11261" width="12.109375" style="252" customWidth="1"/>
    <col min="11262" max="11262" width="15.44140625" style="252" customWidth="1"/>
    <col min="11263" max="11263" width="31.6640625" style="252" customWidth="1"/>
    <col min="11264" max="11264" width="48.44140625" style="252" customWidth="1"/>
    <col min="11265" max="11265" width="13.44140625" style="252" customWidth="1"/>
    <col min="11266" max="11266" width="15.88671875" style="252" customWidth="1"/>
    <col min="11267" max="11267" width="9.6640625" style="252" bestFit="1" customWidth="1"/>
    <col min="11268" max="11268" width="16.6640625" style="252" bestFit="1" customWidth="1"/>
    <col min="11269" max="11269" width="20.33203125" style="252" customWidth="1"/>
    <col min="11270" max="11270" width="17" style="252" bestFit="1" customWidth="1"/>
    <col min="11271" max="11271" width="10.44140625" style="252" bestFit="1" customWidth="1"/>
    <col min="11272" max="11272" width="17" style="252" bestFit="1" customWidth="1"/>
    <col min="11273" max="11273" width="26.33203125" style="252" bestFit="1" customWidth="1"/>
    <col min="11274" max="11274" width="17" style="252" bestFit="1" customWidth="1"/>
    <col min="11275" max="11275" width="10.44140625" style="252" bestFit="1" customWidth="1"/>
    <col min="11276" max="11276" width="17" style="252" bestFit="1" customWidth="1"/>
    <col min="11277" max="11277" width="26.33203125" style="252" bestFit="1" customWidth="1"/>
    <col min="11278" max="11278" width="40.6640625" style="252" customWidth="1"/>
    <col min="11279" max="11279" width="10.44140625" style="252" bestFit="1" customWidth="1"/>
    <col min="11280" max="11280" width="10.33203125" style="252" bestFit="1" customWidth="1"/>
    <col min="11281" max="11281" width="26.109375" style="252" bestFit="1" customWidth="1"/>
    <col min="11282" max="11282" width="8.88671875" style="252"/>
    <col min="11283" max="11284" width="0" style="252" hidden="1" customWidth="1"/>
    <col min="11285" max="11509" width="8.88671875" style="252"/>
    <col min="11510" max="11510" width="6.6640625" style="252" customWidth="1"/>
    <col min="11511" max="11511" width="6.33203125" style="252" bestFit="1" customWidth="1"/>
    <col min="11512" max="11512" width="5.88671875" style="252" bestFit="1" customWidth="1"/>
    <col min="11513" max="11513" width="27.44140625" style="252" bestFit="1" customWidth="1"/>
    <col min="11514" max="11515" width="36.44140625" style="252" customWidth="1"/>
    <col min="11516" max="11516" width="35" style="252" bestFit="1" customWidth="1"/>
    <col min="11517" max="11517" width="12.109375" style="252" customWidth="1"/>
    <col min="11518" max="11518" width="15.44140625" style="252" customWidth="1"/>
    <col min="11519" max="11519" width="31.6640625" style="252" customWidth="1"/>
    <col min="11520" max="11520" width="48.44140625" style="252" customWidth="1"/>
    <col min="11521" max="11521" width="13.44140625" style="252" customWidth="1"/>
    <col min="11522" max="11522" width="15.88671875" style="252" customWidth="1"/>
    <col min="11523" max="11523" width="9.6640625" style="252" bestFit="1" customWidth="1"/>
    <col min="11524" max="11524" width="16.6640625" style="252" bestFit="1" customWidth="1"/>
    <col min="11525" max="11525" width="20.33203125" style="252" customWidth="1"/>
    <col min="11526" max="11526" width="17" style="252" bestFit="1" customWidth="1"/>
    <col min="11527" max="11527" width="10.44140625" style="252" bestFit="1" customWidth="1"/>
    <col min="11528" max="11528" width="17" style="252" bestFit="1" customWidth="1"/>
    <col min="11529" max="11529" width="26.33203125" style="252" bestFit="1" customWidth="1"/>
    <col min="11530" max="11530" width="17" style="252" bestFit="1" customWidth="1"/>
    <col min="11531" max="11531" width="10.44140625" style="252" bestFit="1" customWidth="1"/>
    <col min="11532" max="11532" width="17" style="252" bestFit="1" customWidth="1"/>
    <col min="11533" max="11533" width="26.33203125" style="252" bestFit="1" customWidth="1"/>
    <col min="11534" max="11534" width="40.6640625" style="252" customWidth="1"/>
    <col min="11535" max="11535" width="10.44140625" style="252" bestFit="1" customWidth="1"/>
    <col min="11536" max="11536" width="10.33203125" style="252" bestFit="1" customWidth="1"/>
    <col min="11537" max="11537" width="26.109375" style="252" bestFit="1" customWidth="1"/>
    <col min="11538" max="11538" width="8.88671875" style="252"/>
    <col min="11539" max="11540" width="0" style="252" hidden="1" customWidth="1"/>
    <col min="11541" max="11765" width="8.88671875" style="252"/>
    <col min="11766" max="11766" width="6.6640625" style="252" customWidth="1"/>
    <col min="11767" max="11767" width="6.33203125" style="252" bestFit="1" customWidth="1"/>
    <col min="11768" max="11768" width="5.88671875" style="252" bestFit="1" customWidth="1"/>
    <col min="11769" max="11769" width="27.44140625" style="252" bestFit="1" customWidth="1"/>
    <col min="11770" max="11771" width="36.44140625" style="252" customWidth="1"/>
    <col min="11772" max="11772" width="35" style="252" bestFit="1" customWidth="1"/>
    <col min="11773" max="11773" width="12.109375" style="252" customWidth="1"/>
    <col min="11774" max="11774" width="15.44140625" style="252" customWidth="1"/>
    <col min="11775" max="11775" width="31.6640625" style="252" customWidth="1"/>
    <col min="11776" max="11776" width="48.44140625" style="252" customWidth="1"/>
    <col min="11777" max="11777" width="13.44140625" style="252" customWidth="1"/>
    <col min="11778" max="11778" width="15.88671875" style="252" customWidth="1"/>
    <col min="11779" max="11779" width="9.6640625" style="252" bestFit="1" customWidth="1"/>
    <col min="11780" max="11780" width="16.6640625" style="252" bestFit="1" customWidth="1"/>
    <col min="11781" max="11781" width="20.33203125" style="252" customWidth="1"/>
    <col min="11782" max="11782" width="17" style="252" bestFit="1" customWidth="1"/>
    <col min="11783" max="11783" width="10.44140625" style="252" bestFit="1" customWidth="1"/>
    <col min="11784" max="11784" width="17" style="252" bestFit="1" customWidth="1"/>
    <col min="11785" max="11785" width="26.33203125" style="252" bestFit="1" customWidth="1"/>
    <col min="11786" max="11786" width="17" style="252" bestFit="1" customWidth="1"/>
    <col min="11787" max="11787" width="10.44140625" style="252" bestFit="1" customWidth="1"/>
    <col min="11788" max="11788" width="17" style="252" bestFit="1" customWidth="1"/>
    <col min="11789" max="11789" width="26.33203125" style="252" bestFit="1" customWidth="1"/>
    <col min="11790" max="11790" width="40.6640625" style="252" customWidth="1"/>
    <col min="11791" max="11791" width="10.44140625" style="252" bestFit="1" customWidth="1"/>
    <col min="11792" max="11792" width="10.33203125" style="252" bestFit="1" customWidth="1"/>
    <col min="11793" max="11793" width="26.109375" style="252" bestFit="1" customWidth="1"/>
    <col min="11794" max="11794" width="8.88671875" style="252"/>
    <col min="11795" max="11796" width="0" style="252" hidden="1" customWidth="1"/>
    <col min="11797" max="12021" width="8.88671875" style="252"/>
    <col min="12022" max="12022" width="6.6640625" style="252" customWidth="1"/>
    <col min="12023" max="12023" width="6.33203125" style="252" bestFit="1" customWidth="1"/>
    <col min="12024" max="12024" width="5.88671875" style="252" bestFit="1" customWidth="1"/>
    <col min="12025" max="12025" width="27.44140625" style="252" bestFit="1" customWidth="1"/>
    <col min="12026" max="12027" width="36.44140625" style="252" customWidth="1"/>
    <col min="12028" max="12028" width="35" style="252" bestFit="1" customWidth="1"/>
    <col min="12029" max="12029" width="12.109375" style="252" customWidth="1"/>
    <col min="12030" max="12030" width="15.44140625" style="252" customWidth="1"/>
    <col min="12031" max="12031" width="31.6640625" style="252" customWidth="1"/>
    <col min="12032" max="12032" width="48.44140625" style="252" customWidth="1"/>
    <col min="12033" max="12033" width="13.44140625" style="252" customWidth="1"/>
    <col min="12034" max="12034" width="15.88671875" style="252" customWidth="1"/>
    <col min="12035" max="12035" width="9.6640625" style="252" bestFit="1" customWidth="1"/>
    <col min="12036" max="12036" width="16.6640625" style="252" bestFit="1" customWidth="1"/>
    <col min="12037" max="12037" width="20.33203125" style="252" customWidth="1"/>
    <col min="12038" max="12038" width="17" style="252" bestFit="1" customWidth="1"/>
    <col min="12039" max="12039" width="10.44140625" style="252" bestFit="1" customWidth="1"/>
    <col min="12040" max="12040" width="17" style="252" bestFit="1" customWidth="1"/>
    <col min="12041" max="12041" width="26.33203125" style="252" bestFit="1" customWidth="1"/>
    <col min="12042" max="12042" width="17" style="252" bestFit="1" customWidth="1"/>
    <col min="12043" max="12043" width="10.44140625" style="252" bestFit="1" customWidth="1"/>
    <col min="12044" max="12044" width="17" style="252" bestFit="1" customWidth="1"/>
    <col min="12045" max="12045" width="26.33203125" style="252" bestFit="1" customWidth="1"/>
    <col min="12046" max="12046" width="40.6640625" style="252" customWidth="1"/>
    <col min="12047" max="12047" width="10.44140625" style="252" bestFit="1" customWidth="1"/>
    <col min="12048" max="12048" width="10.33203125" style="252" bestFit="1" customWidth="1"/>
    <col min="12049" max="12049" width="26.109375" style="252" bestFit="1" customWidth="1"/>
    <col min="12050" max="12050" width="8.88671875" style="252"/>
    <col min="12051" max="12052" width="0" style="252" hidden="1" customWidth="1"/>
    <col min="12053" max="12277" width="8.88671875" style="252"/>
    <col min="12278" max="12278" width="6.6640625" style="252" customWidth="1"/>
    <col min="12279" max="12279" width="6.33203125" style="252" bestFit="1" customWidth="1"/>
    <col min="12280" max="12280" width="5.88671875" style="252" bestFit="1" customWidth="1"/>
    <col min="12281" max="12281" width="27.44140625" style="252" bestFit="1" customWidth="1"/>
    <col min="12282" max="12283" width="36.44140625" style="252" customWidth="1"/>
    <col min="12284" max="12284" width="35" style="252" bestFit="1" customWidth="1"/>
    <col min="12285" max="12285" width="12.109375" style="252" customWidth="1"/>
    <col min="12286" max="12286" width="15.44140625" style="252" customWidth="1"/>
    <col min="12287" max="12287" width="31.6640625" style="252" customWidth="1"/>
    <col min="12288" max="12288" width="48.44140625" style="252" customWidth="1"/>
    <col min="12289" max="12289" width="13.44140625" style="252" customWidth="1"/>
    <col min="12290" max="12290" width="15.88671875" style="252" customWidth="1"/>
    <col min="12291" max="12291" width="9.6640625" style="252" bestFit="1" customWidth="1"/>
    <col min="12292" max="12292" width="16.6640625" style="252" bestFit="1" customWidth="1"/>
    <col min="12293" max="12293" width="20.33203125" style="252" customWidth="1"/>
    <col min="12294" max="12294" width="17" style="252" bestFit="1" customWidth="1"/>
    <col min="12295" max="12295" width="10.44140625" style="252" bestFit="1" customWidth="1"/>
    <col min="12296" max="12296" width="17" style="252" bestFit="1" customWidth="1"/>
    <col min="12297" max="12297" width="26.33203125" style="252" bestFit="1" customWidth="1"/>
    <col min="12298" max="12298" width="17" style="252" bestFit="1" customWidth="1"/>
    <col min="12299" max="12299" width="10.44140625" style="252" bestFit="1" customWidth="1"/>
    <col min="12300" max="12300" width="17" style="252" bestFit="1" customWidth="1"/>
    <col min="12301" max="12301" width="26.33203125" style="252" bestFit="1" customWidth="1"/>
    <col min="12302" max="12302" width="40.6640625" style="252" customWidth="1"/>
    <col min="12303" max="12303" width="10.44140625" style="252" bestFit="1" customWidth="1"/>
    <col min="12304" max="12304" width="10.33203125" style="252" bestFit="1" customWidth="1"/>
    <col min="12305" max="12305" width="26.109375" style="252" bestFit="1" customWidth="1"/>
    <col min="12306" max="12306" width="8.88671875" style="252"/>
    <col min="12307" max="12308" width="0" style="252" hidden="1" customWidth="1"/>
    <col min="12309" max="12533" width="8.88671875" style="252"/>
    <col min="12534" max="12534" width="6.6640625" style="252" customWidth="1"/>
    <col min="12535" max="12535" width="6.33203125" style="252" bestFit="1" customWidth="1"/>
    <col min="12536" max="12536" width="5.88671875" style="252" bestFit="1" customWidth="1"/>
    <col min="12537" max="12537" width="27.44140625" style="252" bestFit="1" customWidth="1"/>
    <col min="12538" max="12539" width="36.44140625" style="252" customWidth="1"/>
    <col min="12540" max="12540" width="35" style="252" bestFit="1" customWidth="1"/>
    <col min="12541" max="12541" width="12.109375" style="252" customWidth="1"/>
    <col min="12542" max="12542" width="15.44140625" style="252" customWidth="1"/>
    <col min="12543" max="12543" width="31.6640625" style="252" customWidth="1"/>
    <col min="12544" max="12544" width="48.44140625" style="252" customWidth="1"/>
    <col min="12545" max="12545" width="13.44140625" style="252" customWidth="1"/>
    <col min="12546" max="12546" width="15.88671875" style="252" customWidth="1"/>
    <col min="12547" max="12547" width="9.6640625" style="252" bestFit="1" customWidth="1"/>
    <col min="12548" max="12548" width="16.6640625" style="252" bestFit="1" customWidth="1"/>
    <col min="12549" max="12549" width="20.33203125" style="252" customWidth="1"/>
    <col min="12550" max="12550" width="17" style="252" bestFit="1" customWidth="1"/>
    <col min="12551" max="12551" width="10.44140625" style="252" bestFit="1" customWidth="1"/>
    <col min="12552" max="12552" width="17" style="252" bestFit="1" customWidth="1"/>
    <col min="12553" max="12553" width="26.33203125" style="252" bestFit="1" customWidth="1"/>
    <col min="12554" max="12554" width="17" style="252" bestFit="1" customWidth="1"/>
    <col min="12555" max="12555" width="10.44140625" style="252" bestFit="1" customWidth="1"/>
    <col min="12556" max="12556" width="17" style="252" bestFit="1" customWidth="1"/>
    <col min="12557" max="12557" width="26.33203125" style="252" bestFit="1" customWidth="1"/>
    <col min="12558" max="12558" width="40.6640625" style="252" customWidth="1"/>
    <col min="12559" max="12559" width="10.44140625" style="252" bestFit="1" customWidth="1"/>
    <col min="12560" max="12560" width="10.33203125" style="252" bestFit="1" customWidth="1"/>
    <col min="12561" max="12561" width="26.109375" style="252" bestFit="1" customWidth="1"/>
    <col min="12562" max="12562" width="8.88671875" style="252"/>
    <col min="12563" max="12564" width="0" style="252" hidden="1" customWidth="1"/>
    <col min="12565" max="12789" width="8.88671875" style="252"/>
    <col min="12790" max="12790" width="6.6640625" style="252" customWidth="1"/>
    <col min="12791" max="12791" width="6.33203125" style="252" bestFit="1" customWidth="1"/>
    <col min="12792" max="12792" width="5.88671875" style="252" bestFit="1" customWidth="1"/>
    <col min="12793" max="12793" width="27.44140625" style="252" bestFit="1" customWidth="1"/>
    <col min="12794" max="12795" width="36.44140625" style="252" customWidth="1"/>
    <col min="12796" max="12796" width="35" style="252" bestFit="1" customWidth="1"/>
    <col min="12797" max="12797" width="12.109375" style="252" customWidth="1"/>
    <col min="12798" max="12798" width="15.44140625" style="252" customWidth="1"/>
    <col min="12799" max="12799" width="31.6640625" style="252" customWidth="1"/>
    <col min="12800" max="12800" width="48.44140625" style="252" customWidth="1"/>
    <col min="12801" max="12801" width="13.44140625" style="252" customWidth="1"/>
    <col min="12802" max="12802" width="15.88671875" style="252" customWidth="1"/>
    <col min="12803" max="12803" width="9.6640625" style="252" bestFit="1" customWidth="1"/>
    <col min="12804" max="12804" width="16.6640625" style="252" bestFit="1" customWidth="1"/>
    <col min="12805" max="12805" width="20.33203125" style="252" customWidth="1"/>
    <col min="12806" max="12806" width="17" style="252" bestFit="1" customWidth="1"/>
    <col min="12807" max="12807" width="10.44140625" style="252" bestFit="1" customWidth="1"/>
    <col min="12808" max="12808" width="17" style="252" bestFit="1" customWidth="1"/>
    <col min="12809" max="12809" width="26.33203125" style="252" bestFit="1" customWidth="1"/>
    <col min="12810" max="12810" width="17" style="252" bestFit="1" customWidth="1"/>
    <col min="12811" max="12811" width="10.44140625" style="252" bestFit="1" customWidth="1"/>
    <col min="12812" max="12812" width="17" style="252" bestFit="1" customWidth="1"/>
    <col min="12813" max="12813" width="26.33203125" style="252" bestFit="1" customWidth="1"/>
    <col min="12814" max="12814" width="40.6640625" style="252" customWidth="1"/>
    <col min="12815" max="12815" width="10.44140625" style="252" bestFit="1" customWidth="1"/>
    <col min="12816" max="12816" width="10.33203125" style="252" bestFit="1" customWidth="1"/>
    <col min="12817" max="12817" width="26.109375" style="252" bestFit="1" customWidth="1"/>
    <col min="12818" max="12818" width="8.88671875" style="252"/>
    <col min="12819" max="12820" width="0" style="252" hidden="1" customWidth="1"/>
    <col min="12821" max="13045" width="8.88671875" style="252"/>
    <col min="13046" max="13046" width="6.6640625" style="252" customWidth="1"/>
    <col min="13047" max="13047" width="6.33203125" style="252" bestFit="1" customWidth="1"/>
    <col min="13048" max="13048" width="5.88671875" style="252" bestFit="1" customWidth="1"/>
    <col min="13049" max="13049" width="27.44140625" style="252" bestFit="1" customWidth="1"/>
    <col min="13050" max="13051" width="36.44140625" style="252" customWidth="1"/>
    <col min="13052" max="13052" width="35" style="252" bestFit="1" customWidth="1"/>
    <col min="13053" max="13053" width="12.109375" style="252" customWidth="1"/>
    <col min="13054" max="13054" width="15.44140625" style="252" customWidth="1"/>
    <col min="13055" max="13055" width="31.6640625" style="252" customWidth="1"/>
    <col min="13056" max="13056" width="48.44140625" style="252" customWidth="1"/>
    <col min="13057" max="13057" width="13.44140625" style="252" customWidth="1"/>
    <col min="13058" max="13058" width="15.88671875" style="252" customWidth="1"/>
    <col min="13059" max="13059" width="9.6640625" style="252" bestFit="1" customWidth="1"/>
    <col min="13060" max="13060" width="16.6640625" style="252" bestFit="1" customWidth="1"/>
    <col min="13061" max="13061" width="20.33203125" style="252" customWidth="1"/>
    <col min="13062" max="13062" width="17" style="252" bestFit="1" customWidth="1"/>
    <col min="13063" max="13063" width="10.44140625" style="252" bestFit="1" customWidth="1"/>
    <col min="13064" max="13064" width="17" style="252" bestFit="1" customWidth="1"/>
    <col min="13065" max="13065" width="26.33203125" style="252" bestFit="1" customWidth="1"/>
    <col min="13066" max="13066" width="17" style="252" bestFit="1" customWidth="1"/>
    <col min="13067" max="13067" width="10.44140625" style="252" bestFit="1" customWidth="1"/>
    <col min="13068" max="13068" width="17" style="252" bestFit="1" customWidth="1"/>
    <col min="13069" max="13069" width="26.33203125" style="252" bestFit="1" customWidth="1"/>
    <col min="13070" max="13070" width="40.6640625" style="252" customWidth="1"/>
    <col min="13071" max="13071" width="10.44140625" style="252" bestFit="1" customWidth="1"/>
    <col min="13072" max="13072" width="10.33203125" style="252" bestFit="1" customWidth="1"/>
    <col min="13073" max="13073" width="26.109375" style="252" bestFit="1" customWidth="1"/>
    <col min="13074" max="13074" width="8.88671875" style="252"/>
    <col min="13075" max="13076" width="0" style="252" hidden="1" customWidth="1"/>
    <col min="13077" max="13301" width="8.88671875" style="252"/>
    <col min="13302" max="13302" width="6.6640625" style="252" customWidth="1"/>
    <col min="13303" max="13303" width="6.33203125" style="252" bestFit="1" customWidth="1"/>
    <col min="13304" max="13304" width="5.88671875" style="252" bestFit="1" customWidth="1"/>
    <col min="13305" max="13305" width="27.44140625" style="252" bestFit="1" customWidth="1"/>
    <col min="13306" max="13307" width="36.44140625" style="252" customWidth="1"/>
    <col min="13308" max="13308" width="35" style="252" bestFit="1" customWidth="1"/>
    <col min="13309" max="13309" width="12.109375" style="252" customWidth="1"/>
    <col min="13310" max="13310" width="15.44140625" style="252" customWidth="1"/>
    <col min="13311" max="13311" width="31.6640625" style="252" customWidth="1"/>
    <col min="13312" max="13312" width="48.44140625" style="252" customWidth="1"/>
    <col min="13313" max="13313" width="13.44140625" style="252" customWidth="1"/>
    <col min="13314" max="13314" width="15.88671875" style="252" customWidth="1"/>
    <col min="13315" max="13315" width="9.6640625" style="252" bestFit="1" customWidth="1"/>
    <col min="13316" max="13316" width="16.6640625" style="252" bestFit="1" customWidth="1"/>
    <col min="13317" max="13317" width="20.33203125" style="252" customWidth="1"/>
    <col min="13318" max="13318" width="17" style="252" bestFit="1" customWidth="1"/>
    <col min="13319" max="13319" width="10.44140625" style="252" bestFit="1" customWidth="1"/>
    <col min="13320" max="13320" width="17" style="252" bestFit="1" customWidth="1"/>
    <col min="13321" max="13321" width="26.33203125" style="252" bestFit="1" customWidth="1"/>
    <col min="13322" max="13322" width="17" style="252" bestFit="1" customWidth="1"/>
    <col min="13323" max="13323" width="10.44140625" style="252" bestFit="1" customWidth="1"/>
    <col min="13324" max="13324" width="17" style="252" bestFit="1" customWidth="1"/>
    <col min="13325" max="13325" width="26.33203125" style="252" bestFit="1" customWidth="1"/>
    <col min="13326" max="13326" width="40.6640625" style="252" customWidth="1"/>
    <col min="13327" max="13327" width="10.44140625" style="252" bestFit="1" customWidth="1"/>
    <col min="13328" max="13328" width="10.33203125" style="252" bestFit="1" customWidth="1"/>
    <col min="13329" max="13329" width="26.109375" style="252" bestFit="1" customWidth="1"/>
    <col min="13330" max="13330" width="8.88671875" style="252"/>
    <col min="13331" max="13332" width="0" style="252" hidden="1" customWidth="1"/>
    <col min="13333" max="13557" width="8.88671875" style="252"/>
    <col min="13558" max="13558" width="6.6640625" style="252" customWidth="1"/>
    <col min="13559" max="13559" width="6.33203125" style="252" bestFit="1" customWidth="1"/>
    <col min="13560" max="13560" width="5.88671875" style="252" bestFit="1" customWidth="1"/>
    <col min="13561" max="13561" width="27.44140625" style="252" bestFit="1" customWidth="1"/>
    <col min="13562" max="13563" width="36.44140625" style="252" customWidth="1"/>
    <col min="13564" max="13564" width="35" style="252" bestFit="1" customWidth="1"/>
    <col min="13565" max="13565" width="12.109375" style="252" customWidth="1"/>
    <col min="13566" max="13566" width="15.44140625" style="252" customWidth="1"/>
    <col min="13567" max="13567" width="31.6640625" style="252" customWidth="1"/>
    <col min="13568" max="13568" width="48.44140625" style="252" customWidth="1"/>
    <col min="13569" max="13569" width="13.44140625" style="252" customWidth="1"/>
    <col min="13570" max="13570" width="15.88671875" style="252" customWidth="1"/>
    <col min="13571" max="13571" width="9.6640625" style="252" bestFit="1" customWidth="1"/>
    <col min="13572" max="13572" width="16.6640625" style="252" bestFit="1" customWidth="1"/>
    <col min="13573" max="13573" width="20.33203125" style="252" customWidth="1"/>
    <col min="13574" max="13574" width="17" style="252" bestFit="1" customWidth="1"/>
    <col min="13575" max="13575" width="10.44140625" style="252" bestFit="1" customWidth="1"/>
    <col min="13576" max="13576" width="17" style="252" bestFit="1" customWidth="1"/>
    <col min="13577" max="13577" width="26.33203125" style="252" bestFit="1" customWidth="1"/>
    <col min="13578" max="13578" width="17" style="252" bestFit="1" customWidth="1"/>
    <col min="13579" max="13579" width="10.44140625" style="252" bestFit="1" customWidth="1"/>
    <col min="13580" max="13580" width="17" style="252" bestFit="1" customWidth="1"/>
    <col min="13581" max="13581" width="26.33203125" style="252" bestFit="1" customWidth="1"/>
    <col min="13582" max="13582" width="40.6640625" style="252" customWidth="1"/>
    <col min="13583" max="13583" width="10.44140625" style="252" bestFit="1" customWidth="1"/>
    <col min="13584" max="13584" width="10.33203125" style="252" bestFit="1" customWidth="1"/>
    <col min="13585" max="13585" width="26.109375" style="252" bestFit="1" customWidth="1"/>
    <col min="13586" max="13586" width="8.88671875" style="252"/>
    <col min="13587" max="13588" width="0" style="252" hidden="1" customWidth="1"/>
    <col min="13589" max="13813" width="8.88671875" style="252"/>
    <col min="13814" max="13814" width="6.6640625" style="252" customWidth="1"/>
    <col min="13815" max="13815" width="6.33203125" style="252" bestFit="1" customWidth="1"/>
    <col min="13816" max="13816" width="5.88671875" style="252" bestFit="1" customWidth="1"/>
    <col min="13817" max="13817" width="27.44140625" style="252" bestFit="1" customWidth="1"/>
    <col min="13818" max="13819" width="36.44140625" style="252" customWidth="1"/>
    <col min="13820" max="13820" width="35" style="252" bestFit="1" customWidth="1"/>
    <col min="13821" max="13821" width="12.109375" style="252" customWidth="1"/>
    <col min="13822" max="13822" width="15.44140625" style="252" customWidth="1"/>
    <col min="13823" max="13823" width="31.6640625" style="252" customWidth="1"/>
    <col min="13824" max="13824" width="48.44140625" style="252" customWidth="1"/>
    <col min="13825" max="13825" width="13.44140625" style="252" customWidth="1"/>
    <col min="13826" max="13826" width="15.88671875" style="252" customWidth="1"/>
    <col min="13827" max="13827" width="9.6640625" style="252" bestFit="1" customWidth="1"/>
    <col min="13828" max="13828" width="16.6640625" style="252" bestFit="1" customWidth="1"/>
    <col min="13829" max="13829" width="20.33203125" style="252" customWidth="1"/>
    <col min="13830" max="13830" width="17" style="252" bestFit="1" customWidth="1"/>
    <col min="13831" max="13831" width="10.44140625" style="252" bestFit="1" customWidth="1"/>
    <col min="13832" max="13832" width="17" style="252" bestFit="1" customWidth="1"/>
    <col min="13833" max="13833" width="26.33203125" style="252" bestFit="1" customWidth="1"/>
    <col min="13834" max="13834" width="17" style="252" bestFit="1" customWidth="1"/>
    <col min="13835" max="13835" width="10.44140625" style="252" bestFit="1" customWidth="1"/>
    <col min="13836" max="13836" width="17" style="252" bestFit="1" customWidth="1"/>
    <col min="13837" max="13837" width="26.33203125" style="252" bestFit="1" customWidth="1"/>
    <col min="13838" max="13838" width="40.6640625" style="252" customWidth="1"/>
    <col min="13839" max="13839" width="10.44140625" style="252" bestFit="1" customWidth="1"/>
    <col min="13840" max="13840" width="10.33203125" style="252" bestFit="1" customWidth="1"/>
    <col min="13841" max="13841" width="26.109375" style="252" bestFit="1" customWidth="1"/>
    <col min="13842" max="13842" width="8.88671875" style="252"/>
    <col min="13843" max="13844" width="0" style="252" hidden="1" customWidth="1"/>
    <col min="13845" max="14069" width="8.88671875" style="252"/>
    <col min="14070" max="14070" width="6.6640625" style="252" customWidth="1"/>
    <col min="14071" max="14071" width="6.33203125" style="252" bestFit="1" customWidth="1"/>
    <col min="14072" max="14072" width="5.88671875" style="252" bestFit="1" customWidth="1"/>
    <col min="14073" max="14073" width="27.44140625" style="252" bestFit="1" customWidth="1"/>
    <col min="14074" max="14075" width="36.44140625" style="252" customWidth="1"/>
    <col min="14076" max="14076" width="35" style="252" bestFit="1" customWidth="1"/>
    <col min="14077" max="14077" width="12.109375" style="252" customWidth="1"/>
    <col min="14078" max="14078" width="15.44140625" style="252" customWidth="1"/>
    <col min="14079" max="14079" width="31.6640625" style="252" customWidth="1"/>
    <col min="14080" max="14080" width="48.44140625" style="252" customWidth="1"/>
    <col min="14081" max="14081" width="13.44140625" style="252" customWidth="1"/>
    <col min="14082" max="14082" width="15.88671875" style="252" customWidth="1"/>
    <col min="14083" max="14083" width="9.6640625" style="252" bestFit="1" customWidth="1"/>
    <col min="14084" max="14084" width="16.6640625" style="252" bestFit="1" customWidth="1"/>
    <col min="14085" max="14085" width="20.33203125" style="252" customWidth="1"/>
    <col min="14086" max="14086" width="17" style="252" bestFit="1" customWidth="1"/>
    <col min="14087" max="14087" width="10.44140625" style="252" bestFit="1" customWidth="1"/>
    <col min="14088" max="14088" width="17" style="252" bestFit="1" customWidth="1"/>
    <col min="14089" max="14089" width="26.33203125" style="252" bestFit="1" customWidth="1"/>
    <col min="14090" max="14090" width="17" style="252" bestFit="1" customWidth="1"/>
    <col min="14091" max="14091" width="10.44140625" style="252" bestFit="1" customWidth="1"/>
    <col min="14092" max="14092" width="17" style="252" bestFit="1" customWidth="1"/>
    <col min="14093" max="14093" width="26.33203125" style="252" bestFit="1" customWidth="1"/>
    <col min="14094" max="14094" width="40.6640625" style="252" customWidth="1"/>
    <col min="14095" max="14095" width="10.44140625" style="252" bestFit="1" customWidth="1"/>
    <col min="14096" max="14096" width="10.33203125" style="252" bestFit="1" customWidth="1"/>
    <col min="14097" max="14097" width="26.109375" style="252" bestFit="1" customWidth="1"/>
    <col min="14098" max="14098" width="8.88671875" style="252"/>
    <col min="14099" max="14100" width="0" style="252" hidden="1" customWidth="1"/>
    <col min="14101" max="14325" width="8.88671875" style="252"/>
    <col min="14326" max="14326" width="6.6640625" style="252" customWidth="1"/>
    <col min="14327" max="14327" width="6.33203125" style="252" bestFit="1" customWidth="1"/>
    <col min="14328" max="14328" width="5.88671875" style="252" bestFit="1" customWidth="1"/>
    <col min="14329" max="14329" width="27.44140625" style="252" bestFit="1" customWidth="1"/>
    <col min="14330" max="14331" width="36.44140625" style="252" customWidth="1"/>
    <col min="14332" max="14332" width="35" style="252" bestFit="1" customWidth="1"/>
    <col min="14333" max="14333" width="12.109375" style="252" customWidth="1"/>
    <col min="14334" max="14334" width="15.44140625" style="252" customWidth="1"/>
    <col min="14335" max="14335" width="31.6640625" style="252" customWidth="1"/>
    <col min="14336" max="14336" width="48.44140625" style="252" customWidth="1"/>
    <col min="14337" max="14337" width="13.44140625" style="252" customWidth="1"/>
    <col min="14338" max="14338" width="15.88671875" style="252" customWidth="1"/>
    <col min="14339" max="14339" width="9.6640625" style="252" bestFit="1" customWidth="1"/>
    <col min="14340" max="14340" width="16.6640625" style="252" bestFit="1" customWidth="1"/>
    <col min="14341" max="14341" width="20.33203125" style="252" customWidth="1"/>
    <col min="14342" max="14342" width="17" style="252" bestFit="1" customWidth="1"/>
    <col min="14343" max="14343" width="10.44140625" style="252" bestFit="1" customWidth="1"/>
    <col min="14344" max="14344" width="17" style="252" bestFit="1" customWidth="1"/>
    <col min="14345" max="14345" width="26.33203125" style="252" bestFit="1" customWidth="1"/>
    <col min="14346" max="14346" width="17" style="252" bestFit="1" customWidth="1"/>
    <col min="14347" max="14347" width="10.44140625" style="252" bestFit="1" customWidth="1"/>
    <col min="14348" max="14348" width="17" style="252" bestFit="1" customWidth="1"/>
    <col min="14349" max="14349" width="26.33203125" style="252" bestFit="1" customWidth="1"/>
    <col min="14350" max="14350" width="40.6640625" style="252" customWidth="1"/>
    <col min="14351" max="14351" width="10.44140625" style="252" bestFit="1" customWidth="1"/>
    <col min="14352" max="14352" width="10.33203125" style="252" bestFit="1" customWidth="1"/>
    <col min="14353" max="14353" width="26.109375" style="252" bestFit="1" customWidth="1"/>
    <col min="14354" max="14354" width="8.88671875" style="252"/>
    <col min="14355" max="14356" width="0" style="252" hidden="1" customWidth="1"/>
    <col min="14357" max="14581" width="8.88671875" style="252"/>
    <col min="14582" max="14582" width="6.6640625" style="252" customWidth="1"/>
    <col min="14583" max="14583" width="6.33203125" style="252" bestFit="1" customWidth="1"/>
    <col min="14584" max="14584" width="5.88671875" style="252" bestFit="1" customWidth="1"/>
    <col min="14585" max="14585" width="27.44140625" style="252" bestFit="1" customWidth="1"/>
    <col min="14586" max="14587" width="36.44140625" style="252" customWidth="1"/>
    <col min="14588" max="14588" width="35" style="252" bestFit="1" customWidth="1"/>
    <col min="14589" max="14589" width="12.109375" style="252" customWidth="1"/>
    <col min="14590" max="14590" width="15.44140625" style="252" customWidth="1"/>
    <col min="14591" max="14591" width="31.6640625" style="252" customWidth="1"/>
    <col min="14592" max="14592" width="48.44140625" style="252" customWidth="1"/>
    <col min="14593" max="14593" width="13.44140625" style="252" customWidth="1"/>
    <col min="14594" max="14594" width="15.88671875" style="252" customWidth="1"/>
    <col min="14595" max="14595" width="9.6640625" style="252" bestFit="1" customWidth="1"/>
    <col min="14596" max="14596" width="16.6640625" style="252" bestFit="1" customWidth="1"/>
    <col min="14597" max="14597" width="20.33203125" style="252" customWidth="1"/>
    <col min="14598" max="14598" width="17" style="252" bestFit="1" customWidth="1"/>
    <col min="14599" max="14599" width="10.44140625" style="252" bestFit="1" customWidth="1"/>
    <col min="14600" max="14600" width="17" style="252" bestFit="1" customWidth="1"/>
    <col min="14601" max="14601" width="26.33203125" style="252" bestFit="1" customWidth="1"/>
    <col min="14602" max="14602" width="17" style="252" bestFit="1" customWidth="1"/>
    <col min="14603" max="14603" width="10.44140625" style="252" bestFit="1" customWidth="1"/>
    <col min="14604" max="14604" width="17" style="252" bestFit="1" customWidth="1"/>
    <col min="14605" max="14605" width="26.33203125" style="252" bestFit="1" customWidth="1"/>
    <col min="14606" max="14606" width="40.6640625" style="252" customWidth="1"/>
    <col min="14607" max="14607" width="10.44140625" style="252" bestFit="1" customWidth="1"/>
    <col min="14608" max="14608" width="10.33203125" style="252" bestFit="1" customWidth="1"/>
    <col min="14609" max="14609" width="26.109375" style="252" bestFit="1" customWidth="1"/>
    <col min="14610" max="14610" width="8.88671875" style="252"/>
    <col min="14611" max="14612" width="0" style="252" hidden="1" customWidth="1"/>
    <col min="14613" max="14837" width="8.88671875" style="252"/>
    <col min="14838" max="14838" width="6.6640625" style="252" customWidth="1"/>
    <col min="14839" max="14839" width="6.33203125" style="252" bestFit="1" customWidth="1"/>
    <col min="14840" max="14840" width="5.88671875" style="252" bestFit="1" customWidth="1"/>
    <col min="14841" max="14841" width="27.44140625" style="252" bestFit="1" customWidth="1"/>
    <col min="14842" max="14843" width="36.44140625" style="252" customWidth="1"/>
    <col min="14844" max="14844" width="35" style="252" bestFit="1" customWidth="1"/>
    <col min="14845" max="14845" width="12.109375" style="252" customWidth="1"/>
    <col min="14846" max="14846" width="15.44140625" style="252" customWidth="1"/>
    <col min="14847" max="14847" width="31.6640625" style="252" customWidth="1"/>
    <col min="14848" max="14848" width="48.44140625" style="252" customWidth="1"/>
    <col min="14849" max="14849" width="13.44140625" style="252" customWidth="1"/>
    <col min="14850" max="14850" width="15.88671875" style="252" customWidth="1"/>
    <col min="14851" max="14851" width="9.6640625" style="252" bestFit="1" customWidth="1"/>
    <col min="14852" max="14852" width="16.6640625" style="252" bestFit="1" customWidth="1"/>
    <col min="14853" max="14853" width="20.33203125" style="252" customWidth="1"/>
    <col min="14854" max="14854" width="17" style="252" bestFit="1" customWidth="1"/>
    <col min="14855" max="14855" width="10.44140625" style="252" bestFit="1" customWidth="1"/>
    <col min="14856" max="14856" width="17" style="252" bestFit="1" customWidth="1"/>
    <col min="14857" max="14857" width="26.33203125" style="252" bestFit="1" customWidth="1"/>
    <col min="14858" max="14858" width="17" style="252" bestFit="1" customWidth="1"/>
    <col min="14859" max="14859" width="10.44140625" style="252" bestFit="1" customWidth="1"/>
    <col min="14860" max="14860" width="17" style="252" bestFit="1" customWidth="1"/>
    <col min="14861" max="14861" width="26.33203125" style="252" bestFit="1" customWidth="1"/>
    <col min="14862" max="14862" width="40.6640625" style="252" customWidth="1"/>
    <col min="14863" max="14863" width="10.44140625" style="252" bestFit="1" customWidth="1"/>
    <col min="14864" max="14864" width="10.33203125" style="252" bestFit="1" customWidth="1"/>
    <col min="14865" max="14865" width="26.109375" style="252" bestFit="1" customWidth="1"/>
    <col min="14866" max="14866" width="8.88671875" style="252"/>
    <col min="14867" max="14868" width="0" style="252" hidden="1" customWidth="1"/>
    <col min="14869" max="15093" width="8.88671875" style="252"/>
    <col min="15094" max="15094" width="6.6640625" style="252" customWidth="1"/>
    <col min="15095" max="15095" width="6.33203125" style="252" bestFit="1" customWidth="1"/>
    <col min="15096" max="15096" width="5.88671875" style="252" bestFit="1" customWidth="1"/>
    <col min="15097" max="15097" width="27.44140625" style="252" bestFit="1" customWidth="1"/>
    <col min="15098" max="15099" width="36.44140625" style="252" customWidth="1"/>
    <col min="15100" max="15100" width="35" style="252" bestFit="1" customWidth="1"/>
    <col min="15101" max="15101" width="12.109375" style="252" customWidth="1"/>
    <col min="15102" max="15102" width="15.44140625" style="252" customWidth="1"/>
    <col min="15103" max="15103" width="31.6640625" style="252" customWidth="1"/>
    <col min="15104" max="15104" width="48.44140625" style="252" customWidth="1"/>
    <col min="15105" max="15105" width="13.44140625" style="252" customWidth="1"/>
    <col min="15106" max="15106" width="15.88671875" style="252" customWidth="1"/>
    <col min="15107" max="15107" width="9.6640625" style="252" bestFit="1" customWidth="1"/>
    <col min="15108" max="15108" width="16.6640625" style="252" bestFit="1" customWidth="1"/>
    <col min="15109" max="15109" width="20.33203125" style="252" customWidth="1"/>
    <col min="15110" max="15110" width="17" style="252" bestFit="1" customWidth="1"/>
    <col min="15111" max="15111" width="10.44140625" style="252" bestFit="1" customWidth="1"/>
    <col min="15112" max="15112" width="17" style="252" bestFit="1" customWidth="1"/>
    <col min="15113" max="15113" width="26.33203125" style="252" bestFit="1" customWidth="1"/>
    <col min="15114" max="15114" width="17" style="252" bestFit="1" customWidth="1"/>
    <col min="15115" max="15115" width="10.44140625" style="252" bestFit="1" customWidth="1"/>
    <col min="15116" max="15116" width="17" style="252" bestFit="1" customWidth="1"/>
    <col min="15117" max="15117" width="26.33203125" style="252" bestFit="1" customWidth="1"/>
    <col min="15118" max="15118" width="40.6640625" style="252" customWidth="1"/>
    <col min="15119" max="15119" width="10.44140625" style="252" bestFit="1" customWidth="1"/>
    <col min="15120" max="15120" width="10.33203125" style="252" bestFit="1" customWidth="1"/>
    <col min="15121" max="15121" width="26.109375" style="252" bestFit="1" customWidth="1"/>
    <col min="15122" max="15122" width="8.88671875" style="252"/>
    <col min="15123" max="15124" width="0" style="252" hidden="1" customWidth="1"/>
    <col min="15125" max="15349" width="8.88671875" style="252"/>
    <col min="15350" max="15350" width="6.6640625" style="252" customWidth="1"/>
    <col min="15351" max="15351" width="6.33203125" style="252" bestFit="1" customWidth="1"/>
    <col min="15352" max="15352" width="5.88671875" style="252" bestFit="1" customWidth="1"/>
    <col min="15353" max="15353" width="27.44140625" style="252" bestFit="1" customWidth="1"/>
    <col min="15354" max="15355" width="36.44140625" style="252" customWidth="1"/>
    <col min="15356" max="15356" width="35" style="252" bestFit="1" customWidth="1"/>
    <col min="15357" max="15357" width="12.109375" style="252" customWidth="1"/>
    <col min="15358" max="15358" width="15.44140625" style="252" customWidth="1"/>
    <col min="15359" max="15359" width="31.6640625" style="252" customWidth="1"/>
    <col min="15360" max="15360" width="48.44140625" style="252" customWidth="1"/>
    <col min="15361" max="15361" width="13.44140625" style="252" customWidth="1"/>
    <col min="15362" max="15362" width="15.88671875" style="252" customWidth="1"/>
    <col min="15363" max="15363" width="9.6640625" style="252" bestFit="1" customWidth="1"/>
    <col min="15364" max="15364" width="16.6640625" style="252" bestFit="1" customWidth="1"/>
    <col min="15365" max="15365" width="20.33203125" style="252" customWidth="1"/>
    <col min="15366" max="15366" width="17" style="252" bestFit="1" customWidth="1"/>
    <col min="15367" max="15367" width="10.44140625" style="252" bestFit="1" customWidth="1"/>
    <col min="15368" max="15368" width="17" style="252" bestFit="1" customWidth="1"/>
    <col min="15369" max="15369" width="26.33203125" style="252" bestFit="1" customWidth="1"/>
    <col min="15370" max="15370" width="17" style="252" bestFit="1" customWidth="1"/>
    <col min="15371" max="15371" width="10.44140625" style="252" bestFit="1" customWidth="1"/>
    <col min="15372" max="15372" width="17" style="252" bestFit="1" customWidth="1"/>
    <col min="15373" max="15373" width="26.33203125" style="252" bestFit="1" customWidth="1"/>
    <col min="15374" max="15374" width="40.6640625" style="252" customWidth="1"/>
    <col min="15375" max="15375" width="10.44140625" style="252" bestFit="1" customWidth="1"/>
    <col min="15376" max="15376" width="10.33203125" style="252" bestFit="1" customWidth="1"/>
    <col min="15377" max="15377" width="26.109375" style="252" bestFit="1" customWidth="1"/>
    <col min="15378" max="15378" width="8.88671875" style="252"/>
    <col min="15379" max="15380" width="0" style="252" hidden="1" customWidth="1"/>
    <col min="15381" max="15605" width="8.88671875" style="252"/>
    <col min="15606" max="15606" width="6.6640625" style="252" customWidth="1"/>
    <col min="15607" max="15607" width="6.33203125" style="252" bestFit="1" customWidth="1"/>
    <col min="15608" max="15608" width="5.88671875" style="252" bestFit="1" customWidth="1"/>
    <col min="15609" max="15609" width="27.44140625" style="252" bestFit="1" customWidth="1"/>
    <col min="15610" max="15611" width="36.44140625" style="252" customWidth="1"/>
    <col min="15612" max="15612" width="35" style="252" bestFit="1" customWidth="1"/>
    <col min="15613" max="15613" width="12.109375" style="252" customWidth="1"/>
    <col min="15614" max="15614" width="15.44140625" style="252" customWidth="1"/>
    <col min="15615" max="15615" width="31.6640625" style="252" customWidth="1"/>
    <col min="15616" max="15616" width="48.44140625" style="252" customWidth="1"/>
    <col min="15617" max="15617" width="13.44140625" style="252" customWidth="1"/>
    <col min="15618" max="15618" width="15.88671875" style="252" customWidth="1"/>
    <col min="15619" max="15619" width="9.6640625" style="252" bestFit="1" customWidth="1"/>
    <col min="15620" max="15620" width="16.6640625" style="252" bestFit="1" customWidth="1"/>
    <col min="15621" max="15621" width="20.33203125" style="252" customWidth="1"/>
    <col min="15622" max="15622" width="17" style="252" bestFit="1" customWidth="1"/>
    <col min="15623" max="15623" width="10.44140625" style="252" bestFit="1" customWidth="1"/>
    <col min="15624" max="15624" width="17" style="252" bestFit="1" customWidth="1"/>
    <col min="15625" max="15625" width="26.33203125" style="252" bestFit="1" customWidth="1"/>
    <col min="15626" max="15626" width="17" style="252" bestFit="1" customWidth="1"/>
    <col min="15627" max="15627" width="10.44140625" style="252" bestFit="1" customWidth="1"/>
    <col min="15628" max="15628" width="17" style="252" bestFit="1" customWidth="1"/>
    <col min="15629" max="15629" width="26.33203125" style="252" bestFit="1" customWidth="1"/>
    <col min="15630" max="15630" width="40.6640625" style="252" customWidth="1"/>
    <col min="15631" max="15631" width="10.44140625" style="252" bestFit="1" customWidth="1"/>
    <col min="15632" max="15632" width="10.33203125" style="252" bestFit="1" customWidth="1"/>
    <col min="15633" max="15633" width="26.109375" style="252" bestFit="1" customWidth="1"/>
    <col min="15634" max="15634" width="8.88671875" style="252"/>
    <col min="15635" max="15636" width="0" style="252" hidden="1" customWidth="1"/>
    <col min="15637" max="15861" width="8.88671875" style="252"/>
    <col min="15862" max="15862" width="6.6640625" style="252" customWidth="1"/>
    <col min="15863" max="15863" width="6.33203125" style="252" bestFit="1" customWidth="1"/>
    <col min="15864" max="15864" width="5.88671875" style="252" bestFit="1" customWidth="1"/>
    <col min="15865" max="15865" width="27.44140625" style="252" bestFit="1" customWidth="1"/>
    <col min="15866" max="15867" width="36.44140625" style="252" customWidth="1"/>
    <col min="15868" max="15868" width="35" style="252" bestFit="1" customWidth="1"/>
    <col min="15869" max="15869" width="12.109375" style="252" customWidth="1"/>
    <col min="15870" max="15870" width="15.44140625" style="252" customWidth="1"/>
    <col min="15871" max="15871" width="31.6640625" style="252" customWidth="1"/>
    <col min="15872" max="15872" width="48.44140625" style="252" customWidth="1"/>
    <col min="15873" max="15873" width="13.44140625" style="252" customWidth="1"/>
    <col min="15874" max="15874" width="15.88671875" style="252" customWidth="1"/>
    <col min="15875" max="15875" width="9.6640625" style="252" bestFit="1" customWidth="1"/>
    <col min="15876" max="15876" width="16.6640625" style="252" bestFit="1" customWidth="1"/>
    <col min="15877" max="15877" width="20.33203125" style="252" customWidth="1"/>
    <col min="15878" max="15878" width="17" style="252" bestFit="1" customWidth="1"/>
    <col min="15879" max="15879" width="10.44140625" style="252" bestFit="1" customWidth="1"/>
    <col min="15880" max="15880" width="17" style="252" bestFit="1" customWidth="1"/>
    <col min="15881" max="15881" width="26.33203125" style="252" bestFit="1" customWidth="1"/>
    <col min="15882" max="15882" width="17" style="252" bestFit="1" customWidth="1"/>
    <col min="15883" max="15883" width="10.44140625" style="252" bestFit="1" customWidth="1"/>
    <col min="15884" max="15884" width="17" style="252" bestFit="1" customWidth="1"/>
    <col min="15885" max="15885" width="26.33203125" style="252" bestFit="1" customWidth="1"/>
    <col min="15886" max="15886" width="40.6640625" style="252" customWidth="1"/>
    <col min="15887" max="15887" width="10.44140625" style="252" bestFit="1" customWidth="1"/>
    <col min="15888" max="15888" width="10.33203125" style="252" bestFit="1" customWidth="1"/>
    <col min="15889" max="15889" width="26.109375" style="252" bestFit="1" customWidth="1"/>
    <col min="15890" max="15890" width="8.88671875" style="252"/>
    <col min="15891" max="15892" width="0" style="252" hidden="1" customWidth="1"/>
    <col min="15893" max="16117" width="8.88671875" style="252"/>
    <col min="16118" max="16118" width="6.6640625" style="252" customWidth="1"/>
    <col min="16119" max="16119" width="6.33203125" style="252" bestFit="1" customWidth="1"/>
    <col min="16120" max="16120" width="5.88671875" style="252" bestFit="1" customWidth="1"/>
    <col min="16121" max="16121" width="27.44140625" style="252" bestFit="1" customWidth="1"/>
    <col min="16122" max="16123" width="36.44140625" style="252" customWidth="1"/>
    <col min="16124" max="16124" width="35" style="252" bestFit="1" customWidth="1"/>
    <col min="16125" max="16125" width="12.109375" style="252" customWidth="1"/>
    <col min="16126" max="16126" width="15.44140625" style="252" customWidth="1"/>
    <col min="16127" max="16127" width="31.6640625" style="252" customWidth="1"/>
    <col min="16128" max="16128" width="48.44140625" style="252" customWidth="1"/>
    <col min="16129" max="16129" width="13.44140625" style="252" customWidth="1"/>
    <col min="16130" max="16130" width="15.88671875" style="252" customWidth="1"/>
    <col min="16131" max="16131" width="9.6640625" style="252" bestFit="1" customWidth="1"/>
    <col min="16132" max="16132" width="16.6640625" style="252" bestFit="1" customWidth="1"/>
    <col min="16133" max="16133" width="20.33203125" style="252" customWidth="1"/>
    <col min="16134" max="16134" width="17" style="252" bestFit="1" customWidth="1"/>
    <col min="16135" max="16135" width="10.44140625" style="252" bestFit="1" customWidth="1"/>
    <col min="16136" max="16136" width="17" style="252" bestFit="1" customWidth="1"/>
    <col min="16137" max="16137" width="26.33203125" style="252" bestFit="1" customWidth="1"/>
    <col min="16138" max="16138" width="17" style="252" bestFit="1" customWidth="1"/>
    <col min="16139" max="16139" width="10.44140625" style="252" bestFit="1" customWidth="1"/>
    <col min="16140" max="16140" width="17" style="252" bestFit="1" customWidth="1"/>
    <col min="16141" max="16141" width="26.33203125" style="252" bestFit="1" customWidth="1"/>
    <col min="16142" max="16142" width="40.6640625" style="252" customWidth="1"/>
    <col min="16143" max="16143" width="10.44140625" style="252" bestFit="1" customWidth="1"/>
    <col min="16144" max="16144" width="10.33203125" style="252" bestFit="1" customWidth="1"/>
    <col min="16145" max="16145" width="26.109375" style="252" bestFit="1" customWidth="1"/>
    <col min="16146" max="16146" width="8.88671875" style="252"/>
    <col min="16147" max="16148" width="0" style="252" hidden="1" customWidth="1"/>
    <col min="16149" max="16383" width="8.88671875" style="252"/>
    <col min="16384" max="16384" width="8.88671875" style="252" customWidth="1"/>
  </cols>
  <sheetData>
    <row r="1" spans="1:18" ht="13.2" x14ac:dyDescent="0.25">
      <c r="A1" s="251"/>
      <c r="D1" s="57" t="s">
        <v>6</v>
      </c>
      <c r="F1" s="251"/>
      <c r="I1" s="57" t="s">
        <v>7</v>
      </c>
      <c r="J1" s="57" t="s">
        <v>8</v>
      </c>
      <c r="K1" s="257"/>
      <c r="M1" s="257"/>
      <c r="O1" s="57"/>
      <c r="P1" s="54" t="s">
        <v>9</v>
      </c>
      <c r="Q1" s="55" t="s">
        <v>114</v>
      </c>
      <c r="R1" s="56" t="s">
        <v>115</v>
      </c>
    </row>
    <row r="2" spans="1:18" ht="13.2" x14ac:dyDescent="0.25">
      <c r="A2" s="251"/>
      <c r="D2" s="57" t="s">
        <v>11</v>
      </c>
      <c r="I2" s="57" t="s">
        <v>12</v>
      </c>
      <c r="J2" s="57" t="s">
        <v>13</v>
      </c>
      <c r="K2" s="257"/>
      <c r="M2" s="257"/>
      <c r="O2" s="57"/>
      <c r="P2" s="54" t="s">
        <v>14</v>
      </c>
      <c r="Q2" s="55" t="s">
        <v>61</v>
      </c>
      <c r="R2" s="56">
        <v>1</v>
      </c>
    </row>
    <row r="3" spans="1:18" ht="13.2" x14ac:dyDescent="0.25">
      <c r="D3" s="57" t="s">
        <v>15</v>
      </c>
      <c r="F3" s="260"/>
      <c r="I3" s="57" t="s">
        <v>16</v>
      </c>
      <c r="J3" s="57" t="s">
        <v>17</v>
      </c>
      <c r="K3" s="257"/>
      <c r="M3" s="257"/>
      <c r="O3" s="57"/>
      <c r="Q3" s="55" t="s">
        <v>60</v>
      </c>
      <c r="R3" s="56">
        <v>0</v>
      </c>
    </row>
    <row r="4" spans="1:18" ht="13.2" x14ac:dyDescent="0.25">
      <c r="D4" s="57" t="s">
        <v>18</v>
      </c>
      <c r="I4" s="57" t="s">
        <v>19</v>
      </c>
      <c r="J4" s="57" t="s">
        <v>20</v>
      </c>
      <c r="K4" s="257"/>
      <c r="M4" s="257"/>
      <c r="O4" s="57"/>
      <c r="Q4" s="55" t="s">
        <v>116</v>
      </c>
      <c r="R4" s="56">
        <v>0</v>
      </c>
    </row>
    <row r="5" spans="1:18" ht="13.2" x14ac:dyDescent="0.25">
      <c r="A5" s="261"/>
      <c r="B5" s="260"/>
      <c r="C5" s="260"/>
      <c r="D5" s="57" t="s">
        <v>21</v>
      </c>
      <c r="F5" s="255"/>
      <c r="H5" s="255"/>
      <c r="I5" s="57" t="s">
        <v>22</v>
      </c>
      <c r="J5" s="57" t="s">
        <v>23</v>
      </c>
      <c r="K5" s="257"/>
      <c r="M5" s="257"/>
      <c r="O5" s="57"/>
      <c r="P5" s="262"/>
      <c r="Q5" s="55" t="s">
        <v>171</v>
      </c>
      <c r="R5" s="56">
        <v>0</v>
      </c>
    </row>
    <row r="6" spans="1:18" ht="13.2" x14ac:dyDescent="0.25">
      <c r="A6" s="251"/>
      <c r="B6" s="261"/>
      <c r="C6" s="261"/>
      <c r="D6" s="57" t="s">
        <v>24</v>
      </c>
      <c r="F6" s="255"/>
      <c r="H6" s="255"/>
      <c r="I6" s="57" t="s">
        <v>25</v>
      </c>
      <c r="J6" s="57" t="s">
        <v>26</v>
      </c>
      <c r="K6" s="257"/>
      <c r="M6" s="257"/>
      <c r="O6" s="57"/>
      <c r="P6" s="262"/>
      <c r="Q6" s="55" t="s">
        <v>172</v>
      </c>
      <c r="R6" s="56">
        <v>0</v>
      </c>
    </row>
    <row r="7" spans="1:18" ht="13.2" x14ac:dyDescent="0.25">
      <c r="A7" s="251"/>
      <c r="B7" s="261"/>
      <c r="C7" s="261"/>
      <c r="D7" s="57" t="s">
        <v>381</v>
      </c>
      <c r="F7" s="255"/>
      <c r="H7" s="255"/>
      <c r="I7" s="255"/>
      <c r="J7" s="57" t="s">
        <v>27</v>
      </c>
      <c r="K7" s="257"/>
      <c r="M7" s="257"/>
      <c r="O7" s="57"/>
      <c r="P7" s="251"/>
      <c r="Q7" s="55" t="s">
        <v>173</v>
      </c>
      <c r="R7" s="56">
        <v>0</v>
      </c>
    </row>
    <row r="8" spans="1:18" ht="13.2" x14ac:dyDescent="0.25">
      <c r="A8" s="251"/>
      <c r="D8" s="270"/>
      <c r="I8" s="255"/>
      <c r="J8" s="57" t="s">
        <v>28</v>
      </c>
      <c r="K8" s="257"/>
      <c r="M8" s="257"/>
      <c r="O8" s="57"/>
      <c r="P8" s="256"/>
      <c r="Q8" s="55" t="s">
        <v>174</v>
      </c>
      <c r="R8" s="56">
        <v>0</v>
      </c>
    </row>
    <row r="9" spans="1:18" ht="13.2" x14ac:dyDescent="0.25">
      <c r="A9" s="251"/>
      <c r="B9" s="261"/>
      <c r="C9" s="261"/>
      <c r="D9" s="270"/>
      <c r="F9" s="255"/>
      <c r="H9" s="255"/>
      <c r="I9" s="255"/>
      <c r="J9" s="57" t="s">
        <v>30</v>
      </c>
      <c r="K9" s="257"/>
      <c r="M9" s="257"/>
      <c r="O9" s="57"/>
      <c r="P9" s="256"/>
      <c r="Q9" s="55" t="s">
        <v>175</v>
      </c>
      <c r="R9" s="56">
        <v>0</v>
      </c>
    </row>
    <row r="10" spans="1:18" ht="13.2" x14ac:dyDescent="0.25">
      <c r="A10" s="251"/>
      <c r="B10" s="261"/>
      <c r="C10" s="261"/>
      <c r="F10" s="255"/>
      <c r="H10" s="255"/>
      <c r="I10" s="255"/>
      <c r="J10" s="57" t="s">
        <v>31</v>
      </c>
      <c r="K10" s="257"/>
      <c r="M10" s="257"/>
      <c r="O10" s="57"/>
      <c r="P10" s="256"/>
      <c r="Q10" s="55" t="s">
        <v>176</v>
      </c>
      <c r="R10" s="56">
        <v>0</v>
      </c>
    </row>
    <row r="11" spans="1:18" ht="13.2" x14ac:dyDescent="0.25">
      <c r="A11" s="251"/>
      <c r="B11" s="260"/>
      <c r="C11" s="260"/>
      <c r="D11" s="255"/>
      <c r="E11" s="260"/>
      <c r="F11" s="255"/>
      <c r="H11" s="255"/>
      <c r="I11" s="263"/>
      <c r="J11" s="57" t="s">
        <v>32</v>
      </c>
      <c r="K11" s="257"/>
      <c r="M11" s="257"/>
      <c r="O11" s="57"/>
      <c r="P11" s="256"/>
      <c r="Q11" s="40"/>
      <c r="R11" s="547"/>
    </row>
    <row r="12" spans="1:18" ht="13.2" x14ac:dyDescent="0.25">
      <c r="A12" s="251"/>
      <c r="B12" s="264"/>
      <c r="C12" s="264"/>
      <c r="D12" s="263"/>
      <c r="E12" s="265"/>
      <c r="F12" s="266"/>
      <c r="G12" s="266"/>
      <c r="H12" s="266"/>
      <c r="I12" s="263"/>
      <c r="J12" s="57" t="s">
        <v>33</v>
      </c>
      <c r="K12" s="257"/>
      <c r="M12" s="257"/>
      <c r="O12" s="57"/>
      <c r="P12" s="256"/>
      <c r="Q12" s="40"/>
      <c r="R12" s="547"/>
    </row>
    <row r="13" spans="1:18" ht="13.2" x14ac:dyDescent="0.25">
      <c r="A13" s="267"/>
      <c r="B13" s="264"/>
      <c r="C13" s="264"/>
      <c r="D13" s="263"/>
      <c r="E13" s="268"/>
      <c r="F13" s="266"/>
      <c r="G13" s="266"/>
      <c r="H13" s="266"/>
      <c r="I13" s="263"/>
      <c r="J13" s="57" t="s">
        <v>34</v>
      </c>
      <c r="K13" s="257"/>
      <c r="M13" s="257"/>
      <c r="O13" s="57"/>
      <c r="P13" s="256"/>
      <c r="Q13" s="40"/>
      <c r="R13" s="547"/>
    </row>
    <row r="14" spans="1:18" ht="13.2" x14ac:dyDescent="0.25">
      <c r="A14" s="251"/>
      <c r="B14" s="264"/>
      <c r="C14" s="264"/>
      <c r="D14" s="263"/>
      <c r="E14" s="268"/>
      <c r="F14" s="266"/>
      <c r="G14" s="266"/>
      <c r="H14" s="266"/>
      <c r="I14" s="263"/>
      <c r="J14" s="57" t="s">
        <v>35</v>
      </c>
      <c r="K14" s="257"/>
      <c r="M14" s="257"/>
      <c r="O14" s="57"/>
      <c r="P14" s="256"/>
      <c r="Q14" s="40"/>
      <c r="R14" s="547"/>
    </row>
    <row r="15" spans="1:18" ht="13.2" x14ac:dyDescent="0.25">
      <c r="A15" s="251"/>
      <c r="B15" s="264"/>
      <c r="C15" s="264"/>
      <c r="D15" s="263"/>
      <c r="E15" s="268"/>
      <c r="F15" s="266"/>
      <c r="G15" s="266"/>
      <c r="H15" s="266"/>
      <c r="I15" s="263"/>
      <c r="J15" s="57" t="s">
        <v>36</v>
      </c>
      <c r="K15" s="257"/>
      <c r="M15" s="257"/>
      <c r="O15" s="57"/>
      <c r="P15" s="256"/>
      <c r="Q15" s="40"/>
      <c r="R15" s="547"/>
    </row>
    <row r="16" spans="1:18" ht="13.2" x14ac:dyDescent="0.25">
      <c r="A16" s="251"/>
      <c r="B16" s="264"/>
      <c r="C16" s="264"/>
      <c r="D16" s="263"/>
      <c r="E16" s="268"/>
      <c r="F16" s="266"/>
      <c r="G16" s="266"/>
      <c r="H16" s="266"/>
      <c r="I16" s="263"/>
      <c r="J16" s="57" t="s">
        <v>37</v>
      </c>
      <c r="K16" s="257"/>
      <c r="M16" s="257"/>
      <c r="O16" s="57"/>
      <c r="P16" s="256"/>
      <c r="Q16" s="256"/>
      <c r="R16" s="256"/>
    </row>
    <row r="17" spans="1:20" ht="13.2" x14ac:dyDescent="0.25">
      <c r="A17" s="251"/>
      <c r="B17" s="264"/>
      <c r="C17" s="264"/>
      <c r="D17" s="263"/>
      <c r="E17" s="268"/>
      <c r="F17" s="266"/>
      <c r="G17" s="266"/>
      <c r="H17" s="266"/>
      <c r="I17" s="263"/>
      <c r="J17" s="58" t="s">
        <v>38</v>
      </c>
      <c r="K17" s="257"/>
      <c r="M17" s="257"/>
      <c r="O17" s="548"/>
      <c r="P17" s="256"/>
      <c r="Q17" s="256"/>
      <c r="R17" s="256"/>
    </row>
    <row r="18" spans="1:20" ht="13.2" x14ac:dyDescent="0.25">
      <c r="A18" s="260"/>
      <c r="B18" s="264"/>
      <c r="C18" s="264"/>
      <c r="D18" s="263"/>
      <c r="E18" s="268"/>
      <c r="F18" s="266"/>
      <c r="G18" s="266"/>
      <c r="H18" s="266"/>
      <c r="I18" s="263"/>
      <c r="J18" s="57" t="s">
        <v>39</v>
      </c>
      <c r="K18" s="257"/>
      <c r="M18" s="257"/>
      <c r="O18" s="549"/>
      <c r="P18" s="256"/>
      <c r="Q18" s="256"/>
      <c r="R18" s="256"/>
    </row>
    <row r="19" spans="1:20" ht="13.2" x14ac:dyDescent="0.25">
      <c r="A19" s="251"/>
      <c r="B19" s="270"/>
      <c r="C19" s="270"/>
      <c r="D19" s="263"/>
      <c r="E19" s="268"/>
      <c r="F19" s="271"/>
      <c r="G19" s="266"/>
      <c r="H19" s="266"/>
      <c r="I19" s="263"/>
      <c r="J19" s="57" t="s">
        <v>40</v>
      </c>
      <c r="K19" s="257"/>
      <c r="M19" s="257"/>
      <c r="O19" s="549"/>
      <c r="P19" s="256"/>
      <c r="Q19" s="632"/>
      <c r="R19" s="632"/>
    </row>
    <row r="20" spans="1:20" ht="13.2" x14ac:dyDescent="0.25">
      <c r="A20" s="254"/>
      <c r="B20" s="270"/>
      <c r="C20" s="270"/>
      <c r="D20" s="263"/>
      <c r="E20" s="268"/>
      <c r="F20" s="272"/>
      <c r="G20" s="266"/>
      <c r="H20" s="266"/>
      <c r="I20" s="263"/>
      <c r="J20" s="57" t="s">
        <v>41</v>
      </c>
      <c r="K20" s="257"/>
      <c r="M20" s="257"/>
      <c r="O20" s="549"/>
      <c r="P20" s="273"/>
      <c r="Q20" s="273"/>
      <c r="R20" s="273"/>
    </row>
    <row r="21" spans="1:20" ht="13.2" x14ac:dyDescent="0.25">
      <c r="A21" s="254"/>
      <c r="B21" s="270"/>
      <c r="C21" s="270"/>
      <c r="D21" s="263"/>
      <c r="E21" s="268"/>
      <c r="F21" s="272"/>
      <c r="G21" s="266"/>
      <c r="H21" s="266"/>
      <c r="I21" s="263"/>
      <c r="J21" s="257"/>
      <c r="K21" s="257"/>
      <c r="M21" s="257"/>
      <c r="O21" s="549"/>
      <c r="P21" s="273"/>
      <c r="Q21" s="273"/>
      <c r="R21" s="273"/>
    </row>
    <row r="22" spans="1:20" ht="13.2" x14ac:dyDescent="0.25">
      <c r="A22" s="254"/>
      <c r="B22" s="270"/>
      <c r="C22" s="270"/>
      <c r="D22" s="263"/>
      <c r="E22" s="268"/>
      <c r="F22" s="272"/>
      <c r="G22" s="266"/>
      <c r="H22" s="266"/>
      <c r="I22" s="263"/>
      <c r="J22" s="257"/>
      <c r="K22" s="257"/>
      <c r="M22" s="257"/>
      <c r="O22" s="549"/>
      <c r="P22" s="273"/>
      <c r="Q22" s="273"/>
      <c r="R22" s="273"/>
    </row>
    <row r="23" spans="1:20" ht="13.2" x14ac:dyDescent="0.25">
      <c r="A23" s="254"/>
      <c r="B23" s="270"/>
      <c r="C23" s="270"/>
      <c r="D23" s="263"/>
      <c r="E23" s="268"/>
      <c r="F23" s="272"/>
      <c r="G23" s="266"/>
      <c r="H23" s="266"/>
      <c r="I23" s="263"/>
      <c r="J23" s="257"/>
      <c r="K23" s="257"/>
      <c r="M23" s="257"/>
      <c r="O23" s="549"/>
      <c r="P23" s="273"/>
      <c r="Q23" s="273"/>
      <c r="R23" s="273"/>
    </row>
    <row r="24" spans="1:20" ht="13.2" x14ac:dyDescent="0.25">
      <c r="A24" s="254"/>
      <c r="B24" s="270"/>
      <c r="C24" s="270"/>
      <c r="D24" s="263"/>
      <c r="E24" s="268"/>
      <c r="F24" s="272"/>
      <c r="G24" s="266"/>
      <c r="H24" s="266"/>
      <c r="I24" s="263"/>
      <c r="J24" s="257"/>
      <c r="K24" s="257"/>
      <c r="M24" s="257"/>
      <c r="O24" s="549"/>
      <c r="P24" s="273"/>
      <c r="Q24" s="273"/>
      <c r="R24" s="273"/>
    </row>
    <row r="25" spans="1:20" ht="13.2" x14ac:dyDescent="0.25">
      <c r="A25" s="254"/>
      <c r="B25" s="270"/>
      <c r="C25" s="270"/>
      <c r="D25" s="263"/>
      <c r="E25" s="268"/>
      <c r="F25" s="272"/>
      <c r="G25" s="266"/>
      <c r="H25" s="266"/>
      <c r="I25" s="263"/>
      <c r="J25" s="257"/>
      <c r="K25" s="257"/>
      <c r="M25" s="257"/>
      <c r="O25" s="549"/>
      <c r="P25" s="273"/>
      <c r="Q25" s="273"/>
      <c r="R25" s="273"/>
    </row>
    <row r="26" spans="1:20" ht="13.2" x14ac:dyDescent="0.25">
      <c r="A26" s="254"/>
      <c r="B26" s="270"/>
      <c r="C26" s="270"/>
      <c r="D26" s="263"/>
      <c r="E26" s="268"/>
      <c r="F26" s="272"/>
      <c r="G26" s="266"/>
      <c r="H26" s="266"/>
      <c r="I26" s="263"/>
      <c r="J26" s="257"/>
      <c r="K26" s="257"/>
      <c r="M26" s="257"/>
      <c r="O26" s="549"/>
      <c r="P26" s="273"/>
      <c r="Q26" s="273"/>
      <c r="R26" s="273"/>
    </row>
    <row r="27" spans="1:20" ht="13.2" x14ac:dyDescent="0.25">
      <c r="A27" s="254"/>
      <c r="B27" s="270"/>
      <c r="C27" s="270"/>
      <c r="D27" s="263"/>
      <c r="E27" s="268"/>
      <c r="F27" s="272"/>
      <c r="G27" s="266"/>
      <c r="H27" s="266"/>
      <c r="I27" s="263"/>
      <c r="J27" s="257"/>
      <c r="K27" s="257"/>
      <c r="L27" s="306"/>
      <c r="M27" s="306"/>
      <c r="N27" s="306"/>
      <c r="O27" s="550"/>
      <c r="P27" s="273"/>
      <c r="Q27" s="273"/>
      <c r="R27" s="273"/>
    </row>
    <row r="28" spans="1:20" ht="13.2" x14ac:dyDescent="0.25">
      <c r="A28" s="254"/>
      <c r="B28" s="270"/>
      <c r="C28" s="270"/>
      <c r="D28" s="263"/>
      <c r="E28" s="268"/>
      <c r="F28" s="272"/>
      <c r="G28" s="266"/>
      <c r="H28" s="266"/>
      <c r="I28" s="263"/>
      <c r="J28" s="257"/>
      <c r="K28" s="257"/>
      <c r="M28" s="257"/>
      <c r="O28" s="551" t="s">
        <v>42</v>
      </c>
      <c r="P28" s="552"/>
      <c r="Q28" s="552"/>
      <c r="R28" s="552"/>
    </row>
    <row r="29" spans="1:20" ht="13.2" x14ac:dyDescent="0.25">
      <c r="A29" s="553" t="s">
        <v>43</v>
      </c>
      <c r="B29" s="554"/>
      <c r="C29" s="554"/>
      <c r="D29" s="554"/>
      <c r="E29" s="554"/>
      <c r="F29" s="554"/>
      <c r="G29" s="555"/>
      <c r="H29" s="555"/>
      <c r="I29" s="423"/>
      <c r="J29" s="423"/>
      <c r="K29" s="423"/>
      <c r="L29" s="422"/>
      <c r="M29" s="423"/>
      <c r="N29" s="423"/>
      <c r="O29" s="274" t="s">
        <v>44</v>
      </c>
      <c r="P29" s="275" t="s">
        <v>45</v>
      </c>
      <c r="Q29" s="276"/>
      <c r="R29" s="277"/>
    </row>
    <row r="30" spans="1:20" s="280" customFormat="1" ht="24" x14ac:dyDescent="0.25">
      <c r="A30" s="278" t="s">
        <v>0</v>
      </c>
      <c r="B30" s="278" t="s">
        <v>46</v>
      </c>
      <c r="C30" s="278" t="s">
        <v>47</v>
      </c>
      <c r="D30" s="278" t="s">
        <v>1</v>
      </c>
      <c r="E30" s="278" t="s">
        <v>194</v>
      </c>
      <c r="F30" s="278" t="s">
        <v>3</v>
      </c>
      <c r="G30" s="278" t="s">
        <v>48</v>
      </c>
      <c r="H30" s="278" t="s">
        <v>49</v>
      </c>
      <c r="I30" s="278" t="s">
        <v>50</v>
      </c>
      <c r="J30" s="278" t="s">
        <v>51</v>
      </c>
      <c r="K30" s="278" t="s">
        <v>52</v>
      </c>
      <c r="L30" s="279" t="s">
        <v>53</v>
      </c>
      <c r="M30" s="278" t="s">
        <v>54</v>
      </c>
      <c r="N30" s="278" t="s">
        <v>4</v>
      </c>
      <c r="O30" s="278" t="s">
        <v>56</v>
      </c>
      <c r="P30" s="278" t="s">
        <v>57</v>
      </c>
      <c r="Q30" s="278" t="s">
        <v>58</v>
      </c>
      <c r="R30" s="278" t="s">
        <v>59</v>
      </c>
    </row>
    <row r="31" spans="1:20" s="280" customFormat="1" ht="13.2" x14ac:dyDescent="0.25">
      <c r="A31" s="281"/>
      <c r="B31" s="282"/>
      <c r="C31" s="283"/>
      <c r="D31" s="284"/>
      <c r="E31" s="285"/>
      <c r="F31" s="286"/>
      <c r="G31" s="285"/>
      <c r="H31" s="287"/>
      <c r="I31" s="284"/>
      <c r="J31" s="288"/>
      <c r="K31" s="289"/>
      <c r="L31" s="290"/>
      <c r="M31" s="289"/>
      <c r="N31" s="290"/>
      <c r="O31" s="291"/>
      <c r="P31" s="259"/>
      <c r="Q31" s="291"/>
      <c r="R31" s="292"/>
      <c r="S31" s="280" t="str">
        <f t="shared" ref="S31:S94" si="0">CONCATENATE(B31,C31,F31,J31)</f>
        <v/>
      </c>
      <c r="T31" s="293">
        <f t="shared" ref="T31:T94" si="1">L31</f>
        <v>0</v>
      </c>
    </row>
    <row r="32" spans="1:20" s="280" customFormat="1" ht="13.2" x14ac:dyDescent="0.25">
      <c r="A32" s="281"/>
      <c r="B32" s="282"/>
      <c r="C32" s="283"/>
      <c r="D32" s="284"/>
      <c r="E32" s="285"/>
      <c r="F32" s="286"/>
      <c r="G32" s="285"/>
      <c r="H32" s="287"/>
      <c r="I32" s="284"/>
      <c r="J32" s="288"/>
      <c r="K32" s="289"/>
      <c r="L32" s="290"/>
      <c r="M32" s="289"/>
      <c r="N32" s="290"/>
      <c r="O32" s="291"/>
      <c r="P32" s="259"/>
      <c r="Q32" s="291"/>
      <c r="R32" s="292"/>
      <c r="S32" s="280" t="str">
        <f t="shared" si="0"/>
        <v/>
      </c>
      <c r="T32" s="293">
        <f t="shared" si="1"/>
        <v>0</v>
      </c>
    </row>
    <row r="33" spans="1:20" s="280" customFormat="1" ht="13.2" x14ac:dyDescent="0.25">
      <c r="A33" s="281"/>
      <c r="B33" s="282"/>
      <c r="C33" s="283"/>
      <c r="D33" s="284"/>
      <c r="E33" s="285"/>
      <c r="F33" s="286"/>
      <c r="G33" s="285"/>
      <c r="H33" s="287"/>
      <c r="I33" s="284"/>
      <c r="J33" s="288"/>
      <c r="K33" s="289"/>
      <c r="L33" s="290"/>
      <c r="M33" s="289"/>
      <c r="N33" s="290"/>
      <c r="O33" s="291"/>
      <c r="P33" s="259"/>
      <c r="Q33" s="291"/>
      <c r="R33" s="292"/>
      <c r="S33" s="280" t="str">
        <f t="shared" si="0"/>
        <v/>
      </c>
      <c r="T33" s="293">
        <f t="shared" si="1"/>
        <v>0</v>
      </c>
    </row>
    <row r="34" spans="1:20" s="280" customFormat="1" ht="13.2" x14ac:dyDescent="0.25">
      <c r="A34" s="281"/>
      <c r="B34" s="282"/>
      <c r="C34" s="283"/>
      <c r="D34" s="284"/>
      <c r="E34" s="285"/>
      <c r="F34" s="286"/>
      <c r="G34" s="285"/>
      <c r="H34" s="287"/>
      <c r="I34" s="284"/>
      <c r="J34" s="288"/>
      <c r="K34" s="289"/>
      <c r="L34" s="290"/>
      <c r="M34" s="289"/>
      <c r="N34" s="290"/>
      <c r="O34" s="291"/>
      <c r="P34" s="259"/>
      <c r="Q34" s="291"/>
      <c r="R34" s="292"/>
      <c r="S34" s="280" t="str">
        <f t="shared" si="0"/>
        <v/>
      </c>
      <c r="T34" s="293">
        <f t="shared" si="1"/>
        <v>0</v>
      </c>
    </row>
    <row r="35" spans="1:20" s="280" customFormat="1" ht="13.2" x14ac:dyDescent="0.25">
      <c r="A35" s="281"/>
      <c r="B35" s="282"/>
      <c r="C35" s="283"/>
      <c r="D35" s="284"/>
      <c r="E35" s="285"/>
      <c r="F35" s="286"/>
      <c r="G35" s="285"/>
      <c r="H35" s="287"/>
      <c r="I35" s="284"/>
      <c r="J35" s="288"/>
      <c r="K35" s="289"/>
      <c r="L35" s="290"/>
      <c r="M35" s="289"/>
      <c r="N35" s="290"/>
      <c r="O35" s="291"/>
      <c r="P35" s="259"/>
      <c r="Q35" s="291"/>
      <c r="R35" s="292"/>
      <c r="S35" s="280" t="str">
        <f t="shared" si="0"/>
        <v/>
      </c>
      <c r="T35" s="293">
        <f t="shared" si="1"/>
        <v>0</v>
      </c>
    </row>
    <row r="36" spans="1:20" s="280" customFormat="1" ht="13.2" x14ac:dyDescent="0.25">
      <c r="A36" s="281"/>
      <c r="B36" s="282"/>
      <c r="C36" s="283"/>
      <c r="D36" s="284"/>
      <c r="E36" s="285"/>
      <c r="F36" s="286"/>
      <c r="G36" s="285"/>
      <c r="H36" s="287"/>
      <c r="I36" s="284"/>
      <c r="J36" s="288"/>
      <c r="K36" s="289"/>
      <c r="L36" s="290"/>
      <c r="M36" s="289"/>
      <c r="N36" s="290"/>
      <c r="O36" s="291"/>
      <c r="P36" s="259"/>
      <c r="Q36" s="291"/>
      <c r="R36" s="292"/>
      <c r="S36" s="280" t="str">
        <f t="shared" si="0"/>
        <v/>
      </c>
      <c r="T36" s="293">
        <f t="shared" si="1"/>
        <v>0</v>
      </c>
    </row>
    <row r="37" spans="1:20" s="280" customFormat="1" ht="13.2" x14ac:dyDescent="0.25">
      <c r="A37" s="281"/>
      <c r="B37" s="282"/>
      <c r="C37" s="283"/>
      <c r="D37" s="284"/>
      <c r="E37" s="285"/>
      <c r="F37" s="286"/>
      <c r="G37" s="285"/>
      <c r="H37" s="287"/>
      <c r="I37" s="284"/>
      <c r="J37" s="288"/>
      <c r="K37" s="289"/>
      <c r="L37" s="290"/>
      <c r="M37" s="289"/>
      <c r="N37" s="290"/>
      <c r="O37" s="291"/>
      <c r="P37" s="259"/>
      <c r="Q37" s="291"/>
      <c r="R37" s="292"/>
      <c r="S37" s="280" t="str">
        <f t="shared" si="0"/>
        <v/>
      </c>
      <c r="T37" s="293">
        <f t="shared" si="1"/>
        <v>0</v>
      </c>
    </row>
    <row r="38" spans="1:20" s="280" customFormat="1" ht="13.2" x14ac:dyDescent="0.25">
      <c r="A38" s="281"/>
      <c r="B38" s="282"/>
      <c r="C38" s="283"/>
      <c r="D38" s="284"/>
      <c r="E38" s="285"/>
      <c r="F38" s="286"/>
      <c r="G38" s="285"/>
      <c r="H38" s="287"/>
      <c r="I38" s="284"/>
      <c r="J38" s="288"/>
      <c r="K38" s="289"/>
      <c r="L38" s="290"/>
      <c r="M38" s="289"/>
      <c r="N38" s="290"/>
      <c r="O38" s="291"/>
      <c r="P38" s="259"/>
      <c r="Q38" s="291"/>
      <c r="R38" s="292"/>
      <c r="S38" s="280" t="str">
        <f t="shared" si="0"/>
        <v/>
      </c>
      <c r="T38" s="293">
        <f t="shared" si="1"/>
        <v>0</v>
      </c>
    </row>
    <row r="39" spans="1:20" s="280" customFormat="1" ht="13.2" x14ac:dyDescent="0.25">
      <c r="A39" s="281"/>
      <c r="B39" s="282"/>
      <c r="C39" s="283"/>
      <c r="D39" s="284"/>
      <c r="E39" s="285"/>
      <c r="F39" s="286"/>
      <c r="G39" s="285"/>
      <c r="H39" s="287"/>
      <c r="I39" s="284"/>
      <c r="J39" s="288"/>
      <c r="K39" s="289"/>
      <c r="L39" s="290"/>
      <c r="M39" s="289"/>
      <c r="N39" s="290"/>
      <c r="O39" s="291"/>
      <c r="P39" s="259"/>
      <c r="Q39" s="291"/>
      <c r="R39" s="292"/>
      <c r="S39" s="280" t="str">
        <f t="shared" si="0"/>
        <v/>
      </c>
      <c r="T39" s="293">
        <f t="shared" si="1"/>
        <v>0</v>
      </c>
    </row>
    <row r="40" spans="1:20" s="280" customFormat="1" ht="13.2" x14ac:dyDescent="0.25">
      <c r="A40" s="281"/>
      <c r="B40" s="282"/>
      <c r="C40" s="283"/>
      <c r="D40" s="284"/>
      <c r="E40" s="285"/>
      <c r="F40" s="294"/>
      <c r="G40" s="285"/>
      <c r="H40" s="287"/>
      <c r="I40" s="284"/>
      <c r="J40" s="288"/>
      <c r="K40" s="289"/>
      <c r="L40" s="290"/>
      <c r="M40" s="289"/>
      <c r="N40" s="290"/>
      <c r="O40" s="291"/>
      <c r="P40" s="259"/>
      <c r="Q40" s="291"/>
      <c r="R40" s="292"/>
      <c r="S40" s="280" t="str">
        <f t="shared" si="0"/>
        <v/>
      </c>
      <c r="T40" s="293">
        <f t="shared" si="1"/>
        <v>0</v>
      </c>
    </row>
    <row r="41" spans="1:20" s="280" customFormat="1" ht="13.2" x14ac:dyDescent="0.25">
      <c r="A41" s="281"/>
      <c r="B41" s="282"/>
      <c r="C41" s="283"/>
      <c r="D41" s="284"/>
      <c r="E41" s="285"/>
      <c r="F41" s="295"/>
      <c r="G41" s="285"/>
      <c r="H41" s="287"/>
      <c r="I41" s="284"/>
      <c r="J41" s="288"/>
      <c r="K41" s="289"/>
      <c r="L41" s="290"/>
      <c r="M41" s="289"/>
      <c r="N41" s="290"/>
      <c r="O41" s="291"/>
      <c r="P41" s="259"/>
      <c r="Q41" s="291"/>
      <c r="R41" s="292"/>
      <c r="S41" s="280" t="str">
        <f t="shared" si="0"/>
        <v/>
      </c>
      <c r="T41" s="293">
        <f t="shared" si="1"/>
        <v>0</v>
      </c>
    </row>
    <row r="42" spans="1:20" s="280" customFormat="1" ht="13.2" x14ac:dyDescent="0.25">
      <c r="A42" s="281"/>
      <c r="B42" s="282"/>
      <c r="C42" s="283"/>
      <c r="D42" s="284"/>
      <c r="E42" s="285"/>
      <c r="F42" s="286"/>
      <c r="G42" s="285"/>
      <c r="H42" s="287"/>
      <c r="I42" s="284"/>
      <c r="J42" s="288"/>
      <c r="K42" s="289"/>
      <c r="L42" s="290"/>
      <c r="M42" s="289"/>
      <c r="N42" s="290"/>
      <c r="O42" s="291"/>
      <c r="P42" s="259"/>
      <c r="Q42" s="291"/>
      <c r="R42" s="292"/>
      <c r="S42" s="280" t="str">
        <f t="shared" si="0"/>
        <v/>
      </c>
      <c r="T42" s="293">
        <f t="shared" si="1"/>
        <v>0</v>
      </c>
    </row>
    <row r="43" spans="1:20" s="280" customFormat="1" ht="13.2" x14ac:dyDescent="0.25">
      <c r="A43" s="281"/>
      <c r="B43" s="282"/>
      <c r="C43" s="283"/>
      <c r="D43" s="284"/>
      <c r="E43" s="285"/>
      <c r="F43" s="286"/>
      <c r="G43" s="285"/>
      <c r="H43" s="287"/>
      <c r="I43" s="284"/>
      <c r="J43" s="288"/>
      <c r="K43" s="289"/>
      <c r="L43" s="290"/>
      <c r="M43" s="289"/>
      <c r="N43" s="290"/>
      <c r="O43" s="291"/>
      <c r="P43" s="259"/>
      <c r="Q43" s="291"/>
      <c r="R43" s="292"/>
      <c r="S43" s="280" t="str">
        <f t="shared" si="0"/>
        <v/>
      </c>
      <c r="T43" s="293">
        <f t="shared" si="1"/>
        <v>0</v>
      </c>
    </row>
    <row r="44" spans="1:20" s="280" customFormat="1" ht="13.2" x14ac:dyDescent="0.25">
      <c r="A44" s="281"/>
      <c r="B44" s="282"/>
      <c r="C44" s="283"/>
      <c r="D44" s="284"/>
      <c r="E44" s="285"/>
      <c r="F44" s="286"/>
      <c r="G44" s="285"/>
      <c r="H44" s="287"/>
      <c r="I44" s="284"/>
      <c r="J44" s="288"/>
      <c r="K44" s="289"/>
      <c r="L44" s="290"/>
      <c r="M44" s="289"/>
      <c r="N44" s="290"/>
      <c r="O44" s="291"/>
      <c r="P44" s="259"/>
      <c r="Q44" s="291"/>
      <c r="R44" s="292"/>
      <c r="S44" s="280" t="str">
        <f t="shared" si="0"/>
        <v/>
      </c>
      <c r="T44" s="293">
        <f t="shared" si="1"/>
        <v>0</v>
      </c>
    </row>
    <row r="45" spans="1:20" s="280" customFormat="1" ht="13.2" x14ac:dyDescent="0.25">
      <c r="A45" s="281"/>
      <c r="B45" s="282"/>
      <c r="C45" s="283"/>
      <c r="D45" s="284"/>
      <c r="E45" s="285"/>
      <c r="F45" s="286"/>
      <c r="G45" s="285"/>
      <c r="H45" s="287"/>
      <c r="I45" s="284"/>
      <c r="J45" s="288"/>
      <c r="K45" s="289"/>
      <c r="L45" s="290"/>
      <c r="M45" s="289"/>
      <c r="N45" s="290"/>
      <c r="O45" s="291"/>
      <c r="P45" s="259"/>
      <c r="Q45" s="291"/>
      <c r="R45" s="292"/>
      <c r="S45" s="280" t="str">
        <f t="shared" si="0"/>
        <v/>
      </c>
      <c r="T45" s="293">
        <f t="shared" si="1"/>
        <v>0</v>
      </c>
    </row>
    <row r="46" spans="1:20" s="280" customFormat="1" ht="13.2" x14ac:dyDescent="0.25">
      <c r="A46" s="281"/>
      <c r="B46" s="282"/>
      <c r="C46" s="283"/>
      <c r="D46" s="284"/>
      <c r="E46" s="285"/>
      <c r="F46" s="286"/>
      <c r="G46" s="285"/>
      <c r="H46" s="287"/>
      <c r="I46" s="284"/>
      <c r="J46" s="288"/>
      <c r="K46" s="289"/>
      <c r="L46" s="290"/>
      <c r="M46" s="289"/>
      <c r="N46" s="290"/>
      <c r="O46" s="291"/>
      <c r="P46" s="259"/>
      <c r="Q46" s="291"/>
      <c r="R46" s="292"/>
      <c r="S46" s="280" t="str">
        <f t="shared" si="0"/>
        <v/>
      </c>
      <c r="T46" s="293">
        <f t="shared" si="1"/>
        <v>0</v>
      </c>
    </row>
    <row r="47" spans="1:20" s="280" customFormat="1" ht="13.2" x14ac:dyDescent="0.25">
      <c r="A47" s="281"/>
      <c r="B47" s="282"/>
      <c r="C47" s="283"/>
      <c r="D47" s="284"/>
      <c r="E47" s="285"/>
      <c r="F47" s="286"/>
      <c r="G47" s="285"/>
      <c r="H47" s="287"/>
      <c r="I47" s="284"/>
      <c r="J47" s="288"/>
      <c r="K47" s="289"/>
      <c r="L47" s="290"/>
      <c r="M47" s="289"/>
      <c r="N47" s="290"/>
      <c r="O47" s="291"/>
      <c r="P47" s="259"/>
      <c r="Q47" s="291"/>
      <c r="R47" s="292"/>
      <c r="S47" s="280" t="str">
        <f t="shared" si="0"/>
        <v/>
      </c>
      <c r="T47" s="293">
        <f t="shared" si="1"/>
        <v>0</v>
      </c>
    </row>
    <row r="48" spans="1:20" s="280" customFormat="1" ht="13.2" x14ac:dyDescent="0.25">
      <c r="A48" s="281"/>
      <c r="B48" s="282"/>
      <c r="C48" s="283"/>
      <c r="D48" s="284"/>
      <c r="E48" s="285"/>
      <c r="F48" s="286"/>
      <c r="G48" s="285"/>
      <c r="H48" s="287"/>
      <c r="I48" s="284"/>
      <c r="J48" s="288"/>
      <c r="K48" s="289"/>
      <c r="L48" s="290"/>
      <c r="M48" s="289"/>
      <c r="N48" s="290"/>
      <c r="O48" s="291"/>
      <c r="P48" s="259"/>
      <c r="Q48" s="291"/>
      <c r="R48" s="292"/>
      <c r="S48" s="280" t="str">
        <f t="shared" si="0"/>
        <v/>
      </c>
      <c r="T48" s="293">
        <f t="shared" si="1"/>
        <v>0</v>
      </c>
    </row>
    <row r="49" spans="1:20" s="280" customFormat="1" ht="13.2" x14ac:dyDescent="0.25">
      <c r="A49" s="281"/>
      <c r="B49" s="282"/>
      <c r="C49" s="283"/>
      <c r="D49" s="284"/>
      <c r="E49" s="285"/>
      <c r="F49" s="286"/>
      <c r="G49" s="285"/>
      <c r="H49" s="287"/>
      <c r="I49" s="284"/>
      <c r="J49" s="288"/>
      <c r="K49" s="289"/>
      <c r="L49" s="290"/>
      <c r="M49" s="289"/>
      <c r="N49" s="290"/>
      <c r="O49" s="291"/>
      <c r="P49" s="259"/>
      <c r="Q49" s="291"/>
      <c r="R49" s="292"/>
      <c r="S49" s="280" t="str">
        <f t="shared" si="0"/>
        <v/>
      </c>
      <c r="T49" s="293">
        <f t="shared" si="1"/>
        <v>0</v>
      </c>
    </row>
    <row r="50" spans="1:20" s="280" customFormat="1" ht="13.2" x14ac:dyDescent="0.25">
      <c r="A50" s="281"/>
      <c r="B50" s="282"/>
      <c r="C50" s="283"/>
      <c r="D50" s="284"/>
      <c r="E50" s="285"/>
      <c r="F50" s="286"/>
      <c r="G50" s="285"/>
      <c r="H50" s="287"/>
      <c r="I50" s="284"/>
      <c r="J50" s="288"/>
      <c r="K50" s="289"/>
      <c r="L50" s="290"/>
      <c r="M50" s="289"/>
      <c r="N50" s="290"/>
      <c r="O50" s="291"/>
      <c r="P50" s="259"/>
      <c r="Q50" s="291"/>
      <c r="R50" s="292"/>
      <c r="S50" s="280" t="str">
        <f t="shared" si="0"/>
        <v/>
      </c>
      <c r="T50" s="293">
        <f t="shared" si="1"/>
        <v>0</v>
      </c>
    </row>
    <row r="51" spans="1:20" s="280" customFormat="1" ht="13.2" x14ac:dyDescent="0.25">
      <c r="A51" s="281"/>
      <c r="B51" s="282"/>
      <c r="C51" s="283"/>
      <c r="D51" s="284"/>
      <c r="E51" s="285"/>
      <c r="F51" s="294"/>
      <c r="G51" s="285"/>
      <c r="H51" s="287"/>
      <c r="I51" s="284"/>
      <c r="J51" s="288"/>
      <c r="K51" s="289"/>
      <c r="L51" s="290"/>
      <c r="M51" s="289"/>
      <c r="N51" s="290"/>
      <c r="O51" s="291"/>
      <c r="P51" s="259"/>
      <c r="Q51" s="291"/>
      <c r="R51" s="292"/>
      <c r="S51" s="280" t="str">
        <f t="shared" si="0"/>
        <v/>
      </c>
      <c r="T51" s="293">
        <f t="shared" si="1"/>
        <v>0</v>
      </c>
    </row>
    <row r="52" spans="1:20" s="280" customFormat="1" ht="13.2" x14ac:dyDescent="0.25">
      <c r="A52" s="281"/>
      <c r="B52" s="282"/>
      <c r="C52" s="283"/>
      <c r="D52" s="284"/>
      <c r="E52" s="285"/>
      <c r="F52" s="295"/>
      <c r="G52" s="285"/>
      <c r="H52" s="287"/>
      <c r="I52" s="284"/>
      <c r="J52" s="288"/>
      <c r="K52" s="289"/>
      <c r="L52" s="290"/>
      <c r="M52" s="289"/>
      <c r="N52" s="290"/>
      <c r="O52" s="291"/>
      <c r="P52" s="259"/>
      <c r="Q52" s="291"/>
      <c r="R52" s="292"/>
      <c r="S52" s="280" t="str">
        <f t="shared" si="0"/>
        <v/>
      </c>
      <c r="T52" s="293">
        <f t="shared" si="1"/>
        <v>0</v>
      </c>
    </row>
    <row r="53" spans="1:20" s="280" customFormat="1" ht="13.2" x14ac:dyDescent="0.25">
      <c r="A53" s="281"/>
      <c r="B53" s="282"/>
      <c r="C53" s="283"/>
      <c r="D53" s="284"/>
      <c r="E53" s="285"/>
      <c r="F53" s="286"/>
      <c r="G53" s="285"/>
      <c r="H53" s="287"/>
      <c r="I53" s="284"/>
      <c r="J53" s="288"/>
      <c r="K53" s="289"/>
      <c r="L53" s="290"/>
      <c r="M53" s="289"/>
      <c r="N53" s="290"/>
      <c r="O53" s="291"/>
      <c r="P53" s="259"/>
      <c r="Q53" s="291"/>
      <c r="R53" s="292"/>
      <c r="S53" s="280" t="str">
        <f t="shared" si="0"/>
        <v/>
      </c>
      <c r="T53" s="293">
        <f t="shared" si="1"/>
        <v>0</v>
      </c>
    </row>
    <row r="54" spans="1:20" s="280" customFormat="1" ht="13.2" x14ac:dyDescent="0.25">
      <c r="A54" s="281"/>
      <c r="B54" s="282"/>
      <c r="C54" s="283"/>
      <c r="D54" s="284"/>
      <c r="E54" s="285"/>
      <c r="F54" s="286"/>
      <c r="G54" s="285"/>
      <c r="H54" s="287"/>
      <c r="I54" s="284"/>
      <c r="J54" s="288"/>
      <c r="K54" s="289"/>
      <c r="L54" s="290"/>
      <c r="M54" s="289"/>
      <c r="N54" s="290"/>
      <c r="O54" s="291"/>
      <c r="P54" s="259"/>
      <c r="Q54" s="291"/>
      <c r="R54" s="292"/>
      <c r="S54" s="280" t="str">
        <f t="shared" si="0"/>
        <v/>
      </c>
      <c r="T54" s="293">
        <f t="shared" si="1"/>
        <v>0</v>
      </c>
    </row>
    <row r="55" spans="1:20" s="280" customFormat="1" ht="13.2" x14ac:dyDescent="0.25">
      <c r="A55" s="281"/>
      <c r="B55" s="282"/>
      <c r="C55" s="283"/>
      <c r="D55" s="284"/>
      <c r="E55" s="285"/>
      <c r="F55" s="286"/>
      <c r="G55" s="285"/>
      <c r="H55" s="287"/>
      <c r="I55" s="284"/>
      <c r="J55" s="288"/>
      <c r="K55" s="289"/>
      <c r="L55" s="290"/>
      <c r="M55" s="289"/>
      <c r="N55" s="290"/>
      <c r="O55" s="291"/>
      <c r="P55" s="259"/>
      <c r="Q55" s="291"/>
      <c r="R55" s="292"/>
      <c r="S55" s="280" t="str">
        <f t="shared" si="0"/>
        <v/>
      </c>
      <c r="T55" s="293">
        <f t="shared" si="1"/>
        <v>0</v>
      </c>
    </row>
    <row r="56" spans="1:20" s="280" customFormat="1" ht="13.2" x14ac:dyDescent="0.25">
      <c r="A56" s="281"/>
      <c r="B56" s="282"/>
      <c r="C56" s="283"/>
      <c r="D56" s="284"/>
      <c r="E56" s="285"/>
      <c r="F56" s="286"/>
      <c r="G56" s="285"/>
      <c r="H56" s="287"/>
      <c r="I56" s="284"/>
      <c r="J56" s="288"/>
      <c r="K56" s="289"/>
      <c r="L56" s="290"/>
      <c r="M56" s="289"/>
      <c r="N56" s="290"/>
      <c r="O56" s="291"/>
      <c r="P56" s="259"/>
      <c r="Q56" s="291"/>
      <c r="R56" s="292"/>
      <c r="S56" s="280" t="str">
        <f t="shared" si="0"/>
        <v/>
      </c>
      <c r="T56" s="293">
        <f t="shared" si="1"/>
        <v>0</v>
      </c>
    </row>
    <row r="57" spans="1:20" s="280" customFormat="1" ht="13.2" x14ac:dyDescent="0.25">
      <c r="A57" s="281"/>
      <c r="B57" s="282"/>
      <c r="C57" s="283"/>
      <c r="D57" s="284"/>
      <c r="E57" s="285"/>
      <c r="F57" s="286"/>
      <c r="G57" s="285"/>
      <c r="H57" s="287"/>
      <c r="I57" s="284"/>
      <c r="J57" s="288"/>
      <c r="K57" s="289"/>
      <c r="L57" s="290"/>
      <c r="M57" s="289"/>
      <c r="N57" s="290"/>
      <c r="O57" s="291"/>
      <c r="P57" s="259"/>
      <c r="Q57" s="291"/>
      <c r="R57" s="292"/>
      <c r="S57" s="280" t="str">
        <f t="shared" si="0"/>
        <v/>
      </c>
      <c r="T57" s="293">
        <f t="shared" si="1"/>
        <v>0</v>
      </c>
    </row>
    <row r="58" spans="1:20" s="280" customFormat="1" ht="13.2" x14ac:dyDescent="0.25">
      <c r="A58" s="281"/>
      <c r="B58" s="282"/>
      <c r="C58" s="283"/>
      <c r="D58" s="284"/>
      <c r="E58" s="285"/>
      <c r="F58" s="286"/>
      <c r="G58" s="285"/>
      <c r="H58" s="287"/>
      <c r="I58" s="284"/>
      <c r="J58" s="288"/>
      <c r="K58" s="289"/>
      <c r="L58" s="290"/>
      <c r="M58" s="289"/>
      <c r="N58" s="290"/>
      <c r="O58" s="291"/>
      <c r="P58" s="259"/>
      <c r="Q58" s="291"/>
      <c r="R58" s="292"/>
      <c r="S58" s="280" t="str">
        <f t="shared" si="0"/>
        <v/>
      </c>
      <c r="T58" s="293">
        <f t="shared" si="1"/>
        <v>0</v>
      </c>
    </row>
    <row r="59" spans="1:20" s="280" customFormat="1" ht="13.2" x14ac:dyDescent="0.25">
      <c r="A59" s="281"/>
      <c r="B59" s="282"/>
      <c r="C59" s="283"/>
      <c r="D59" s="284"/>
      <c r="E59" s="285"/>
      <c r="F59" s="286"/>
      <c r="G59" s="285"/>
      <c r="H59" s="287"/>
      <c r="I59" s="284"/>
      <c r="J59" s="288"/>
      <c r="K59" s="289"/>
      <c r="L59" s="290"/>
      <c r="M59" s="289"/>
      <c r="N59" s="290"/>
      <c r="O59" s="291"/>
      <c r="P59" s="259"/>
      <c r="Q59" s="291"/>
      <c r="R59" s="292"/>
      <c r="S59" s="280" t="str">
        <f t="shared" si="0"/>
        <v/>
      </c>
      <c r="T59" s="293">
        <f t="shared" si="1"/>
        <v>0</v>
      </c>
    </row>
    <row r="60" spans="1:20" s="280" customFormat="1" ht="13.2" x14ac:dyDescent="0.25">
      <c r="A60" s="281"/>
      <c r="B60" s="282"/>
      <c r="C60" s="283"/>
      <c r="D60" s="284"/>
      <c r="E60" s="285"/>
      <c r="F60" s="286"/>
      <c r="G60" s="285"/>
      <c r="H60" s="287"/>
      <c r="I60" s="284"/>
      <c r="J60" s="288"/>
      <c r="K60" s="289"/>
      <c r="L60" s="290"/>
      <c r="M60" s="289"/>
      <c r="N60" s="290"/>
      <c r="O60" s="291"/>
      <c r="P60" s="259"/>
      <c r="Q60" s="291"/>
      <c r="R60" s="292"/>
      <c r="S60" s="280" t="str">
        <f t="shared" si="0"/>
        <v/>
      </c>
      <c r="T60" s="293">
        <f t="shared" si="1"/>
        <v>0</v>
      </c>
    </row>
    <row r="61" spans="1:20" s="280" customFormat="1" ht="13.2" x14ac:dyDescent="0.25">
      <c r="A61" s="281"/>
      <c r="B61" s="282"/>
      <c r="C61" s="283"/>
      <c r="D61" s="284"/>
      <c r="E61" s="285"/>
      <c r="F61" s="286"/>
      <c r="G61" s="285"/>
      <c r="H61" s="287"/>
      <c r="I61" s="284"/>
      <c r="J61" s="288"/>
      <c r="K61" s="289"/>
      <c r="L61" s="290"/>
      <c r="M61" s="289"/>
      <c r="N61" s="290"/>
      <c r="O61" s="291"/>
      <c r="P61" s="259"/>
      <c r="Q61" s="291"/>
      <c r="R61" s="292"/>
      <c r="S61" s="280" t="str">
        <f t="shared" si="0"/>
        <v/>
      </c>
      <c r="T61" s="293">
        <f t="shared" si="1"/>
        <v>0</v>
      </c>
    </row>
    <row r="62" spans="1:20" s="280" customFormat="1" ht="13.2" x14ac:dyDescent="0.25">
      <c r="A62" s="281"/>
      <c r="B62" s="282"/>
      <c r="C62" s="283"/>
      <c r="D62" s="284"/>
      <c r="E62" s="285"/>
      <c r="F62" s="294"/>
      <c r="G62" s="285"/>
      <c r="H62" s="287"/>
      <c r="I62" s="284"/>
      <c r="J62" s="288"/>
      <c r="K62" s="289"/>
      <c r="L62" s="290"/>
      <c r="M62" s="289"/>
      <c r="N62" s="290"/>
      <c r="O62" s="291"/>
      <c r="P62" s="259"/>
      <c r="Q62" s="291"/>
      <c r="R62" s="292"/>
      <c r="S62" s="280" t="str">
        <f t="shared" si="0"/>
        <v/>
      </c>
      <c r="T62" s="293">
        <f t="shared" si="1"/>
        <v>0</v>
      </c>
    </row>
    <row r="63" spans="1:20" s="280" customFormat="1" ht="13.2" x14ac:dyDescent="0.25">
      <c r="A63" s="281"/>
      <c r="B63" s="282"/>
      <c r="C63" s="283"/>
      <c r="D63" s="284"/>
      <c r="E63" s="285"/>
      <c r="F63" s="295"/>
      <c r="G63" s="285"/>
      <c r="H63" s="287"/>
      <c r="I63" s="284"/>
      <c r="J63" s="288"/>
      <c r="K63" s="289"/>
      <c r="L63" s="290"/>
      <c r="M63" s="289"/>
      <c r="N63" s="290"/>
      <c r="O63" s="291"/>
      <c r="P63" s="259"/>
      <c r="Q63" s="291"/>
      <c r="R63" s="292"/>
      <c r="S63" s="280" t="str">
        <f t="shared" si="0"/>
        <v/>
      </c>
      <c r="T63" s="293">
        <f t="shared" si="1"/>
        <v>0</v>
      </c>
    </row>
    <row r="64" spans="1:20" s="280" customFormat="1" ht="13.2" x14ac:dyDescent="0.25">
      <c r="A64" s="281"/>
      <c r="B64" s="282"/>
      <c r="C64" s="283"/>
      <c r="D64" s="284"/>
      <c r="E64" s="285"/>
      <c r="F64" s="286"/>
      <c r="G64" s="285"/>
      <c r="H64" s="287"/>
      <c r="I64" s="284"/>
      <c r="J64" s="288"/>
      <c r="K64" s="289"/>
      <c r="L64" s="290"/>
      <c r="M64" s="289"/>
      <c r="N64" s="290"/>
      <c r="O64" s="291"/>
      <c r="P64" s="259"/>
      <c r="Q64" s="291"/>
      <c r="R64" s="292"/>
      <c r="S64" s="280" t="str">
        <f t="shared" si="0"/>
        <v/>
      </c>
      <c r="T64" s="293">
        <f t="shared" si="1"/>
        <v>0</v>
      </c>
    </row>
    <row r="65" spans="1:20" s="280" customFormat="1" ht="13.2" x14ac:dyDescent="0.25">
      <c r="A65" s="281"/>
      <c r="B65" s="282"/>
      <c r="C65" s="283"/>
      <c r="D65" s="284"/>
      <c r="E65" s="285"/>
      <c r="F65" s="286"/>
      <c r="G65" s="285"/>
      <c r="H65" s="287"/>
      <c r="I65" s="284"/>
      <c r="J65" s="288"/>
      <c r="K65" s="289"/>
      <c r="L65" s="290"/>
      <c r="M65" s="289"/>
      <c r="N65" s="290"/>
      <c r="O65" s="291"/>
      <c r="P65" s="259"/>
      <c r="Q65" s="291"/>
      <c r="R65" s="292"/>
      <c r="S65" s="280" t="str">
        <f t="shared" si="0"/>
        <v/>
      </c>
      <c r="T65" s="293">
        <f t="shared" si="1"/>
        <v>0</v>
      </c>
    </row>
    <row r="66" spans="1:20" s="280" customFormat="1" ht="13.2" x14ac:dyDescent="0.25">
      <c r="A66" s="281"/>
      <c r="B66" s="282"/>
      <c r="C66" s="283"/>
      <c r="D66" s="284"/>
      <c r="E66" s="285"/>
      <c r="F66" s="286"/>
      <c r="G66" s="285"/>
      <c r="H66" s="287"/>
      <c r="I66" s="284"/>
      <c r="J66" s="288"/>
      <c r="K66" s="289"/>
      <c r="L66" s="290"/>
      <c r="M66" s="289"/>
      <c r="N66" s="290"/>
      <c r="O66" s="291"/>
      <c r="P66" s="259"/>
      <c r="Q66" s="291"/>
      <c r="R66" s="292"/>
      <c r="S66" s="280" t="str">
        <f t="shared" si="0"/>
        <v/>
      </c>
      <c r="T66" s="293">
        <f t="shared" si="1"/>
        <v>0</v>
      </c>
    </row>
    <row r="67" spans="1:20" s="280" customFormat="1" ht="13.2" x14ac:dyDescent="0.25">
      <c r="A67" s="281"/>
      <c r="B67" s="282"/>
      <c r="C67" s="283"/>
      <c r="D67" s="284"/>
      <c r="E67" s="285"/>
      <c r="F67" s="286"/>
      <c r="G67" s="285"/>
      <c r="H67" s="287"/>
      <c r="I67" s="284"/>
      <c r="J67" s="288"/>
      <c r="K67" s="289"/>
      <c r="L67" s="290"/>
      <c r="M67" s="289"/>
      <c r="N67" s="290"/>
      <c r="O67" s="291"/>
      <c r="P67" s="259"/>
      <c r="Q67" s="291"/>
      <c r="R67" s="292"/>
      <c r="S67" s="280" t="str">
        <f t="shared" si="0"/>
        <v/>
      </c>
      <c r="T67" s="293">
        <f t="shared" si="1"/>
        <v>0</v>
      </c>
    </row>
    <row r="68" spans="1:20" s="280" customFormat="1" ht="13.2" x14ac:dyDescent="0.25">
      <c r="A68" s="281"/>
      <c r="B68" s="282"/>
      <c r="C68" s="283"/>
      <c r="D68" s="284"/>
      <c r="E68" s="285"/>
      <c r="F68" s="286"/>
      <c r="G68" s="285"/>
      <c r="H68" s="287"/>
      <c r="I68" s="284"/>
      <c r="J68" s="288"/>
      <c r="K68" s="289"/>
      <c r="L68" s="290"/>
      <c r="M68" s="289"/>
      <c r="N68" s="290"/>
      <c r="O68" s="291"/>
      <c r="P68" s="259"/>
      <c r="Q68" s="291"/>
      <c r="R68" s="292"/>
      <c r="S68" s="280" t="str">
        <f t="shared" si="0"/>
        <v/>
      </c>
      <c r="T68" s="293">
        <f t="shared" si="1"/>
        <v>0</v>
      </c>
    </row>
    <row r="69" spans="1:20" s="280" customFormat="1" ht="13.2" x14ac:dyDescent="0.25">
      <c r="A69" s="281"/>
      <c r="B69" s="282"/>
      <c r="C69" s="283"/>
      <c r="D69" s="284"/>
      <c r="E69" s="285"/>
      <c r="F69" s="286"/>
      <c r="G69" s="285"/>
      <c r="H69" s="287"/>
      <c r="I69" s="284"/>
      <c r="J69" s="288"/>
      <c r="K69" s="289"/>
      <c r="L69" s="290"/>
      <c r="M69" s="289"/>
      <c r="N69" s="290"/>
      <c r="O69" s="291"/>
      <c r="P69" s="259"/>
      <c r="Q69" s="291"/>
      <c r="R69" s="292"/>
      <c r="S69" s="280" t="str">
        <f t="shared" si="0"/>
        <v/>
      </c>
      <c r="T69" s="293">
        <f t="shared" si="1"/>
        <v>0</v>
      </c>
    </row>
    <row r="70" spans="1:20" s="280" customFormat="1" ht="13.2" x14ac:dyDescent="0.25">
      <c r="A70" s="281"/>
      <c r="B70" s="282"/>
      <c r="C70" s="283"/>
      <c r="D70" s="284"/>
      <c r="E70" s="285"/>
      <c r="F70" s="286"/>
      <c r="G70" s="285"/>
      <c r="H70" s="287"/>
      <c r="I70" s="284"/>
      <c r="J70" s="288"/>
      <c r="K70" s="289"/>
      <c r="L70" s="290"/>
      <c r="M70" s="289"/>
      <c r="N70" s="290"/>
      <c r="O70" s="291"/>
      <c r="P70" s="259"/>
      <c r="Q70" s="291"/>
      <c r="R70" s="292"/>
      <c r="S70" s="280" t="str">
        <f t="shared" si="0"/>
        <v/>
      </c>
      <c r="T70" s="293">
        <f t="shared" si="1"/>
        <v>0</v>
      </c>
    </row>
    <row r="71" spans="1:20" s="280" customFormat="1" ht="13.2" x14ac:dyDescent="0.25">
      <c r="A71" s="281"/>
      <c r="B71" s="282"/>
      <c r="C71" s="283"/>
      <c r="D71" s="284"/>
      <c r="E71" s="285"/>
      <c r="F71" s="286"/>
      <c r="G71" s="285"/>
      <c r="H71" s="287"/>
      <c r="I71" s="284"/>
      <c r="J71" s="288"/>
      <c r="K71" s="289"/>
      <c r="L71" s="290"/>
      <c r="M71" s="289"/>
      <c r="N71" s="290"/>
      <c r="O71" s="291"/>
      <c r="P71" s="259"/>
      <c r="Q71" s="291"/>
      <c r="R71" s="292"/>
      <c r="S71" s="280" t="str">
        <f t="shared" si="0"/>
        <v/>
      </c>
      <c r="T71" s="293">
        <f t="shared" si="1"/>
        <v>0</v>
      </c>
    </row>
    <row r="72" spans="1:20" s="280" customFormat="1" ht="13.2" x14ac:dyDescent="0.25">
      <c r="A72" s="281"/>
      <c r="B72" s="282"/>
      <c r="C72" s="283"/>
      <c r="D72" s="284"/>
      <c r="E72" s="285"/>
      <c r="F72" s="286"/>
      <c r="G72" s="285"/>
      <c r="H72" s="287"/>
      <c r="I72" s="284"/>
      <c r="J72" s="288"/>
      <c r="K72" s="289"/>
      <c r="L72" s="290"/>
      <c r="M72" s="289"/>
      <c r="N72" s="290"/>
      <c r="O72" s="291"/>
      <c r="P72" s="259"/>
      <c r="Q72" s="291"/>
      <c r="R72" s="292"/>
      <c r="S72" s="280" t="str">
        <f t="shared" si="0"/>
        <v/>
      </c>
      <c r="T72" s="293">
        <f t="shared" si="1"/>
        <v>0</v>
      </c>
    </row>
    <row r="73" spans="1:20" s="280" customFormat="1" ht="13.2" x14ac:dyDescent="0.25">
      <c r="A73" s="281"/>
      <c r="B73" s="282"/>
      <c r="C73" s="283"/>
      <c r="D73" s="284"/>
      <c r="E73" s="285"/>
      <c r="F73" s="294"/>
      <c r="G73" s="285"/>
      <c r="H73" s="287"/>
      <c r="I73" s="284"/>
      <c r="J73" s="288"/>
      <c r="K73" s="289"/>
      <c r="L73" s="290"/>
      <c r="M73" s="289"/>
      <c r="N73" s="290"/>
      <c r="O73" s="291"/>
      <c r="P73" s="259"/>
      <c r="Q73" s="291"/>
      <c r="R73" s="292"/>
      <c r="S73" s="280" t="str">
        <f t="shared" si="0"/>
        <v/>
      </c>
      <c r="T73" s="293">
        <f t="shared" si="1"/>
        <v>0</v>
      </c>
    </row>
    <row r="74" spans="1:20" s="280" customFormat="1" ht="13.2" x14ac:dyDescent="0.25">
      <c r="A74" s="281"/>
      <c r="B74" s="282"/>
      <c r="C74" s="283"/>
      <c r="D74" s="284"/>
      <c r="E74" s="285"/>
      <c r="F74" s="295"/>
      <c r="G74" s="285"/>
      <c r="H74" s="287"/>
      <c r="I74" s="284"/>
      <c r="J74" s="288"/>
      <c r="K74" s="289"/>
      <c r="L74" s="290"/>
      <c r="M74" s="289"/>
      <c r="N74" s="290"/>
      <c r="O74" s="291"/>
      <c r="P74" s="259"/>
      <c r="Q74" s="291"/>
      <c r="R74" s="292"/>
      <c r="S74" s="280" t="str">
        <f t="shared" si="0"/>
        <v/>
      </c>
      <c r="T74" s="293">
        <f t="shared" si="1"/>
        <v>0</v>
      </c>
    </row>
    <row r="75" spans="1:20" s="280" customFormat="1" ht="13.2" x14ac:dyDescent="0.25">
      <c r="A75" s="281"/>
      <c r="B75" s="282"/>
      <c r="C75" s="283"/>
      <c r="D75" s="284"/>
      <c r="E75" s="285"/>
      <c r="F75" s="286"/>
      <c r="G75" s="285"/>
      <c r="H75" s="287"/>
      <c r="I75" s="284"/>
      <c r="J75" s="288"/>
      <c r="K75" s="289"/>
      <c r="L75" s="290"/>
      <c r="M75" s="289"/>
      <c r="N75" s="290"/>
      <c r="O75" s="291"/>
      <c r="P75" s="259"/>
      <c r="Q75" s="291"/>
      <c r="R75" s="292"/>
      <c r="S75" s="280" t="str">
        <f t="shared" si="0"/>
        <v/>
      </c>
      <c r="T75" s="293">
        <f t="shared" si="1"/>
        <v>0</v>
      </c>
    </row>
    <row r="76" spans="1:20" s="280" customFormat="1" ht="13.2" x14ac:dyDescent="0.25">
      <c r="A76" s="281"/>
      <c r="B76" s="282"/>
      <c r="C76" s="283"/>
      <c r="D76" s="284"/>
      <c r="E76" s="285"/>
      <c r="F76" s="286"/>
      <c r="G76" s="285"/>
      <c r="H76" s="287"/>
      <c r="I76" s="284"/>
      <c r="J76" s="288"/>
      <c r="K76" s="289"/>
      <c r="L76" s="290"/>
      <c r="M76" s="289"/>
      <c r="N76" s="290"/>
      <c r="O76" s="291"/>
      <c r="P76" s="259"/>
      <c r="Q76" s="291"/>
      <c r="R76" s="292"/>
      <c r="S76" s="280" t="str">
        <f t="shared" si="0"/>
        <v/>
      </c>
      <c r="T76" s="293">
        <f t="shared" si="1"/>
        <v>0</v>
      </c>
    </row>
    <row r="77" spans="1:20" s="280" customFormat="1" ht="13.2" x14ac:dyDescent="0.25">
      <c r="A77" s="281"/>
      <c r="B77" s="282"/>
      <c r="C77" s="283"/>
      <c r="D77" s="284"/>
      <c r="E77" s="285"/>
      <c r="F77" s="286"/>
      <c r="G77" s="285"/>
      <c r="H77" s="287"/>
      <c r="I77" s="284"/>
      <c r="J77" s="288"/>
      <c r="K77" s="289"/>
      <c r="L77" s="290"/>
      <c r="M77" s="289"/>
      <c r="N77" s="290"/>
      <c r="O77" s="291"/>
      <c r="P77" s="259"/>
      <c r="Q77" s="291"/>
      <c r="R77" s="292"/>
      <c r="S77" s="280" t="str">
        <f t="shared" si="0"/>
        <v/>
      </c>
      <c r="T77" s="293">
        <f t="shared" si="1"/>
        <v>0</v>
      </c>
    </row>
    <row r="78" spans="1:20" s="280" customFormat="1" ht="13.2" x14ac:dyDescent="0.25">
      <c r="A78" s="281"/>
      <c r="B78" s="282"/>
      <c r="C78" s="283"/>
      <c r="D78" s="284"/>
      <c r="E78" s="285"/>
      <c r="F78" s="286"/>
      <c r="G78" s="285"/>
      <c r="H78" s="287"/>
      <c r="I78" s="284"/>
      <c r="J78" s="288"/>
      <c r="K78" s="289"/>
      <c r="L78" s="290"/>
      <c r="M78" s="289"/>
      <c r="N78" s="290"/>
      <c r="O78" s="291"/>
      <c r="P78" s="259"/>
      <c r="Q78" s="291"/>
      <c r="R78" s="292"/>
      <c r="S78" s="280" t="str">
        <f t="shared" si="0"/>
        <v/>
      </c>
      <c r="T78" s="293">
        <f t="shared" si="1"/>
        <v>0</v>
      </c>
    </row>
    <row r="79" spans="1:20" s="280" customFormat="1" ht="13.2" x14ac:dyDescent="0.25">
      <c r="A79" s="281"/>
      <c r="B79" s="282"/>
      <c r="C79" s="283"/>
      <c r="D79" s="284"/>
      <c r="E79" s="285"/>
      <c r="F79" s="286"/>
      <c r="G79" s="285"/>
      <c r="H79" s="287"/>
      <c r="I79" s="284"/>
      <c r="J79" s="288"/>
      <c r="K79" s="289"/>
      <c r="L79" s="290"/>
      <c r="M79" s="289"/>
      <c r="N79" s="290"/>
      <c r="O79" s="291"/>
      <c r="P79" s="259"/>
      <c r="Q79" s="291"/>
      <c r="R79" s="292"/>
      <c r="S79" s="280" t="str">
        <f t="shared" si="0"/>
        <v/>
      </c>
      <c r="T79" s="293">
        <f t="shared" si="1"/>
        <v>0</v>
      </c>
    </row>
    <row r="80" spans="1:20" s="280" customFormat="1" ht="13.2" x14ac:dyDescent="0.25">
      <c r="A80" s="281"/>
      <c r="B80" s="282"/>
      <c r="C80" s="283"/>
      <c r="D80" s="284"/>
      <c r="E80" s="285"/>
      <c r="F80" s="286"/>
      <c r="G80" s="285"/>
      <c r="H80" s="287"/>
      <c r="I80" s="284"/>
      <c r="J80" s="288"/>
      <c r="K80" s="289"/>
      <c r="L80" s="290"/>
      <c r="M80" s="289"/>
      <c r="N80" s="290"/>
      <c r="O80" s="291"/>
      <c r="P80" s="259"/>
      <c r="Q80" s="291"/>
      <c r="R80" s="292"/>
      <c r="S80" s="280" t="str">
        <f t="shared" si="0"/>
        <v/>
      </c>
      <c r="T80" s="293">
        <f t="shared" si="1"/>
        <v>0</v>
      </c>
    </row>
    <row r="81" spans="1:20" s="280" customFormat="1" ht="13.2" x14ac:dyDescent="0.25">
      <c r="A81" s="281"/>
      <c r="B81" s="282"/>
      <c r="C81" s="283"/>
      <c r="D81" s="284"/>
      <c r="E81" s="285"/>
      <c r="F81" s="286"/>
      <c r="G81" s="285"/>
      <c r="H81" s="287"/>
      <c r="I81" s="284"/>
      <c r="J81" s="288"/>
      <c r="K81" s="289"/>
      <c r="L81" s="290"/>
      <c r="M81" s="289"/>
      <c r="N81" s="290"/>
      <c r="O81" s="291"/>
      <c r="P81" s="259"/>
      <c r="Q81" s="291"/>
      <c r="R81" s="292"/>
      <c r="S81" s="280" t="str">
        <f t="shared" si="0"/>
        <v/>
      </c>
      <c r="T81" s="293">
        <f t="shared" si="1"/>
        <v>0</v>
      </c>
    </row>
    <row r="82" spans="1:20" s="280" customFormat="1" ht="13.2" x14ac:dyDescent="0.25">
      <c r="A82" s="281"/>
      <c r="B82" s="282"/>
      <c r="C82" s="283"/>
      <c r="D82" s="284"/>
      <c r="E82" s="285"/>
      <c r="F82" s="286"/>
      <c r="G82" s="285"/>
      <c r="H82" s="287"/>
      <c r="I82" s="284"/>
      <c r="J82" s="288"/>
      <c r="K82" s="289"/>
      <c r="L82" s="290"/>
      <c r="M82" s="289"/>
      <c r="N82" s="290"/>
      <c r="O82" s="291"/>
      <c r="P82" s="259"/>
      <c r="Q82" s="291"/>
      <c r="R82" s="292"/>
      <c r="S82" s="280" t="str">
        <f t="shared" si="0"/>
        <v/>
      </c>
      <c r="T82" s="293">
        <f t="shared" si="1"/>
        <v>0</v>
      </c>
    </row>
    <row r="83" spans="1:20" s="280" customFormat="1" ht="13.2" x14ac:dyDescent="0.25">
      <c r="A83" s="281"/>
      <c r="B83" s="282"/>
      <c r="C83" s="283"/>
      <c r="D83" s="284"/>
      <c r="E83" s="285"/>
      <c r="F83" s="286"/>
      <c r="G83" s="285"/>
      <c r="H83" s="287"/>
      <c r="I83" s="284"/>
      <c r="J83" s="288"/>
      <c r="K83" s="289"/>
      <c r="L83" s="290"/>
      <c r="M83" s="289"/>
      <c r="N83" s="290"/>
      <c r="O83" s="291"/>
      <c r="P83" s="259"/>
      <c r="Q83" s="291"/>
      <c r="R83" s="292"/>
      <c r="S83" s="280" t="str">
        <f t="shared" si="0"/>
        <v/>
      </c>
      <c r="T83" s="293">
        <f t="shared" si="1"/>
        <v>0</v>
      </c>
    </row>
    <row r="84" spans="1:20" s="280" customFormat="1" ht="13.2" x14ac:dyDescent="0.25">
      <c r="A84" s="281"/>
      <c r="B84" s="282"/>
      <c r="C84" s="283"/>
      <c r="D84" s="284"/>
      <c r="E84" s="285"/>
      <c r="F84" s="294"/>
      <c r="G84" s="285"/>
      <c r="H84" s="287"/>
      <c r="I84" s="284"/>
      <c r="J84" s="288"/>
      <c r="K84" s="289"/>
      <c r="L84" s="290"/>
      <c r="M84" s="289"/>
      <c r="N84" s="290"/>
      <c r="O84" s="291"/>
      <c r="P84" s="259"/>
      <c r="Q84" s="291"/>
      <c r="R84" s="292"/>
      <c r="S84" s="280" t="str">
        <f t="shared" si="0"/>
        <v/>
      </c>
      <c r="T84" s="293">
        <f t="shared" si="1"/>
        <v>0</v>
      </c>
    </row>
    <row r="85" spans="1:20" s="280" customFormat="1" ht="13.2" x14ac:dyDescent="0.25">
      <c r="A85" s="281"/>
      <c r="B85" s="282"/>
      <c r="C85" s="283"/>
      <c r="D85" s="284"/>
      <c r="E85" s="285"/>
      <c r="F85" s="295"/>
      <c r="G85" s="285"/>
      <c r="H85" s="287"/>
      <c r="I85" s="284"/>
      <c r="J85" s="288"/>
      <c r="K85" s="289"/>
      <c r="L85" s="290"/>
      <c r="M85" s="289"/>
      <c r="N85" s="290"/>
      <c r="O85" s="291"/>
      <c r="P85" s="259"/>
      <c r="Q85" s="291"/>
      <c r="R85" s="292"/>
      <c r="S85" s="280" t="str">
        <f t="shared" si="0"/>
        <v/>
      </c>
      <c r="T85" s="293">
        <f t="shared" si="1"/>
        <v>0</v>
      </c>
    </row>
    <row r="86" spans="1:20" s="280" customFormat="1" ht="13.2" x14ac:dyDescent="0.25">
      <c r="A86" s="281"/>
      <c r="B86" s="282"/>
      <c r="C86" s="283"/>
      <c r="D86" s="284"/>
      <c r="E86" s="285"/>
      <c r="F86" s="286"/>
      <c r="G86" s="285"/>
      <c r="H86" s="287"/>
      <c r="I86" s="284"/>
      <c r="J86" s="288"/>
      <c r="K86" s="289"/>
      <c r="L86" s="290"/>
      <c r="M86" s="289"/>
      <c r="N86" s="290"/>
      <c r="O86" s="291"/>
      <c r="P86" s="259"/>
      <c r="Q86" s="291"/>
      <c r="R86" s="292"/>
      <c r="S86" s="280" t="str">
        <f t="shared" si="0"/>
        <v/>
      </c>
      <c r="T86" s="293">
        <f t="shared" si="1"/>
        <v>0</v>
      </c>
    </row>
    <row r="87" spans="1:20" s="280" customFormat="1" ht="13.2" x14ac:dyDescent="0.25">
      <c r="A87" s="281"/>
      <c r="B87" s="282"/>
      <c r="C87" s="283"/>
      <c r="D87" s="284"/>
      <c r="E87" s="285"/>
      <c r="F87" s="286"/>
      <c r="G87" s="285"/>
      <c r="H87" s="287"/>
      <c r="I87" s="284"/>
      <c r="J87" s="288"/>
      <c r="K87" s="289"/>
      <c r="L87" s="290"/>
      <c r="M87" s="289"/>
      <c r="N87" s="290"/>
      <c r="O87" s="291"/>
      <c r="P87" s="259"/>
      <c r="Q87" s="291"/>
      <c r="R87" s="292"/>
      <c r="S87" s="280" t="str">
        <f t="shared" si="0"/>
        <v/>
      </c>
      <c r="T87" s="293">
        <f t="shared" si="1"/>
        <v>0</v>
      </c>
    </row>
    <row r="88" spans="1:20" s="280" customFormat="1" ht="13.2" x14ac:dyDescent="0.25">
      <c r="A88" s="281"/>
      <c r="B88" s="282"/>
      <c r="C88" s="283"/>
      <c r="D88" s="284"/>
      <c r="E88" s="285"/>
      <c r="F88" s="286"/>
      <c r="G88" s="285"/>
      <c r="H88" s="287"/>
      <c r="I88" s="284"/>
      <c r="J88" s="288"/>
      <c r="K88" s="289"/>
      <c r="L88" s="290"/>
      <c r="M88" s="289"/>
      <c r="N88" s="290"/>
      <c r="O88" s="291"/>
      <c r="P88" s="259"/>
      <c r="Q88" s="291"/>
      <c r="R88" s="292"/>
      <c r="S88" s="280" t="str">
        <f t="shared" si="0"/>
        <v/>
      </c>
      <c r="T88" s="293">
        <f t="shared" si="1"/>
        <v>0</v>
      </c>
    </row>
    <row r="89" spans="1:20" s="280" customFormat="1" ht="13.2" x14ac:dyDescent="0.25">
      <c r="A89" s="281"/>
      <c r="B89" s="282"/>
      <c r="C89" s="283"/>
      <c r="D89" s="284"/>
      <c r="E89" s="285"/>
      <c r="F89" s="286"/>
      <c r="G89" s="285"/>
      <c r="H89" s="287"/>
      <c r="I89" s="284"/>
      <c r="J89" s="288"/>
      <c r="K89" s="289"/>
      <c r="L89" s="290"/>
      <c r="M89" s="289"/>
      <c r="N89" s="290"/>
      <c r="O89" s="291"/>
      <c r="P89" s="259"/>
      <c r="Q89" s="291"/>
      <c r="R89" s="292"/>
      <c r="S89" s="280" t="str">
        <f t="shared" si="0"/>
        <v/>
      </c>
      <c r="T89" s="293">
        <f t="shared" si="1"/>
        <v>0</v>
      </c>
    </row>
    <row r="90" spans="1:20" s="280" customFormat="1" ht="13.2" x14ac:dyDescent="0.25">
      <c r="A90" s="281"/>
      <c r="B90" s="282"/>
      <c r="C90" s="283"/>
      <c r="D90" s="284"/>
      <c r="E90" s="285"/>
      <c r="F90" s="286"/>
      <c r="G90" s="285"/>
      <c r="H90" s="287"/>
      <c r="I90" s="284"/>
      <c r="J90" s="288"/>
      <c r="K90" s="289"/>
      <c r="L90" s="290"/>
      <c r="M90" s="289"/>
      <c r="N90" s="290"/>
      <c r="O90" s="291"/>
      <c r="P90" s="259"/>
      <c r="Q90" s="291"/>
      <c r="R90" s="292"/>
      <c r="S90" s="280" t="str">
        <f t="shared" si="0"/>
        <v/>
      </c>
      <c r="T90" s="293">
        <f t="shared" si="1"/>
        <v>0</v>
      </c>
    </row>
    <row r="91" spans="1:20" s="280" customFormat="1" ht="13.2" x14ac:dyDescent="0.25">
      <c r="A91" s="281"/>
      <c r="B91" s="282"/>
      <c r="C91" s="283"/>
      <c r="D91" s="284"/>
      <c r="E91" s="285"/>
      <c r="F91" s="286"/>
      <c r="G91" s="285"/>
      <c r="H91" s="287"/>
      <c r="I91" s="284"/>
      <c r="J91" s="288"/>
      <c r="K91" s="289"/>
      <c r="L91" s="290"/>
      <c r="M91" s="289"/>
      <c r="N91" s="290"/>
      <c r="O91" s="291"/>
      <c r="P91" s="259"/>
      <c r="Q91" s="291"/>
      <c r="R91" s="292"/>
      <c r="S91" s="280" t="str">
        <f t="shared" si="0"/>
        <v/>
      </c>
      <c r="T91" s="293">
        <f t="shared" si="1"/>
        <v>0</v>
      </c>
    </row>
    <row r="92" spans="1:20" s="280" customFormat="1" ht="13.2" x14ac:dyDescent="0.25">
      <c r="A92" s="281"/>
      <c r="B92" s="282"/>
      <c r="C92" s="283"/>
      <c r="D92" s="284"/>
      <c r="E92" s="285"/>
      <c r="F92" s="286"/>
      <c r="G92" s="285"/>
      <c r="H92" s="287"/>
      <c r="I92" s="284"/>
      <c r="J92" s="288"/>
      <c r="K92" s="289"/>
      <c r="L92" s="290"/>
      <c r="M92" s="289"/>
      <c r="N92" s="290"/>
      <c r="O92" s="291"/>
      <c r="P92" s="259"/>
      <c r="Q92" s="291"/>
      <c r="R92" s="292"/>
      <c r="S92" s="280" t="str">
        <f t="shared" si="0"/>
        <v/>
      </c>
      <c r="T92" s="293">
        <f t="shared" si="1"/>
        <v>0</v>
      </c>
    </row>
    <row r="93" spans="1:20" s="280" customFormat="1" ht="13.2" x14ac:dyDescent="0.25">
      <c r="A93" s="281"/>
      <c r="B93" s="282"/>
      <c r="C93" s="283"/>
      <c r="D93" s="284"/>
      <c r="E93" s="285"/>
      <c r="F93" s="286"/>
      <c r="G93" s="285"/>
      <c r="H93" s="287"/>
      <c r="I93" s="284"/>
      <c r="J93" s="288"/>
      <c r="K93" s="289"/>
      <c r="L93" s="290"/>
      <c r="M93" s="289"/>
      <c r="N93" s="290"/>
      <c r="O93" s="291"/>
      <c r="P93" s="259"/>
      <c r="Q93" s="291"/>
      <c r="R93" s="292"/>
      <c r="S93" s="280" t="str">
        <f t="shared" si="0"/>
        <v/>
      </c>
      <c r="T93" s="293">
        <f t="shared" si="1"/>
        <v>0</v>
      </c>
    </row>
    <row r="94" spans="1:20" s="280" customFormat="1" ht="13.2" x14ac:dyDescent="0.25">
      <c r="A94" s="281"/>
      <c r="B94" s="282"/>
      <c r="C94" s="283"/>
      <c r="D94" s="284"/>
      <c r="E94" s="285"/>
      <c r="F94" s="286"/>
      <c r="G94" s="285"/>
      <c r="H94" s="287"/>
      <c r="I94" s="284"/>
      <c r="J94" s="288"/>
      <c r="K94" s="289"/>
      <c r="L94" s="290"/>
      <c r="M94" s="289"/>
      <c r="N94" s="290"/>
      <c r="O94" s="291"/>
      <c r="P94" s="259"/>
      <c r="Q94" s="291"/>
      <c r="R94" s="292"/>
      <c r="S94" s="280" t="str">
        <f t="shared" si="0"/>
        <v/>
      </c>
      <c r="T94" s="293">
        <f t="shared" si="1"/>
        <v>0</v>
      </c>
    </row>
    <row r="95" spans="1:20" s="280" customFormat="1" ht="13.2" x14ac:dyDescent="0.25">
      <c r="A95" s="281"/>
      <c r="B95" s="282"/>
      <c r="C95" s="283"/>
      <c r="D95" s="284"/>
      <c r="E95" s="285"/>
      <c r="F95" s="294"/>
      <c r="G95" s="285"/>
      <c r="H95" s="287"/>
      <c r="I95" s="284"/>
      <c r="J95" s="288"/>
      <c r="K95" s="289"/>
      <c r="L95" s="290"/>
      <c r="M95" s="289"/>
      <c r="N95" s="290"/>
      <c r="O95" s="291"/>
      <c r="P95" s="259"/>
      <c r="Q95" s="291"/>
      <c r="R95" s="292"/>
      <c r="S95" s="280" t="str">
        <f t="shared" ref="S95:S158" si="2">CONCATENATE(B95,C95,F95,J95)</f>
        <v/>
      </c>
      <c r="T95" s="293">
        <f t="shared" ref="T95:T158" si="3">L95</f>
        <v>0</v>
      </c>
    </row>
    <row r="96" spans="1:20" s="280" customFormat="1" ht="13.2" x14ac:dyDescent="0.25">
      <c r="A96" s="281"/>
      <c r="B96" s="282"/>
      <c r="C96" s="283"/>
      <c r="D96" s="284"/>
      <c r="E96" s="285"/>
      <c r="F96" s="295"/>
      <c r="G96" s="285"/>
      <c r="H96" s="287"/>
      <c r="I96" s="284"/>
      <c r="J96" s="288"/>
      <c r="K96" s="289"/>
      <c r="L96" s="290"/>
      <c r="M96" s="289"/>
      <c r="N96" s="290"/>
      <c r="O96" s="291"/>
      <c r="P96" s="259"/>
      <c r="Q96" s="291"/>
      <c r="R96" s="292"/>
      <c r="S96" s="280" t="str">
        <f t="shared" si="2"/>
        <v/>
      </c>
      <c r="T96" s="293">
        <f t="shared" si="3"/>
        <v>0</v>
      </c>
    </row>
    <row r="97" spans="1:20" s="280" customFormat="1" ht="13.2" x14ac:dyDescent="0.25">
      <c r="A97" s="281"/>
      <c r="B97" s="282"/>
      <c r="C97" s="283"/>
      <c r="D97" s="284"/>
      <c r="E97" s="285"/>
      <c r="F97" s="286"/>
      <c r="G97" s="285"/>
      <c r="H97" s="287"/>
      <c r="I97" s="284"/>
      <c r="J97" s="288"/>
      <c r="K97" s="289"/>
      <c r="L97" s="290"/>
      <c r="M97" s="289"/>
      <c r="N97" s="290"/>
      <c r="O97" s="291"/>
      <c r="P97" s="259"/>
      <c r="Q97" s="291"/>
      <c r="R97" s="292"/>
      <c r="S97" s="280" t="str">
        <f t="shared" si="2"/>
        <v/>
      </c>
      <c r="T97" s="293">
        <f t="shared" si="3"/>
        <v>0</v>
      </c>
    </row>
    <row r="98" spans="1:20" s="280" customFormat="1" ht="13.2" x14ac:dyDescent="0.25">
      <c r="A98" s="281"/>
      <c r="B98" s="282"/>
      <c r="C98" s="283"/>
      <c r="D98" s="284"/>
      <c r="E98" s="285"/>
      <c r="F98" s="286"/>
      <c r="G98" s="285"/>
      <c r="H98" s="287"/>
      <c r="I98" s="284"/>
      <c r="J98" s="288"/>
      <c r="K98" s="289"/>
      <c r="L98" s="290"/>
      <c r="M98" s="289"/>
      <c r="N98" s="290"/>
      <c r="O98" s="291"/>
      <c r="P98" s="259"/>
      <c r="Q98" s="291"/>
      <c r="R98" s="292"/>
      <c r="S98" s="280" t="str">
        <f t="shared" si="2"/>
        <v/>
      </c>
      <c r="T98" s="293">
        <f t="shared" si="3"/>
        <v>0</v>
      </c>
    </row>
    <row r="99" spans="1:20" s="280" customFormat="1" ht="13.2" x14ac:dyDescent="0.25">
      <c r="A99" s="281"/>
      <c r="B99" s="282"/>
      <c r="C99" s="283"/>
      <c r="D99" s="284"/>
      <c r="E99" s="285"/>
      <c r="F99" s="286"/>
      <c r="G99" s="285"/>
      <c r="H99" s="287"/>
      <c r="I99" s="284"/>
      <c r="J99" s="288"/>
      <c r="K99" s="289"/>
      <c r="L99" s="290"/>
      <c r="M99" s="289"/>
      <c r="N99" s="290"/>
      <c r="O99" s="291"/>
      <c r="P99" s="259"/>
      <c r="Q99" s="291"/>
      <c r="R99" s="292"/>
      <c r="S99" s="280" t="str">
        <f t="shared" si="2"/>
        <v/>
      </c>
      <c r="T99" s="293">
        <f t="shared" si="3"/>
        <v>0</v>
      </c>
    </row>
    <row r="100" spans="1:20" s="280" customFormat="1" ht="13.2" x14ac:dyDescent="0.25">
      <c r="A100" s="281"/>
      <c r="B100" s="282"/>
      <c r="C100" s="283"/>
      <c r="D100" s="284"/>
      <c r="E100" s="285"/>
      <c r="F100" s="286"/>
      <c r="G100" s="285"/>
      <c r="H100" s="287"/>
      <c r="I100" s="284"/>
      <c r="J100" s="288"/>
      <c r="K100" s="289"/>
      <c r="L100" s="290"/>
      <c r="M100" s="289"/>
      <c r="N100" s="290"/>
      <c r="O100" s="291"/>
      <c r="P100" s="259"/>
      <c r="Q100" s="291"/>
      <c r="R100" s="292"/>
      <c r="S100" s="280" t="str">
        <f t="shared" si="2"/>
        <v/>
      </c>
      <c r="T100" s="293">
        <f t="shared" si="3"/>
        <v>0</v>
      </c>
    </row>
    <row r="101" spans="1:20" s="280" customFormat="1" ht="13.2" x14ac:dyDescent="0.25">
      <c r="A101" s="281"/>
      <c r="B101" s="282"/>
      <c r="C101" s="283"/>
      <c r="D101" s="284"/>
      <c r="E101" s="285"/>
      <c r="F101" s="286"/>
      <c r="G101" s="285"/>
      <c r="H101" s="287"/>
      <c r="I101" s="284"/>
      <c r="J101" s="288"/>
      <c r="K101" s="289"/>
      <c r="L101" s="290"/>
      <c r="M101" s="289"/>
      <c r="N101" s="290"/>
      <c r="O101" s="291"/>
      <c r="P101" s="259"/>
      <c r="Q101" s="291"/>
      <c r="R101" s="292"/>
      <c r="S101" s="280" t="str">
        <f t="shared" si="2"/>
        <v/>
      </c>
      <c r="T101" s="293">
        <f t="shared" si="3"/>
        <v>0</v>
      </c>
    </row>
    <row r="102" spans="1:20" s="280" customFormat="1" ht="13.2" x14ac:dyDescent="0.25">
      <c r="A102" s="281"/>
      <c r="B102" s="282"/>
      <c r="C102" s="283"/>
      <c r="D102" s="284"/>
      <c r="E102" s="285"/>
      <c r="F102" s="286"/>
      <c r="G102" s="285"/>
      <c r="H102" s="287"/>
      <c r="I102" s="284"/>
      <c r="J102" s="288"/>
      <c r="K102" s="289"/>
      <c r="L102" s="290"/>
      <c r="M102" s="289"/>
      <c r="N102" s="290"/>
      <c r="O102" s="291"/>
      <c r="P102" s="259"/>
      <c r="Q102" s="291"/>
      <c r="R102" s="292"/>
      <c r="S102" s="280" t="str">
        <f t="shared" si="2"/>
        <v/>
      </c>
      <c r="T102" s="293">
        <f t="shared" si="3"/>
        <v>0</v>
      </c>
    </row>
    <row r="103" spans="1:20" s="280" customFormat="1" ht="13.2" x14ac:dyDescent="0.25">
      <c r="A103" s="281"/>
      <c r="B103" s="282"/>
      <c r="C103" s="283"/>
      <c r="D103" s="284"/>
      <c r="E103" s="285"/>
      <c r="F103" s="286"/>
      <c r="G103" s="285"/>
      <c r="H103" s="287"/>
      <c r="I103" s="284"/>
      <c r="J103" s="288"/>
      <c r="K103" s="289"/>
      <c r="L103" s="290"/>
      <c r="M103" s="289"/>
      <c r="N103" s="290"/>
      <c r="O103" s="291"/>
      <c r="P103" s="259"/>
      <c r="Q103" s="291"/>
      <c r="R103" s="292"/>
      <c r="S103" s="280" t="str">
        <f t="shared" si="2"/>
        <v/>
      </c>
      <c r="T103" s="293">
        <f t="shared" si="3"/>
        <v>0</v>
      </c>
    </row>
    <row r="104" spans="1:20" s="280" customFormat="1" ht="13.2" x14ac:dyDescent="0.25">
      <c r="A104" s="281"/>
      <c r="B104" s="282"/>
      <c r="C104" s="283"/>
      <c r="D104" s="284"/>
      <c r="E104" s="285"/>
      <c r="F104" s="286"/>
      <c r="G104" s="285"/>
      <c r="H104" s="287"/>
      <c r="I104" s="284"/>
      <c r="J104" s="288"/>
      <c r="K104" s="289"/>
      <c r="L104" s="290"/>
      <c r="M104" s="289"/>
      <c r="N104" s="290"/>
      <c r="O104" s="291"/>
      <c r="P104" s="259"/>
      <c r="Q104" s="291"/>
      <c r="R104" s="292"/>
      <c r="S104" s="280" t="str">
        <f t="shared" si="2"/>
        <v/>
      </c>
      <c r="T104" s="293">
        <f t="shared" si="3"/>
        <v>0</v>
      </c>
    </row>
    <row r="105" spans="1:20" s="280" customFormat="1" ht="13.2" x14ac:dyDescent="0.25">
      <c r="A105" s="281"/>
      <c r="B105" s="282"/>
      <c r="C105" s="283"/>
      <c r="D105" s="284"/>
      <c r="E105" s="285"/>
      <c r="F105" s="286"/>
      <c r="G105" s="285"/>
      <c r="H105" s="287"/>
      <c r="I105" s="284"/>
      <c r="J105" s="288"/>
      <c r="K105" s="289"/>
      <c r="L105" s="290"/>
      <c r="M105" s="289"/>
      <c r="N105" s="290"/>
      <c r="O105" s="291"/>
      <c r="P105" s="259"/>
      <c r="Q105" s="291"/>
      <c r="R105" s="292"/>
      <c r="S105" s="280" t="str">
        <f t="shared" si="2"/>
        <v/>
      </c>
      <c r="T105" s="293">
        <f t="shared" si="3"/>
        <v>0</v>
      </c>
    </row>
    <row r="106" spans="1:20" s="280" customFormat="1" ht="13.2" x14ac:dyDescent="0.25">
      <c r="A106" s="281"/>
      <c r="B106" s="282"/>
      <c r="C106" s="283"/>
      <c r="D106" s="284"/>
      <c r="E106" s="285"/>
      <c r="F106" s="294"/>
      <c r="G106" s="285"/>
      <c r="H106" s="287"/>
      <c r="I106" s="284"/>
      <c r="J106" s="288"/>
      <c r="K106" s="289"/>
      <c r="L106" s="290"/>
      <c r="M106" s="289"/>
      <c r="N106" s="290"/>
      <c r="O106" s="291"/>
      <c r="P106" s="259"/>
      <c r="Q106" s="291"/>
      <c r="R106" s="292"/>
      <c r="S106" s="280" t="str">
        <f t="shared" si="2"/>
        <v/>
      </c>
      <c r="T106" s="293">
        <f t="shared" si="3"/>
        <v>0</v>
      </c>
    </row>
    <row r="107" spans="1:20" s="280" customFormat="1" ht="13.2" x14ac:dyDescent="0.25">
      <c r="A107" s="281"/>
      <c r="B107" s="282"/>
      <c r="C107" s="283"/>
      <c r="D107" s="284"/>
      <c r="E107" s="285"/>
      <c r="F107" s="295"/>
      <c r="G107" s="285"/>
      <c r="H107" s="287"/>
      <c r="I107" s="284"/>
      <c r="J107" s="288"/>
      <c r="K107" s="289"/>
      <c r="L107" s="290"/>
      <c r="M107" s="289"/>
      <c r="N107" s="290"/>
      <c r="O107" s="291"/>
      <c r="P107" s="259"/>
      <c r="Q107" s="291"/>
      <c r="R107" s="292"/>
      <c r="S107" s="280" t="str">
        <f t="shared" si="2"/>
        <v/>
      </c>
      <c r="T107" s="293">
        <f t="shared" si="3"/>
        <v>0</v>
      </c>
    </row>
    <row r="108" spans="1:20" s="280" customFormat="1" ht="13.2" x14ac:dyDescent="0.25">
      <c r="A108" s="281"/>
      <c r="B108" s="282"/>
      <c r="C108" s="283"/>
      <c r="D108" s="284"/>
      <c r="E108" s="285"/>
      <c r="F108" s="286"/>
      <c r="G108" s="285"/>
      <c r="H108" s="287"/>
      <c r="I108" s="284"/>
      <c r="J108" s="288"/>
      <c r="K108" s="289"/>
      <c r="L108" s="290"/>
      <c r="M108" s="289"/>
      <c r="N108" s="290"/>
      <c r="O108" s="291"/>
      <c r="P108" s="259"/>
      <c r="Q108" s="291"/>
      <c r="R108" s="292"/>
      <c r="S108" s="280" t="str">
        <f t="shared" si="2"/>
        <v/>
      </c>
      <c r="T108" s="293">
        <f t="shared" si="3"/>
        <v>0</v>
      </c>
    </row>
    <row r="109" spans="1:20" s="280" customFormat="1" ht="13.2" x14ac:dyDescent="0.25">
      <c r="A109" s="281"/>
      <c r="B109" s="282"/>
      <c r="C109" s="283"/>
      <c r="D109" s="284"/>
      <c r="E109" s="285"/>
      <c r="F109" s="286"/>
      <c r="G109" s="285"/>
      <c r="H109" s="287"/>
      <c r="I109" s="284"/>
      <c r="J109" s="288"/>
      <c r="K109" s="289"/>
      <c r="L109" s="290"/>
      <c r="M109" s="289"/>
      <c r="N109" s="290"/>
      <c r="O109" s="291"/>
      <c r="P109" s="259"/>
      <c r="Q109" s="291"/>
      <c r="R109" s="292"/>
      <c r="S109" s="280" t="str">
        <f t="shared" si="2"/>
        <v/>
      </c>
      <c r="T109" s="293">
        <f t="shared" si="3"/>
        <v>0</v>
      </c>
    </row>
    <row r="110" spans="1:20" s="280" customFormat="1" ht="13.2" x14ac:dyDescent="0.25">
      <c r="A110" s="281"/>
      <c r="B110" s="282"/>
      <c r="C110" s="283"/>
      <c r="D110" s="284"/>
      <c r="E110" s="285"/>
      <c r="F110" s="286"/>
      <c r="G110" s="285"/>
      <c r="H110" s="287"/>
      <c r="I110" s="284"/>
      <c r="J110" s="288"/>
      <c r="K110" s="289"/>
      <c r="L110" s="290"/>
      <c r="M110" s="289"/>
      <c r="N110" s="290"/>
      <c r="O110" s="291"/>
      <c r="P110" s="259"/>
      <c r="Q110" s="291"/>
      <c r="R110" s="292"/>
      <c r="S110" s="280" t="str">
        <f t="shared" si="2"/>
        <v/>
      </c>
      <c r="T110" s="293">
        <f t="shared" si="3"/>
        <v>0</v>
      </c>
    </row>
    <row r="111" spans="1:20" s="280" customFormat="1" ht="13.2" x14ac:dyDescent="0.25">
      <c r="A111" s="281"/>
      <c r="B111" s="282"/>
      <c r="C111" s="283"/>
      <c r="D111" s="284"/>
      <c r="E111" s="285"/>
      <c r="F111" s="286"/>
      <c r="G111" s="285"/>
      <c r="H111" s="287"/>
      <c r="I111" s="284"/>
      <c r="J111" s="288"/>
      <c r="K111" s="289"/>
      <c r="L111" s="290"/>
      <c r="M111" s="289"/>
      <c r="N111" s="290"/>
      <c r="O111" s="291"/>
      <c r="P111" s="259"/>
      <c r="Q111" s="291"/>
      <c r="R111" s="292"/>
      <c r="S111" s="280" t="str">
        <f t="shared" si="2"/>
        <v/>
      </c>
      <c r="T111" s="293">
        <f t="shared" si="3"/>
        <v>0</v>
      </c>
    </row>
    <row r="112" spans="1:20" s="280" customFormat="1" ht="13.2" x14ac:dyDescent="0.25">
      <c r="A112" s="281"/>
      <c r="B112" s="282"/>
      <c r="C112" s="283"/>
      <c r="D112" s="284"/>
      <c r="E112" s="285"/>
      <c r="F112" s="286"/>
      <c r="G112" s="285"/>
      <c r="H112" s="287"/>
      <c r="I112" s="284"/>
      <c r="J112" s="288"/>
      <c r="K112" s="289"/>
      <c r="L112" s="290"/>
      <c r="M112" s="289"/>
      <c r="N112" s="290"/>
      <c r="O112" s="291"/>
      <c r="P112" s="259"/>
      <c r="Q112" s="291"/>
      <c r="R112" s="292"/>
      <c r="S112" s="280" t="str">
        <f t="shared" si="2"/>
        <v/>
      </c>
      <c r="T112" s="293">
        <f t="shared" si="3"/>
        <v>0</v>
      </c>
    </row>
    <row r="113" spans="1:20" s="280" customFormat="1" ht="13.2" x14ac:dyDescent="0.25">
      <c r="A113" s="281"/>
      <c r="B113" s="282"/>
      <c r="C113" s="283"/>
      <c r="D113" s="284"/>
      <c r="E113" s="285"/>
      <c r="F113" s="286"/>
      <c r="G113" s="285"/>
      <c r="H113" s="287"/>
      <c r="I113" s="284"/>
      <c r="J113" s="288"/>
      <c r="K113" s="289"/>
      <c r="L113" s="290"/>
      <c r="M113" s="289"/>
      <c r="N113" s="290"/>
      <c r="O113" s="291"/>
      <c r="P113" s="259"/>
      <c r="Q113" s="291"/>
      <c r="R113" s="292"/>
      <c r="S113" s="280" t="str">
        <f t="shared" si="2"/>
        <v/>
      </c>
      <c r="T113" s="293">
        <f t="shared" si="3"/>
        <v>0</v>
      </c>
    </row>
    <row r="114" spans="1:20" s="280" customFormat="1" ht="13.2" x14ac:dyDescent="0.25">
      <c r="A114" s="281"/>
      <c r="B114" s="282"/>
      <c r="C114" s="283"/>
      <c r="D114" s="284"/>
      <c r="E114" s="285"/>
      <c r="F114" s="286"/>
      <c r="G114" s="285"/>
      <c r="H114" s="287"/>
      <c r="I114" s="284"/>
      <c r="J114" s="288"/>
      <c r="K114" s="289"/>
      <c r="L114" s="290"/>
      <c r="M114" s="289"/>
      <c r="N114" s="290"/>
      <c r="O114" s="291"/>
      <c r="P114" s="259"/>
      <c r="Q114" s="291"/>
      <c r="R114" s="292"/>
      <c r="S114" s="280" t="str">
        <f t="shared" si="2"/>
        <v/>
      </c>
      <c r="T114" s="293">
        <f t="shared" si="3"/>
        <v>0</v>
      </c>
    </row>
    <row r="115" spans="1:20" s="280" customFormat="1" ht="13.2" x14ac:dyDescent="0.25">
      <c r="A115" s="281"/>
      <c r="B115" s="282"/>
      <c r="C115" s="283"/>
      <c r="D115" s="284"/>
      <c r="E115" s="285"/>
      <c r="F115" s="286"/>
      <c r="G115" s="285"/>
      <c r="H115" s="287"/>
      <c r="I115" s="284"/>
      <c r="J115" s="288"/>
      <c r="K115" s="289"/>
      <c r="L115" s="290"/>
      <c r="M115" s="289"/>
      <c r="N115" s="290"/>
      <c r="O115" s="291"/>
      <c r="P115" s="259"/>
      <c r="Q115" s="291"/>
      <c r="R115" s="292"/>
      <c r="S115" s="280" t="str">
        <f t="shared" si="2"/>
        <v/>
      </c>
      <c r="T115" s="293">
        <f t="shared" si="3"/>
        <v>0</v>
      </c>
    </row>
    <row r="116" spans="1:20" s="280" customFormat="1" ht="13.2" x14ac:dyDescent="0.25">
      <c r="A116" s="281"/>
      <c r="B116" s="282"/>
      <c r="C116" s="283"/>
      <c r="D116" s="284"/>
      <c r="E116" s="285"/>
      <c r="F116" s="286"/>
      <c r="G116" s="285"/>
      <c r="H116" s="287"/>
      <c r="I116" s="284"/>
      <c r="J116" s="288"/>
      <c r="K116" s="289"/>
      <c r="L116" s="290"/>
      <c r="M116" s="289"/>
      <c r="N116" s="290"/>
      <c r="O116" s="291"/>
      <c r="P116" s="259"/>
      <c r="Q116" s="291"/>
      <c r="R116" s="292"/>
      <c r="S116" s="280" t="str">
        <f t="shared" si="2"/>
        <v/>
      </c>
      <c r="T116" s="293">
        <f t="shared" si="3"/>
        <v>0</v>
      </c>
    </row>
    <row r="117" spans="1:20" s="280" customFormat="1" ht="13.2" x14ac:dyDescent="0.25">
      <c r="A117" s="281"/>
      <c r="B117" s="282"/>
      <c r="C117" s="283"/>
      <c r="D117" s="284"/>
      <c r="E117" s="285"/>
      <c r="F117" s="294"/>
      <c r="G117" s="285"/>
      <c r="H117" s="287"/>
      <c r="I117" s="284"/>
      <c r="J117" s="288"/>
      <c r="K117" s="289"/>
      <c r="L117" s="290"/>
      <c r="M117" s="289"/>
      <c r="N117" s="290"/>
      <c r="O117" s="291"/>
      <c r="P117" s="259"/>
      <c r="Q117" s="291"/>
      <c r="R117" s="292"/>
      <c r="S117" s="280" t="str">
        <f t="shared" si="2"/>
        <v/>
      </c>
      <c r="T117" s="293">
        <f t="shared" si="3"/>
        <v>0</v>
      </c>
    </row>
    <row r="118" spans="1:20" s="280" customFormat="1" ht="13.2" x14ac:dyDescent="0.25">
      <c r="A118" s="281"/>
      <c r="B118" s="282"/>
      <c r="C118" s="283"/>
      <c r="D118" s="284"/>
      <c r="E118" s="285"/>
      <c r="F118" s="295"/>
      <c r="G118" s="285"/>
      <c r="H118" s="287"/>
      <c r="I118" s="284"/>
      <c r="J118" s="288"/>
      <c r="K118" s="289"/>
      <c r="L118" s="290"/>
      <c r="M118" s="289"/>
      <c r="N118" s="290"/>
      <c r="O118" s="291"/>
      <c r="P118" s="259"/>
      <c r="Q118" s="291"/>
      <c r="R118" s="292"/>
      <c r="S118" s="280" t="str">
        <f t="shared" si="2"/>
        <v/>
      </c>
      <c r="T118" s="293">
        <f t="shared" si="3"/>
        <v>0</v>
      </c>
    </row>
    <row r="119" spans="1:20" s="280" customFormat="1" ht="13.2" x14ac:dyDescent="0.25">
      <c r="A119" s="281"/>
      <c r="B119" s="282"/>
      <c r="C119" s="283"/>
      <c r="D119" s="284"/>
      <c r="E119" s="285"/>
      <c r="F119" s="286"/>
      <c r="G119" s="285"/>
      <c r="H119" s="287"/>
      <c r="I119" s="284"/>
      <c r="J119" s="288"/>
      <c r="K119" s="289"/>
      <c r="L119" s="290"/>
      <c r="M119" s="289"/>
      <c r="N119" s="290"/>
      <c r="O119" s="291"/>
      <c r="P119" s="259"/>
      <c r="Q119" s="291"/>
      <c r="R119" s="292"/>
      <c r="S119" s="280" t="str">
        <f t="shared" si="2"/>
        <v/>
      </c>
      <c r="T119" s="293">
        <f t="shared" si="3"/>
        <v>0</v>
      </c>
    </row>
    <row r="120" spans="1:20" s="280" customFormat="1" ht="13.2" x14ac:dyDescent="0.25">
      <c r="A120" s="281"/>
      <c r="B120" s="282"/>
      <c r="C120" s="283"/>
      <c r="D120" s="284"/>
      <c r="E120" s="285"/>
      <c r="F120" s="286"/>
      <c r="G120" s="285"/>
      <c r="H120" s="287"/>
      <c r="I120" s="284"/>
      <c r="J120" s="288"/>
      <c r="K120" s="289"/>
      <c r="L120" s="290"/>
      <c r="M120" s="289"/>
      <c r="N120" s="290"/>
      <c r="O120" s="291"/>
      <c r="P120" s="259"/>
      <c r="Q120" s="291"/>
      <c r="R120" s="292"/>
      <c r="S120" s="280" t="str">
        <f t="shared" si="2"/>
        <v/>
      </c>
      <c r="T120" s="293">
        <f t="shared" si="3"/>
        <v>0</v>
      </c>
    </row>
    <row r="121" spans="1:20" s="280" customFormat="1" ht="13.2" x14ac:dyDescent="0.25">
      <c r="A121" s="281"/>
      <c r="B121" s="282"/>
      <c r="C121" s="283"/>
      <c r="D121" s="284"/>
      <c r="E121" s="285"/>
      <c r="F121" s="286"/>
      <c r="G121" s="285"/>
      <c r="H121" s="287"/>
      <c r="I121" s="284"/>
      <c r="J121" s="288"/>
      <c r="K121" s="289"/>
      <c r="L121" s="290"/>
      <c r="M121" s="289"/>
      <c r="N121" s="290"/>
      <c r="O121" s="291"/>
      <c r="P121" s="259"/>
      <c r="Q121" s="291"/>
      <c r="R121" s="292"/>
      <c r="S121" s="280" t="str">
        <f t="shared" si="2"/>
        <v/>
      </c>
      <c r="T121" s="293">
        <f t="shared" si="3"/>
        <v>0</v>
      </c>
    </row>
    <row r="122" spans="1:20" s="280" customFormat="1" ht="13.2" x14ac:dyDescent="0.25">
      <c r="A122" s="281"/>
      <c r="B122" s="282"/>
      <c r="C122" s="283"/>
      <c r="D122" s="284"/>
      <c r="E122" s="285"/>
      <c r="F122" s="286"/>
      <c r="G122" s="285"/>
      <c r="H122" s="287"/>
      <c r="I122" s="284"/>
      <c r="J122" s="288"/>
      <c r="K122" s="289"/>
      <c r="L122" s="290"/>
      <c r="M122" s="289"/>
      <c r="N122" s="290"/>
      <c r="O122" s="291"/>
      <c r="P122" s="259"/>
      <c r="Q122" s="291"/>
      <c r="R122" s="292"/>
      <c r="S122" s="280" t="str">
        <f t="shared" si="2"/>
        <v/>
      </c>
      <c r="T122" s="293">
        <f t="shared" si="3"/>
        <v>0</v>
      </c>
    </row>
    <row r="123" spans="1:20" s="280" customFormat="1" ht="13.2" x14ac:dyDescent="0.25">
      <c r="A123" s="281"/>
      <c r="B123" s="282"/>
      <c r="C123" s="283"/>
      <c r="D123" s="284"/>
      <c r="E123" s="285"/>
      <c r="F123" s="286"/>
      <c r="G123" s="285"/>
      <c r="H123" s="287"/>
      <c r="I123" s="284"/>
      <c r="J123" s="288"/>
      <c r="K123" s="289"/>
      <c r="L123" s="290"/>
      <c r="M123" s="289"/>
      <c r="N123" s="290"/>
      <c r="O123" s="291"/>
      <c r="P123" s="259"/>
      <c r="Q123" s="291"/>
      <c r="R123" s="292"/>
      <c r="S123" s="280" t="str">
        <f t="shared" si="2"/>
        <v/>
      </c>
      <c r="T123" s="293">
        <f t="shared" si="3"/>
        <v>0</v>
      </c>
    </row>
    <row r="124" spans="1:20" s="280" customFormat="1" ht="13.2" x14ac:dyDescent="0.25">
      <c r="A124" s="281"/>
      <c r="B124" s="282"/>
      <c r="C124" s="283"/>
      <c r="D124" s="284"/>
      <c r="E124" s="285"/>
      <c r="F124" s="286"/>
      <c r="G124" s="285"/>
      <c r="H124" s="287"/>
      <c r="I124" s="284"/>
      <c r="J124" s="288"/>
      <c r="K124" s="289"/>
      <c r="L124" s="290"/>
      <c r="M124" s="289"/>
      <c r="N124" s="290"/>
      <c r="O124" s="291"/>
      <c r="P124" s="259"/>
      <c r="Q124" s="291"/>
      <c r="R124" s="292"/>
      <c r="S124" s="280" t="str">
        <f t="shared" si="2"/>
        <v/>
      </c>
      <c r="T124" s="293">
        <f t="shared" si="3"/>
        <v>0</v>
      </c>
    </row>
    <row r="125" spans="1:20" s="280" customFormat="1" ht="13.2" x14ac:dyDescent="0.25">
      <c r="A125" s="281"/>
      <c r="B125" s="282"/>
      <c r="C125" s="283"/>
      <c r="D125" s="284"/>
      <c r="E125" s="285"/>
      <c r="F125" s="286"/>
      <c r="G125" s="285"/>
      <c r="H125" s="287"/>
      <c r="I125" s="284"/>
      <c r="J125" s="288"/>
      <c r="K125" s="289"/>
      <c r="L125" s="290"/>
      <c r="M125" s="289"/>
      <c r="N125" s="290"/>
      <c r="O125" s="291"/>
      <c r="P125" s="259"/>
      <c r="Q125" s="291"/>
      <c r="R125" s="292"/>
      <c r="S125" s="280" t="str">
        <f t="shared" si="2"/>
        <v/>
      </c>
      <c r="T125" s="293">
        <f t="shared" si="3"/>
        <v>0</v>
      </c>
    </row>
    <row r="126" spans="1:20" s="280" customFormat="1" ht="13.2" x14ac:dyDescent="0.25">
      <c r="A126" s="281"/>
      <c r="B126" s="282"/>
      <c r="C126" s="283"/>
      <c r="D126" s="284"/>
      <c r="E126" s="285"/>
      <c r="F126" s="286"/>
      <c r="G126" s="285"/>
      <c r="H126" s="287"/>
      <c r="I126" s="284"/>
      <c r="J126" s="288"/>
      <c r="K126" s="289"/>
      <c r="L126" s="290"/>
      <c r="M126" s="289"/>
      <c r="N126" s="290"/>
      <c r="O126" s="291"/>
      <c r="P126" s="259"/>
      <c r="Q126" s="291"/>
      <c r="R126" s="292"/>
      <c r="S126" s="280" t="str">
        <f t="shared" si="2"/>
        <v/>
      </c>
      <c r="T126" s="293">
        <f t="shared" si="3"/>
        <v>0</v>
      </c>
    </row>
    <row r="127" spans="1:20" s="280" customFormat="1" ht="13.2" x14ac:dyDescent="0.25">
      <c r="A127" s="281"/>
      <c r="B127" s="282"/>
      <c r="C127" s="283"/>
      <c r="D127" s="284"/>
      <c r="E127" s="285"/>
      <c r="F127" s="286"/>
      <c r="G127" s="285"/>
      <c r="H127" s="287"/>
      <c r="I127" s="284"/>
      <c r="J127" s="288"/>
      <c r="K127" s="289"/>
      <c r="L127" s="290"/>
      <c r="M127" s="289"/>
      <c r="N127" s="290"/>
      <c r="O127" s="291"/>
      <c r="P127" s="259"/>
      <c r="Q127" s="291"/>
      <c r="R127" s="292"/>
      <c r="S127" s="280" t="str">
        <f t="shared" si="2"/>
        <v/>
      </c>
      <c r="T127" s="293">
        <f t="shared" si="3"/>
        <v>0</v>
      </c>
    </row>
    <row r="128" spans="1:20" s="280" customFormat="1" ht="13.2" x14ac:dyDescent="0.25">
      <c r="A128" s="281"/>
      <c r="B128" s="282"/>
      <c r="C128" s="283"/>
      <c r="D128" s="284"/>
      <c r="E128" s="285"/>
      <c r="F128" s="294"/>
      <c r="G128" s="285"/>
      <c r="H128" s="287"/>
      <c r="I128" s="284"/>
      <c r="J128" s="288"/>
      <c r="K128" s="289"/>
      <c r="L128" s="290"/>
      <c r="M128" s="289"/>
      <c r="N128" s="290"/>
      <c r="O128" s="291"/>
      <c r="P128" s="259"/>
      <c r="Q128" s="291"/>
      <c r="R128" s="292"/>
      <c r="S128" s="280" t="str">
        <f t="shared" si="2"/>
        <v/>
      </c>
      <c r="T128" s="293">
        <f t="shared" si="3"/>
        <v>0</v>
      </c>
    </row>
    <row r="129" spans="1:21" s="280" customFormat="1" ht="13.2" x14ac:dyDescent="0.25">
      <c r="A129" s="281"/>
      <c r="B129" s="282"/>
      <c r="C129" s="283"/>
      <c r="D129" s="284"/>
      <c r="E129" s="285"/>
      <c r="F129" s="295"/>
      <c r="G129" s="285"/>
      <c r="H129" s="287"/>
      <c r="I129" s="284"/>
      <c r="J129" s="288"/>
      <c r="K129" s="289"/>
      <c r="L129" s="290"/>
      <c r="M129" s="289"/>
      <c r="N129" s="290"/>
      <c r="O129" s="291"/>
      <c r="P129" s="259"/>
      <c r="Q129" s="291"/>
      <c r="R129" s="292"/>
      <c r="S129" s="280" t="str">
        <f t="shared" si="2"/>
        <v/>
      </c>
      <c r="T129" s="293">
        <f t="shared" si="3"/>
        <v>0</v>
      </c>
    </row>
    <row r="130" spans="1:21" s="280" customFormat="1" ht="13.2" x14ac:dyDescent="0.25">
      <c r="A130" s="281"/>
      <c r="B130" s="282"/>
      <c r="C130" s="283"/>
      <c r="D130" s="284"/>
      <c r="E130" s="285"/>
      <c r="F130" s="286"/>
      <c r="G130" s="285"/>
      <c r="H130" s="287"/>
      <c r="I130" s="284"/>
      <c r="J130" s="288"/>
      <c r="K130" s="289"/>
      <c r="L130" s="290"/>
      <c r="M130" s="289"/>
      <c r="N130" s="290"/>
      <c r="O130" s="291"/>
      <c r="P130" s="259"/>
      <c r="Q130" s="291"/>
      <c r="R130" s="292"/>
      <c r="S130" s="280" t="str">
        <f t="shared" si="2"/>
        <v/>
      </c>
      <c r="T130" s="293">
        <f t="shared" si="3"/>
        <v>0</v>
      </c>
    </row>
    <row r="131" spans="1:21" s="280" customFormat="1" ht="13.2" x14ac:dyDescent="0.25">
      <c r="A131" s="281"/>
      <c r="B131" s="282"/>
      <c r="C131" s="283"/>
      <c r="D131" s="284"/>
      <c r="E131" s="285"/>
      <c r="F131" s="286"/>
      <c r="G131" s="285"/>
      <c r="H131" s="287"/>
      <c r="I131" s="284"/>
      <c r="J131" s="288"/>
      <c r="K131" s="289"/>
      <c r="L131" s="290"/>
      <c r="M131" s="289"/>
      <c r="N131" s="290"/>
      <c r="O131" s="291"/>
      <c r="P131" s="259"/>
      <c r="Q131" s="291"/>
      <c r="R131" s="292"/>
      <c r="S131" s="280" t="str">
        <f t="shared" si="2"/>
        <v/>
      </c>
      <c r="T131" s="293">
        <f t="shared" si="3"/>
        <v>0</v>
      </c>
    </row>
    <row r="132" spans="1:21" s="280" customFormat="1" ht="13.2" x14ac:dyDescent="0.25">
      <c r="A132" s="281"/>
      <c r="B132" s="282"/>
      <c r="C132" s="283"/>
      <c r="D132" s="284"/>
      <c r="E132" s="285"/>
      <c r="F132" s="286"/>
      <c r="G132" s="285"/>
      <c r="H132" s="287"/>
      <c r="I132" s="284"/>
      <c r="J132" s="288"/>
      <c r="K132" s="289"/>
      <c r="L132" s="290"/>
      <c r="M132" s="289"/>
      <c r="N132" s="290"/>
      <c r="O132" s="291"/>
      <c r="P132" s="259"/>
      <c r="Q132" s="291"/>
      <c r="R132" s="292"/>
      <c r="S132" s="280" t="str">
        <f t="shared" si="2"/>
        <v/>
      </c>
      <c r="T132" s="293">
        <f t="shared" si="3"/>
        <v>0</v>
      </c>
    </row>
    <row r="133" spans="1:21" s="280" customFormat="1" ht="13.2" x14ac:dyDescent="0.25">
      <c r="A133" s="281"/>
      <c r="B133" s="282"/>
      <c r="C133" s="283"/>
      <c r="D133" s="284"/>
      <c r="E133" s="285"/>
      <c r="F133" s="286"/>
      <c r="G133" s="285"/>
      <c r="H133" s="287"/>
      <c r="I133" s="284"/>
      <c r="J133" s="288"/>
      <c r="K133" s="289"/>
      <c r="L133" s="290"/>
      <c r="M133" s="289"/>
      <c r="N133" s="290"/>
      <c r="O133" s="291"/>
      <c r="P133" s="259"/>
      <c r="Q133" s="291"/>
      <c r="R133" s="292"/>
      <c r="S133" s="280" t="str">
        <f t="shared" si="2"/>
        <v/>
      </c>
      <c r="T133" s="293">
        <f t="shared" si="3"/>
        <v>0</v>
      </c>
    </row>
    <row r="134" spans="1:21" s="280" customFormat="1" ht="13.2" x14ac:dyDescent="0.25">
      <c r="A134" s="281"/>
      <c r="B134" s="282"/>
      <c r="C134" s="283"/>
      <c r="D134" s="284"/>
      <c r="E134" s="285"/>
      <c r="F134" s="286"/>
      <c r="G134" s="285"/>
      <c r="H134" s="287"/>
      <c r="I134" s="284"/>
      <c r="J134" s="288"/>
      <c r="K134" s="289"/>
      <c r="L134" s="290"/>
      <c r="M134" s="289"/>
      <c r="N134" s="290"/>
      <c r="O134" s="291"/>
      <c r="P134" s="259"/>
      <c r="Q134" s="291"/>
      <c r="R134" s="292"/>
      <c r="S134" s="280" t="str">
        <f t="shared" si="2"/>
        <v/>
      </c>
      <c r="T134" s="293">
        <f t="shared" si="3"/>
        <v>0</v>
      </c>
    </row>
    <row r="135" spans="1:21" s="280" customFormat="1" ht="13.2" x14ac:dyDescent="0.25">
      <c r="A135" s="281"/>
      <c r="B135" s="282"/>
      <c r="C135" s="283"/>
      <c r="D135" s="284"/>
      <c r="E135" s="285"/>
      <c r="F135" s="286"/>
      <c r="G135" s="285"/>
      <c r="H135" s="287"/>
      <c r="I135" s="284"/>
      <c r="J135" s="288"/>
      <c r="K135" s="289"/>
      <c r="L135" s="290"/>
      <c r="M135" s="289"/>
      <c r="N135" s="290"/>
      <c r="O135" s="291"/>
      <c r="P135" s="259"/>
      <c r="Q135" s="291"/>
      <c r="R135" s="292"/>
      <c r="S135" s="280" t="str">
        <f t="shared" si="2"/>
        <v/>
      </c>
      <c r="T135" s="293">
        <f t="shared" si="3"/>
        <v>0</v>
      </c>
    </row>
    <row r="136" spans="1:21" s="280" customFormat="1" ht="13.2" x14ac:dyDescent="0.25">
      <c r="A136" s="281"/>
      <c r="B136" s="282"/>
      <c r="C136" s="283"/>
      <c r="D136" s="284"/>
      <c r="E136" s="285"/>
      <c r="F136" s="286"/>
      <c r="G136" s="285"/>
      <c r="H136" s="287"/>
      <c r="I136" s="284"/>
      <c r="J136" s="288"/>
      <c r="K136" s="289"/>
      <c r="L136" s="290"/>
      <c r="M136" s="289"/>
      <c r="N136" s="290"/>
      <c r="O136" s="291"/>
      <c r="P136" s="259"/>
      <c r="Q136" s="291"/>
      <c r="R136" s="292"/>
      <c r="S136" s="280" t="str">
        <f t="shared" si="2"/>
        <v/>
      </c>
      <c r="T136" s="293">
        <f t="shared" si="3"/>
        <v>0</v>
      </c>
    </row>
    <row r="137" spans="1:21" s="280" customFormat="1" ht="13.2" x14ac:dyDescent="0.25">
      <c r="A137" s="281"/>
      <c r="B137" s="282"/>
      <c r="C137" s="283"/>
      <c r="D137" s="284"/>
      <c r="E137" s="285"/>
      <c r="F137" s="286"/>
      <c r="G137" s="285"/>
      <c r="H137" s="287"/>
      <c r="I137" s="284"/>
      <c r="J137" s="288"/>
      <c r="K137" s="289"/>
      <c r="L137" s="290"/>
      <c r="M137" s="289"/>
      <c r="N137" s="290"/>
      <c r="O137" s="291"/>
      <c r="P137" s="259"/>
      <c r="Q137" s="291"/>
      <c r="R137" s="292"/>
      <c r="S137" s="280" t="str">
        <f t="shared" si="2"/>
        <v/>
      </c>
      <c r="T137" s="293">
        <f t="shared" si="3"/>
        <v>0</v>
      </c>
    </row>
    <row r="138" spans="1:21" s="280" customFormat="1" ht="13.2" x14ac:dyDescent="0.25">
      <c r="A138" s="281"/>
      <c r="B138" s="282"/>
      <c r="C138" s="283"/>
      <c r="D138" s="284"/>
      <c r="E138" s="285"/>
      <c r="F138" s="286"/>
      <c r="G138" s="285"/>
      <c r="H138" s="287"/>
      <c r="I138" s="284"/>
      <c r="J138" s="288"/>
      <c r="K138" s="289"/>
      <c r="L138" s="290"/>
      <c r="M138" s="289"/>
      <c r="N138" s="290"/>
      <c r="O138" s="291"/>
      <c r="P138" s="259"/>
      <c r="Q138" s="291"/>
      <c r="R138" s="292"/>
      <c r="S138" s="280" t="str">
        <f t="shared" si="2"/>
        <v/>
      </c>
      <c r="T138" s="293">
        <f t="shared" si="3"/>
        <v>0</v>
      </c>
    </row>
    <row r="139" spans="1:21" s="280" customFormat="1" ht="13.2" x14ac:dyDescent="0.25">
      <c r="A139" s="281"/>
      <c r="B139" s="282"/>
      <c r="C139" s="283"/>
      <c r="D139" s="284"/>
      <c r="E139" s="285"/>
      <c r="F139" s="294"/>
      <c r="G139" s="285"/>
      <c r="H139" s="287"/>
      <c r="I139" s="284"/>
      <c r="J139" s="288"/>
      <c r="K139" s="289"/>
      <c r="L139" s="290"/>
      <c r="M139" s="289"/>
      <c r="N139" s="290"/>
      <c r="O139" s="291"/>
      <c r="P139" s="259"/>
      <c r="Q139" s="291"/>
      <c r="R139" s="292"/>
      <c r="S139" s="280" t="str">
        <f t="shared" si="2"/>
        <v/>
      </c>
      <c r="T139" s="293">
        <f t="shared" si="3"/>
        <v>0</v>
      </c>
    </row>
    <row r="140" spans="1:21" s="280" customFormat="1" ht="13.2" x14ac:dyDescent="0.25">
      <c r="A140" s="281"/>
      <c r="B140" s="282"/>
      <c r="C140" s="283"/>
      <c r="D140" s="284"/>
      <c r="E140" s="285"/>
      <c r="F140" s="295"/>
      <c r="G140" s="285"/>
      <c r="H140" s="287"/>
      <c r="I140" s="284"/>
      <c r="J140" s="288"/>
      <c r="K140" s="289"/>
      <c r="L140" s="290"/>
      <c r="M140" s="289"/>
      <c r="N140" s="290"/>
      <c r="O140" s="291"/>
      <c r="P140" s="259"/>
      <c r="Q140" s="291"/>
      <c r="R140" s="292"/>
      <c r="S140" s="280" t="str">
        <f t="shared" si="2"/>
        <v/>
      </c>
      <c r="T140" s="293">
        <f t="shared" si="3"/>
        <v>0</v>
      </c>
    </row>
    <row r="141" spans="1:21" s="280" customFormat="1" ht="13.2" x14ac:dyDescent="0.25">
      <c r="A141" s="281"/>
      <c r="B141" s="282"/>
      <c r="C141" s="283"/>
      <c r="D141" s="284"/>
      <c r="E141" s="285"/>
      <c r="F141" s="286"/>
      <c r="G141" s="285"/>
      <c r="H141" s="287"/>
      <c r="I141" s="284"/>
      <c r="J141" s="288"/>
      <c r="K141" s="289"/>
      <c r="L141" s="290"/>
      <c r="M141" s="289"/>
      <c r="N141" s="290"/>
      <c r="O141" s="291"/>
      <c r="P141" s="259"/>
      <c r="Q141" s="291"/>
      <c r="R141" s="292"/>
      <c r="S141" s="280" t="str">
        <f t="shared" si="2"/>
        <v/>
      </c>
      <c r="T141" s="293">
        <f t="shared" si="3"/>
        <v>0</v>
      </c>
      <c r="U141" s="296" t="e">
        <f>#REF!/#REF!</f>
        <v>#REF!</v>
      </c>
    </row>
    <row r="142" spans="1:21" s="280" customFormat="1" ht="13.2" x14ac:dyDescent="0.25">
      <c r="A142" s="281"/>
      <c r="B142" s="282"/>
      <c r="C142" s="283"/>
      <c r="D142" s="284"/>
      <c r="E142" s="285"/>
      <c r="F142" s="286"/>
      <c r="G142" s="285"/>
      <c r="H142" s="287"/>
      <c r="I142" s="284"/>
      <c r="J142" s="288"/>
      <c r="K142" s="289"/>
      <c r="L142" s="290"/>
      <c r="M142" s="289"/>
      <c r="N142" s="290"/>
      <c r="O142" s="291"/>
      <c r="P142" s="259"/>
      <c r="Q142" s="291"/>
      <c r="R142" s="292"/>
      <c r="S142" s="280" t="str">
        <f t="shared" si="2"/>
        <v/>
      </c>
      <c r="T142" s="293">
        <f t="shared" si="3"/>
        <v>0</v>
      </c>
    </row>
    <row r="143" spans="1:21" s="280" customFormat="1" ht="13.2" x14ac:dyDescent="0.25">
      <c r="A143" s="281"/>
      <c r="B143" s="282"/>
      <c r="C143" s="283"/>
      <c r="D143" s="284"/>
      <c r="E143" s="285"/>
      <c r="F143" s="286"/>
      <c r="G143" s="285"/>
      <c r="H143" s="287"/>
      <c r="I143" s="284"/>
      <c r="J143" s="288"/>
      <c r="K143" s="289"/>
      <c r="L143" s="290"/>
      <c r="M143" s="289"/>
      <c r="N143" s="290"/>
      <c r="O143" s="291"/>
      <c r="P143" s="259"/>
      <c r="Q143" s="291"/>
      <c r="R143" s="292"/>
      <c r="S143" s="280" t="str">
        <f t="shared" si="2"/>
        <v/>
      </c>
      <c r="T143" s="293">
        <f t="shared" si="3"/>
        <v>0</v>
      </c>
    </row>
    <row r="144" spans="1:21" s="280" customFormat="1" ht="13.2" x14ac:dyDescent="0.25">
      <c r="A144" s="281"/>
      <c r="B144" s="282"/>
      <c r="C144" s="283"/>
      <c r="D144" s="284"/>
      <c r="E144" s="285"/>
      <c r="F144" s="286"/>
      <c r="G144" s="285"/>
      <c r="H144" s="287"/>
      <c r="I144" s="284"/>
      <c r="J144" s="288"/>
      <c r="K144" s="289"/>
      <c r="L144" s="290"/>
      <c r="M144" s="289"/>
      <c r="N144" s="290"/>
      <c r="O144" s="291"/>
      <c r="P144" s="259"/>
      <c r="Q144" s="291"/>
      <c r="R144" s="292"/>
      <c r="S144" s="280" t="str">
        <f t="shared" si="2"/>
        <v/>
      </c>
      <c r="T144" s="293">
        <f t="shared" si="3"/>
        <v>0</v>
      </c>
    </row>
    <row r="145" spans="1:20" s="280" customFormat="1" ht="13.2" x14ac:dyDescent="0.25">
      <c r="A145" s="281"/>
      <c r="B145" s="282"/>
      <c r="C145" s="283"/>
      <c r="D145" s="284"/>
      <c r="E145" s="285"/>
      <c r="F145" s="286"/>
      <c r="G145" s="285"/>
      <c r="H145" s="287"/>
      <c r="I145" s="284"/>
      <c r="J145" s="288"/>
      <c r="K145" s="289"/>
      <c r="L145" s="290"/>
      <c r="M145" s="289"/>
      <c r="N145" s="290"/>
      <c r="O145" s="291"/>
      <c r="P145" s="259"/>
      <c r="Q145" s="291"/>
      <c r="R145" s="292"/>
      <c r="S145" s="280" t="str">
        <f t="shared" si="2"/>
        <v/>
      </c>
      <c r="T145" s="293">
        <f t="shared" si="3"/>
        <v>0</v>
      </c>
    </row>
    <row r="146" spans="1:20" s="280" customFormat="1" ht="13.2" x14ac:dyDescent="0.25">
      <c r="A146" s="281"/>
      <c r="B146" s="282"/>
      <c r="C146" s="283"/>
      <c r="D146" s="284"/>
      <c r="E146" s="285"/>
      <c r="F146" s="286"/>
      <c r="G146" s="285"/>
      <c r="H146" s="287"/>
      <c r="I146" s="284"/>
      <c r="J146" s="288"/>
      <c r="K146" s="289"/>
      <c r="L146" s="290"/>
      <c r="M146" s="289"/>
      <c r="N146" s="290"/>
      <c r="O146" s="291"/>
      <c r="P146" s="259"/>
      <c r="Q146" s="291"/>
      <c r="R146" s="292"/>
      <c r="S146" s="280" t="str">
        <f t="shared" si="2"/>
        <v/>
      </c>
      <c r="T146" s="293">
        <f t="shared" si="3"/>
        <v>0</v>
      </c>
    </row>
    <row r="147" spans="1:20" s="280" customFormat="1" ht="13.2" x14ac:dyDescent="0.25">
      <c r="A147" s="281"/>
      <c r="B147" s="282"/>
      <c r="C147" s="283"/>
      <c r="D147" s="284"/>
      <c r="E147" s="285"/>
      <c r="F147" s="286"/>
      <c r="G147" s="285"/>
      <c r="H147" s="287"/>
      <c r="I147" s="284"/>
      <c r="J147" s="288"/>
      <c r="K147" s="289"/>
      <c r="L147" s="290"/>
      <c r="M147" s="289"/>
      <c r="N147" s="290"/>
      <c r="O147" s="291"/>
      <c r="P147" s="259"/>
      <c r="Q147" s="291"/>
      <c r="R147" s="292"/>
      <c r="S147" s="280" t="str">
        <f t="shared" si="2"/>
        <v/>
      </c>
      <c r="T147" s="293">
        <f t="shared" si="3"/>
        <v>0</v>
      </c>
    </row>
    <row r="148" spans="1:20" s="280" customFormat="1" ht="13.2" x14ac:dyDescent="0.25">
      <c r="A148" s="281"/>
      <c r="B148" s="282"/>
      <c r="C148" s="283"/>
      <c r="D148" s="284"/>
      <c r="E148" s="285"/>
      <c r="F148" s="286"/>
      <c r="G148" s="285"/>
      <c r="H148" s="287"/>
      <c r="I148" s="284"/>
      <c r="J148" s="288"/>
      <c r="K148" s="289"/>
      <c r="L148" s="290"/>
      <c r="M148" s="289"/>
      <c r="N148" s="290"/>
      <c r="O148" s="291"/>
      <c r="P148" s="259"/>
      <c r="Q148" s="291"/>
      <c r="R148" s="292"/>
      <c r="S148" s="280" t="str">
        <f t="shared" si="2"/>
        <v/>
      </c>
      <c r="T148" s="293">
        <f t="shared" si="3"/>
        <v>0</v>
      </c>
    </row>
    <row r="149" spans="1:20" s="280" customFormat="1" ht="13.2" x14ac:dyDescent="0.25">
      <c r="A149" s="281"/>
      <c r="B149" s="282"/>
      <c r="C149" s="283"/>
      <c r="D149" s="284"/>
      <c r="E149" s="285"/>
      <c r="F149" s="286"/>
      <c r="G149" s="285"/>
      <c r="H149" s="287"/>
      <c r="I149" s="284"/>
      <c r="J149" s="288"/>
      <c r="K149" s="289"/>
      <c r="L149" s="290"/>
      <c r="M149" s="289"/>
      <c r="N149" s="290"/>
      <c r="O149" s="291"/>
      <c r="P149" s="259"/>
      <c r="Q149" s="291"/>
      <c r="R149" s="292"/>
      <c r="S149" s="280" t="str">
        <f t="shared" si="2"/>
        <v/>
      </c>
      <c r="T149" s="293">
        <f t="shared" si="3"/>
        <v>0</v>
      </c>
    </row>
    <row r="150" spans="1:20" s="280" customFormat="1" ht="13.2" x14ac:dyDescent="0.25">
      <c r="A150" s="281"/>
      <c r="B150" s="282"/>
      <c r="C150" s="283"/>
      <c r="D150" s="284"/>
      <c r="E150" s="285"/>
      <c r="F150" s="294"/>
      <c r="G150" s="285"/>
      <c r="H150" s="287"/>
      <c r="I150" s="284"/>
      <c r="J150" s="288"/>
      <c r="K150" s="289"/>
      <c r="L150" s="290"/>
      <c r="M150" s="289"/>
      <c r="N150" s="290"/>
      <c r="O150" s="291"/>
      <c r="P150" s="259"/>
      <c r="Q150" s="291"/>
      <c r="R150" s="292"/>
      <c r="S150" s="280" t="str">
        <f t="shared" si="2"/>
        <v/>
      </c>
      <c r="T150" s="293">
        <f t="shared" si="3"/>
        <v>0</v>
      </c>
    </row>
    <row r="151" spans="1:20" s="280" customFormat="1" ht="13.2" x14ac:dyDescent="0.25">
      <c r="A151" s="281"/>
      <c r="B151" s="282"/>
      <c r="C151" s="283"/>
      <c r="D151" s="284"/>
      <c r="E151" s="285"/>
      <c r="F151" s="295"/>
      <c r="G151" s="285"/>
      <c r="H151" s="287"/>
      <c r="I151" s="284"/>
      <c r="J151" s="288"/>
      <c r="K151" s="289"/>
      <c r="L151" s="290"/>
      <c r="M151" s="289"/>
      <c r="N151" s="290"/>
      <c r="O151" s="291"/>
      <c r="P151" s="259"/>
      <c r="Q151" s="291"/>
      <c r="R151" s="292"/>
      <c r="S151" s="280" t="str">
        <f t="shared" si="2"/>
        <v/>
      </c>
      <c r="T151" s="293">
        <f t="shared" si="3"/>
        <v>0</v>
      </c>
    </row>
    <row r="152" spans="1:20" s="280" customFormat="1" ht="13.2" x14ac:dyDescent="0.25">
      <c r="A152" s="281"/>
      <c r="B152" s="282"/>
      <c r="C152" s="283"/>
      <c r="D152" s="284"/>
      <c r="E152" s="285"/>
      <c r="F152" s="286"/>
      <c r="G152" s="285"/>
      <c r="H152" s="287"/>
      <c r="I152" s="284"/>
      <c r="J152" s="288"/>
      <c r="K152" s="289"/>
      <c r="L152" s="290"/>
      <c r="M152" s="289"/>
      <c r="N152" s="290"/>
      <c r="O152" s="291"/>
      <c r="P152" s="259"/>
      <c r="Q152" s="291"/>
      <c r="R152" s="292"/>
      <c r="S152" s="280" t="str">
        <f t="shared" si="2"/>
        <v/>
      </c>
      <c r="T152" s="293">
        <f t="shared" si="3"/>
        <v>0</v>
      </c>
    </row>
    <row r="153" spans="1:20" s="280" customFormat="1" ht="13.2" x14ac:dyDescent="0.25">
      <c r="A153" s="281"/>
      <c r="B153" s="282"/>
      <c r="C153" s="283"/>
      <c r="D153" s="284"/>
      <c r="E153" s="285"/>
      <c r="F153" s="286"/>
      <c r="G153" s="285"/>
      <c r="H153" s="287"/>
      <c r="I153" s="284"/>
      <c r="J153" s="288"/>
      <c r="K153" s="289"/>
      <c r="L153" s="290"/>
      <c r="M153" s="289"/>
      <c r="N153" s="290"/>
      <c r="O153" s="291"/>
      <c r="P153" s="259"/>
      <c r="Q153" s="291"/>
      <c r="R153" s="292"/>
      <c r="S153" s="280" t="str">
        <f t="shared" si="2"/>
        <v/>
      </c>
      <c r="T153" s="293">
        <f t="shared" si="3"/>
        <v>0</v>
      </c>
    </row>
    <row r="154" spans="1:20" s="280" customFormat="1" ht="13.2" x14ac:dyDescent="0.25">
      <c r="A154" s="281"/>
      <c r="B154" s="282"/>
      <c r="C154" s="283"/>
      <c r="D154" s="284"/>
      <c r="E154" s="285"/>
      <c r="F154" s="286"/>
      <c r="G154" s="285"/>
      <c r="H154" s="287"/>
      <c r="I154" s="284"/>
      <c r="J154" s="288"/>
      <c r="K154" s="289"/>
      <c r="L154" s="290"/>
      <c r="M154" s="289"/>
      <c r="N154" s="290"/>
      <c r="O154" s="291"/>
      <c r="P154" s="259"/>
      <c r="Q154" s="291"/>
      <c r="R154" s="292"/>
      <c r="S154" s="280" t="str">
        <f t="shared" si="2"/>
        <v/>
      </c>
      <c r="T154" s="293">
        <f t="shared" si="3"/>
        <v>0</v>
      </c>
    </row>
    <row r="155" spans="1:20" s="280" customFormat="1" ht="13.2" x14ac:dyDescent="0.25">
      <c r="A155" s="281"/>
      <c r="B155" s="282"/>
      <c r="C155" s="283"/>
      <c r="D155" s="284"/>
      <c r="E155" s="285"/>
      <c r="F155" s="286"/>
      <c r="G155" s="285"/>
      <c r="H155" s="287"/>
      <c r="I155" s="284"/>
      <c r="J155" s="288"/>
      <c r="K155" s="289"/>
      <c r="L155" s="290"/>
      <c r="M155" s="289"/>
      <c r="N155" s="290"/>
      <c r="O155" s="291"/>
      <c r="P155" s="259"/>
      <c r="Q155" s="291"/>
      <c r="R155" s="292"/>
      <c r="S155" s="280" t="str">
        <f t="shared" si="2"/>
        <v/>
      </c>
      <c r="T155" s="293">
        <f t="shared" si="3"/>
        <v>0</v>
      </c>
    </row>
    <row r="156" spans="1:20" s="280" customFormat="1" ht="13.2" x14ac:dyDescent="0.25">
      <c r="A156" s="281"/>
      <c r="B156" s="282"/>
      <c r="C156" s="283"/>
      <c r="D156" s="284"/>
      <c r="E156" s="285"/>
      <c r="F156" s="286"/>
      <c r="G156" s="285"/>
      <c r="H156" s="287"/>
      <c r="I156" s="284"/>
      <c r="J156" s="288"/>
      <c r="K156" s="289"/>
      <c r="L156" s="290"/>
      <c r="M156" s="289"/>
      <c r="N156" s="290"/>
      <c r="O156" s="291"/>
      <c r="P156" s="259"/>
      <c r="Q156" s="291"/>
      <c r="R156" s="292"/>
      <c r="S156" s="280" t="str">
        <f t="shared" si="2"/>
        <v/>
      </c>
      <c r="T156" s="293">
        <f t="shared" si="3"/>
        <v>0</v>
      </c>
    </row>
    <row r="157" spans="1:20" s="280" customFormat="1" ht="13.2" x14ac:dyDescent="0.25">
      <c r="A157" s="281"/>
      <c r="B157" s="282"/>
      <c r="C157" s="283"/>
      <c r="D157" s="284"/>
      <c r="E157" s="285"/>
      <c r="F157" s="286"/>
      <c r="G157" s="285"/>
      <c r="H157" s="287"/>
      <c r="I157" s="284"/>
      <c r="J157" s="288"/>
      <c r="K157" s="289"/>
      <c r="L157" s="290"/>
      <c r="M157" s="289"/>
      <c r="N157" s="290"/>
      <c r="O157" s="291"/>
      <c r="P157" s="259"/>
      <c r="Q157" s="291"/>
      <c r="R157" s="292"/>
      <c r="S157" s="280" t="str">
        <f t="shared" si="2"/>
        <v/>
      </c>
      <c r="T157" s="293">
        <f t="shared" si="3"/>
        <v>0</v>
      </c>
    </row>
    <row r="158" spans="1:20" s="280" customFormat="1" ht="13.2" x14ac:dyDescent="0.25">
      <c r="A158" s="281"/>
      <c r="B158" s="282"/>
      <c r="C158" s="283"/>
      <c r="D158" s="284"/>
      <c r="E158" s="285"/>
      <c r="F158" s="286"/>
      <c r="G158" s="285"/>
      <c r="H158" s="287"/>
      <c r="I158" s="284"/>
      <c r="J158" s="288"/>
      <c r="K158" s="289"/>
      <c r="L158" s="290"/>
      <c r="M158" s="289"/>
      <c r="N158" s="290"/>
      <c r="O158" s="291"/>
      <c r="P158" s="259"/>
      <c r="Q158" s="291"/>
      <c r="R158" s="292"/>
      <c r="S158" s="280" t="str">
        <f t="shared" si="2"/>
        <v/>
      </c>
      <c r="T158" s="293">
        <f t="shared" si="3"/>
        <v>0</v>
      </c>
    </row>
    <row r="159" spans="1:20" s="280" customFormat="1" ht="13.2" x14ac:dyDescent="0.25">
      <c r="A159" s="281"/>
      <c r="B159" s="282"/>
      <c r="C159" s="283"/>
      <c r="D159" s="284"/>
      <c r="E159" s="285"/>
      <c r="F159" s="286"/>
      <c r="G159" s="285"/>
      <c r="H159" s="287"/>
      <c r="I159" s="284"/>
      <c r="J159" s="288"/>
      <c r="K159" s="289"/>
      <c r="L159" s="290"/>
      <c r="M159" s="289"/>
      <c r="N159" s="290"/>
      <c r="O159" s="291"/>
      <c r="P159" s="259"/>
      <c r="Q159" s="291"/>
      <c r="R159" s="292"/>
      <c r="S159" s="280" t="str">
        <f t="shared" ref="S159:S222" si="4">CONCATENATE(B159,C159,F159,J159)</f>
        <v/>
      </c>
      <c r="T159" s="293">
        <f t="shared" ref="T159:T222" si="5">L159</f>
        <v>0</v>
      </c>
    </row>
    <row r="160" spans="1:20" s="280" customFormat="1" ht="13.2" x14ac:dyDescent="0.25">
      <c r="A160" s="281"/>
      <c r="B160" s="282"/>
      <c r="C160" s="283"/>
      <c r="D160" s="284"/>
      <c r="E160" s="285"/>
      <c r="F160" s="286"/>
      <c r="G160" s="285"/>
      <c r="H160" s="287"/>
      <c r="I160" s="284"/>
      <c r="J160" s="288"/>
      <c r="K160" s="289"/>
      <c r="L160" s="290"/>
      <c r="M160" s="289"/>
      <c r="N160" s="290"/>
      <c r="O160" s="291"/>
      <c r="P160" s="259"/>
      <c r="Q160" s="291"/>
      <c r="R160" s="292"/>
      <c r="S160" s="280" t="str">
        <f t="shared" si="4"/>
        <v/>
      </c>
      <c r="T160" s="293">
        <f t="shared" si="5"/>
        <v>0</v>
      </c>
    </row>
    <row r="161" spans="1:20" s="280" customFormat="1" ht="13.2" x14ac:dyDescent="0.25">
      <c r="A161" s="281"/>
      <c r="B161" s="282"/>
      <c r="C161" s="283"/>
      <c r="D161" s="284"/>
      <c r="E161" s="285"/>
      <c r="F161" s="294"/>
      <c r="G161" s="285"/>
      <c r="H161" s="287"/>
      <c r="I161" s="284"/>
      <c r="J161" s="288"/>
      <c r="K161" s="289"/>
      <c r="L161" s="290"/>
      <c r="M161" s="289"/>
      <c r="N161" s="290"/>
      <c r="O161" s="291"/>
      <c r="P161" s="259"/>
      <c r="Q161" s="291"/>
      <c r="R161" s="292"/>
      <c r="S161" s="280" t="str">
        <f t="shared" si="4"/>
        <v/>
      </c>
      <c r="T161" s="293">
        <f t="shared" si="5"/>
        <v>0</v>
      </c>
    </row>
    <row r="162" spans="1:20" s="280" customFormat="1" ht="13.2" x14ac:dyDescent="0.25">
      <c r="A162" s="281"/>
      <c r="B162" s="282"/>
      <c r="C162" s="283"/>
      <c r="D162" s="284"/>
      <c r="E162" s="285"/>
      <c r="F162" s="295"/>
      <c r="G162" s="285"/>
      <c r="H162" s="287"/>
      <c r="I162" s="284"/>
      <c r="J162" s="288"/>
      <c r="K162" s="289"/>
      <c r="L162" s="290"/>
      <c r="M162" s="289"/>
      <c r="N162" s="290"/>
      <c r="O162" s="291"/>
      <c r="P162" s="259"/>
      <c r="Q162" s="291"/>
      <c r="R162" s="292"/>
      <c r="S162" s="280" t="str">
        <f t="shared" si="4"/>
        <v/>
      </c>
      <c r="T162" s="293">
        <f t="shared" si="5"/>
        <v>0</v>
      </c>
    </row>
    <row r="163" spans="1:20" s="280" customFormat="1" ht="13.2" x14ac:dyDescent="0.25">
      <c r="A163" s="281"/>
      <c r="B163" s="282"/>
      <c r="C163" s="283"/>
      <c r="D163" s="284"/>
      <c r="E163" s="285"/>
      <c r="F163" s="286"/>
      <c r="G163" s="285"/>
      <c r="H163" s="287"/>
      <c r="I163" s="284"/>
      <c r="J163" s="288"/>
      <c r="K163" s="289"/>
      <c r="L163" s="290"/>
      <c r="M163" s="289"/>
      <c r="N163" s="290"/>
      <c r="O163" s="291"/>
      <c r="P163" s="259"/>
      <c r="Q163" s="291"/>
      <c r="R163" s="292"/>
      <c r="S163" s="280" t="str">
        <f t="shared" si="4"/>
        <v/>
      </c>
      <c r="T163" s="293">
        <f t="shared" si="5"/>
        <v>0</v>
      </c>
    </row>
    <row r="164" spans="1:20" s="280" customFormat="1" ht="13.2" x14ac:dyDescent="0.25">
      <c r="A164" s="281"/>
      <c r="B164" s="282"/>
      <c r="C164" s="283"/>
      <c r="D164" s="284"/>
      <c r="E164" s="285"/>
      <c r="F164" s="286"/>
      <c r="G164" s="285"/>
      <c r="H164" s="287"/>
      <c r="I164" s="284"/>
      <c r="J164" s="288"/>
      <c r="K164" s="289"/>
      <c r="L164" s="290"/>
      <c r="M164" s="289"/>
      <c r="N164" s="290"/>
      <c r="O164" s="291"/>
      <c r="P164" s="259"/>
      <c r="Q164" s="291"/>
      <c r="R164" s="292"/>
      <c r="S164" s="280" t="str">
        <f t="shared" si="4"/>
        <v/>
      </c>
      <c r="T164" s="293">
        <f t="shared" si="5"/>
        <v>0</v>
      </c>
    </row>
    <row r="165" spans="1:20" s="280" customFormat="1" ht="13.2" x14ac:dyDescent="0.25">
      <c r="A165" s="281"/>
      <c r="B165" s="282"/>
      <c r="C165" s="283"/>
      <c r="D165" s="284"/>
      <c r="E165" s="285"/>
      <c r="F165" s="286"/>
      <c r="G165" s="285"/>
      <c r="H165" s="287"/>
      <c r="I165" s="284"/>
      <c r="J165" s="288"/>
      <c r="K165" s="289"/>
      <c r="L165" s="290"/>
      <c r="M165" s="289"/>
      <c r="N165" s="290"/>
      <c r="O165" s="291"/>
      <c r="P165" s="259"/>
      <c r="Q165" s="291"/>
      <c r="R165" s="292"/>
      <c r="S165" s="280" t="str">
        <f t="shared" si="4"/>
        <v/>
      </c>
      <c r="T165" s="293">
        <f t="shared" si="5"/>
        <v>0</v>
      </c>
    </row>
    <row r="166" spans="1:20" s="280" customFormat="1" ht="13.2" x14ac:dyDescent="0.25">
      <c r="A166" s="281"/>
      <c r="B166" s="282"/>
      <c r="C166" s="283"/>
      <c r="D166" s="284"/>
      <c r="E166" s="285"/>
      <c r="F166" s="286"/>
      <c r="G166" s="285"/>
      <c r="H166" s="287"/>
      <c r="I166" s="284"/>
      <c r="J166" s="288"/>
      <c r="K166" s="289"/>
      <c r="L166" s="290"/>
      <c r="M166" s="289"/>
      <c r="N166" s="290"/>
      <c r="O166" s="291"/>
      <c r="P166" s="259"/>
      <c r="Q166" s="291"/>
      <c r="R166" s="292"/>
      <c r="S166" s="280" t="str">
        <f t="shared" si="4"/>
        <v/>
      </c>
      <c r="T166" s="293">
        <f t="shared" si="5"/>
        <v>0</v>
      </c>
    </row>
    <row r="167" spans="1:20" s="280" customFormat="1" ht="13.2" x14ac:dyDescent="0.25">
      <c r="A167" s="281"/>
      <c r="B167" s="282"/>
      <c r="C167" s="283"/>
      <c r="D167" s="284"/>
      <c r="E167" s="285"/>
      <c r="F167" s="286"/>
      <c r="G167" s="285"/>
      <c r="H167" s="287"/>
      <c r="I167" s="284"/>
      <c r="J167" s="288"/>
      <c r="K167" s="289"/>
      <c r="L167" s="290"/>
      <c r="M167" s="289"/>
      <c r="N167" s="290"/>
      <c r="O167" s="291"/>
      <c r="P167" s="259"/>
      <c r="Q167" s="291"/>
      <c r="R167" s="292"/>
      <c r="S167" s="280" t="str">
        <f t="shared" si="4"/>
        <v/>
      </c>
      <c r="T167" s="293">
        <f t="shared" si="5"/>
        <v>0</v>
      </c>
    </row>
    <row r="168" spans="1:20" s="280" customFormat="1" ht="13.2" x14ac:dyDescent="0.25">
      <c r="A168" s="281"/>
      <c r="B168" s="282"/>
      <c r="C168" s="283"/>
      <c r="D168" s="284"/>
      <c r="E168" s="285"/>
      <c r="F168" s="286"/>
      <c r="G168" s="285"/>
      <c r="H168" s="287"/>
      <c r="I168" s="284"/>
      <c r="J168" s="288"/>
      <c r="K168" s="289"/>
      <c r="L168" s="290"/>
      <c r="M168" s="289"/>
      <c r="N168" s="290"/>
      <c r="O168" s="291"/>
      <c r="P168" s="259"/>
      <c r="Q168" s="291"/>
      <c r="R168" s="292"/>
      <c r="S168" s="280" t="str">
        <f t="shared" si="4"/>
        <v/>
      </c>
      <c r="T168" s="293">
        <f t="shared" si="5"/>
        <v>0</v>
      </c>
    </row>
    <row r="169" spans="1:20" s="280" customFormat="1" ht="13.2" x14ac:dyDescent="0.25">
      <c r="A169" s="281"/>
      <c r="B169" s="282"/>
      <c r="C169" s="283"/>
      <c r="D169" s="284"/>
      <c r="E169" s="285"/>
      <c r="F169" s="286"/>
      <c r="G169" s="285"/>
      <c r="H169" s="287"/>
      <c r="I169" s="284"/>
      <c r="J169" s="288"/>
      <c r="K169" s="289"/>
      <c r="L169" s="290"/>
      <c r="M169" s="289"/>
      <c r="N169" s="290"/>
      <c r="O169" s="291"/>
      <c r="P169" s="259"/>
      <c r="Q169" s="291"/>
      <c r="R169" s="292"/>
      <c r="S169" s="280" t="str">
        <f t="shared" si="4"/>
        <v/>
      </c>
      <c r="T169" s="293">
        <f t="shared" si="5"/>
        <v>0</v>
      </c>
    </row>
    <row r="170" spans="1:20" s="280" customFormat="1" ht="13.2" x14ac:dyDescent="0.25">
      <c r="A170" s="281"/>
      <c r="B170" s="282"/>
      <c r="C170" s="283"/>
      <c r="D170" s="284"/>
      <c r="E170" s="285"/>
      <c r="F170" s="286"/>
      <c r="G170" s="285"/>
      <c r="H170" s="287"/>
      <c r="I170" s="284"/>
      <c r="J170" s="288"/>
      <c r="K170" s="289"/>
      <c r="L170" s="290"/>
      <c r="M170" s="289"/>
      <c r="N170" s="290"/>
      <c r="O170" s="291"/>
      <c r="P170" s="259"/>
      <c r="Q170" s="291"/>
      <c r="R170" s="292"/>
      <c r="S170" s="280" t="str">
        <f t="shared" si="4"/>
        <v/>
      </c>
      <c r="T170" s="293">
        <f t="shared" si="5"/>
        <v>0</v>
      </c>
    </row>
    <row r="171" spans="1:20" s="280" customFormat="1" ht="13.2" x14ac:dyDescent="0.25">
      <c r="A171" s="281"/>
      <c r="B171" s="282"/>
      <c r="C171" s="283"/>
      <c r="D171" s="284"/>
      <c r="E171" s="285"/>
      <c r="F171" s="286"/>
      <c r="G171" s="285"/>
      <c r="H171" s="287"/>
      <c r="I171" s="284"/>
      <c r="J171" s="288"/>
      <c r="K171" s="289"/>
      <c r="L171" s="290"/>
      <c r="M171" s="289"/>
      <c r="N171" s="290"/>
      <c r="O171" s="291"/>
      <c r="P171" s="259"/>
      <c r="Q171" s="291"/>
      <c r="R171" s="292"/>
      <c r="S171" s="280" t="str">
        <f t="shared" si="4"/>
        <v/>
      </c>
      <c r="T171" s="293">
        <f t="shared" si="5"/>
        <v>0</v>
      </c>
    </row>
    <row r="172" spans="1:20" s="280" customFormat="1" ht="13.2" x14ac:dyDescent="0.25">
      <c r="A172" s="281"/>
      <c r="B172" s="282"/>
      <c r="C172" s="283"/>
      <c r="D172" s="284"/>
      <c r="E172" s="285"/>
      <c r="F172" s="294"/>
      <c r="G172" s="285"/>
      <c r="H172" s="287"/>
      <c r="I172" s="284"/>
      <c r="J172" s="288"/>
      <c r="K172" s="289"/>
      <c r="L172" s="290"/>
      <c r="M172" s="289"/>
      <c r="N172" s="290"/>
      <c r="O172" s="291"/>
      <c r="P172" s="259"/>
      <c r="Q172" s="291"/>
      <c r="R172" s="292"/>
      <c r="S172" s="280" t="str">
        <f t="shared" si="4"/>
        <v/>
      </c>
      <c r="T172" s="293">
        <f t="shared" si="5"/>
        <v>0</v>
      </c>
    </row>
    <row r="173" spans="1:20" s="280" customFormat="1" ht="13.2" x14ac:dyDescent="0.25">
      <c r="A173" s="281"/>
      <c r="B173" s="282"/>
      <c r="C173" s="283"/>
      <c r="D173" s="284"/>
      <c r="E173" s="285"/>
      <c r="F173" s="295"/>
      <c r="G173" s="285"/>
      <c r="H173" s="287"/>
      <c r="I173" s="284"/>
      <c r="J173" s="288"/>
      <c r="K173" s="289"/>
      <c r="L173" s="290"/>
      <c r="M173" s="289"/>
      <c r="N173" s="290"/>
      <c r="O173" s="291"/>
      <c r="P173" s="259"/>
      <c r="Q173" s="291"/>
      <c r="R173" s="292"/>
      <c r="S173" s="280" t="str">
        <f t="shared" si="4"/>
        <v/>
      </c>
      <c r="T173" s="293">
        <f t="shared" si="5"/>
        <v>0</v>
      </c>
    </row>
    <row r="174" spans="1:20" s="280" customFormat="1" ht="13.2" x14ac:dyDescent="0.25">
      <c r="A174" s="281"/>
      <c r="B174" s="282"/>
      <c r="C174" s="283"/>
      <c r="D174" s="284"/>
      <c r="E174" s="285"/>
      <c r="F174" s="286"/>
      <c r="G174" s="285"/>
      <c r="H174" s="287"/>
      <c r="I174" s="284"/>
      <c r="J174" s="288"/>
      <c r="K174" s="289"/>
      <c r="L174" s="290"/>
      <c r="M174" s="289"/>
      <c r="N174" s="290"/>
      <c r="O174" s="291"/>
      <c r="P174" s="259"/>
      <c r="Q174" s="291"/>
      <c r="R174" s="292"/>
      <c r="S174" s="280" t="str">
        <f t="shared" si="4"/>
        <v/>
      </c>
      <c r="T174" s="293">
        <f t="shared" si="5"/>
        <v>0</v>
      </c>
    </row>
    <row r="175" spans="1:20" s="280" customFormat="1" ht="13.2" x14ac:dyDescent="0.25">
      <c r="A175" s="281"/>
      <c r="B175" s="282"/>
      <c r="C175" s="283"/>
      <c r="D175" s="284"/>
      <c r="E175" s="285"/>
      <c r="F175" s="286"/>
      <c r="G175" s="285"/>
      <c r="H175" s="287"/>
      <c r="I175" s="284"/>
      <c r="J175" s="288"/>
      <c r="K175" s="289"/>
      <c r="L175" s="290"/>
      <c r="M175" s="289"/>
      <c r="N175" s="290"/>
      <c r="O175" s="291"/>
      <c r="P175" s="259"/>
      <c r="Q175" s="291"/>
      <c r="R175" s="292"/>
      <c r="S175" s="280" t="str">
        <f t="shared" si="4"/>
        <v/>
      </c>
      <c r="T175" s="293">
        <f t="shared" si="5"/>
        <v>0</v>
      </c>
    </row>
    <row r="176" spans="1:20" s="280" customFormat="1" ht="13.2" x14ac:dyDescent="0.25">
      <c r="A176" s="281"/>
      <c r="B176" s="282"/>
      <c r="C176" s="283"/>
      <c r="D176" s="284"/>
      <c r="E176" s="285"/>
      <c r="F176" s="286"/>
      <c r="G176" s="285"/>
      <c r="H176" s="287"/>
      <c r="I176" s="284"/>
      <c r="J176" s="288"/>
      <c r="K176" s="289"/>
      <c r="L176" s="290"/>
      <c r="M176" s="289"/>
      <c r="N176" s="290"/>
      <c r="O176" s="291"/>
      <c r="P176" s="259"/>
      <c r="Q176" s="291"/>
      <c r="R176" s="292"/>
      <c r="S176" s="280" t="str">
        <f t="shared" si="4"/>
        <v/>
      </c>
      <c r="T176" s="293">
        <f t="shared" si="5"/>
        <v>0</v>
      </c>
    </row>
    <row r="177" spans="1:20" s="280" customFormat="1" ht="13.2" x14ac:dyDescent="0.25">
      <c r="A177" s="281"/>
      <c r="B177" s="282"/>
      <c r="C177" s="283"/>
      <c r="D177" s="284"/>
      <c r="E177" s="285"/>
      <c r="F177" s="286"/>
      <c r="G177" s="285"/>
      <c r="H177" s="287"/>
      <c r="I177" s="284"/>
      <c r="J177" s="288"/>
      <c r="K177" s="289"/>
      <c r="L177" s="290"/>
      <c r="M177" s="289"/>
      <c r="N177" s="290"/>
      <c r="O177" s="291"/>
      <c r="P177" s="259"/>
      <c r="Q177" s="291"/>
      <c r="R177" s="292"/>
      <c r="S177" s="280" t="str">
        <f t="shared" si="4"/>
        <v/>
      </c>
      <c r="T177" s="293">
        <f t="shared" si="5"/>
        <v>0</v>
      </c>
    </row>
    <row r="178" spans="1:20" s="280" customFormat="1" ht="13.2" x14ac:dyDescent="0.25">
      <c r="A178" s="281"/>
      <c r="B178" s="282"/>
      <c r="C178" s="283"/>
      <c r="D178" s="284"/>
      <c r="E178" s="285"/>
      <c r="F178" s="286"/>
      <c r="G178" s="285"/>
      <c r="H178" s="287"/>
      <c r="I178" s="284"/>
      <c r="J178" s="288"/>
      <c r="K178" s="289"/>
      <c r="L178" s="290"/>
      <c r="M178" s="289"/>
      <c r="N178" s="290"/>
      <c r="O178" s="291"/>
      <c r="P178" s="259"/>
      <c r="Q178" s="291"/>
      <c r="R178" s="292"/>
      <c r="S178" s="280" t="str">
        <f t="shared" si="4"/>
        <v/>
      </c>
      <c r="T178" s="293">
        <f t="shared" si="5"/>
        <v>0</v>
      </c>
    </row>
    <row r="179" spans="1:20" s="280" customFormat="1" ht="13.2" x14ac:dyDescent="0.25">
      <c r="A179" s="281"/>
      <c r="B179" s="282"/>
      <c r="C179" s="283"/>
      <c r="D179" s="284"/>
      <c r="E179" s="285"/>
      <c r="F179" s="286"/>
      <c r="G179" s="285"/>
      <c r="H179" s="287"/>
      <c r="I179" s="284"/>
      <c r="J179" s="288"/>
      <c r="K179" s="289"/>
      <c r="L179" s="290"/>
      <c r="M179" s="289"/>
      <c r="N179" s="290"/>
      <c r="O179" s="291"/>
      <c r="P179" s="259"/>
      <c r="Q179" s="291"/>
      <c r="R179" s="292"/>
      <c r="S179" s="280" t="str">
        <f t="shared" si="4"/>
        <v/>
      </c>
      <c r="T179" s="293">
        <f t="shared" si="5"/>
        <v>0</v>
      </c>
    </row>
    <row r="180" spans="1:20" s="280" customFormat="1" ht="13.2" x14ac:dyDescent="0.25">
      <c r="A180" s="281"/>
      <c r="B180" s="282"/>
      <c r="C180" s="283"/>
      <c r="D180" s="284"/>
      <c r="E180" s="285"/>
      <c r="F180" s="286"/>
      <c r="G180" s="285"/>
      <c r="H180" s="287"/>
      <c r="I180" s="284"/>
      <c r="J180" s="288"/>
      <c r="K180" s="289"/>
      <c r="L180" s="290"/>
      <c r="M180" s="289"/>
      <c r="N180" s="290"/>
      <c r="O180" s="291"/>
      <c r="P180" s="259"/>
      <c r="Q180" s="291"/>
      <c r="R180" s="292"/>
      <c r="S180" s="280" t="str">
        <f t="shared" si="4"/>
        <v/>
      </c>
      <c r="T180" s="293">
        <f t="shared" si="5"/>
        <v>0</v>
      </c>
    </row>
    <row r="181" spans="1:20" s="280" customFormat="1" ht="13.2" x14ac:dyDescent="0.25">
      <c r="A181" s="281"/>
      <c r="B181" s="282"/>
      <c r="C181" s="283"/>
      <c r="D181" s="284"/>
      <c r="E181" s="285"/>
      <c r="F181" s="286"/>
      <c r="G181" s="285"/>
      <c r="H181" s="287"/>
      <c r="I181" s="284"/>
      <c r="J181" s="288"/>
      <c r="K181" s="289"/>
      <c r="L181" s="290"/>
      <c r="M181" s="289"/>
      <c r="N181" s="290"/>
      <c r="O181" s="291"/>
      <c r="P181" s="259"/>
      <c r="Q181" s="291"/>
      <c r="R181" s="292"/>
      <c r="S181" s="280" t="str">
        <f t="shared" si="4"/>
        <v/>
      </c>
      <c r="T181" s="293">
        <f t="shared" si="5"/>
        <v>0</v>
      </c>
    </row>
    <row r="182" spans="1:20" s="280" customFormat="1" ht="13.2" x14ac:dyDescent="0.25">
      <c r="A182" s="281"/>
      <c r="B182" s="282"/>
      <c r="C182" s="283"/>
      <c r="D182" s="284"/>
      <c r="E182" s="285"/>
      <c r="F182" s="286"/>
      <c r="G182" s="285"/>
      <c r="H182" s="287"/>
      <c r="I182" s="284"/>
      <c r="J182" s="288"/>
      <c r="K182" s="289"/>
      <c r="L182" s="290"/>
      <c r="M182" s="289"/>
      <c r="N182" s="290"/>
      <c r="O182" s="291"/>
      <c r="P182" s="259"/>
      <c r="Q182" s="291"/>
      <c r="R182" s="292"/>
      <c r="S182" s="280" t="str">
        <f t="shared" si="4"/>
        <v/>
      </c>
      <c r="T182" s="293">
        <f t="shared" si="5"/>
        <v>0</v>
      </c>
    </row>
    <row r="183" spans="1:20" s="280" customFormat="1" ht="13.2" x14ac:dyDescent="0.25">
      <c r="A183" s="281"/>
      <c r="B183" s="282"/>
      <c r="C183" s="283"/>
      <c r="D183" s="284"/>
      <c r="E183" s="285"/>
      <c r="F183" s="294"/>
      <c r="G183" s="285"/>
      <c r="H183" s="287"/>
      <c r="I183" s="284"/>
      <c r="J183" s="288"/>
      <c r="K183" s="289"/>
      <c r="L183" s="290"/>
      <c r="M183" s="289"/>
      <c r="N183" s="290"/>
      <c r="O183" s="291"/>
      <c r="P183" s="259"/>
      <c r="Q183" s="291"/>
      <c r="R183" s="292"/>
      <c r="S183" s="280" t="str">
        <f t="shared" si="4"/>
        <v/>
      </c>
      <c r="T183" s="293">
        <f t="shared" si="5"/>
        <v>0</v>
      </c>
    </row>
    <row r="184" spans="1:20" s="280" customFormat="1" ht="13.2" x14ac:dyDescent="0.25">
      <c r="A184" s="281"/>
      <c r="B184" s="282"/>
      <c r="C184" s="283"/>
      <c r="D184" s="284"/>
      <c r="E184" s="285"/>
      <c r="F184" s="295"/>
      <c r="G184" s="285"/>
      <c r="H184" s="287"/>
      <c r="I184" s="284"/>
      <c r="J184" s="288"/>
      <c r="K184" s="289"/>
      <c r="L184" s="290"/>
      <c r="M184" s="289"/>
      <c r="N184" s="290"/>
      <c r="O184" s="291"/>
      <c r="P184" s="259"/>
      <c r="Q184" s="291"/>
      <c r="R184" s="292"/>
      <c r="S184" s="280" t="str">
        <f t="shared" si="4"/>
        <v/>
      </c>
      <c r="T184" s="293">
        <f t="shared" si="5"/>
        <v>0</v>
      </c>
    </row>
    <row r="185" spans="1:20" s="280" customFormat="1" ht="13.2" x14ac:dyDescent="0.25">
      <c r="A185" s="281"/>
      <c r="B185" s="282"/>
      <c r="C185" s="283"/>
      <c r="D185" s="284"/>
      <c r="E185" s="285"/>
      <c r="F185" s="286"/>
      <c r="G185" s="285"/>
      <c r="H185" s="287"/>
      <c r="I185" s="284"/>
      <c r="J185" s="288"/>
      <c r="K185" s="289"/>
      <c r="L185" s="290"/>
      <c r="M185" s="289"/>
      <c r="N185" s="290"/>
      <c r="O185" s="291"/>
      <c r="P185" s="259"/>
      <c r="Q185" s="291"/>
      <c r="R185" s="292"/>
      <c r="S185" s="280" t="str">
        <f t="shared" si="4"/>
        <v/>
      </c>
      <c r="T185" s="293">
        <f t="shared" si="5"/>
        <v>0</v>
      </c>
    </row>
    <row r="186" spans="1:20" s="280" customFormat="1" ht="13.2" x14ac:dyDescent="0.25">
      <c r="A186" s="281"/>
      <c r="B186" s="282"/>
      <c r="C186" s="283"/>
      <c r="D186" s="284"/>
      <c r="E186" s="285"/>
      <c r="F186" s="286"/>
      <c r="G186" s="285"/>
      <c r="H186" s="287"/>
      <c r="I186" s="284"/>
      <c r="J186" s="288"/>
      <c r="K186" s="289"/>
      <c r="L186" s="290"/>
      <c r="M186" s="289"/>
      <c r="N186" s="290"/>
      <c r="O186" s="291"/>
      <c r="P186" s="259"/>
      <c r="Q186" s="291"/>
      <c r="R186" s="292"/>
      <c r="S186" s="280" t="str">
        <f t="shared" si="4"/>
        <v/>
      </c>
      <c r="T186" s="293">
        <f t="shared" si="5"/>
        <v>0</v>
      </c>
    </row>
    <row r="187" spans="1:20" s="280" customFormat="1" ht="13.2" x14ac:dyDescent="0.25">
      <c r="A187" s="281"/>
      <c r="B187" s="282"/>
      <c r="C187" s="283"/>
      <c r="D187" s="284"/>
      <c r="E187" s="285"/>
      <c r="F187" s="286"/>
      <c r="G187" s="285"/>
      <c r="H187" s="287"/>
      <c r="I187" s="284"/>
      <c r="J187" s="288"/>
      <c r="K187" s="289"/>
      <c r="L187" s="290"/>
      <c r="M187" s="289"/>
      <c r="N187" s="290"/>
      <c r="O187" s="291"/>
      <c r="P187" s="259"/>
      <c r="Q187" s="291"/>
      <c r="R187" s="292"/>
      <c r="S187" s="280" t="str">
        <f t="shared" si="4"/>
        <v/>
      </c>
      <c r="T187" s="293">
        <f t="shared" si="5"/>
        <v>0</v>
      </c>
    </row>
    <row r="188" spans="1:20" s="280" customFormat="1" ht="13.2" x14ac:dyDescent="0.25">
      <c r="A188" s="281"/>
      <c r="B188" s="282"/>
      <c r="C188" s="283"/>
      <c r="D188" s="284"/>
      <c r="E188" s="285"/>
      <c r="F188" s="286"/>
      <c r="G188" s="285"/>
      <c r="H188" s="287"/>
      <c r="I188" s="284"/>
      <c r="J188" s="288"/>
      <c r="K188" s="289"/>
      <c r="L188" s="290"/>
      <c r="M188" s="289"/>
      <c r="N188" s="290"/>
      <c r="O188" s="291"/>
      <c r="P188" s="259"/>
      <c r="Q188" s="291"/>
      <c r="R188" s="292"/>
      <c r="S188" s="280" t="str">
        <f t="shared" si="4"/>
        <v/>
      </c>
      <c r="T188" s="293">
        <f t="shared" si="5"/>
        <v>0</v>
      </c>
    </row>
    <row r="189" spans="1:20" s="280" customFormat="1" ht="13.2" x14ac:dyDescent="0.25">
      <c r="A189" s="281"/>
      <c r="B189" s="282"/>
      <c r="C189" s="283"/>
      <c r="D189" s="284"/>
      <c r="E189" s="285"/>
      <c r="F189" s="286"/>
      <c r="G189" s="285"/>
      <c r="H189" s="287"/>
      <c r="I189" s="284"/>
      <c r="J189" s="288"/>
      <c r="K189" s="289"/>
      <c r="L189" s="290"/>
      <c r="M189" s="289"/>
      <c r="N189" s="290"/>
      <c r="O189" s="291"/>
      <c r="P189" s="259"/>
      <c r="Q189" s="291"/>
      <c r="R189" s="292"/>
      <c r="S189" s="280" t="str">
        <f t="shared" si="4"/>
        <v/>
      </c>
      <c r="T189" s="293">
        <f t="shared" si="5"/>
        <v>0</v>
      </c>
    </row>
    <row r="190" spans="1:20" s="280" customFormat="1" ht="13.2" x14ac:dyDescent="0.25">
      <c r="A190" s="281"/>
      <c r="B190" s="282"/>
      <c r="C190" s="283"/>
      <c r="D190" s="284"/>
      <c r="E190" s="285"/>
      <c r="F190" s="286"/>
      <c r="G190" s="285"/>
      <c r="H190" s="287"/>
      <c r="I190" s="284"/>
      <c r="J190" s="288"/>
      <c r="K190" s="289"/>
      <c r="L190" s="290"/>
      <c r="M190" s="289"/>
      <c r="N190" s="290"/>
      <c r="O190" s="291"/>
      <c r="P190" s="259"/>
      <c r="Q190" s="291"/>
      <c r="R190" s="292"/>
      <c r="S190" s="280" t="str">
        <f t="shared" si="4"/>
        <v/>
      </c>
      <c r="T190" s="293">
        <f t="shared" si="5"/>
        <v>0</v>
      </c>
    </row>
    <row r="191" spans="1:20" s="280" customFormat="1" ht="13.2" x14ac:dyDescent="0.25">
      <c r="A191" s="281"/>
      <c r="B191" s="282"/>
      <c r="C191" s="283"/>
      <c r="D191" s="284"/>
      <c r="E191" s="285"/>
      <c r="F191" s="286"/>
      <c r="G191" s="285"/>
      <c r="H191" s="287"/>
      <c r="I191" s="284"/>
      <c r="J191" s="288"/>
      <c r="K191" s="289"/>
      <c r="L191" s="290"/>
      <c r="M191" s="289"/>
      <c r="N191" s="290"/>
      <c r="O191" s="291"/>
      <c r="P191" s="259"/>
      <c r="Q191" s="291"/>
      <c r="R191" s="292"/>
      <c r="S191" s="280" t="str">
        <f t="shared" si="4"/>
        <v/>
      </c>
      <c r="T191" s="293">
        <f t="shared" si="5"/>
        <v>0</v>
      </c>
    </row>
    <row r="192" spans="1:20" s="280" customFormat="1" ht="13.2" x14ac:dyDescent="0.25">
      <c r="A192" s="281"/>
      <c r="B192" s="282"/>
      <c r="C192" s="283"/>
      <c r="D192" s="284"/>
      <c r="E192" s="285"/>
      <c r="F192" s="286"/>
      <c r="G192" s="285"/>
      <c r="H192" s="287"/>
      <c r="I192" s="284"/>
      <c r="J192" s="288"/>
      <c r="K192" s="289"/>
      <c r="L192" s="290"/>
      <c r="M192" s="289"/>
      <c r="N192" s="290"/>
      <c r="O192" s="291"/>
      <c r="P192" s="259"/>
      <c r="Q192" s="291"/>
      <c r="R192" s="292"/>
      <c r="S192" s="280" t="str">
        <f t="shared" si="4"/>
        <v/>
      </c>
      <c r="T192" s="293">
        <f t="shared" si="5"/>
        <v>0</v>
      </c>
    </row>
    <row r="193" spans="1:20" s="280" customFormat="1" ht="13.2" x14ac:dyDescent="0.25">
      <c r="A193" s="281"/>
      <c r="B193" s="282"/>
      <c r="C193" s="283"/>
      <c r="D193" s="284"/>
      <c r="E193" s="285"/>
      <c r="F193" s="286"/>
      <c r="G193" s="285"/>
      <c r="H193" s="287"/>
      <c r="I193" s="284"/>
      <c r="J193" s="288"/>
      <c r="K193" s="289"/>
      <c r="L193" s="290"/>
      <c r="M193" s="289"/>
      <c r="N193" s="290"/>
      <c r="O193" s="291"/>
      <c r="P193" s="259"/>
      <c r="Q193" s="291"/>
      <c r="R193" s="292"/>
      <c r="S193" s="280" t="str">
        <f t="shared" si="4"/>
        <v/>
      </c>
      <c r="T193" s="293">
        <f t="shared" si="5"/>
        <v>0</v>
      </c>
    </row>
    <row r="194" spans="1:20" s="280" customFormat="1" ht="13.2" x14ac:dyDescent="0.25">
      <c r="A194" s="281"/>
      <c r="B194" s="282"/>
      <c r="C194" s="283"/>
      <c r="D194" s="284"/>
      <c r="E194" s="285"/>
      <c r="F194" s="294"/>
      <c r="G194" s="285"/>
      <c r="H194" s="287"/>
      <c r="I194" s="284"/>
      <c r="J194" s="288"/>
      <c r="K194" s="289"/>
      <c r="L194" s="290"/>
      <c r="M194" s="289"/>
      <c r="N194" s="290"/>
      <c r="O194" s="291"/>
      <c r="P194" s="259"/>
      <c r="Q194" s="291"/>
      <c r="R194" s="292"/>
      <c r="S194" s="280" t="str">
        <f t="shared" si="4"/>
        <v/>
      </c>
      <c r="T194" s="293">
        <f t="shared" si="5"/>
        <v>0</v>
      </c>
    </row>
    <row r="195" spans="1:20" s="280" customFormat="1" ht="13.2" x14ac:dyDescent="0.25">
      <c r="A195" s="281"/>
      <c r="B195" s="282"/>
      <c r="C195" s="283"/>
      <c r="D195" s="284"/>
      <c r="E195" s="285"/>
      <c r="F195" s="295"/>
      <c r="G195" s="285"/>
      <c r="H195" s="287"/>
      <c r="I195" s="284"/>
      <c r="J195" s="288"/>
      <c r="K195" s="289"/>
      <c r="L195" s="290"/>
      <c r="M195" s="289"/>
      <c r="N195" s="290"/>
      <c r="O195" s="291"/>
      <c r="P195" s="259"/>
      <c r="Q195" s="291"/>
      <c r="R195" s="292"/>
      <c r="S195" s="280" t="str">
        <f t="shared" si="4"/>
        <v/>
      </c>
      <c r="T195" s="293">
        <f t="shared" si="5"/>
        <v>0</v>
      </c>
    </row>
    <row r="196" spans="1:20" s="280" customFormat="1" ht="13.2" x14ac:dyDescent="0.25">
      <c r="A196" s="281"/>
      <c r="B196" s="282"/>
      <c r="C196" s="283"/>
      <c r="D196" s="284"/>
      <c r="E196" s="285"/>
      <c r="F196" s="286"/>
      <c r="G196" s="285"/>
      <c r="H196" s="287"/>
      <c r="I196" s="284"/>
      <c r="J196" s="288"/>
      <c r="K196" s="289"/>
      <c r="L196" s="290"/>
      <c r="M196" s="289"/>
      <c r="N196" s="290"/>
      <c r="O196" s="291"/>
      <c r="P196" s="259"/>
      <c r="Q196" s="291"/>
      <c r="R196" s="292"/>
      <c r="S196" s="280" t="str">
        <f t="shared" si="4"/>
        <v/>
      </c>
      <c r="T196" s="293">
        <f t="shared" si="5"/>
        <v>0</v>
      </c>
    </row>
    <row r="197" spans="1:20" s="280" customFormat="1" ht="13.2" x14ac:dyDescent="0.25">
      <c r="A197" s="281"/>
      <c r="B197" s="282"/>
      <c r="C197" s="283"/>
      <c r="D197" s="284"/>
      <c r="E197" s="285"/>
      <c r="F197" s="286"/>
      <c r="G197" s="285"/>
      <c r="H197" s="287"/>
      <c r="I197" s="284"/>
      <c r="J197" s="288"/>
      <c r="K197" s="289"/>
      <c r="L197" s="290"/>
      <c r="M197" s="289"/>
      <c r="N197" s="290"/>
      <c r="O197" s="291"/>
      <c r="P197" s="259"/>
      <c r="Q197" s="291"/>
      <c r="R197" s="292"/>
      <c r="S197" s="280" t="str">
        <f t="shared" si="4"/>
        <v/>
      </c>
      <c r="T197" s="293">
        <f t="shared" si="5"/>
        <v>0</v>
      </c>
    </row>
    <row r="198" spans="1:20" s="280" customFormat="1" ht="13.2" x14ac:dyDescent="0.25">
      <c r="A198" s="281"/>
      <c r="B198" s="282"/>
      <c r="C198" s="283"/>
      <c r="D198" s="284"/>
      <c r="E198" s="285"/>
      <c r="F198" s="286"/>
      <c r="G198" s="285"/>
      <c r="H198" s="287"/>
      <c r="I198" s="284"/>
      <c r="J198" s="288"/>
      <c r="K198" s="289"/>
      <c r="L198" s="290"/>
      <c r="M198" s="289"/>
      <c r="N198" s="290"/>
      <c r="O198" s="291"/>
      <c r="P198" s="259"/>
      <c r="Q198" s="291"/>
      <c r="R198" s="292"/>
      <c r="S198" s="280" t="str">
        <f t="shared" si="4"/>
        <v/>
      </c>
      <c r="T198" s="293">
        <f t="shared" si="5"/>
        <v>0</v>
      </c>
    </row>
    <row r="199" spans="1:20" s="280" customFormat="1" ht="13.2" x14ac:dyDescent="0.25">
      <c r="A199" s="281"/>
      <c r="B199" s="282"/>
      <c r="C199" s="283"/>
      <c r="D199" s="284"/>
      <c r="E199" s="285"/>
      <c r="F199" s="286"/>
      <c r="G199" s="285"/>
      <c r="H199" s="287"/>
      <c r="I199" s="284"/>
      <c r="J199" s="288"/>
      <c r="K199" s="289"/>
      <c r="L199" s="290"/>
      <c r="M199" s="289"/>
      <c r="N199" s="290"/>
      <c r="O199" s="291"/>
      <c r="P199" s="259"/>
      <c r="Q199" s="291"/>
      <c r="R199" s="292"/>
      <c r="S199" s="280" t="str">
        <f t="shared" si="4"/>
        <v/>
      </c>
      <c r="T199" s="293">
        <f t="shared" si="5"/>
        <v>0</v>
      </c>
    </row>
    <row r="200" spans="1:20" s="280" customFormat="1" ht="13.2" x14ac:dyDescent="0.25">
      <c r="A200" s="281"/>
      <c r="B200" s="282"/>
      <c r="C200" s="283"/>
      <c r="D200" s="284"/>
      <c r="E200" s="285"/>
      <c r="F200" s="286"/>
      <c r="G200" s="285"/>
      <c r="H200" s="287"/>
      <c r="I200" s="284"/>
      <c r="J200" s="288"/>
      <c r="K200" s="289"/>
      <c r="L200" s="290"/>
      <c r="M200" s="289"/>
      <c r="N200" s="290"/>
      <c r="O200" s="291"/>
      <c r="P200" s="259"/>
      <c r="Q200" s="291"/>
      <c r="R200" s="292"/>
      <c r="S200" s="280" t="str">
        <f t="shared" si="4"/>
        <v/>
      </c>
      <c r="T200" s="293">
        <f t="shared" si="5"/>
        <v>0</v>
      </c>
    </row>
    <row r="201" spans="1:20" s="280" customFormat="1" ht="13.2" x14ac:dyDescent="0.25">
      <c r="A201" s="281"/>
      <c r="B201" s="282"/>
      <c r="C201" s="283"/>
      <c r="D201" s="284"/>
      <c r="E201" s="285"/>
      <c r="F201" s="286"/>
      <c r="G201" s="285"/>
      <c r="H201" s="287"/>
      <c r="I201" s="284"/>
      <c r="J201" s="288"/>
      <c r="K201" s="289"/>
      <c r="L201" s="290"/>
      <c r="M201" s="289"/>
      <c r="N201" s="290"/>
      <c r="O201" s="291"/>
      <c r="P201" s="259"/>
      <c r="Q201" s="291"/>
      <c r="R201" s="292"/>
      <c r="S201" s="280" t="str">
        <f t="shared" si="4"/>
        <v/>
      </c>
      <c r="T201" s="293">
        <f t="shared" si="5"/>
        <v>0</v>
      </c>
    </row>
    <row r="202" spans="1:20" s="280" customFormat="1" ht="13.2" x14ac:dyDescent="0.25">
      <c r="A202" s="281"/>
      <c r="B202" s="282"/>
      <c r="C202" s="283"/>
      <c r="D202" s="284"/>
      <c r="E202" s="285"/>
      <c r="F202" s="286"/>
      <c r="G202" s="285"/>
      <c r="H202" s="287"/>
      <c r="I202" s="284"/>
      <c r="J202" s="288"/>
      <c r="K202" s="289"/>
      <c r="L202" s="290"/>
      <c r="M202" s="289"/>
      <c r="N202" s="290"/>
      <c r="O202" s="291"/>
      <c r="P202" s="259"/>
      <c r="Q202" s="291"/>
      <c r="R202" s="292"/>
      <c r="S202" s="280" t="str">
        <f t="shared" si="4"/>
        <v/>
      </c>
      <c r="T202" s="293">
        <f t="shared" si="5"/>
        <v>0</v>
      </c>
    </row>
    <row r="203" spans="1:20" s="280" customFormat="1" ht="13.2" x14ac:dyDescent="0.25">
      <c r="A203" s="281"/>
      <c r="B203" s="282"/>
      <c r="C203" s="283"/>
      <c r="D203" s="284"/>
      <c r="E203" s="285"/>
      <c r="F203" s="286"/>
      <c r="G203" s="285"/>
      <c r="H203" s="287"/>
      <c r="I203" s="284"/>
      <c r="J203" s="288"/>
      <c r="K203" s="289"/>
      <c r="L203" s="290"/>
      <c r="M203" s="289"/>
      <c r="N203" s="290"/>
      <c r="O203" s="291"/>
      <c r="P203" s="259"/>
      <c r="Q203" s="291"/>
      <c r="R203" s="292"/>
      <c r="S203" s="280" t="str">
        <f t="shared" si="4"/>
        <v/>
      </c>
      <c r="T203" s="293">
        <f t="shared" si="5"/>
        <v>0</v>
      </c>
    </row>
    <row r="204" spans="1:20" s="280" customFormat="1" ht="13.2" x14ac:dyDescent="0.25">
      <c r="A204" s="281"/>
      <c r="B204" s="282"/>
      <c r="C204" s="283"/>
      <c r="D204" s="284"/>
      <c r="E204" s="285"/>
      <c r="F204" s="286"/>
      <c r="G204" s="285"/>
      <c r="H204" s="287"/>
      <c r="I204" s="284"/>
      <c r="J204" s="288"/>
      <c r="K204" s="289"/>
      <c r="L204" s="290"/>
      <c r="M204" s="289"/>
      <c r="N204" s="290"/>
      <c r="O204" s="291"/>
      <c r="P204" s="259"/>
      <c r="Q204" s="291"/>
      <c r="R204" s="292"/>
      <c r="S204" s="280" t="str">
        <f t="shared" si="4"/>
        <v/>
      </c>
      <c r="T204" s="293">
        <f t="shared" si="5"/>
        <v>0</v>
      </c>
    </row>
    <row r="205" spans="1:20" s="280" customFormat="1" ht="13.2" x14ac:dyDescent="0.25">
      <c r="A205" s="281"/>
      <c r="B205" s="282"/>
      <c r="C205" s="283"/>
      <c r="D205" s="284"/>
      <c r="E205" s="285"/>
      <c r="F205" s="294"/>
      <c r="G205" s="285"/>
      <c r="H205" s="287"/>
      <c r="I205" s="284"/>
      <c r="J205" s="288"/>
      <c r="K205" s="289"/>
      <c r="L205" s="290"/>
      <c r="M205" s="289"/>
      <c r="N205" s="290"/>
      <c r="O205" s="291"/>
      <c r="P205" s="259"/>
      <c r="Q205" s="291"/>
      <c r="R205" s="292"/>
      <c r="S205" s="280" t="str">
        <f t="shared" si="4"/>
        <v/>
      </c>
      <c r="T205" s="293">
        <f t="shared" si="5"/>
        <v>0</v>
      </c>
    </row>
    <row r="206" spans="1:20" s="280" customFormat="1" ht="13.2" x14ac:dyDescent="0.25">
      <c r="A206" s="281"/>
      <c r="B206" s="282"/>
      <c r="C206" s="283"/>
      <c r="D206" s="284"/>
      <c r="E206" s="285"/>
      <c r="F206" s="295"/>
      <c r="G206" s="285"/>
      <c r="H206" s="287"/>
      <c r="I206" s="284"/>
      <c r="J206" s="288"/>
      <c r="K206" s="289"/>
      <c r="L206" s="290"/>
      <c r="M206" s="289"/>
      <c r="N206" s="290"/>
      <c r="O206" s="291"/>
      <c r="P206" s="259"/>
      <c r="Q206" s="291"/>
      <c r="R206" s="292"/>
      <c r="S206" s="280" t="str">
        <f t="shared" si="4"/>
        <v/>
      </c>
      <c r="T206" s="293">
        <f t="shared" si="5"/>
        <v>0</v>
      </c>
    </row>
    <row r="207" spans="1:20" s="280" customFormat="1" ht="13.2" x14ac:dyDescent="0.25">
      <c r="A207" s="281"/>
      <c r="B207" s="282"/>
      <c r="C207" s="283"/>
      <c r="D207" s="284"/>
      <c r="E207" s="285"/>
      <c r="F207" s="286"/>
      <c r="G207" s="285"/>
      <c r="H207" s="287"/>
      <c r="I207" s="284"/>
      <c r="J207" s="288"/>
      <c r="K207" s="289"/>
      <c r="L207" s="290"/>
      <c r="M207" s="289"/>
      <c r="N207" s="290"/>
      <c r="O207" s="291"/>
      <c r="P207" s="259"/>
      <c r="Q207" s="291"/>
      <c r="R207" s="292"/>
      <c r="S207" s="280" t="str">
        <f t="shared" si="4"/>
        <v/>
      </c>
      <c r="T207" s="293">
        <f t="shared" si="5"/>
        <v>0</v>
      </c>
    </row>
    <row r="208" spans="1:20" s="280" customFormat="1" ht="13.2" x14ac:dyDescent="0.25">
      <c r="A208" s="281"/>
      <c r="B208" s="282"/>
      <c r="C208" s="283"/>
      <c r="D208" s="284"/>
      <c r="E208" s="285"/>
      <c r="F208" s="286"/>
      <c r="G208" s="285"/>
      <c r="H208" s="287"/>
      <c r="I208" s="284"/>
      <c r="J208" s="288"/>
      <c r="K208" s="289"/>
      <c r="L208" s="290"/>
      <c r="M208" s="289"/>
      <c r="N208" s="290"/>
      <c r="O208" s="291"/>
      <c r="P208" s="259"/>
      <c r="Q208" s="291"/>
      <c r="R208" s="292"/>
      <c r="S208" s="280" t="str">
        <f t="shared" si="4"/>
        <v/>
      </c>
      <c r="T208" s="293">
        <f t="shared" si="5"/>
        <v>0</v>
      </c>
    </row>
    <row r="209" spans="1:20" s="280" customFormat="1" ht="13.2" x14ac:dyDescent="0.25">
      <c r="A209" s="281"/>
      <c r="B209" s="282"/>
      <c r="C209" s="283"/>
      <c r="D209" s="284"/>
      <c r="E209" s="285"/>
      <c r="F209" s="286"/>
      <c r="G209" s="285"/>
      <c r="H209" s="287"/>
      <c r="I209" s="284"/>
      <c r="J209" s="288"/>
      <c r="K209" s="289"/>
      <c r="L209" s="290"/>
      <c r="M209" s="289"/>
      <c r="N209" s="290"/>
      <c r="O209" s="291"/>
      <c r="P209" s="259"/>
      <c r="Q209" s="291"/>
      <c r="R209" s="292"/>
      <c r="S209" s="280" t="str">
        <f t="shared" si="4"/>
        <v/>
      </c>
      <c r="T209" s="293">
        <f t="shared" si="5"/>
        <v>0</v>
      </c>
    </row>
    <row r="210" spans="1:20" s="280" customFormat="1" ht="13.2" x14ac:dyDescent="0.25">
      <c r="A210" s="281"/>
      <c r="B210" s="282"/>
      <c r="C210" s="283"/>
      <c r="D210" s="284"/>
      <c r="E210" s="285"/>
      <c r="F210" s="286"/>
      <c r="G210" s="285"/>
      <c r="H210" s="287"/>
      <c r="I210" s="284"/>
      <c r="J210" s="288"/>
      <c r="K210" s="289"/>
      <c r="L210" s="290"/>
      <c r="M210" s="289"/>
      <c r="N210" s="290"/>
      <c r="O210" s="291"/>
      <c r="P210" s="259"/>
      <c r="Q210" s="291"/>
      <c r="R210" s="292"/>
      <c r="S210" s="280" t="str">
        <f t="shared" si="4"/>
        <v/>
      </c>
      <c r="T210" s="293">
        <f t="shared" si="5"/>
        <v>0</v>
      </c>
    </row>
    <row r="211" spans="1:20" s="280" customFormat="1" ht="13.2" x14ac:dyDescent="0.25">
      <c r="A211" s="281"/>
      <c r="B211" s="282"/>
      <c r="C211" s="283"/>
      <c r="D211" s="284"/>
      <c r="E211" s="285"/>
      <c r="F211" s="286"/>
      <c r="G211" s="285"/>
      <c r="H211" s="287"/>
      <c r="I211" s="284"/>
      <c r="J211" s="288"/>
      <c r="K211" s="289"/>
      <c r="L211" s="290"/>
      <c r="M211" s="289"/>
      <c r="N211" s="290"/>
      <c r="O211" s="291"/>
      <c r="P211" s="259"/>
      <c r="Q211" s="291"/>
      <c r="R211" s="292"/>
      <c r="S211" s="280" t="str">
        <f t="shared" si="4"/>
        <v/>
      </c>
      <c r="T211" s="293">
        <f t="shared" si="5"/>
        <v>0</v>
      </c>
    </row>
    <row r="212" spans="1:20" s="280" customFormat="1" ht="13.2" x14ac:dyDescent="0.25">
      <c r="A212" s="281"/>
      <c r="B212" s="282"/>
      <c r="C212" s="283"/>
      <c r="D212" s="284"/>
      <c r="E212" s="285"/>
      <c r="F212" s="286"/>
      <c r="G212" s="285"/>
      <c r="H212" s="287"/>
      <c r="I212" s="284"/>
      <c r="J212" s="288"/>
      <c r="K212" s="289"/>
      <c r="L212" s="290"/>
      <c r="M212" s="289"/>
      <c r="N212" s="290"/>
      <c r="O212" s="291"/>
      <c r="P212" s="259"/>
      <c r="Q212" s="291"/>
      <c r="R212" s="292"/>
      <c r="S212" s="280" t="str">
        <f t="shared" si="4"/>
        <v/>
      </c>
      <c r="T212" s="293">
        <f t="shared" si="5"/>
        <v>0</v>
      </c>
    </row>
    <row r="213" spans="1:20" s="280" customFormat="1" ht="13.2" x14ac:dyDescent="0.25">
      <c r="A213" s="281"/>
      <c r="B213" s="282"/>
      <c r="C213" s="283"/>
      <c r="D213" s="284"/>
      <c r="E213" s="285"/>
      <c r="F213" s="286"/>
      <c r="G213" s="285"/>
      <c r="H213" s="287"/>
      <c r="I213" s="284"/>
      <c r="J213" s="288"/>
      <c r="K213" s="289"/>
      <c r="L213" s="290"/>
      <c r="M213" s="289"/>
      <c r="N213" s="290"/>
      <c r="O213" s="291"/>
      <c r="P213" s="259"/>
      <c r="Q213" s="291"/>
      <c r="R213" s="292"/>
      <c r="S213" s="280" t="str">
        <f t="shared" si="4"/>
        <v/>
      </c>
      <c r="T213" s="293">
        <f t="shared" si="5"/>
        <v>0</v>
      </c>
    </row>
    <row r="214" spans="1:20" s="280" customFormat="1" ht="13.2" x14ac:dyDescent="0.25">
      <c r="A214" s="281"/>
      <c r="B214" s="282"/>
      <c r="C214" s="283"/>
      <c r="D214" s="284"/>
      <c r="E214" s="285"/>
      <c r="F214" s="286"/>
      <c r="G214" s="285"/>
      <c r="H214" s="287"/>
      <c r="I214" s="284"/>
      <c r="J214" s="288"/>
      <c r="K214" s="289"/>
      <c r="L214" s="290"/>
      <c r="M214" s="289"/>
      <c r="N214" s="290"/>
      <c r="O214" s="291"/>
      <c r="P214" s="259"/>
      <c r="Q214" s="291"/>
      <c r="R214" s="292"/>
      <c r="S214" s="280" t="str">
        <f t="shared" si="4"/>
        <v/>
      </c>
      <c r="T214" s="293">
        <f t="shared" si="5"/>
        <v>0</v>
      </c>
    </row>
    <row r="215" spans="1:20" s="280" customFormat="1" ht="13.2" x14ac:dyDescent="0.25">
      <c r="A215" s="281"/>
      <c r="B215" s="282"/>
      <c r="C215" s="283"/>
      <c r="D215" s="284"/>
      <c r="E215" s="285"/>
      <c r="F215" s="286"/>
      <c r="G215" s="285"/>
      <c r="H215" s="287"/>
      <c r="I215" s="284"/>
      <c r="J215" s="288"/>
      <c r="K215" s="289"/>
      <c r="L215" s="290"/>
      <c r="M215" s="289"/>
      <c r="N215" s="290"/>
      <c r="O215" s="291"/>
      <c r="P215" s="259"/>
      <c r="Q215" s="291"/>
      <c r="R215" s="292"/>
      <c r="S215" s="280" t="str">
        <f t="shared" si="4"/>
        <v/>
      </c>
      <c r="T215" s="293">
        <f t="shared" si="5"/>
        <v>0</v>
      </c>
    </row>
    <row r="216" spans="1:20" s="280" customFormat="1" ht="13.2" x14ac:dyDescent="0.25">
      <c r="A216" s="281"/>
      <c r="B216" s="282"/>
      <c r="C216" s="283"/>
      <c r="D216" s="284"/>
      <c r="E216" s="285"/>
      <c r="F216" s="294"/>
      <c r="G216" s="285"/>
      <c r="H216" s="287"/>
      <c r="I216" s="284"/>
      <c r="J216" s="288"/>
      <c r="K216" s="289"/>
      <c r="L216" s="290"/>
      <c r="M216" s="289"/>
      <c r="N216" s="290"/>
      <c r="O216" s="291"/>
      <c r="P216" s="259"/>
      <c r="Q216" s="291"/>
      <c r="R216" s="292"/>
      <c r="S216" s="280" t="str">
        <f t="shared" si="4"/>
        <v/>
      </c>
      <c r="T216" s="293">
        <f t="shared" si="5"/>
        <v>0</v>
      </c>
    </row>
    <row r="217" spans="1:20" s="280" customFormat="1" ht="13.2" x14ac:dyDescent="0.25">
      <c r="A217" s="281"/>
      <c r="B217" s="282"/>
      <c r="C217" s="283"/>
      <c r="D217" s="284"/>
      <c r="E217" s="285"/>
      <c r="F217" s="295"/>
      <c r="G217" s="285"/>
      <c r="H217" s="287"/>
      <c r="I217" s="284"/>
      <c r="J217" s="288"/>
      <c r="K217" s="289"/>
      <c r="L217" s="290"/>
      <c r="M217" s="289"/>
      <c r="N217" s="290"/>
      <c r="O217" s="291"/>
      <c r="P217" s="259"/>
      <c r="Q217" s="291"/>
      <c r="R217" s="292"/>
      <c r="S217" s="280" t="str">
        <f t="shared" si="4"/>
        <v/>
      </c>
      <c r="T217" s="293">
        <f t="shared" si="5"/>
        <v>0</v>
      </c>
    </row>
    <row r="218" spans="1:20" s="280" customFormat="1" ht="13.2" x14ac:dyDescent="0.25">
      <c r="A218" s="281"/>
      <c r="B218" s="282"/>
      <c r="C218" s="283"/>
      <c r="D218" s="284"/>
      <c r="E218" s="285"/>
      <c r="F218" s="286"/>
      <c r="G218" s="285"/>
      <c r="H218" s="287"/>
      <c r="I218" s="284"/>
      <c r="J218" s="288"/>
      <c r="K218" s="289"/>
      <c r="L218" s="290"/>
      <c r="M218" s="289"/>
      <c r="N218" s="290"/>
      <c r="O218" s="291"/>
      <c r="P218" s="259"/>
      <c r="Q218" s="291"/>
      <c r="R218" s="292"/>
      <c r="S218" s="280" t="str">
        <f t="shared" si="4"/>
        <v/>
      </c>
      <c r="T218" s="293">
        <f t="shared" si="5"/>
        <v>0</v>
      </c>
    </row>
    <row r="219" spans="1:20" s="280" customFormat="1" ht="13.2" x14ac:dyDescent="0.25">
      <c r="A219" s="281"/>
      <c r="B219" s="282"/>
      <c r="C219" s="283"/>
      <c r="D219" s="284"/>
      <c r="E219" s="285"/>
      <c r="F219" s="286"/>
      <c r="G219" s="285"/>
      <c r="H219" s="287"/>
      <c r="I219" s="284"/>
      <c r="J219" s="288"/>
      <c r="K219" s="289"/>
      <c r="L219" s="290"/>
      <c r="M219" s="289"/>
      <c r="N219" s="290"/>
      <c r="O219" s="291"/>
      <c r="P219" s="259"/>
      <c r="Q219" s="291"/>
      <c r="R219" s="292"/>
      <c r="S219" s="280" t="str">
        <f t="shared" si="4"/>
        <v/>
      </c>
      <c r="T219" s="293">
        <f t="shared" si="5"/>
        <v>0</v>
      </c>
    </row>
    <row r="220" spans="1:20" s="280" customFormat="1" ht="13.2" x14ac:dyDescent="0.25">
      <c r="A220" s="281"/>
      <c r="B220" s="282"/>
      <c r="C220" s="283"/>
      <c r="D220" s="284"/>
      <c r="E220" s="285"/>
      <c r="F220" s="286"/>
      <c r="G220" s="285"/>
      <c r="H220" s="287"/>
      <c r="I220" s="284"/>
      <c r="J220" s="288"/>
      <c r="K220" s="289"/>
      <c r="L220" s="290"/>
      <c r="M220" s="289"/>
      <c r="N220" s="290"/>
      <c r="O220" s="291"/>
      <c r="P220" s="259"/>
      <c r="Q220" s="291"/>
      <c r="R220" s="292"/>
      <c r="S220" s="280" t="str">
        <f t="shared" si="4"/>
        <v/>
      </c>
      <c r="T220" s="293">
        <f t="shared" si="5"/>
        <v>0</v>
      </c>
    </row>
    <row r="221" spans="1:20" s="280" customFormat="1" ht="13.2" x14ac:dyDescent="0.25">
      <c r="A221" s="281"/>
      <c r="B221" s="282"/>
      <c r="C221" s="283"/>
      <c r="D221" s="284"/>
      <c r="E221" s="285"/>
      <c r="F221" s="286"/>
      <c r="G221" s="285"/>
      <c r="H221" s="287"/>
      <c r="I221" s="284"/>
      <c r="J221" s="288"/>
      <c r="K221" s="289"/>
      <c r="L221" s="290"/>
      <c r="M221" s="289"/>
      <c r="N221" s="290"/>
      <c r="O221" s="291"/>
      <c r="P221" s="259"/>
      <c r="Q221" s="291"/>
      <c r="R221" s="292"/>
      <c r="S221" s="280" t="str">
        <f t="shared" si="4"/>
        <v/>
      </c>
      <c r="T221" s="293">
        <f t="shared" si="5"/>
        <v>0</v>
      </c>
    </row>
    <row r="222" spans="1:20" s="280" customFormat="1" ht="13.2" x14ac:dyDescent="0.25">
      <c r="A222" s="281"/>
      <c r="B222" s="282"/>
      <c r="C222" s="283"/>
      <c r="D222" s="284"/>
      <c r="E222" s="285"/>
      <c r="F222" s="286"/>
      <c r="G222" s="285"/>
      <c r="H222" s="287"/>
      <c r="I222" s="284"/>
      <c r="J222" s="288"/>
      <c r="K222" s="289"/>
      <c r="L222" s="290"/>
      <c r="M222" s="289"/>
      <c r="N222" s="290"/>
      <c r="O222" s="291"/>
      <c r="P222" s="259"/>
      <c r="Q222" s="291"/>
      <c r="R222" s="292"/>
      <c r="S222" s="280" t="str">
        <f t="shared" si="4"/>
        <v/>
      </c>
      <c r="T222" s="293">
        <f t="shared" si="5"/>
        <v>0</v>
      </c>
    </row>
    <row r="223" spans="1:20" s="280" customFormat="1" ht="13.2" x14ac:dyDescent="0.25">
      <c r="A223" s="281"/>
      <c r="B223" s="282"/>
      <c r="C223" s="283"/>
      <c r="D223" s="284"/>
      <c r="E223" s="285"/>
      <c r="F223" s="286"/>
      <c r="G223" s="285"/>
      <c r="H223" s="287"/>
      <c r="I223" s="284"/>
      <c r="J223" s="288"/>
      <c r="K223" s="289"/>
      <c r="L223" s="290"/>
      <c r="M223" s="289"/>
      <c r="N223" s="290"/>
      <c r="O223" s="291"/>
      <c r="P223" s="259"/>
      <c r="Q223" s="291"/>
      <c r="R223" s="292"/>
      <c r="S223" s="280" t="str">
        <f t="shared" ref="S223:S286" si="6">CONCATENATE(B223,C223,F223,J223)</f>
        <v/>
      </c>
      <c r="T223" s="293">
        <f t="shared" ref="T223:T286" si="7">L223</f>
        <v>0</v>
      </c>
    </row>
    <row r="224" spans="1:20" s="280" customFormat="1" ht="13.2" x14ac:dyDescent="0.25">
      <c r="A224" s="281"/>
      <c r="B224" s="282"/>
      <c r="C224" s="283"/>
      <c r="D224" s="284"/>
      <c r="E224" s="285"/>
      <c r="F224" s="286"/>
      <c r="G224" s="285"/>
      <c r="H224" s="287"/>
      <c r="I224" s="284"/>
      <c r="J224" s="288"/>
      <c r="K224" s="289"/>
      <c r="L224" s="290"/>
      <c r="M224" s="289"/>
      <c r="N224" s="290"/>
      <c r="O224" s="291"/>
      <c r="P224" s="259"/>
      <c r="Q224" s="291"/>
      <c r="R224" s="292"/>
      <c r="S224" s="280" t="str">
        <f t="shared" si="6"/>
        <v/>
      </c>
      <c r="T224" s="293">
        <f t="shared" si="7"/>
        <v>0</v>
      </c>
    </row>
    <row r="225" spans="1:20" s="280" customFormat="1" ht="13.2" x14ac:dyDescent="0.25">
      <c r="A225" s="281"/>
      <c r="B225" s="282"/>
      <c r="C225" s="283"/>
      <c r="D225" s="284"/>
      <c r="E225" s="285"/>
      <c r="F225" s="286"/>
      <c r="G225" s="285"/>
      <c r="H225" s="287"/>
      <c r="I225" s="284"/>
      <c r="J225" s="288"/>
      <c r="K225" s="289"/>
      <c r="L225" s="290"/>
      <c r="M225" s="289"/>
      <c r="N225" s="290"/>
      <c r="O225" s="291"/>
      <c r="P225" s="259"/>
      <c r="Q225" s="291"/>
      <c r="R225" s="292"/>
      <c r="S225" s="280" t="str">
        <f t="shared" si="6"/>
        <v/>
      </c>
      <c r="T225" s="293">
        <f t="shared" si="7"/>
        <v>0</v>
      </c>
    </row>
    <row r="226" spans="1:20" s="280" customFormat="1" ht="13.2" x14ac:dyDescent="0.25">
      <c r="A226" s="281"/>
      <c r="B226" s="282"/>
      <c r="C226" s="283"/>
      <c r="D226" s="284"/>
      <c r="E226" s="285"/>
      <c r="F226" s="286"/>
      <c r="G226" s="285"/>
      <c r="H226" s="287"/>
      <c r="I226" s="284"/>
      <c r="J226" s="288"/>
      <c r="K226" s="289"/>
      <c r="L226" s="290"/>
      <c r="M226" s="289"/>
      <c r="N226" s="290"/>
      <c r="O226" s="291"/>
      <c r="P226" s="259"/>
      <c r="Q226" s="291"/>
      <c r="R226" s="292"/>
      <c r="S226" s="280" t="str">
        <f t="shared" si="6"/>
        <v/>
      </c>
      <c r="T226" s="293">
        <f t="shared" si="7"/>
        <v>0</v>
      </c>
    </row>
    <row r="227" spans="1:20" s="280" customFormat="1" ht="13.2" x14ac:dyDescent="0.25">
      <c r="A227" s="281"/>
      <c r="B227" s="282"/>
      <c r="C227" s="283"/>
      <c r="D227" s="284"/>
      <c r="E227" s="285"/>
      <c r="F227" s="294"/>
      <c r="G227" s="285"/>
      <c r="H227" s="287"/>
      <c r="I227" s="284"/>
      <c r="J227" s="288"/>
      <c r="K227" s="289"/>
      <c r="L227" s="290"/>
      <c r="M227" s="289"/>
      <c r="N227" s="290"/>
      <c r="O227" s="291"/>
      <c r="P227" s="259"/>
      <c r="Q227" s="291"/>
      <c r="R227" s="292"/>
      <c r="S227" s="280" t="str">
        <f t="shared" si="6"/>
        <v/>
      </c>
      <c r="T227" s="293">
        <f t="shared" si="7"/>
        <v>0</v>
      </c>
    </row>
    <row r="228" spans="1:20" s="280" customFormat="1" ht="13.2" x14ac:dyDescent="0.25">
      <c r="A228" s="281"/>
      <c r="B228" s="282"/>
      <c r="C228" s="283"/>
      <c r="D228" s="284"/>
      <c r="E228" s="285"/>
      <c r="F228" s="295"/>
      <c r="G228" s="285"/>
      <c r="H228" s="287"/>
      <c r="I228" s="284"/>
      <c r="J228" s="288"/>
      <c r="K228" s="289"/>
      <c r="L228" s="290"/>
      <c r="M228" s="289"/>
      <c r="N228" s="290"/>
      <c r="O228" s="291"/>
      <c r="P228" s="259"/>
      <c r="Q228" s="291"/>
      <c r="R228" s="292"/>
      <c r="S228" s="280" t="str">
        <f t="shared" si="6"/>
        <v/>
      </c>
      <c r="T228" s="293">
        <f t="shared" si="7"/>
        <v>0</v>
      </c>
    </row>
    <row r="229" spans="1:20" s="280" customFormat="1" ht="13.2" x14ac:dyDescent="0.25">
      <c r="A229" s="281"/>
      <c r="B229" s="282"/>
      <c r="C229" s="283"/>
      <c r="D229" s="284"/>
      <c r="E229" s="285"/>
      <c r="F229" s="286"/>
      <c r="G229" s="285"/>
      <c r="H229" s="287"/>
      <c r="I229" s="284"/>
      <c r="J229" s="288"/>
      <c r="K229" s="289"/>
      <c r="L229" s="290"/>
      <c r="M229" s="289"/>
      <c r="N229" s="290"/>
      <c r="O229" s="291"/>
      <c r="P229" s="259"/>
      <c r="Q229" s="291"/>
      <c r="R229" s="292"/>
      <c r="S229" s="280" t="str">
        <f t="shared" si="6"/>
        <v/>
      </c>
      <c r="T229" s="293">
        <f t="shared" si="7"/>
        <v>0</v>
      </c>
    </row>
    <row r="230" spans="1:20" s="280" customFormat="1" ht="13.2" x14ac:dyDescent="0.25">
      <c r="A230" s="281"/>
      <c r="B230" s="282"/>
      <c r="C230" s="283"/>
      <c r="D230" s="284"/>
      <c r="E230" s="285"/>
      <c r="F230" s="286"/>
      <c r="G230" s="285"/>
      <c r="H230" s="287"/>
      <c r="I230" s="284"/>
      <c r="J230" s="288"/>
      <c r="K230" s="289"/>
      <c r="L230" s="290"/>
      <c r="M230" s="289"/>
      <c r="N230" s="290"/>
      <c r="O230" s="291"/>
      <c r="P230" s="259"/>
      <c r="Q230" s="291"/>
      <c r="R230" s="292"/>
      <c r="S230" s="280" t="str">
        <f t="shared" si="6"/>
        <v/>
      </c>
      <c r="T230" s="293">
        <f t="shared" si="7"/>
        <v>0</v>
      </c>
    </row>
    <row r="231" spans="1:20" s="280" customFormat="1" ht="13.2" x14ac:dyDescent="0.25">
      <c r="A231" s="281"/>
      <c r="B231" s="282"/>
      <c r="C231" s="283"/>
      <c r="D231" s="284"/>
      <c r="E231" s="285"/>
      <c r="F231" s="286"/>
      <c r="G231" s="285"/>
      <c r="H231" s="287"/>
      <c r="I231" s="284"/>
      <c r="J231" s="288"/>
      <c r="K231" s="289"/>
      <c r="L231" s="290"/>
      <c r="M231" s="289"/>
      <c r="N231" s="290"/>
      <c r="O231" s="291"/>
      <c r="P231" s="259"/>
      <c r="Q231" s="291"/>
      <c r="R231" s="292"/>
      <c r="S231" s="280" t="str">
        <f t="shared" si="6"/>
        <v/>
      </c>
      <c r="T231" s="293">
        <f t="shared" si="7"/>
        <v>0</v>
      </c>
    </row>
    <row r="232" spans="1:20" s="280" customFormat="1" ht="13.2" x14ac:dyDescent="0.25">
      <c r="A232" s="281"/>
      <c r="B232" s="282"/>
      <c r="C232" s="283"/>
      <c r="D232" s="284"/>
      <c r="E232" s="285"/>
      <c r="F232" s="286"/>
      <c r="G232" s="285"/>
      <c r="H232" s="287"/>
      <c r="I232" s="284"/>
      <c r="J232" s="288"/>
      <c r="K232" s="289"/>
      <c r="L232" s="290"/>
      <c r="M232" s="289"/>
      <c r="N232" s="290"/>
      <c r="O232" s="291"/>
      <c r="P232" s="259"/>
      <c r="Q232" s="291"/>
      <c r="R232" s="292"/>
      <c r="S232" s="280" t="str">
        <f t="shared" si="6"/>
        <v/>
      </c>
      <c r="T232" s="293">
        <f t="shared" si="7"/>
        <v>0</v>
      </c>
    </row>
    <row r="233" spans="1:20" s="280" customFormat="1" ht="13.2" x14ac:dyDescent="0.25">
      <c r="A233" s="281"/>
      <c r="B233" s="282"/>
      <c r="C233" s="283"/>
      <c r="D233" s="284"/>
      <c r="E233" s="285"/>
      <c r="F233" s="286"/>
      <c r="G233" s="285"/>
      <c r="H233" s="287"/>
      <c r="I233" s="284"/>
      <c r="J233" s="288"/>
      <c r="K233" s="289"/>
      <c r="L233" s="290"/>
      <c r="M233" s="289"/>
      <c r="N233" s="290"/>
      <c r="O233" s="291"/>
      <c r="P233" s="259"/>
      <c r="Q233" s="291"/>
      <c r="R233" s="292"/>
      <c r="S233" s="280" t="str">
        <f t="shared" si="6"/>
        <v/>
      </c>
      <c r="T233" s="293">
        <f t="shared" si="7"/>
        <v>0</v>
      </c>
    </row>
    <row r="234" spans="1:20" s="280" customFormat="1" ht="13.2" x14ac:dyDescent="0.25">
      <c r="A234" s="281"/>
      <c r="B234" s="282"/>
      <c r="C234" s="283"/>
      <c r="D234" s="284"/>
      <c r="E234" s="285"/>
      <c r="F234" s="286"/>
      <c r="G234" s="285"/>
      <c r="H234" s="287"/>
      <c r="I234" s="284"/>
      <c r="J234" s="288"/>
      <c r="K234" s="289"/>
      <c r="L234" s="290"/>
      <c r="M234" s="289"/>
      <c r="N234" s="290"/>
      <c r="O234" s="291"/>
      <c r="P234" s="259"/>
      <c r="Q234" s="291"/>
      <c r="R234" s="292"/>
      <c r="S234" s="280" t="str">
        <f t="shared" si="6"/>
        <v/>
      </c>
      <c r="T234" s="293">
        <f t="shared" si="7"/>
        <v>0</v>
      </c>
    </row>
    <row r="235" spans="1:20" s="280" customFormat="1" ht="13.2" x14ac:dyDescent="0.25">
      <c r="A235" s="281"/>
      <c r="B235" s="282"/>
      <c r="C235" s="283"/>
      <c r="D235" s="284"/>
      <c r="E235" s="285"/>
      <c r="F235" s="286"/>
      <c r="G235" s="285"/>
      <c r="H235" s="287"/>
      <c r="I235" s="284"/>
      <c r="J235" s="288"/>
      <c r="K235" s="289"/>
      <c r="L235" s="290"/>
      <c r="M235" s="289"/>
      <c r="N235" s="290"/>
      <c r="O235" s="291"/>
      <c r="P235" s="259"/>
      <c r="Q235" s="291"/>
      <c r="R235" s="292"/>
      <c r="S235" s="280" t="str">
        <f t="shared" si="6"/>
        <v/>
      </c>
      <c r="T235" s="293">
        <f t="shared" si="7"/>
        <v>0</v>
      </c>
    </row>
    <row r="236" spans="1:20" s="280" customFormat="1" ht="13.2" x14ac:dyDescent="0.25">
      <c r="A236" s="281"/>
      <c r="B236" s="282"/>
      <c r="C236" s="283"/>
      <c r="D236" s="284"/>
      <c r="E236" s="285"/>
      <c r="F236" s="286"/>
      <c r="G236" s="285"/>
      <c r="H236" s="287"/>
      <c r="I236" s="284"/>
      <c r="J236" s="288"/>
      <c r="K236" s="289"/>
      <c r="L236" s="290"/>
      <c r="M236" s="289"/>
      <c r="N236" s="290"/>
      <c r="O236" s="291"/>
      <c r="P236" s="259"/>
      <c r="Q236" s="291"/>
      <c r="R236" s="292"/>
      <c r="S236" s="280" t="str">
        <f t="shared" si="6"/>
        <v/>
      </c>
      <c r="T236" s="293">
        <f t="shared" si="7"/>
        <v>0</v>
      </c>
    </row>
    <row r="237" spans="1:20" s="280" customFormat="1" ht="13.2" x14ac:dyDescent="0.25">
      <c r="A237" s="281"/>
      <c r="B237" s="282"/>
      <c r="C237" s="283"/>
      <c r="D237" s="284"/>
      <c r="E237" s="285"/>
      <c r="F237" s="286"/>
      <c r="G237" s="285"/>
      <c r="H237" s="287"/>
      <c r="I237" s="284"/>
      <c r="J237" s="288"/>
      <c r="K237" s="289"/>
      <c r="L237" s="290"/>
      <c r="M237" s="289"/>
      <c r="N237" s="290"/>
      <c r="O237" s="291"/>
      <c r="P237" s="259"/>
      <c r="Q237" s="291"/>
      <c r="R237" s="292"/>
      <c r="S237" s="280" t="str">
        <f t="shared" si="6"/>
        <v/>
      </c>
      <c r="T237" s="293">
        <f t="shared" si="7"/>
        <v>0</v>
      </c>
    </row>
    <row r="238" spans="1:20" s="280" customFormat="1" ht="13.2" x14ac:dyDescent="0.25">
      <c r="A238" s="281"/>
      <c r="B238" s="282"/>
      <c r="C238" s="283"/>
      <c r="D238" s="284"/>
      <c r="E238" s="285"/>
      <c r="F238" s="294"/>
      <c r="G238" s="285"/>
      <c r="H238" s="287"/>
      <c r="I238" s="284"/>
      <c r="J238" s="288"/>
      <c r="K238" s="289"/>
      <c r="L238" s="290"/>
      <c r="M238" s="289"/>
      <c r="N238" s="290"/>
      <c r="O238" s="291"/>
      <c r="P238" s="259"/>
      <c r="Q238" s="291"/>
      <c r="R238" s="292"/>
      <c r="S238" s="280" t="str">
        <f t="shared" si="6"/>
        <v/>
      </c>
      <c r="T238" s="293">
        <f t="shared" si="7"/>
        <v>0</v>
      </c>
    </row>
    <row r="239" spans="1:20" s="280" customFormat="1" ht="13.2" x14ac:dyDescent="0.25">
      <c r="A239" s="281"/>
      <c r="B239" s="282"/>
      <c r="C239" s="283"/>
      <c r="D239" s="284"/>
      <c r="E239" s="285"/>
      <c r="F239" s="295"/>
      <c r="G239" s="285"/>
      <c r="H239" s="287"/>
      <c r="I239" s="284"/>
      <c r="J239" s="288"/>
      <c r="K239" s="289"/>
      <c r="L239" s="290"/>
      <c r="M239" s="289"/>
      <c r="N239" s="290"/>
      <c r="O239" s="291"/>
      <c r="P239" s="259"/>
      <c r="Q239" s="291"/>
      <c r="R239" s="292"/>
      <c r="S239" s="280" t="str">
        <f t="shared" si="6"/>
        <v/>
      </c>
      <c r="T239" s="293">
        <f t="shared" si="7"/>
        <v>0</v>
      </c>
    </row>
    <row r="240" spans="1:20" s="280" customFormat="1" ht="13.2" x14ac:dyDescent="0.25">
      <c r="A240" s="281"/>
      <c r="B240" s="282"/>
      <c r="C240" s="283"/>
      <c r="D240" s="284"/>
      <c r="E240" s="285"/>
      <c r="F240" s="286"/>
      <c r="G240" s="285"/>
      <c r="H240" s="287"/>
      <c r="I240" s="284"/>
      <c r="J240" s="288"/>
      <c r="K240" s="289"/>
      <c r="L240" s="290"/>
      <c r="M240" s="289"/>
      <c r="N240" s="290"/>
      <c r="O240" s="291"/>
      <c r="P240" s="259"/>
      <c r="Q240" s="291"/>
      <c r="R240" s="292"/>
      <c r="S240" s="280" t="str">
        <f t="shared" si="6"/>
        <v/>
      </c>
      <c r="T240" s="293">
        <f t="shared" si="7"/>
        <v>0</v>
      </c>
    </row>
    <row r="241" spans="1:20" s="280" customFormat="1" ht="13.2" x14ac:dyDescent="0.25">
      <c r="A241" s="281"/>
      <c r="B241" s="282"/>
      <c r="C241" s="283"/>
      <c r="D241" s="284"/>
      <c r="E241" s="285"/>
      <c r="F241" s="286"/>
      <c r="G241" s="285"/>
      <c r="H241" s="287"/>
      <c r="I241" s="284"/>
      <c r="J241" s="288"/>
      <c r="K241" s="289"/>
      <c r="L241" s="290"/>
      <c r="M241" s="289"/>
      <c r="N241" s="290"/>
      <c r="O241" s="291"/>
      <c r="P241" s="259"/>
      <c r="Q241" s="291"/>
      <c r="R241" s="292"/>
      <c r="S241" s="280" t="str">
        <f t="shared" si="6"/>
        <v/>
      </c>
      <c r="T241" s="293">
        <f t="shared" si="7"/>
        <v>0</v>
      </c>
    </row>
    <row r="242" spans="1:20" s="280" customFormat="1" ht="13.2" x14ac:dyDescent="0.25">
      <c r="A242" s="281"/>
      <c r="B242" s="282"/>
      <c r="C242" s="283"/>
      <c r="D242" s="284"/>
      <c r="E242" s="285"/>
      <c r="F242" s="286"/>
      <c r="G242" s="285"/>
      <c r="H242" s="287"/>
      <c r="I242" s="284"/>
      <c r="J242" s="288"/>
      <c r="K242" s="289"/>
      <c r="L242" s="290"/>
      <c r="M242" s="289"/>
      <c r="N242" s="290"/>
      <c r="O242" s="291"/>
      <c r="P242" s="259"/>
      <c r="Q242" s="291"/>
      <c r="R242" s="292"/>
      <c r="S242" s="280" t="str">
        <f t="shared" si="6"/>
        <v/>
      </c>
      <c r="T242" s="293">
        <f t="shared" si="7"/>
        <v>0</v>
      </c>
    </row>
    <row r="243" spans="1:20" s="280" customFormat="1" ht="13.2" x14ac:dyDescent="0.25">
      <c r="A243" s="281"/>
      <c r="B243" s="282"/>
      <c r="C243" s="283"/>
      <c r="D243" s="284"/>
      <c r="E243" s="285"/>
      <c r="F243" s="286"/>
      <c r="G243" s="285"/>
      <c r="H243" s="287"/>
      <c r="I243" s="284"/>
      <c r="J243" s="288"/>
      <c r="K243" s="289"/>
      <c r="L243" s="290"/>
      <c r="M243" s="289"/>
      <c r="N243" s="290"/>
      <c r="O243" s="291"/>
      <c r="P243" s="259"/>
      <c r="Q243" s="291"/>
      <c r="R243" s="292"/>
      <c r="S243" s="280" t="str">
        <f t="shared" si="6"/>
        <v/>
      </c>
      <c r="T243" s="293">
        <f t="shared" si="7"/>
        <v>0</v>
      </c>
    </row>
    <row r="244" spans="1:20" s="280" customFormat="1" ht="13.2" x14ac:dyDescent="0.25">
      <c r="A244" s="281"/>
      <c r="B244" s="282"/>
      <c r="C244" s="283"/>
      <c r="D244" s="284"/>
      <c r="E244" s="285"/>
      <c r="F244" s="286"/>
      <c r="G244" s="285"/>
      <c r="H244" s="287"/>
      <c r="I244" s="284"/>
      <c r="J244" s="288"/>
      <c r="K244" s="289"/>
      <c r="L244" s="290"/>
      <c r="M244" s="289"/>
      <c r="N244" s="290"/>
      <c r="O244" s="291"/>
      <c r="P244" s="259"/>
      <c r="Q244" s="291"/>
      <c r="R244" s="292"/>
      <c r="S244" s="280" t="str">
        <f t="shared" si="6"/>
        <v/>
      </c>
      <c r="T244" s="293">
        <f t="shared" si="7"/>
        <v>0</v>
      </c>
    </row>
    <row r="245" spans="1:20" s="280" customFormat="1" ht="13.2" x14ac:dyDescent="0.25">
      <c r="A245" s="281"/>
      <c r="B245" s="282"/>
      <c r="C245" s="283"/>
      <c r="D245" s="284"/>
      <c r="E245" s="285"/>
      <c r="F245" s="286"/>
      <c r="G245" s="285"/>
      <c r="H245" s="287"/>
      <c r="I245" s="284"/>
      <c r="J245" s="288"/>
      <c r="K245" s="289"/>
      <c r="L245" s="290"/>
      <c r="M245" s="289"/>
      <c r="N245" s="290"/>
      <c r="O245" s="291"/>
      <c r="P245" s="259"/>
      <c r="Q245" s="291"/>
      <c r="R245" s="292"/>
      <c r="S245" s="280" t="str">
        <f t="shared" si="6"/>
        <v/>
      </c>
      <c r="T245" s="293">
        <f t="shared" si="7"/>
        <v>0</v>
      </c>
    </row>
    <row r="246" spans="1:20" s="280" customFormat="1" ht="13.2" x14ac:dyDescent="0.25">
      <c r="A246" s="281"/>
      <c r="B246" s="282"/>
      <c r="C246" s="283"/>
      <c r="D246" s="284"/>
      <c r="E246" s="285"/>
      <c r="F246" s="286"/>
      <c r="G246" s="285"/>
      <c r="H246" s="287"/>
      <c r="I246" s="284"/>
      <c r="J246" s="288"/>
      <c r="K246" s="289"/>
      <c r="L246" s="290"/>
      <c r="M246" s="289"/>
      <c r="N246" s="290"/>
      <c r="O246" s="291"/>
      <c r="P246" s="259"/>
      <c r="Q246" s="291"/>
      <c r="R246" s="292"/>
      <c r="S246" s="280" t="str">
        <f t="shared" si="6"/>
        <v/>
      </c>
      <c r="T246" s="293">
        <f t="shared" si="7"/>
        <v>0</v>
      </c>
    </row>
    <row r="247" spans="1:20" s="280" customFormat="1" ht="13.2" x14ac:dyDescent="0.25">
      <c r="A247" s="281"/>
      <c r="B247" s="282"/>
      <c r="C247" s="283"/>
      <c r="D247" s="284"/>
      <c r="E247" s="285"/>
      <c r="F247" s="286"/>
      <c r="G247" s="285"/>
      <c r="H247" s="287"/>
      <c r="I247" s="284"/>
      <c r="J247" s="288"/>
      <c r="K247" s="289"/>
      <c r="L247" s="290"/>
      <c r="M247" s="289"/>
      <c r="N247" s="290"/>
      <c r="O247" s="291"/>
      <c r="P247" s="259"/>
      <c r="Q247" s="291"/>
      <c r="R247" s="292"/>
      <c r="S247" s="280" t="str">
        <f t="shared" si="6"/>
        <v/>
      </c>
      <c r="T247" s="293">
        <f t="shared" si="7"/>
        <v>0</v>
      </c>
    </row>
    <row r="248" spans="1:20" s="280" customFormat="1" ht="13.2" x14ac:dyDescent="0.25">
      <c r="A248" s="281"/>
      <c r="B248" s="282"/>
      <c r="C248" s="283"/>
      <c r="D248" s="284"/>
      <c r="E248" s="285"/>
      <c r="F248" s="286"/>
      <c r="G248" s="285"/>
      <c r="H248" s="287"/>
      <c r="I248" s="284"/>
      <c r="J248" s="288"/>
      <c r="K248" s="289"/>
      <c r="L248" s="290"/>
      <c r="M248" s="289"/>
      <c r="N248" s="290"/>
      <c r="O248" s="291"/>
      <c r="P248" s="259"/>
      <c r="Q248" s="291"/>
      <c r="R248" s="292"/>
      <c r="S248" s="280" t="str">
        <f t="shared" si="6"/>
        <v/>
      </c>
      <c r="T248" s="293">
        <f t="shared" si="7"/>
        <v>0</v>
      </c>
    </row>
    <row r="249" spans="1:20" s="280" customFormat="1" ht="13.2" x14ac:dyDescent="0.25">
      <c r="A249" s="281"/>
      <c r="B249" s="282"/>
      <c r="C249" s="283"/>
      <c r="D249" s="284"/>
      <c r="E249" s="285"/>
      <c r="F249" s="294"/>
      <c r="G249" s="285"/>
      <c r="H249" s="287"/>
      <c r="I249" s="284"/>
      <c r="J249" s="288"/>
      <c r="K249" s="289"/>
      <c r="L249" s="290"/>
      <c r="M249" s="289"/>
      <c r="N249" s="290"/>
      <c r="O249" s="291"/>
      <c r="P249" s="259"/>
      <c r="Q249" s="291"/>
      <c r="R249" s="292"/>
      <c r="S249" s="280" t="str">
        <f t="shared" si="6"/>
        <v/>
      </c>
      <c r="T249" s="293">
        <f t="shared" si="7"/>
        <v>0</v>
      </c>
    </row>
    <row r="250" spans="1:20" s="280" customFormat="1" ht="13.2" x14ac:dyDescent="0.25">
      <c r="A250" s="281"/>
      <c r="B250" s="282"/>
      <c r="C250" s="283"/>
      <c r="D250" s="284"/>
      <c r="E250" s="285"/>
      <c r="F250" s="295"/>
      <c r="G250" s="285"/>
      <c r="H250" s="287"/>
      <c r="I250" s="284"/>
      <c r="J250" s="288"/>
      <c r="K250" s="289"/>
      <c r="L250" s="290"/>
      <c r="M250" s="289"/>
      <c r="N250" s="290"/>
      <c r="O250" s="291"/>
      <c r="P250" s="259"/>
      <c r="Q250" s="291"/>
      <c r="R250" s="292"/>
      <c r="S250" s="280" t="str">
        <f t="shared" si="6"/>
        <v/>
      </c>
      <c r="T250" s="293">
        <f t="shared" si="7"/>
        <v>0</v>
      </c>
    </row>
    <row r="251" spans="1:20" s="280" customFormat="1" ht="13.2" x14ac:dyDescent="0.25">
      <c r="A251" s="281"/>
      <c r="B251" s="282"/>
      <c r="C251" s="283"/>
      <c r="D251" s="284"/>
      <c r="E251" s="285"/>
      <c r="F251" s="286"/>
      <c r="G251" s="285"/>
      <c r="H251" s="287"/>
      <c r="I251" s="284"/>
      <c r="J251" s="288"/>
      <c r="K251" s="289"/>
      <c r="L251" s="290"/>
      <c r="M251" s="289"/>
      <c r="N251" s="290"/>
      <c r="O251" s="291"/>
      <c r="P251" s="259"/>
      <c r="Q251" s="291"/>
      <c r="R251" s="292"/>
      <c r="S251" s="280" t="str">
        <f t="shared" si="6"/>
        <v/>
      </c>
      <c r="T251" s="293">
        <f t="shared" si="7"/>
        <v>0</v>
      </c>
    </row>
    <row r="252" spans="1:20" s="280" customFormat="1" ht="13.2" x14ac:dyDescent="0.25">
      <c r="A252" s="281"/>
      <c r="B252" s="282"/>
      <c r="C252" s="283"/>
      <c r="D252" s="284"/>
      <c r="E252" s="285"/>
      <c r="F252" s="286"/>
      <c r="G252" s="285"/>
      <c r="H252" s="287"/>
      <c r="I252" s="284"/>
      <c r="J252" s="288"/>
      <c r="K252" s="289"/>
      <c r="L252" s="290"/>
      <c r="M252" s="289"/>
      <c r="N252" s="290"/>
      <c r="O252" s="291"/>
      <c r="P252" s="259"/>
      <c r="Q252" s="291"/>
      <c r="R252" s="292"/>
      <c r="S252" s="280" t="str">
        <f t="shared" si="6"/>
        <v/>
      </c>
      <c r="T252" s="293">
        <f t="shared" si="7"/>
        <v>0</v>
      </c>
    </row>
    <row r="253" spans="1:20" s="280" customFormat="1" ht="13.2" x14ac:dyDescent="0.25">
      <c r="A253" s="281"/>
      <c r="B253" s="282"/>
      <c r="C253" s="283"/>
      <c r="D253" s="284"/>
      <c r="E253" s="285"/>
      <c r="F253" s="286"/>
      <c r="G253" s="285"/>
      <c r="H253" s="287"/>
      <c r="I253" s="284"/>
      <c r="J253" s="288"/>
      <c r="K253" s="289"/>
      <c r="L253" s="290"/>
      <c r="M253" s="289"/>
      <c r="N253" s="290"/>
      <c r="O253" s="291"/>
      <c r="P253" s="259"/>
      <c r="Q253" s="291"/>
      <c r="R253" s="292"/>
      <c r="S253" s="280" t="str">
        <f t="shared" si="6"/>
        <v/>
      </c>
      <c r="T253" s="293">
        <f t="shared" si="7"/>
        <v>0</v>
      </c>
    </row>
    <row r="254" spans="1:20" s="280" customFormat="1" ht="13.2" x14ac:dyDescent="0.25">
      <c r="A254" s="281"/>
      <c r="B254" s="282"/>
      <c r="C254" s="283"/>
      <c r="D254" s="284"/>
      <c r="E254" s="285"/>
      <c r="F254" s="286"/>
      <c r="G254" s="285"/>
      <c r="H254" s="287"/>
      <c r="I254" s="284"/>
      <c r="J254" s="288"/>
      <c r="K254" s="289"/>
      <c r="L254" s="290"/>
      <c r="M254" s="289"/>
      <c r="N254" s="290"/>
      <c r="O254" s="291"/>
      <c r="P254" s="259"/>
      <c r="Q254" s="291"/>
      <c r="R254" s="292"/>
      <c r="S254" s="280" t="str">
        <f t="shared" si="6"/>
        <v/>
      </c>
      <c r="T254" s="293">
        <f t="shared" si="7"/>
        <v>0</v>
      </c>
    </row>
    <row r="255" spans="1:20" s="280" customFormat="1" ht="13.2" x14ac:dyDescent="0.25">
      <c r="A255" s="281"/>
      <c r="B255" s="282"/>
      <c r="C255" s="283"/>
      <c r="D255" s="284"/>
      <c r="E255" s="285"/>
      <c r="F255" s="286"/>
      <c r="G255" s="285"/>
      <c r="H255" s="287"/>
      <c r="I255" s="284"/>
      <c r="J255" s="288"/>
      <c r="K255" s="289"/>
      <c r="L255" s="290"/>
      <c r="M255" s="289"/>
      <c r="N255" s="290"/>
      <c r="O255" s="291"/>
      <c r="P255" s="259"/>
      <c r="Q255" s="291"/>
      <c r="R255" s="292"/>
      <c r="S255" s="280" t="str">
        <f t="shared" si="6"/>
        <v/>
      </c>
      <c r="T255" s="293">
        <f t="shared" si="7"/>
        <v>0</v>
      </c>
    </row>
    <row r="256" spans="1:20" s="280" customFormat="1" ht="13.2" x14ac:dyDescent="0.25">
      <c r="A256" s="281"/>
      <c r="B256" s="282"/>
      <c r="C256" s="283"/>
      <c r="D256" s="284"/>
      <c r="E256" s="285"/>
      <c r="F256" s="286"/>
      <c r="G256" s="285"/>
      <c r="H256" s="287"/>
      <c r="I256" s="284"/>
      <c r="J256" s="288"/>
      <c r="K256" s="289"/>
      <c r="L256" s="290"/>
      <c r="M256" s="289"/>
      <c r="N256" s="290"/>
      <c r="O256" s="291"/>
      <c r="P256" s="259"/>
      <c r="Q256" s="291"/>
      <c r="R256" s="292"/>
      <c r="S256" s="280" t="str">
        <f t="shared" si="6"/>
        <v/>
      </c>
      <c r="T256" s="293">
        <f t="shared" si="7"/>
        <v>0</v>
      </c>
    </row>
    <row r="257" spans="1:20" s="280" customFormat="1" ht="13.2" x14ac:dyDescent="0.25">
      <c r="A257" s="281"/>
      <c r="B257" s="282"/>
      <c r="C257" s="283"/>
      <c r="D257" s="284"/>
      <c r="E257" s="285"/>
      <c r="F257" s="286"/>
      <c r="G257" s="285"/>
      <c r="H257" s="287"/>
      <c r="I257" s="284"/>
      <c r="J257" s="288"/>
      <c r="K257" s="289"/>
      <c r="L257" s="290"/>
      <c r="M257" s="289"/>
      <c r="N257" s="290"/>
      <c r="O257" s="291"/>
      <c r="P257" s="259"/>
      <c r="Q257" s="291"/>
      <c r="R257" s="292"/>
      <c r="S257" s="280" t="str">
        <f t="shared" si="6"/>
        <v/>
      </c>
      <c r="T257" s="293">
        <f t="shared" si="7"/>
        <v>0</v>
      </c>
    </row>
    <row r="258" spans="1:20" s="280" customFormat="1" ht="13.2" x14ac:dyDescent="0.25">
      <c r="A258" s="281"/>
      <c r="B258" s="282"/>
      <c r="C258" s="283"/>
      <c r="D258" s="284"/>
      <c r="E258" s="285"/>
      <c r="F258" s="286"/>
      <c r="G258" s="285"/>
      <c r="H258" s="287"/>
      <c r="I258" s="284"/>
      <c r="J258" s="288"/>
      <c r="K258" s="289"/>
      <c r="L258" s="290"/>
      <c r="M258" s="289"/>
      <c r="N258" s="290"/>
      <c r="O258" s="291"/>
      <c r="P258" s="259"/>
      <c r="Q258" s="291"/>
      <c r="R258" s="292"/>
      <c r="S258" s="280" t="str">
        <f t="shared" si="6"/>
        <v/>
      </c>
      <c r="T258" s="293">
        <f t="shared" si="7"/>
        <v>0</v>
      </c>
    </row>
    <row r="259" spans="1:20" s="280" customFormat="1" ht="13.2" x14ac:dyDescent="0.25">
      <c r="A259" s="281"/>
      <c r="B259" s="282"/>
      <c r="C259" s="283"/>
      <c r="D259" s="284"/>
      <c r="E259" s="285"/>
      <c r="F259" s="286"/>
      <c r="G259" s="285"/>
      <c r="H259" s="287"/>
      <c r="I259" s="284"/>
      <c r="J259" s="288"/>
      <c r="K259" s="289"/>
      <c r="L259" s="290"/>
      <c r="M259" s="289"/>
      <c r="N259" s="290"/>
      <c r="O259" s="291"/>
      <c r="P259" s="259"/>
      <c r="Q259" s="291"/>
      <c r="R259" s="292"/>
      <c r="S259" s="280" t="str">
        <f t="shared" si="6"/>
        <v/>
      </c>
      <c r="T259" s="293">
        <f t="shared" si="7"/>
        <v>0</v>
      </c>
    </row>
    <row r="260" spans="1:20" s="280" customFormat="1" ht="13.2" x14ac:dyDescent="0.25">
      <c r="A260" s="281"/>
      <c r="B260" s="282"/>
      <c r="C260" s="283"/>
      <c r="D260" s="284"/>
      <c r="E260" s="285"/>
      <c r="F260" s="294"/>
      <c r="G260" s="285"/>
      <c r="H260" s="287"/>
      <c r="I260" s="284"/>
      <c r="J260" s="288"/>
      <c r="K260" s="289"/>
      <c r="L260" s="290"/>
      <c r="M260" s="289"/>
      <c r="N260" s="290"/>
      <c r="O260" s="291"/>
      <c r="P260" s="259"/>
      <c r="Q260" s="291"/>
      <c r="R260" s="292"/>
      <c r="S260" s="280" t="str">
        <f t="shared" si="6"/>
        <v/>
      </c>
      <c r="T260" s="293">
        <f t="shared" si="7"/>
        <v>0</v>
      </c>
    </row>
    <row r="261" spans="1:20" s="280" customFormat="1" ht="13.2" x14ac:dyDescent="0.25">
      <c r="A261" s="281"/>
      <c r="B261" s="282"/>
      <c r="C261" s="283"/>
      <c r="D261" s="284"/>
      <c r="E261" s="285"/>
      <c r="F261" s="295"/>
      <c r="G261" s="285"/>
      <c r="H261" s="287"/>
      <c r="I261" s="284"/>
      <c r="J261" s="288"/>
      <c r="K261" s="289"/>
      <c r="L261" s="290"/>
      <c r="M261" s="289"/>
      <c r="N261" s="290"/>
      <c r="O261" s="291"/>
      <c r="P261" s="259"/>
      <c r="Q261" s="291"/>
      <c r="R261" s="292"/>
      <c r="S261" s="280" t="str">
        <f t="shared" si="6"/>
        <v/>
      </c>
      <c r="T261" s="293">
        <f t="shared" si="7"/>
        <v>0</v>
      </c>
    </row>
    <row r="262" spans="1:20" s="280" customFormat="1" ht="13.2" x14ac:dyDescent="0.25">
      <c r="A262" s="281"/>
      <c r="B262" s="282"/>
      <c r="C262" s="283"/>
      <c r="D262" s="284"/>
      <c r="E262" s="285"/>
      <c r="F262" s="286"/>
      <c r="G262" s="285"/>
      <c r="H262" s="287"/>
      <c r="I262" s="284"/>
      <c r="J262" s="288"/>
      <c r="K262" s="289"/>
      <c r="L262" s="290"/>
      <c r="M262" s="289"/>
      <c r="N262" s="290"/>
      <c r="O262" s="291"/>
      <c r="P262" s="259"/>
      <c r="Q262" s="291"/>
      <c r="R262" s="292"/>
      <c r="S262" s="280" t="str">
        <f t="shared" si="6"/>
        <v/>
      </c>
      <c r="T262" s="293">
        <f t="shared" si="7"/>
        <v>0</v>
      </c>
    </row>
    <row r="263" spans="1:20" s="280" customFormat="1" ht="13.2" x14ac:dyDescent="0.25">
      <c r="A263" s="281"/>
      <c r="B263" s="282"/>
      <c r="C263" s="283"/>
      <c r="D263" s="284"/>
      <c r="E263" s="285"/>
      <c r="F263" s="286"/>
      <c r="G263" s="285"/>
      <c r="H263" s="287"/>
      <c r="I263" s="284"/>
      <c r="J263" s="288"/>
      <c r="K263" s="289"/>
      <c r="L263" s="290"/>
      <c r="M263" s="289"/>
      <c r="N263" s="290"/>
      <c r="O263" s="291"/>
      <c r="P263" s="259"/>
      <c r="Q263" s="291"/>
      <c r="R263" s="292"/>
      <c r="S263" s="280" t="str">
        <f t="shared" si="6"/>
        <v/>
      </c>
      <c r="T263" s="293">
        <f t="shared" si="7"/>
        <v>0</v>
      </c>
    </row>
    <row r="264" spans="1:20" s="280" customFormat="1" ht="13.2" x14ac:dyDescent="0.25">
      <c r="A264" s="281"/>
      <c r="B264" s="282"/>
      <c r="C264" s="283"/>
      <c r="D264" s="284"/>
      <c r="E264" s="285"/>
      <c r="F264" s="286"/>
      <c r="G264" s="285"/>
      <c r="H264" s="287"/>
      <c r="I264" s="284"/>
      <c r="J264" s="288"/>
      <c r="K264" s="289"/>
      <c r="L264" s="290"/>
      <c r="M264" s="289"/>
      <c r="N264" s="290"/>
      <c r="O264" s="291"/>
      <c r="P264" s="259"/>
      <c r="Q264" s="291"/>
      <c r="R264" s="292"/>
      <c r="S264" s="280" t="str">
        <f t="shared" si="6"/>
        <v/>
      </c>
      <c r="T264" s="293">
        <f t="shared" si="7"/>
        <v>0</v>
      </c>
    </row>
    <row r="265" spans="1:20" s="280" customFormat="1" ht="13.2" x14ac:dyDescent="0.25">
      <c r="A265" s="281"/>
      <c r="B265" s="282"/>
      <c r="C265" s="283"/>
      <c r="D265" s="284"/>
      <c r="E265" s="285"/>
      <c r="F265" s="286"/>
      <c r="G265" s="285"/>
      <c r="H265" s="287"/>
      <c r="I265" s="284"/>
      <c r="J265" s="288"/>
      <c r="K265" s="289"/>
      <c r="L265" s="290"/>
      <c r="M265" s="289"/>
      <c r="N265" s="290"/>
      <c r="O265" s="291"/>
      <c r="P265" s="259"/>
      <c r="Q265" s="291"/>
      <c r="R265" s="292"/>
      <c r="S265" s="280" t="str">
        <f t="shared" si="6"/>
        <v/>
      </c>
      <c r="T265" s="293">
        <f t="shared" si="7"/>
        <v>0</v>
      </c>
    </row>
    <row r="266" spans="1:20" s="280" customFormat="1" ht="13.2" x14ac:dyDescent="0.25">
      <c r="A266" s="281"/>
      <c r="B266" s="282"/>
      <c r="C266" s="283"/>
      <c r="D266" s="284"/>
      <c r="E266" s="285"/>
      <c r="F266" s="286"/>
      <c r="G266" s="285"/>
      <c r="H266" s="287"/>
      <c r="I266" s="284"/>
      <c r="J266" s="288"/>
      <c r="K266" s="289"/>
      <c r="L266" s="290"/>
      <c r="M266" s="289"/>
      <c r="N266" s="290"/>
      <c r="O266" s="291"/>
      <c r="P266" s="259"/>
      <c r="Q266" s="291"/>
      <c r="R266" s="292"/>
      <c r="S266" s="280" t="str">
        <f t="shared" si="6"/>
        <v/>
      </c>
      <c r="T266" s="293">
        <f t="shared" si="7"/>
        <v>0</v>
      </c>
    </row>
    <row r="267" spans="1:20" s="280" customFormat="1" ht="13.2" x14ac:dyDescent="0.25">
      <c r="A267" s="281"/>
      <c r="B267" s="282"/>
      <c r="C267" s="283"/>
      <c r="D267" s="284"/>
      <c r="E267" s="285"/>
      <c r="F267" s="286"/>
      <c r="G267" s="285"/>
      <c r="H267" s="287"/>
      <c r="I267" s="284"/>
      <c r="J267" s="288"/>
      <c r="K267" s="289"/>
      <c r="L267" s="290"/>
      <c r="M267" s="289"/>
      <c r="N267" s="290"/>
      <c r="O267" s="291"/>
      <c r="P267" s="259"/>
      <c r="Q267" s="291"/>
      <c r="R267" s="292"/>
      <c r="S267" s="280" t="str">
        <f t="shared" si="6"/>
        <v/>
      </c>
      <c r="T267" s="293">
        <f t="shared" si="7"/>
        <v>0</v>
      </c>
    </row>
    <row r="268" spans="1:20" s="280" customFormat="1" ht="13.2" x14ac:dyDescent="0.25">
      <c r="A268" s="281"/>
      <c r="B268" s="282"/>
      <c r="C268" s="283"/>
      <c r="D268" s="284"/>
      <c r="E268" s="285"/>
      <c r="F268" s="286"/>
      <c r="G268" s="285"/>
      <c r="H268" s="287"/>
      <c r="I268" s="284"/>
      <c r="J268" s="288"/>
      <c r="K268" s="289"/>
      <c r="L268" s="290"/>
      <c r="M268" s="289"/>
      <c r="N268" s="290"/>
      <c r="O268" s="291"/>
      <c r="P268" s="259"/>
      <c r="Q268" s="291"/>
      <c r="R268" s="292"/>
      <c r="S268" s="280" t="str">
        <f t="shared" si="6"/>
        <v/>
      </c>
      <c r="T268" s="293">
        <f t="shared" si="7"/>
        <v>0</v>
      </c>
    </row>
    <row r="269" spans="1:20" s="280" customFormat="1" ht="13.2" x14ac:dyDescent="0.25">
      <c r="A269" s="281"/>
      <c r="B269" s="282"/>
      <c r="C269" s="283"/>
      <c r="D269" s="284"/>
      <c r="E269" s="285"/>
      <c r="F269" s="286"/>
      <c r="G269" s="285"/>
      <c r="H269" s="287"/>
      <c r="I269" s="284"/>
      <c r="J269" s="288"/>
      <c r="K269" s="289"/>
      <c r="L269" s="290"/>
      <c r="M269" s="289"/>
      <c r="N269" s="290"/>
      <c r="O269" s="291"/>
      <c r="P269" s="259"/>
      <c r="Q269" s="291"/>
      <c r="R269" s="292"/>
      <c r="S269" s="280" t="str">
        <f t="shared" si="6"/>
        <v/>
      </c>
      <c r="T269" s="293">
        <f t="shared" si="7"/>
        <v>0</v>
      </c>
    </row>
    <row r="270" spans="1:20" s="280" customFormat="1" ht="13.2" x14ac:dyDescent="0.25">
      <c r="A270" s="281"/>
      <c r="B270" s="282"/>
      <c r="C270" s="283"/>
      <c r="D270" s="284"/>
      <c r="E270" s="285"/>
      <c r="F270" s="286"/>
      <c r="G270" s="285"/>
      <c r="H270" s="287"/>
      <c r="I270" s="284"/>
      <c r="J270" s="288"/>
      <c r="K270" s="289"/>
      <c r="L270" s="290"/>
      <c r="M270" s="289"/>
      <c r="N270" s="290"/>
      <c r="O270" s="291"/>
      <c r="P270" s="259"/>
      <c r="Q270" s="291"/>
      <c r="R270" s="292"/>
      <c r="S270" s="280" t="str">
        <f t="shared" si="6"/>
        <v/>
      </c>
      <c r="T270" s="293">
        <f t="shared" si="7"/>
        <v>0</v>
      </c>
    </row>
    <row r="271" spans="1:20" s="280" customFormat="1" ht="13.2" x14ac:dyDescent="0.25">
      <c r="A271" s="281"/>
      <c r="B271" s="282"/>
      <c r="C271" s="283"/>
      <c r="D271" s="284"/>
      <c r="E271" s="285"/>
      <c r="F271" s="294"/>
      <c r="G271" s="285"/>
      <c r="H271" s="287"/>
      <c r="I271" s="284"/>
      <c r="J271" s="288"/>
      <c r="K271" s="289"/>
      <c r="L271" s="290"/>
      <c r="M271" s="289"/>
      <c r="N271" s="290"/>
      <c r="O271" s="291"/>
      <c r="P271" s="259"/>
      <c r="Q271" s="291"/>
      <c r="R271" s="292"/>
      <c r="S271" s="280" t="str">
        <f t="shared" si="6"/>
        <v/>
      </c>
      <c r="T271" s="293">
        <f t="shared" si="7"/>
        <v>0</v>
      </c>
    </row>
    <row r="272" spans="1:20" s="280" customFormat="1" ht="13.2" x14ac:dyDescent="0.25">
      <c r="A272" s="281"/>
      <c r="B272" s="282"/>
      <c r="C272" s="283"/>
      <c r="D272" s="284"/>
      <c r="E272" s="285"/>
      <c r="F272" s="295"/>
      <c r="G272" s="285"/>
      <c r="H272" s="287"/>
      <c r="I272" s="284"/>
      <c r="J272" s="288"/>
      <c r="K272" s="289"/>
      <c r="L272" s="290"/>
      <c r="M272" s="289"/>
      <c r="N272" s="290"/>
      <c r="O272" s="291"/>
      <c r="P272" s="259"/>
      <c r="Q272" s="291"/>
      <c r="R272" s="292"/>
      <c r="S272" s="280" t="str">
        <f t="shared" si="6"/>
        <v/>
      </c>
      <c r="T272" s="293">
        <f t="shared" si="7"/>
        <v>0</v>
      </c>
    </row>
    <row r="273" spans="1:20" s="280" customFormat="1" ht="13.2" x14ac:dyDescent="0.25">
      <c r="A273" s="281"/>
      <c r="B273" s="282"/>
      <c r="C273" s="283"/>
      <c r="D273" s="284"/>
      <c r="E273" s="285"/>
      <c r="F273" s="286"/>
      <c r="G273" s="285"/>
      <c r="H273" s="287"/>
      <c r="I273" s="284"/>
      <c r="J273" s="288"/>
      <c r="K273" s="289"/>
      <c r="L273" s="290"/>
      <c r="M273" s="289"/>
      <c r="N273" s="290"/>
      <c r="O273" s="291"/>
      <c r="P273" s="259"/>
      <c r="Q273" s="291"/>
      <c r="R273" s="292"/>
      <c r="S273" s="280" t="str">
        <f t="shared" si="6"/>
        <v/>
      </c>
      <c r="T273" s="293">
        <f t="shared" si="7"/>
        <v>0</v>
      </c>
    </row>
    <row r="274" spans="1:20" s="280" customFormat="1" ht="13.2" x14ac:dyDescent="0.25">
      <c r="A274" s="281"/>
      <c r="B274" s="282"/>
      <c r="C274" s="283"/>
      <c r="D274" s="284"/>
      <c r="E274" s="285"/>
      <c r="F274" s="286"/>
      <c r="G274" s="285"/>
      <c r="H274" s="287"/>
      <c r="I274" s="284"/>
      <c r="J274" s="288"/>
      <c r="K274" s="289"/>
      <c r="L274" s="290"/>
      <c r="M274" s="289"/>
      <c r="N274" s="290"/>
      <c r="O274" s="291"/>
      <c r="P274" s="259"/>
      <c r="Q274" s="291"/>
      <c r="R274" s="292"/>
      <c r="S274" s="280" t="str">
        <f t="shared" si="6"/>
        <v/>
      </c>
      <c r="T274" s="293">
        <f t="shared" si="7"/>
        <v>0</v>
      </c>
    </row>
    <row r="275" spans="1:20" s="280" customFormat="1" ht="13.2" x14ac:dyDescent="0.25">
      <c r="A275" s="281"/>
      <c r="B275" s="282"/>
      <c r="C275" s="283"/>
      <c r="D275" s="284"/>
      <c r="E275" s="285"/>
      <c r="F275" s="286"/>
      <c r="G275" s="285"/>
      <c r="H275" s="287"/>
      <c r="I275" s="284"/>
      <c r="J275" s="288"/>
      <c r="K275" s="289"/>
      <c r="L275" s="290"/>
      <c r="M275" s="289"/>
      <c r="N275" s="290"/>
      <c r="O275" s="291"/>
      <c r="P275" s="259"/>
      <c r="Q275" s="291"/>
      <c r="R275" s="292"/>
      <c r="S275" s="280" t="str">
        <f t="shared" si="6"/>
        <v/>
      </c>
      <c r="T275" s="293">
        <f t="shared" si="7"/>
        <v>0</v>
      </c>
    </row>
    <row r="276" spans="1:20" s="280" customFormat="1" ht="13.2" x14ac:dyDescent="0.25">
      <c r="A276" s="281"/>
      <c r="B276" s="282"/>
      <c r="C276" s="283"/>
      <c r="D276" s="284"/>
      <c r="E276" s="285"/>
      <c r="F276" s="286"/>
      <c r="G276" s="285"/>
      <c r="H276" s="287"/>
      <c r="I276" s="284"/>
      <c r="J276" s="288"/>
      <c r="K276" s="289"/>
      <c r="L276" s="290"/>
      <c r="M276" s="289"/>
      <c r="N276" s="290"/>
      <c r="O276" s="291"/>
      <c r="P276" s="259"/>
      <c r="Q276" s="291"/>
      <c r="R276" s="292"/>
      <c r="S276" s="280" t="str">
        <f t="shared" si="6"/>
        <v/>
      </c>
      <c r="T276" s="293">
        <f t="shared" si="7"/>
        <v>0</v>
      </c>
    </row>
    <row r="277" spans="1:20" s="280" customFormat="1" ht="13.2" x14ac:dyDescent="0.25">
      <c r="A277" s="281"/>
      <c r="B277" s="282"/>
      <c r="C277" s="283"/>
      <c r="D277" s="284"/>
      <c r="E277" s="285"/>
      <c r="F277" s="286"/>
      <c r="G277" s="285"/>
      <c r="H277" s="287"/>
      <c r="I277" s="284"/>
      <c r="J277" s="288"/>
      <c r="K277" s="289"/>
      <c r="L277" s="290"/>
      <c r="M277" s="289"/>
      <c r="N277" s="290"/>
      <c r="O277" s="291"/>
      <c r="P277" s="259"/>
      <c r="Q277" s="291"/>
      <c r="R277" s="292"/>
      <c r="S277" s="280" t="str">
        <f t="shared" si="6"/>
        <v/>
      </c>
      <c r="T277" s="293">
        <f t="shared" si="7"/>
        <v>0</v>
      </c>
    </row>
    <row r="278" spans="1:20" s="280" customFormat="1" ht="13.2" x14ac:dyDescent="0.25">
      <c r="A278" s="281"/>
      <c r="B278" s="282"/>
      <c r="C278" s="283"/>
      <c r="D278" s="284"/>
      <c r="E278" s="285"/>
      <c r="F278" s="286"/>
      <c r="G278" s="285"/>
      <c r="H278" s="287"/>
      <c r="I278" s="284"/>
      <c r="J278" s="288"/>
      <c r="K278" s="289"/>
      <c r="L278" s="290"/>
      <c r="M278" s="289"/>
      <c r="N278" s="290"/>
      <c r="O278" s="291"/>
      <c r="P278" s="259"/>
      <c r="Q278" s="291"/>
      <c r="R278" s="292"/>
      <c r="S278" s="280" t="str">
        <f t="shared" si="6"/>
        <v/>
      </c>
      <c r="T278" s="293">
        <f t="shared" si="7"/>
        <v>0</v>
      </c>
    </row>
    <row r="279" spans="1:20" s="280" customFormat="1" ht="13.2" x14ac:dyDescent="0.25">
      <c r="A279" s="281"/>
      <c r="B279" s="282"/>
      <c r="C279" s="283"/>
      <c r="D279" s="284"/>
      <c r="E279" s="285"/>
      <c r="F279" s="286"/>
      <c r="G279" s="285"/>
      <c r="H279" s="287"/>
      <c r="I279" s="284"/>
      <c r="J279" s="288"/>
      <c r="K279" s="289"/>
      <c r="L279" s="290"/>
      <c r="M279" s="289"/>
      <c r="N279" s="290"/>
      <c r="O279" s="291"/>
      <c r="P279" s="259"/>
      <c r="Q279" s="291"/>
      <c r="R279" s="292"/>
      <c r="S279" s="280" t="str">
        <f t="shared" si="6"/>
        <v/>
      </c>
      <c r="T279" s="293">
        <f t="shared" si="7"/>
        <v>0</v>
      </c>
    </row>
    <row r="280" spans="1:20" s="280" customFormat="1" ht="13.2" x14ac:dyDescent="0.25">
      <c r="A280" s="281"/>
      <c r="B280" s="282"/>
      <c r="C280" s="283"/>
      <c r="D280" s="284"/>
      <c r="E280" s="285"/>
      <c r="F280" s="286"/>
      <c r="G280" s="285"/>
      <c r="H280" s="287"/>
      <c r="I280" s="284"/>
      <c r="J280" s="288"/>
      <c r="K280" s="289"/>
      <c r="L280" s="290"/>
      <c r="M280" s="289"/>
      <c r="N280" s="290"/>
      <c r="O280" s="291"/>
      <c r="P280" s="259"/>
      <c r="Q280" s="291"/>
      <c r="R280" s="292"/>
      <c r="S280" s="280" t="str">
        <f t="shared" si="6"/>
        <v/>
      </c>
      <c r="T280" s="293">
        <f t="shared" si="7"/>
        <v>0</v>
      </c>
    </row>
    <row r="281" spans="1:20" s="280" customFormat="1" ht="13.2" x14ac:dyDescent="0.25">
      <c r="A281" s="281"/>
      <c r="B281" s="282"/>
      <c r="C281" s="283"/>
      <c r="D281" s="284"/>
      <c r="E281" s="285"/>
      <c r="F281" s="286"/>
      <c r="G281" s="285"/>
      <c r="H281" s="287"/>
      <c r="I281" s="284"/>
      <c r="J281" s="288"/>
      <c r="K281" s="289"/>
      <c r="L281" s="290"/>
      <c r="M281" s="289"/>
      <c r="N281" s="290"/>
      <c r="O281" s="291"/>
      <c r="P281" s="259"/>
      <c r="Q281" s="291"/>
      <c r="R281" s="292"/>
      <c r="S281" s="280" t="str">
        <f t="shared" si="6"/>
        <v/>
      </c>
      <c r="T281" s="293">
        <f t="shared" si="7"/>
        <v>0</v>
      </c>
    </row>
    <row r="282" spans="1:20" s="280" customFormat="1" ht="13.2" x14ac:dyDescent="0.25">
      <c r="A282" s="281"/>
      <c r="B282" s="282"/>
      <c r="C282" s="283"/>
      <c r="D282" s="284"/>
      <c r="E282" s="285"/>
      <c r="F282" s="294"/>
      <c r="G282" s="285"/>
      <c r="H282" s="287"/>
      <c r="I282" s="284"/>
      <c r="J282" s="288"/>
      <c r="K282" s="289"/>
      <c r="L282" s="290"/>
      <c r="M282" s="289"/>
      <c r="N282" s="290"/>
      <c r="O282" s="291"/>
      <c r="P282" s="259"/>
      <c r="Q282" s="291"/>
      <c r="R282" s="292"/>
      <c r="S282" s="280" t="str">
        <f t="shared" si="6"/>
        <v/>
      </c>
      <c r="T282" s="293">
        <f t="shared" si="7"/>
        <v>0</v>
      </c>
    </row>
    <row r="283" spans="1:20" s="280" customFormat="1" ht="13.2" x14ac:dyDescent="0.25">
      <c r="A283" s="281"/>
      <c r="B283" s="282"/>
      <c r="C283" s="283"/>
      <c r="D283" s="284"/>
      <c r="E283" s="285"/>
      <c r="F283" s="295"/>
      <c r="G283" s="285"/>
      <c r="H283" s="287"/>
      <c r="I283" s="284"/>
      <c r="J283" s="288"/>
      <c r="K283" s="289"/>
      <c r="L283" s="290"/>
      <c r="M283" s="289"/>
      <c r="N283" s="290"/>
      <c r="O283" s="291"/>
      <c r="P283" s="259"/>
      <c r="Q283" s="291"/>
      <c r="R283" s="292"/>
      <c r="S283" s="280" t="str">
        <f t="shared" si="6"/>
        <v/>
      </c>
      <c r="T283" s="293">
        <f t="shared" si="7"/>
        <v>0</v>
      </c>
    </row>
    <row r="284" spans="1:20" s="280" customFormat="1" ht="13.2" x14ac:dyDescent="0.25">
      <c r="A284" s="281"/>
      <c r="B284" s="282"/>
      <c r="C284" s="283"/>
      <c r="D284" s="284"/>
      <c r="E284" s="285"/>
      <c r="F284" s="286"/>
      <c r="G284" s="285"/>
      <c r="H284" s="287"/>
      <c r="I284" s="284"/>
      <c r="J284" s="288"/>
      <c r="K284" s="289"/>
      <c r="L284" s="290"/>
      <c r="M284" s="289"/>
      <c r="N284" s="290"/>
      <c r="O284" s="291"/>
      <c r="P284" s="259"/>
      <c r="Q284" s="291"/>
      <c r="R284" s="292"/>
      <c r="S284" s="280" t="str">
        <f t="shared" si="6"/>
        <v/>
      </c>
      <c r="T284" s="293">
        <f t="shared" si="7"/>
        <v>0</v>
      </c>
    </row>
    <row r="285" spans="1:20" s="280" customFormat="1" ht="13.2" x14ac:dyDescent="0.25">
      <c r="A285" s="281"/>
      <c r="B285" s="282"/>
      <c r="C285" s="283"/>
      <c r="D285" s="284"/>
      <c r="E285" s="285"/>
      <c r="F285" s="286"/>
      <c r="G285" s="285"/>
      <c r="H285" s="287"/>
      <c r="I285" s="284"/>
      <c r="J285" s="288"/>
      <c r="K285" s="289"/>
      <c r="L285" s="290"/>
      <c r="M285" s="289"/>
      <c r="N285" s="290"/>
      <c r="O285" s="291"/>
      <c r="P285" s="259"/>
      <c r="Q285" s="291"/>
      <c r="R285" s="292"/>
      <c r="S285" s="280" t="str">
        <f t="shared" si="6"/>
        <v/>
      </c>
      <c r="T285" s="293">
        <f t="shared" si="7"/>
        <v>0</v>
      </c>
    </row>
    <row r="286" spans="1:20" s="280" customFormat="1" ht="13.2" x14ac:dyDescent="0.25">
      <c r="A286" s="281"/>
      <c r="B286" s="282"/>
      <c r="C286" s="283"/>
      <c r="D286" s="284"/>
      <c r="E286" s="285"/>
      <c r="F286" s="286"/>
      <c r="G286" s="285"/>
      <c r="H286" s="287"/>
      <c r="I286" s="284"/>
      <c r="J286" s="288"/>
      <c r="K286" s="289"/>
      <c r="L286" s="290"/>
      <c r="M286" s="289"/>
      <c r="N286" s="290"/>
      <c r="O286" s="291"/>
      <c r="P286" s="259"/>
      <c r="Q286" s="291"/>
      <c r="R286" s="292"/>
      <c r="S286" s="280" t="str">
        <f t="shared" si="6"/>
        <v/>
      </c>
      <c r="T286" s="293">
        <f t="shared" si="7"/>
        <v>0</v>
      </c>
    </row>
    <row r="287" spans="1:20" s="280" customFormat="1" ht="13.2" x14ac:dyDescent="0.25">
      <c r="A287" s="281"/>
      <c r="B287" s="282"/>
      <c r="C287" s="283"/>
      <c r="D287" s="284"/>
      <c r="E287" s="285"/>
      <c r="F287" s="286"/>
      <c r="G287" s="285"/>
      <c r="H287" s="287"/>
      <c r="I287" s="284"/>
      <c r="J287" s="288"/>
      <c r="K287" s="289"/>
      <c r="L287" s="290"/>
      <c r="M287" s="289"/>
      <c r="N287" s="290"/>
      <c r="O287" s="291"/>
      <c r="P287" s="259"/>
      <c r="Q287" s="291"/>
      <c r="R287" s="292"/>
      <c r="S287" s="280" t="str">
        <f t="shared" ref="S287:S350" si="8">CONCATENATE(B287,C287,F287,J287)</f>
        <v/>
      </c>
      <c r="T287" s="293">
        <f t="shared" ref="T287:T350" si="9">L287</f>
        <v>0</v>
      </c>
    </row>
    <row r="288" spans="1:20" s="280" customFormat="1" ht="13.2" x14ac:dyDescent="0.25">
      <c r="A288" s="281"/>
      <c r="B288" s="282"/>
      <c r="C288" s="283"/>
      <c r="D288" s="284"/>
      <c r="E288" s="285"/>
      <c r="F288" s="286"/>
      <c r="G288" s="285"/>
      <c r="H288" s="287"/>
      <c r="I288" s="284"/>
      <c r="J288" s="288"/>
      <c r="K288" s="289"/>
      <c r="L288" s="290"/>
      <c r="M288" s="289"/>
      <c r="N288" s="290"/>
      <c r="O288" s="291"/>
      <c r="P288" s="259"/>
      <c r="Q288" s="291"/>
      <c r="R288" s="292"/>
      <c r="S288" s="280" t="str">
        <f t="shared" si="8"/>
        <v/>
      </c>
      <c r="T288" s="293">
        <f t="shared" si="9"/>
        <v>0</v>
      </c>
    </row>
    <row r="289" spans="1:20" s="280" customFormat="1" ht="13.2" x14ac:dyDescent="0.25">
      <c r="A289" s="281"/>
      <c r="B289" s="282"/>
      <c r="C289" s="283"/>
      <c r="D289" s="284"/>
      <c r="E289" s="285"/>
      <c r="F289" s="286"/>
      <c r="G289" s="285"/>
      <c r="H289" s="287"/>
      <c r="I289" s="284"/>
      <c r="J289" s="288"/>
      <c r="K289" s="289"/>
      <c r="L289" s="290"/>
      <c r="M289" s="289"/>
      <c r="N289" s="290"/>
      <c r="O289" s="291"/>
      <c r="P289" s="259"/>
      <c r="Q289" s="291"/>
      <c r="R289" s="292"/>
      <c r="S289" s="280" t="str">
        <f t="shared" si="8"/>
        <v/>
      </c>
      <c r="T289" s="293">
        <f t="shared" si="9"/>
        <v>0</v>
      </c>
    </row>
    <row r="290" spans="1:20" s="280" customFormat="1" ht="13.2" x14ac:dyDescent="0.25">
      <c r="A290" s="281"/>
      <c r="B290" s="282"/>
      <c r="C290" s="283"/>
      <c r="D290" s="284"/>
      <c r="E290" s="285"/>
      <c r="F290" s="286"/>
      <c r="G290" s="285"/>
      <c r="H290" s="287"/>
      <c r="I290" s="284"/>
      <c r="J290" s="288"/>
      <c r="K290" s="289"/>
      <c r="L290" s="290"/>
      <c r="M290" s="289"/>
      <c r="N290" s="290"/>
      <c r="O290" s="291"/>
      <c r="P290" s="259"/>
      <c r="Q290" s="291"/>
      <c r="R290" s="292"/>
      <c r="S290" s="280" t="str">
        <f t="shared" si="8"/>
        <v/>
      </c>
      <c r="T290" s="293">
        <f t="shared" si="9"/>
        <v>0</v>
      </c>
    </row>
    <row r="291" spans="1:20" s="280" customFormat="1" ht="13.2" x14ac:dyDescent="0.25">
      <c r="A291" s="281"/>
      <c r="B291" s="282"/>
      <c r="C291" s="283"/>
      <c r="D291" s="284"/>
      <c r="E291" s="285"/>
      <c r="F291" s="286"/>
      <c r="G291" s="285"/>
      <c r="H291" s="287"/>
      <c r="I291" s="284"/>
      <c r="J291" s="288"/>
      <c r="K291" s="289"/>
      <c r="L291" s="290"/>
      <c r="M291" s="289"/>
      <c r="N291" s="290"/>
      <c r="O291" s="291"/>
      <c r="P291" s="259"/>
      <c r="Q291" s="291"/>
      <c r="R291" s="292"/>
      <c r="S291" s="280" t="str">
        <f t="shared" si="8"/>
        <v/>
      </c>
      <c r="T291" s="293">
        <f t="shared" si="9"/>
        <v>0</v>
      </c>
    </row>
    <row r="292" spans="1:20" s="280" customFormat="1" ht="13.2" x14ac:dyDescent="0.25">
      <c r="A292" s="281"/>
      <c r="B292" s="282"/>
      <c r="C292" s="283"/>
      <c r="D292" s="284"/>
      <c r="E292" s="285"/>
      <c r="F292" s="286"/>
      <c r="G292" s="285"/>
      <c r="H292" s="287"/>
      <c r="I292" s="284"/>
      <c r="J292" s="288"/>
      <c r="K292" s="289"/>
      <c r="L292" s="290"/>
      <c r="M292" s="289"/>
      <c r="N292" s="290"/>
      <c r="O292" s="291"/>
      <c r="P292" s="259"/>
      <c r="Q292" s="291"/>
      <c r="R292" s="292"/>
      <c r="S292" s="280" t="str">
        <f t="shared" si="8"/>
        <v/>
      </c>
      <c r="T292" s="293">
        <f t="shared" si="9"/>
        <v>0</v>
      </c>
    </row>
    <row r="293" spans="1:20" s="280" customFormat="1" ht="13.2" x14ac:dyDescent="0.25">
      <c r="A293" s="281"/>
      <c r="B293" s="282"/>
      <c r="C293" s="283"/>
      <c r="D293" s="284"/>
      <c r="E293" s="285"/>
      <c r="F293" s="294"/>
      <c r="G293" s="285"/>
      <c r="H293" s="287"/>
      <c r="I293" s="284"/>
      <c r="J293" s="288"/>
      <c r="K293" s="289"/>
      <c r="L293" s="290"/>
      <c r="M293" s="289"/>
      <c r="N293" s="290"/>
      <c r="O293" s="291"/>
      <c r="P293" s="259"/>
      <c r="Q293" s="291"/>
      <c r="R293" s="292"/>
      <c r="S293" s="280" t="str">
        <f t="shared" si="8"/>
        <v/>
      </c>
      <c r="T293" s="293">
        <f t="shared" si="9"/>
        <v>0</v>
      </c>
    </row>
    <row r="294" spans="1:20" s="280" customFormat="1" ht="13.2" x14ac:dyDescent="0.25">
      <c r="A294" s="281"/>
      <c r="B294" s="282"/>
      <c r="C294" s="283"/>
      <c r="D294" s="284"/>
      <c r="E294" s="285"/>
      <c r="F294" s="295"/>
      <c r="G294" s="285"/>
      <c r="H294" s="287"/>
      <c r="I294" s="284"/>
      <c r="J294" s="288"/>
      <c r="K294" s="289"/>
      <c r="L294" s="290"/>
      <c r="M294" s="289"/>
      <c r="N294" s="290"/>
      <c r="O294" s="291"/>
      <c r="P294" s="259"/>
      <c r="Q294" s="291"/>
      <c r="R294" s="292"/>
      <c r="S294" s="280" t="str">
        <f t="shared" si="8"/>
        <v/>
      </c>
      <c r="T294" s="293">
        <f t="shared" si="9"/>
        <v>0</v>
      </c>
    </row>
    <row r="295" spans="1:20" s="280" customFormat="1" ht="13.2" x14ac:dyDescent="0.25">
      <c r="A295" s="281"/>
      <c r="B295" s="282"/>
      <c r="C295" s="283"/>
      <c r="D295" s="284"/>
      <c r="E295" s="285"/>
      <c r="F295" s="286"/>
      <c r="G295" s="285"/>
      <c r="H295" s="287"/>
      <c r="I295" s="284"/>
      <c r="J295" s="288"/>
      <c r="K295" s="289"/>
      <c r="L295" s="290"/>
      <c r="M295" s="289"/>
      <c r="N295" s="290"/>
      <c r="O295" s="291"/>
      <c r="P295" s="259"/>
      <c r="Q295" s="291"/>
      <c r="R295" s="292"/>
      <c r="S295" s="280" t="str">
        <f t="shared" si="8"/>
        <v/>
      </c>
      <c r="T295" s="293">
        <f t="shared" si="9"/>
        <v>0</v>
      </c>
    </row>
    <row r="296" spans="1:20" s="280" customFormat="1" ht="13.2" x14ac:dyDescent="0.25">
      <c r="A296" s="281"/>
      <c r="B296" s="282"/>
      <c r="C296" s="283"/>
      <c r="D296" s="284"/>
      <c r="E296" s="285"/>
      <c r="F296" s="286"/>
      <c r="G296" s="285"/>
      <c r="H296" s="287"/>
      <c r="I296" s="284"/>
      <c r="J296" s="288"/>
      <c r="K296" s="289"/>
      <c r="L296" s="290"/>
      <c r="M296" s="289"/>
      <c r="N296" s="290"/>
      <c r="O296" s="291"/>
      <c r="P296" s="259"/>
      <c r="Q296" s="291"/>
      <c r="R296" s="292"/>
      <c r="S296" s="280" t="str">
        <f t="shared" si="8"/>
        <v/>
      </c>
      <c r="T296" s="293">
        <f t="shared" si="9"/>
        <v>0</v>
      </c>
    </row>
    <row r="297" spans="1:20" s="280" customFormat="1" ht="13.2" x14ac:dyDescent="0.25">
      <c r="A297" s="281"/>
      <c r="B297" s="282"/>
      <c r="C297" s="283"/>
      <c r="D297" s="284"/>
      <c r="E297" s="285"/>
      <c r="F297" s="286"/>
      <c r="G297" s="285"/>
      <c r="H297" s="287"/>
      <c r="I297" s="284"/>
      <c r="J297" s="288"/>
      <c r="K297" s="289"/>
      <c r="L297" s="290"/>
      <c r="M297" s="289"/>
      <c r="N297" s="290"/>
      <c r="O297" s="291"/>
      <c r="P297" s="259"/>
      <c r="Q297" s="291"/>
      <c r="R297" s="292"/>
      <c r="S297" s="280" t="str">
        <f t="shared" si="8"/>
        <v/>
      </c>
      <c r="T297" s="293">
        <f t="shared" si="9"/>
        <v>0</v>
      </c>
    </row>
    <row r="298" spans="1:20" s="280" customFormat="1" ht="13.2" x14ac:dyDescent="0.25">
      <c r="A298" s="281"/>
      <c r="B298" s="282"/>
      <c r="C298" s="283"/>
      <c r="D298" s="284"/>
      <c r="E298" s="285"/>
      <c r="F298" s="286"/>
      <c r="G298" s="285"/>
      <c r="H298" s="287"/>
      <c r="I298" s="284"/>
      <c r="J298" s="288"/>
      <c r="K298" s="289"/>
      <c r="L298" s="290"/>
      <c r="M298" s="289"/>
      <c r="N298" s="290"/>
      <c r="O298" s="291"/>
      <c r="P298" s="259"/>
      <c r="Q298" s="291"/>
      <c r="R298" s="292"/>
      <c r="S298" s="280" t="str">
        <f t="shared" si="8"/>
        <v/>
      </c>
      <c r="T298" s="293">
        <f t="shared" si="9"/>
        <v>0</v>
      </c>
    </row>
    <row r="299" spans="1:20" s="280" customFormat="1" ht="13.2" x14ac:dyDescent="0.25">
      <c r="A299" s="281"/>
      <c r="B299" s="282"/>
      <c r="C299" s="283"/>
      <c r="D299" s="284"/>
      <c r="E299" s="285"/>
      <c r="F299" s="286"/>
      <c r="G299" s="285"/>
      <c r="H299" s="287"/>
      <c r="I299" s="284"/>
      <c r="J299" s="288"/>
      <c r="K299" s="289"/>
      <c r="L299" s="290"/>
      <c r="M299" s="289"/>
      <c r="N299" s="290"/>
      <c r="O299" s="291"/>
      <c r="P299" s="259"/>
      <c r="Q299" s="291"/>
      <c r="R299" s="292"/>
      <c r="S299" s="280" t="str">
        <f t="shared" si="8"/>
        <v/>
      </c>
      <c r="T299" s="293">
        <f t="shared" si="9"/>
        <v>0</v>
      </c>
    </row>
    <row r="300" spans="1:20" s="280" customFormat="1" ht="13.2" x14ac:dyDescent="0.25">
      <c r="A300" s="281"/>
      <c r="B300" s="282"/>
      <c r="C300" s="283"/>
      <c r="D300" s="284"/>
      <c r="E300" s="285"/>
      <c r="F300" s="286"/>
      <c r="G300" s="285"/>
      <c r="H300" s="287"/>
      <c r="I300" s="284"/>
      <c r="J300" s="288"/>
      <c r="K300" s="289"/>
      <c r="L300" s="290"/>
      <c r="M300" s="289"/>
      <c r="N300" s="290"/>
      <c r="O300" s="291"/>
      <c r="P300" s="259"/>
      <c r="Q300" s="291"/>
      <c r="R300" s="292"/>
      <c r="S300" s="280" t="str">
        <f t="shared" si="8"/>
        <v/>
      </c>
      <c r="T300" s="293">
        <f t="shared" si="9"/>
        <v>0</v>
      </c>
    </row>
    <row r="301" spans="1:20" s="280" customFormat="1" ht="13.2" x14ac:dyDescent="0.25">
      <c r="A301" s="281"/>
      <c r="B301" s="282"/>
      <c r="C301" s="283"/>
      <c r="D301" s="284"/>
      <c r="E301" s="285"/>
      <c r="F301" s="286"/>
      <c r="G301" s="285"/>
      <c r="H301" s="287"/>
      <c r="I301" s="284"/>
      <c r="J301" s="288"/>
      <c r="K301" s="289"/>
      <c r="L301" s="290"/>
      <c r="M301" s="289"/>
      <c r="N301" s="290"/>
      <c r="O301" s="291"/>
      <c r="P301" s="259"/>
      <c r="Q301" s="291"/>
      <c r="R301" s="292"/>
      <c r="S301" s="280" t="str">
        <f t="shared" si="8"/>
        <v/>
      </c>
      <c r="T301" s="293">
        <f t="shared" si="9"/>
        <v>0</v>
      </c>
    </row>
    <row r="302" spans="1:20" s="280" customFormat="1" ht="13.2" x14ac:dyDescent="0.25">
      <c r="A302" s="281"/>
      <c r="B302" s="282"/>
      <c r="C302" s="283"/>
      <c r="D302" s="284"/>
      <c r="E302" s="285"/>
      <c r="F302" s="286"/>
      <c r="G302" s="285"/>
      <c r="H302" s="287"/>
      <c r="I302" s="284"/>
      <c r="J302" s="288"/>
      <c r="K302" s="289"/>
      <c r="L302" s="290"/>
      <c r="M302" s="289"/>
      <c r="N302" s="290"/>
      <c r="O302" s="291"/>
      <c r="P302" s="259"/>
      <c r="Q302" s="291"/>
      <c r="R302" s="292"/>
      <c r="S302" s="280" t="str">
        <f t="shared" si="8"/>
        <v/>
      </c>
      <c r="T302" s="293">
        <f t="shared" si="9"/>
        <v>0</v>
      </c>
    </row>
    <row r="303" spans="1:20" s="280" customFormat="1" ht="13.2" x14ac:dyDescent="0.25">
      <c r="A303" s="281"/>
      <c r="B303" s="282"/>
      <c r="C303" s="283"/>
      <c r="D303" s="284"/>
      <c r="E303" s="285"/>
      <c r="F303" s="286"/>
      <c r="G303" s="285"/>
      <c r="H303" s="287"/>
      <c r="I303" s="284"/>
      <c r="J303" s="288"/>
      <c r="K303" s="289"/>
      <c r="L303" s="290"/>
      <c r="M303" s="289"/>
      <c r="N303" s="290"/>
      <c r="O303" s="291"/>
      <c r="P303" s="259"/>
      <c r="Q303" s="291"/>
      <c r="R303" s="292"/>
      <c r="S303" s="280" t="str">
        <f t="shared" si="8"/>
        <v/>
      </c>
      <c r="T303" s="293">
        <f t="shared" si="9"/>
        <v>0</v>
      </c>
    </row>
    <row r="304" spans="1:20" s="280" customFormat="1" ht="13.2" x14ac:dyDescent="0.25">
      <c r="A304" s="281"/>
      <c r="B304" s="282"/>
      <c r="C304" s="283"/>
      <c r="D304" s="284"/>
      <c r="E304" s="285"/>
      <c r="F304" s="294"/>
      <c r="G304" s="285"/>
      <c r="H304" s="287"/>
      <c r="I304" s="284"/>
      <c r="J304" s="288"/>
      <c r="K304" s="289"/>
      <c r="L304" s="290"/>
      <c r="M304" s="289"/>
      <c r="N304" s="290"/>
      <c r="O304" s="291"/>
      <c r="P304" s="259"/>
      <c r="Q304" s="291"/>
      <c r="R304" s="292"/>
      <c r="S304" s="280" t="str">
        <f t="shared" si="8"/>
        <v/>
      </c>
      <c r="T304" s="293">
        <f t="shared" si="9"/>
        <v>0</v>
      </c>
    </row>
    <row r="305" spans="1:20" s="280" customFormat="1" ht="13.2" x14ac:dyDescent="0.25">
      <c r="A305" s="281"/>
      <c r="B305" s="282"/>
      <c r="C305" s="283"/>
      <c r="D305" s="284"/>
      <c r="E305" s="285"/>
      <c r="F305" s="295"/>
      <c r="G305" s="285"/>
      <c r="H305" s="287"/>
      <c r="I305" s="284"/>
      <c r="J305" s="288"/>
      <c r="K305" s="289"/>
      <c r="L305" s="290"/>
      <c r="M305" s="289"/>
      <c r="N305" s="290"/>
      <c r="O305" s="291"/>
      <c r="P305" s="259"/>
      <c r="Q305" s="291"/>
      <c r="R305" s="292"/>
      <c r="S305" s="280" t="str">
        <f t="shared" si="8"/>
        <v/>
      </c>
      <c r="T305" s="293">
        <f t="shared" si="9"/>
        <v>0</v>
      </c>
    </row>
    <row r="306" spans="1:20" s="280" customFormat="1" ht="13.2" x14ac:dyDescent="0.25">
      <c r="A306" s="281"/>
      <c r="B306" s="282"/>
      <c r="C306" s="283"/>
      <c r="D306" s="284"/>
      <c r="E306" s="285"/>
      <c r="F306" s="286"/>
      <c r="G306" s="285"/>
      <c r="H306" s="287"/>
      <c r="I306" s="284"/>
      <c r="J306" s="288"/>
      <c r="K306" s="289"/>
      <c r="L306" s="290"/>
      <c r="M306" s="289"/>
      <c r="N306" s="290"/>
      <c r="O306" s="291"/>
      <c r="P306" s="259"/>
      <c r="Q306" s="291"/>
      <c r="R306" s="292"/>
      <c r="S306" s="280" t="str">
        <f t="shared" si="8"/>
        <v/>
      </c>
      <c r="T306" s="293">
        <f t="shared" si="9"/>
        <v>0</v>
      </c>
    </row>
    <row r="307" spans="1:20" s="280" customFormat="1" ht="13.2" x14ac:dyDescent="0.25">
      <c r="A307" s="281"/>
      <c r="B307" s="282"/>
      <c r="C307" s="283"/>
      <c r="D307" s="284"/>
      <c r="E307" s="285"/>
      <c r="F307" s="286"/>
      <c r="G307" s="285"/>
      <c r="H307" s="287"/>
      <c r="I307" s="284"/>
      <c r="J307" s="288"/>
      <c r="K307" s="289"/>
      <c r="L307" s="290"/>
      <c r="M307" s="289"/>
      <c r="N307" s="290"/>
      <c r="O307" s="291"/>
      <c r="P307" s="259"/>
      <c r="Q307" s="291"/>
      <c r="R307" s="292"/>
      <c r="S307" s="280" t="str">
        <f t="shared" si="8"/>
        <v/>
      </c>
      <c r="T307" s="293">
        <f t="shared" si="9"/>
        <v>0</v>
      </c>
    </row>
    <row r="308" spans="1:20" s="280" customFormat="1" ht="13.2" x14ac:dyDescent="0.25">
      <c r="A308" s="281"/>
      <c r="B308" s="282"/>
      <c r="C308" s="283"/>
      <c r="D308" s="284"/>
      <c r="E308" s="285"/>
      <c r="F308" s="286"/>
      <c r="G308" s="285"/>
      <c r="H308" s="287"/>
      <c r="I308" s="284"/>
      <c r="J308" s="288"/>
      <c r="K308" s="289"/>
      <c r="L308" s="290"/>
      <c r="M308" s="289"/>
      <c r="N308" s="290"/>
      <c r="O308" s="291"/>
      <c r="P308" s="259"/>
      <c r="Q308" s="291"/>
      <c r="R308" s="292"/>
      <c r="S308" s="280" t="str">
        <f t="shared" si="8"/>
        <v/>
      </c>
      <c r="T308" s="293">
        <f t="shared" si="9"/>
        <v>0</v>
      </c>
    </row>
    <row r="309" spans="1:20" s="280" customFormat="1" ht="13.2" x14ac:dyDescent="0.25">
      <c r="A309" s="281"/>
      <c r="B309" s="282"/>
      <c r="C309" s="283"/>
      <c r="D309" s="284"/>
      <c r="E309" s="285"/>
      <c r="F309" s="286"/>
      <c r="G309" s="285"/>
      <c r="H309" s="287"/>
      <c r="I309" s="284"/>
      <c r="J309" s="288"/>
      <c r="K309" s="289"/>
      <c r="L309" s="290"/>
      <c r="M309" s="289"/>
      <c r="N309" s="290"/>
      <c r="O309" s="291"/>
      <c r="P309" s="259"/>
      <c r="Q309" s="291"/>
      <c r="R309" s="292"/>
      <c r="S309" s="280" t="str">
        <f t="shared" si="8"/>
        <v/>
      </c>
      <c r="T309" s="293">
        <f t="shared" si="9"/>
        <v>0</v>
      </c>
    </row>
    <row r="310" spans="1:20" s="280" customFormat="1" ht="13.2" x14ac:dyDescent="0.25">
      <c r="A310" s="281"/>
      <c r="B310" s="282"/>
      <c r="C310" s="283"/>
      <c r="D310" s="284"/>
      <c r="E310" s="285"/>
      <c r="F310" s="286"/>
      <c r="G310" s="285"/>
      <c r="H310" s="287"/>
      <c r="I310" s="284"/>
      <c r="J310" s="288"/>
      <c r="K310" s="289"/>
      <c r="L310" s="290"/>
      <c r="M310" s="289"/>
      <c r="N310" s="290"/>
      <c r="O310" s="291"/>
      <c r="P310" s="259"/>
      <c r="Q310" s="291"/>
      <c r="R310" s="292"/>
      <c r="S310" s="280" t="str">
        <f t="shared" si="8"/>
        <v/>
      </c>
      <c r="T310" s="293">
        <f t="shared" si="9"/>
        <v>0</v>
      </c>
    </row>
    <row r="311" spans="1:20" s="280" customFormat="1" ht="13.2" x14ac:dyDescent="0.25">
      <c r="A311" s="281"/>
      <c r="B311" s="282"/>
      <c r="C311" s="283"/>
      <c r="D311" s="284"/>
      <c r="E311" s="285"/>
      <c r="F311" s="286"/>
      <c r="G311" s="285"/>
      <c r="H311" s="287"/>
      <c r="I311" s="284"/>
      <c r="J311" s="288"/>
      <c r="K311" s="289"/>
      <c r="L311" s="290"/>
      <c r="M311" s="289"/>
      <c r="N311" s="290"/>
      <c r="O311" s="291"/>
      <c r="P311" s="259"/>
      <c r="Q311" s="291"/>
      <c r="R311" s="292"/>
      <c r="S311" s="280" t="str">
        <f t="shared" si="8"/>
        <v/>
      </c>
      <c r="T311" s="293">
        <f t="shared" si="9"/>
        <v>0</v>
      </c>
    </row>
    <row r="312" spans="1:20" s="280" customFormat="1" ht="13.2" x14ac:dyDescent="0.25">
      <c r="A312" s="281"/>
      <c r="B312" s="282"/>
      <c r="C312" s="283"/>
      <c r="D312" s="284"/>
      <c r="E312" s="285"/>
      <c r="F312" s="286"/>
      <c r="G312" s="285"/>
      <c r="H312" s="287"/>
      <c r="I312" s="284"/>
      <c r="J312" s="288"/>
      <c r="K312" s="289"/>
      <c r="L312" s="290"/>
      <c r="M312" s="289"/>
      <c r="N312" s="290"/>
      <c r="O312" s="291"/>
      <c r="P312" s="259"/>
      <c r="Q312" s="291"/>
      <c r="R312" s="292"/>
      <c r="S312" s="280" t="str">
        <f t="shared" si="8"/>
        <v/>
      </c>
      <c r="T312" s="293">
        <f t="shared" si="9"/>
        <v>0</v>
      </c>
    </row>
    <row r="313" spans="1:20" s="280" customFormat="1" ht="13.2" x14ac:dyDescent="0.25">
      <c r="A313" s="281"/>
      <c r="B313" s="282"/>
      <c r="C313" s="283"/>
      <c r="D313" s="284"/>
      <c r="E313" s="285"/>
      <c r="F313" s="286"/>
      <c r="G313" s="285"/>
      <c r="H313" s="287"/>
      <c r="I313" s="284"/>
      <c r="J313" s="288"/>
      <c r="K313" s="289"/>
      <c r="L313" s="290"/>
      <c r="M313" s="289"/>
      <c r="N313" s="290"/>
      <c r="O313" s="291"/>
      <c r="P313" s="259"/>
      <c r="Q313" s="291"/>
      <c r="R313" s="292"/>
      <c r="S313" s="280" t="str">
        <f t="shared" si="8"/>
        <v/>
      </c>
      <c r="T313" s="293">
        <f t="shared" si="9"/>
        <v>0</v>
      </c>
    </row>
    <row r="314" spans="1:20" s="280" customFormat="1" ht="13.2" x14ac:dyDescent="0.25">
      <c r="A314" s="281"/>
      <c r="B314" s="282"/>
      <c r="C314" s="283"/>
      <c r="D314" s="284"/>
      <c r="E314" s="285"/>
      <c r="F314" s="286"/>
      <c r="G314" s="285"/>
      <c r="H314" s="287"/>
      <c r="I314" s="284"/>
      <c r="J314" s="288"/>
      <c r="K314" s="289"/>
      <c r="L314" s="290"/>
      <c r="M314" s="289"/>
      <c r="N314" s="290"/>
      <c r="O314" s="291"/>
      <c r="P314" s="259"/>
      <c r="Q314" s="291"/>
      <c r="R314" s="292"/>
      <c r="S314" s="280" t="str">
        <f t="shared" si="8"/>
        <v/>
      </c>
      <c r="T314" s="293">
        <f t="shared" si="9"/>
        <v>0</v>
      </c>
    </row>
    <row r="315" spans="1:20" s="280" customFormat="1" ht="13.2" x14ac:dyDescent="0.25">
      <c r="A315" s="281"/>
      <c r="B315" s="282"/>
      <c r="C315" s="283"/>
      <c r="D315" s="284"/>
      <c r="E315" s="285"/>
      <c r="F315" s="294"/>
      <c r="G315" s="285"/>
      <c r="H315" s="287"/>
      <c r="I315" s="284"/>
      <c r="J315" s="288"/>
      <c r="K315" s="289"/>
      <c r="L315" s="290"/>
      <c r="M315" s="289"/>
      <c r="N315" s="290"/>
      <c r="O315" s="291"/>
      <c r="P315" s="259"/>
      <c r="Q315" s="291"/>
      <c r="R315" s="292"/>
      <c r="S315" s="280" t="str">
        <f t="shared" si="8"/>
        <v/>
      </c>
      <c r="T315" s="293">
        <f t="shared" si="9"/>
        <v>0</v>
      </c>
    </row>
    <row r="316" spans="1:20" s="280" customFormat="1" ht="13.2" x14ac:dyDescent="0.25">
      <c r="A316" s="281"/>
      <c r="B316" s="282"/>
      <c r="C316" s="283"/>
      <c r="D316" s="284"/>
      <c r="E316" s="285"/>
      <c r="F316" s="295"/>
      <c r="G316" s="285"/>
      <c r="H316" s="287"/>
      <c r="I316" s="284"/>
      <c r="J316" s="288"/>
      <c r="K316" s="289"/>
      <c r="L316" s="290"/>
      <c r="M316" s="289"/>
      <c r="N316" s="290"/>
      <c r="O316" s="291"/>
      <c r="P316" s="259"/>
      <c r="Q316" s="291"/>
      <c r="R316" s="292"/>
      <c r="S316" s="280" t="str">
        <f t="shared" si="8"/>
        <v/>
      </c>
      <c r="T316" s="293">
        <f t="shared" si="9"/>
        <v>0</v>
      </c>
    </row>
    <row r="317" spans="1:20" s="280" customFormat="1" ht="13.2" x14ac:dyDescent="0.25">
      <c r="A317" s="281"/>
      <c r="B317" s="282"/>
      <c r="C317" s="283"/>
      <c r="D317" s="284"/>
      <c r="E317" s="285"/>
      <c r="F317" s="286"/>
      <c r="G317" s="285"/>
      <c r="H317" s="287"/>
      <c r="I317" s="284"/>
      <c r="J317" s="288"/>
      <c r="K317" s="289"/>
      <c r="L317" s="290"/>
      <c r="M317" s="289"/>
      <c r="N317" s="290"/>
      <c r="O317" s="291"/>
      <c r="P317" s="259"/>
      <c r="Q317" s="291"/>
      <c r="R317" s="292"/>
      <c r="S317" s="280" t="str">
        <f t="shared" si="8"/>
        <v/>
      </c>
      <c r="T317" s="293">
        <f t="shared" si="9"/>
        <v>0</v>
      </c>
    </row>
    <row r="318" spans="1:20" s="280" customFormat="1" ht="13.2" x14ac:dyDescent="0.25">
      <c r="A318" s="281"/>
      <c r="B318" s="282"/>
      <c r="C318" s="283"/>
      <c r="D318" s="284"/>
      <c r="E318" s="285"/>
      <c r="F318" s="286"/>
      <c r="G318" s="285"/>
      <c r="H318" s="287"/>
      <c r="I318" s="284"/>
      <c r="J318" s="288"/>
      <c r="K318" s="289"/>
      <c r="L318" s="290"/>
      <c r="M318" s="289"/>
      <c r="N318" s="290"/>
      <c r="O318" s="291"/>
      <c r="P318" s="259"/>
      <c r="Q318" s="291"/>
      <c r="R318" s="292"/>
      <c r="S318" s="280" t="str">
        <f t="shared" si="8"/>
        <v/>
      </c>
      <c r="T318" s="293">
        <f t="shared" si="9"/>
        <v>0</v>
      </c>
    </row>
    <row r="319" spans="1:20" s="280" customFormat="1" ht="13.2" x14ac:dyDescent="0.25">
      <c r="A319" s="281"/>
      <c r="B319" s="282"/>
      <c r="C319" s="283"/>
      <c r="D319" s="284"/>
      <c r="E319" s="285"/>
      <c r="F319" s="286"/>
      <c r="G319" s="285"/>
      <c r="H319" s="287"/>
      <c r="I319" s="284"/>
      <c r="J319" s="288"/>
      <c r="K319" s="289"/>
      <c r="L319" s="290"/>
      <c r="M319" s="289"/>
      <c r="N319" s="290"/>
      <c r="O319" s="291"/>
      <c r="P319" s="259"/>
      <c r="Q319" s="291"/>
      <c r="R319" s="292"/>
      <c r="S319" s="280" t="str">
        <f t="shared" si="8"/>
        <v/>
      </c>
      <c r="T319" s="293">
        <f t="shared" si="9"/>
        <v>0</v>
      </c>
    </row>
    <row r="320" spans="1:20" s="280" customFormat="1" ht="13.2" x14ac:dyDescent="0.25">
      <c r="A320" s="281"/>
      <c r="B320" s="282"/>
      <c r="C320" s="283"/>
      <c r="D320" s="284"/>
      <c r="E320" s="285"/>
      <c r="F320" s="286"/>
      <c r="G320" s="285"/>
      <c r="H320" s="287"/>
      <c r="I320" s="284"/>
      <c r="J320" s="288"/>
      <c r="K320" s="289"/>
      <c r="L320" s="290"/>
      <c r="M320" s="289"/>
      <c r="N320" s="290"/>
      <c r="O320" s="291"/>
      <c r="P320" s="259"/>
      <c r="Q320" s="291"/>
      <c r="R320" s="292"/>
      <c r="S320" s="280" t="str">
        <f t="shared" si="8"/>
        <v/>
      </c>
      <c r="T320" s="293">
        <f t="shared" si="9"/>
        <v>0</v>
      </c>
    </row>
    <row r="321" spans="1:20" s="280" customFormat="1" ht="13.2" x14ac:dyDescent="0.25">
      <c r="A321" s="281"/>
      <c r="B321" s="282"/>
      <c r="C321" s="283"/>
      <c r="D321" s="284"/>
      <c r="E321" s="285"/>
      <c r="F321" s="286"/>
      <c r="G321" s="285"/>
      <c r="H321" s="287"/>
      <c r="I321" s="284"/>
      <c r="J321" s="288"/>
      <c r="K321" s="289"/>
      <c r="L321" s="290"/>
      <c r="M321" s="289"/>
      <c r="N321" s="290"/>
      <c r="O321" s="291"/>
      <c r="P321" s="259"/>
      <c r="Q321" s="291"/>
      <c r="R321" s="292"/>
      <c r="S321" s="280" t="str">
        <f t="shared" si="8"/>
        <v/>
      </c>
      <c r="T321" s="293">
        <f t="shared" si="9"/>
        <v>0</v>
      </c>
    </row>
    <row r="322" spans="1:20" s="280" customFormat="1" ht="13.2" x14ac:dyDescent="0.25">
      <c r="A322" s="281"/>
      <c r="B322" s="282"/>
      <c r="C322" s="283"/>
      <c r="D322" s="284"/>
      <c r="E322" s="285"/>
      <c r="F322" s="286"/>
      <c r="G322" s="285"/>
      <c r="H322" s="287"/>
      <c r="I322" s="284"/>
      <c r="J322" s="288"/>
      <c r="K322" s="289"/>
      <c r="L322" s="290"/>
      <c r="M322" s="289"/>
      <c r="N322" s="290"/>
      <c r="O322" s="291"/>
      <c r="P322" s="259"/>
      <c r="Q322" s="291"/>
      <c r="R322" s="292"/>
      <c r="S322" s="280" t="str">
        <f t="shared" si="8"/>
        <v/>
      </c>
      <c r="T322" s="293">
        <f t="shared" si="9"/>
        <v>0</v>
      </c>
    </row>
    <row r="323" spans="1:20" s="280" customFormat="1" ht="13.2" x14ac:dyDescent="0.25">
      <c r="A323" s="281"/>
      <c r="B323" s="282"/>
      <c r="C323" s="283"/>
      <c r="D323" s="284"/>
      <c r="E323" s="285"/>
      <c r="F323" s="286"/>
      <c r="G323" s="285"/>
      <c r="H323" s="287"/>
      <c r="I323" s="284"/>
      <c r="J323" s="288"/>
      <c r="K323" s="289"/>
      <c r="L323" s="290"/>
      <c r="M323" s="289"/>
      <c r="N323" s="290"/>
      <c r="O323" s="291"/>
      <c r="P323" s="259"/>
      <c r="Q323" s="291"/>
      <c r="R323" s="292"/>
      <c r="S323" s="280" t="str">
        <f t="shared" si="8"/>
        <v/>
      </c>
      <c r="T323" s="293">
        <f t="shared" si="9"/>
        <v>0</v>
      </c>
    </row>
    <row r="324" spans="1:20" s="280" customFormat="1" ht="13.2" x14ac:dyDescent="0.25">
      <c r="A324" s="281"/>
      <c r="B324" s="282"/>
      <c r="C324" s="283"/>
      <c r="D324" s="284"/>
      <c r="E324" s="285"/>
      <c r="F324" s="286"/>
      <c r="G324" s="285"/>
      <c r="H324" s="287"/>
      <c r="I324" s="284"/>
      <c r="J324" s="288"/>
      <c r="K324" s="289"/>
      <c r="L324" s="290"/>
      <c r="M324" s="289"/>
      <c r="N324" s="290"/>
      <c r="O324" s="291"/>
      <c r="P324" s="259"/>
      <c r="Q324" s="291"/>
      <c r="R324" s="292"/>
      <c r="S324" s="280" t="str">
        <f t="shared" si="8"/>
        <v/>
      </c>
      <c r="T324" s="293">
        <f t="shared" si="9"/>
        <v>0</v>
      </c>
    </row>
    <row r="325" spans="1:20" s="280" customFormat="1" ht="13.2" x14ac:dyDescent="0.25">
      <c r="A325" s="281"/>
      <c r="B325" s="282"/>
      <c r="C325" s="283"/>
      <c r="D325" s="284"/>
      <c r="E325" s="285"/>
      <c r="F325" s="286"/>
      <c r="G325" s="285"/>
      <c r="H325" s="287"/>
      <c r="I325" s="284"/>
      <c r="J325" s="288"/>
      <c r="K325" s="289"/>
      <c r="L325" s="290"/>
      <c r="M325" s="289"/>
      <c r="N325" s="290"/>
      <c r="O325" s="291"/>
      <c r="P325" s="259"/>
      <c r="Q325" s="291"/>
      <c r="R325" s="292"/>
      <c r="S325" s="280" t="str">
        <f t="shared" si="8"/>
        <v/>
      </c>
      <c r="T325" s="293">
        <f t="shared" si="9"/>
        <v>0</v>
      </c>
    </row>
    <row r="326" spans="1:20" s="280" customFormat="1" ht="13.2" x14ac:dyDescent="0.25">
      <c r="A326" s="281"/>
      <c r="B326" s="282"/>
      <c r="C326" s="283"/>
      <c r="D326" s="284"/>
      <c r="E326" s="285"/>
      <c r="F326" s="294"/>
      <c r="G326" s="285"/>
      <c r="H326" s="287"/>
      <c r="I326" s="284"/>
      <c r="J326" s="288"/>
      <c r="K326" s="289"/>
      <c r="L326" s="290"/>
      <c r="M326" s="289"/>
      <c r="N326" s="290"/>
      <c r="O326" s="291"/>
      <c r="P326" s="259"/>
      <c r="Q326" s="291"/>
      <c r="R326" s="292"/>
      <c r="S326" s="280" t="str">
        <f t="shared" si="8"/>
        <v/>
      </c>
      <c r="T326" s="293">
        <f t="shared" si="9"/>
        <v>0</v>
      </c>
    </row>
    <row r="327" spans="1:20" s="280" customFormat="1" ht="13.2" x14ac:dyDescent="0.25">
      <c r="A327" s="281"/>
      <c r="B327" s="282"/>
      <c r="C327" s="283"/>
      <c r="D327" s="284"/>
      <c r="E327" s="285"/>
      <c r="F327" s="295"/>
      <c r="G327" s="285"/>
      <c r="H327" s="287"/>
      <c r="I327" s="284"/>
      <c r="J327" s="288"/>
      <c r="K327" s="289"/>
      <c r="L327" s="290"/>
      <c r="M327" s="289"/>
      <c r="N327" s="290"/>
      <c r="O327" s="291"/>
      <c r="P327" s="259"/>
      <c r="Q327" s="291"/>
      <c r="R327" s="292"/>
      <c r="S327" s="280" t="str">
        <f t="shared" si="8"/>
        <v/>
      </c>
      <c r="T327" s="293">
        <f t="shared" si="9"/>
        <v>0</v>
      </c>
    </row>
    <row r="328" spans="1:20" s="280" customFormat="1" ht="13.2" x14ac:dyDescent="0.25">
      <c r="A328" s="281"/>
      <c r="B328" s="282"/>
      <c r="C328" s="283"/>
      <c r="D328" s="284"/>
      <c r="E328" s="285"/>
      <c r="F328" s="286"/>
      <c r="G328" s="285"/>
      <c r="H328" s="287"/>
      <c r="I328" s="284"/>
      <c r="J328" s="288"/>
      <c r="K328" s="289"/>
      <c r="L328" s="290"/>
      <c r="M328" s="289"/>
      <c r="N328" s="290"/>
      <c r="O328" s="291"/>
      <c r="P328" s="259"/>
      <c r="Q328" s="291"/>
      <c r="R328" s="292"/>
      <c r="S328" s="280" t="str">
        <f t="shared" si="8"/>
        <v/>
      </c>
      <c r="T328" s="293">
        <f t="shared" si="9"/>
        <v>0</v>
      </c>
    </row>
    <row r="329" spans="1:20" s="280" customFormat="1" ht="13.2" x14ac:dyDescent="0.25">
      <c r="A329" s="281"/>
      <c r="B329" s="282"/>
      <c r="C329" s="283"/>
      <c r="D329" s="284"/>
      <c r="E329" s="285"/>
      <c r="F329" s="286"/>
      <c r="G329" s="285"/>
      <c r="H329" s="287"/>
      <c r="I329" s="284"/>
      <c r="J329" s="288"/>
      <c r="K329" s="289"/>
      <c r="L329" s="290"/>
      <c r="M329" s="289"/>
      <c r="N329" s="290"/>
      <c r="O329" s="291"/>
      <c r="P329" s="259"/>
      <c r="Q329" s="291"/>
      <c r="R329" s="292"/>
      <c r="S329" s="280" t="str">
        <f t="shared" si="8"/>
        <v/>
      </c>
      <c r="T329" s="293">
        <f t="shared" si="9"/>
        <v>0</v>
      </c>
    </row>
    <row r="330" spans="1:20" s="280" customFormat="1" ht="13.2" x14ac:dyDescent="0.25">
      <c r="A330" s="281"/>
      <c r="B330" s="282"/>
      <c r="C330" s="283"/>
      <c r="D330" s="284"/>
      <c r="E330" s="285"/>
      <c r="F330" s="286"/>
      <c r="G330" s="285"/>
      <c r="H330" s="287"/>
      <c r="I330" s="284"/>
      <c r="J330" s="288"/>
      <c r="K330" s="289"/>
      <c r="L330" s="290"/>
      <c r="M330" s="289"/>
      <c r="N330" s="290"/>
      <c r="O330" s="291"/>
      <c r="P330" s="259"/>
      <c r="Q330" s="291"/>
      <c r="R330" s="292"/>
      <c r="S330" s="280" t="str">
        <f t="shared" si="8"/>
        <v/>
      </c>
      <c r="T330" s="293">
        <f t="shared" si="9"/>
        <v>0</v>
      </c>
    </row>
    <row r="331" spans="1:20" s="280" customFormat="1" ht="13.2" x14ac:dyDescent="0.25">
      <c r="A331" s="281"/>
      <c r="B331" s="282"/>
      <c r="C331" s="283"/>
      <c r="D331" s="284"/>
      <c r="E331" s="285"/>
      <c r="F331" s="286"/>
      <c r="G331" s="285"/>
      <c r="H331" s="287"/>
      <c r="I331" s="284"/>
      <c r="J331" s="288"/>
      <c r="K331" s="289"/>
      <c r="L331" s="290"/>
      <c r="M331" s="289"/>
      <c r="N331" s="290"/>
      <c r="O331" s="291"/>
      <c r="P331" s="259"/>
      <c r="Q331" s="291"/>
      <c r="R331" s="292"/>
      <c r="S331" s="280" t="str">
        <f t="shared" si="8"/>
        <v/>
      </c>
      <c r="T331" s="293">
        <f t="shared" si="9"/>
        <v>0</v>
      </c>
    </row>
    <row r="332" spans="1:20" s="280" customFormat="1" ht="13.2" x14ac:dyDescent="0.25">
      <c r="A332" s="281"/>
      <c r="B332" s="282"/>
      <c r="C332" s="283"/>
      <c r="D332" s="284"/>
      <c r="E332" s="285"/>
      <c r="F332" s="286"/>
      <c r="G332" s="285"/>
      <c r="H332" s="287"/>
      <c r="I332" s="284"/>
      <c r="J332" s="288"/>
      <c r="K332" s="289"/>
      <c r="L332" s="290"/>
      <c r="M332" s="289"/>
      <c r="N332" s="290"/>
      <c r="O332" s="291"/>
      <c r="P332" s="259"/>
      <c r="Q332" s="291"/>
      <c r="R332" s="292"/>
      <c r="S332" s="280" t="str">
        <f t="shared" si="8"/>
        <v/>
      </c>
      <c r="T332" s="293">
        <f t="shared" si="9"/>
        <v>0</v>
      </c>
    </row>
    <row r="333" spans="1:20" s="280" customFormat="1" ht="13.2" x14ac:dyDescent="0.25">
      <c r="A333" s="281"/>
      <c r="B333" s="282"/>
      <c r="C333" s="283"/>
      <c r="D333" s="284"/>
      <c r="E333" s="285"/>
      <c r="F333" s="286"/>
      <c r="G333" s="285"/>
      <c r="H333" s="287"/>
      <c r="I333" s="284"/>
      <c r="J333" s="288"/>
      <c r="K333" s="289"/>
      <c r="L333" s="290"/>
      <c r="M333" s="289"/>
      <c r="N333" s="290"/>
      <c r="O333" s="291"/>
      <c r="P333" s="259"/>
      <c r="Q333" s="291"/>
      <c r="R333" s="292"/>
      <c r="S333" s="280" t="str">
        <f t="shared" si="8"/>
        <v/>
      </c>
      <c r="T333" s="293">
        <f t="shared" si="9"/>
        <v>0</v>
      </c>
    </row>
    <row r="334" spans="1:20" s="280" customFormat="1" ht="13.2" x14ac:dyDescent="0.25">
      <c r="A334" s="281"/>
      <c r="B334" s="282"/>
      <c r="C334" s="283"/>
      <c r="D334" s="284"/>
      <c r="E334" s="285"/>
      <c r="F334" s="286"/>
      <c r="G334" s="285"/>
      <c r="H334" s="287"/>
      <c r="I334" s="284"/>
      <c r="J334" s="288"/>
      <c r="K334" s="289"/>
      <c r="L334" s="290"/>
      <c r="M334" s="289"/>
      <c r="N334" s="290"/>
      <c r="O334" s="291"/>
      <c r="P334" s="259"/>
      <c r="Q334" s="291"/>
      <c r="R334" s="292"/>
      <c r="S334" s="280" t="str">
        <f t="shared" si="8"/>
        <v/>
      </c>
      <c r="T334" s="293">
        <f t="shared" si="9"/>
        <v>0</v>
      </c>
    </row>
    <row r="335" spans="1:20" s="280" customFormat="1" ht="13.2" x14ac:dyDescent="0.25">
      <c r="A335" s="281"/>
      <c r="B335" s="282"/>
      <c r="C335" s="283"/>
      <c r="D335" s="284"/>
      <c r="E335" s="285"/>
      <c r="F335" s="286"/>
      <c r="G335" s="285"/>
      <c r="H335" s="287"/>
      <c r="I335" s="284"/>
      <c r="J335" s="288"/>
      <c r="K335" s="289"/>
      <c r="L335" s="290"/>
      <c r="M335" s="289"/>
      <c r="N335" s="290"/>
      <c r="O335" s="291"/>
      <c r="P335" s="259"/>
      <c r="Q335" s="291"/>
      <c r="R335" s="292"/>
      <c r="S335" s="280" t="str">
        <f t="shared" si="8"/>
        <v/>
      </c>
      <c r="T335" s="293">
        <f t="shared" si="9"/>
        <v>0</v>
      </c>
    </row>
    <row r="336" spans="1:20" s="280" customFormat="1" ht="13.2" x14ac:dyDescent="0.25">
      <c r="A336" s="281"/>
      <c r="B336" s="282"/>
      <c r="C336" s="283"/>
      <c r="D336" s="284"/>
      <c r="E336" s="285"/>
      <c r="F336" s="286"/>
      <c r="G336" s="285"/>
      <c r="H336" s="287"/>
      <c r="I336" s="284"/>
      <c r="J336" s="288"/>
      <c r="K336" s="289"/>
      <c r="L336" s="290"/>
      <c r="M336" s="289"/>
      <c r="N336" s="290"/>
      <c r="O336" s="291"/>
      <c r="P336" s="259"/>
      <c r="Q336" s="291"/>
      <c r="R336" s="292"/>
      <c r="S336" s="280" t="str">
        <f t="shared" si="8"/>
        <v/>
      </c>
      <c r="T336" s="293">
        <f t="shared" si="9"/>
        <v>0</v>
      </c>
    </row>
    <row r="337" spans="1:20" s="280" customFormat="1" ht="13.2" x14ac:dyDescent="0.25">
      <c r="A337" s="281"/>
      <c r="B337" s="282"/>
      <c r="C337" s="283"/>
      <c r="D337" s="284"/>
      <c r="E337" s="285"/>
      <c r="F337" s="294"/>
      <c r="G337" s="285"/>
      <c r="H337" s="287"/>
      <c r="I337" s="284"/>
      <c r="J337" s="288"/>
      <c r="K337" s="289"/>
      <c r="L337" s="290"/>
      <c r="M337" s="289"/>
      <c r="N337" s="290"/>
      <c r="O337" s="291"/>
      <c r="P337" s="259"/>
      <c r="Q337" s="291"/>
      <c r="R337" s="292"/>
      <c r="S337" s="280" t="str">
        <f t="shared" si="8"/>
        <v/>
      </c>
      <c r="T337" s="293">
        <f t="shared" si="9"/>
        <v>0</v>
      </c>
    </row>
    <row r="338" spans="1:20" s="280" customFormat="1" ht="13.2" x14ac:dyDescent="0.25">
      <c r="A338" s="281"/>
      <c r="B338" s="282"/>
      <c r="C338" s="283"/>
      <c r="D338" s="284"/>
      <c r="E338" s="285"/>
      <c r="F338" s="295"/>
      <c r="G338" s="285"/>
      <c r="H338" s="287"/>
      <c r="I338" s="284"/>
      <c r="J338" s="288"/>
      <c r="K338" s="289"/>
      <c r="L338" s="290"/>
      <c r="M338" s="289"/>
      <c r="N338" s="290"/>
      <c r="O338" s="291"/>
      <c r="P338" s="259"/>
      <c r="Q338" s="291"/>
      <c r="R338" s="292"/>
      <c r="S338" s="280" t="str">
        <f t="shared" si="8"/>
        <v/>
      </c>
      <c r="T338" s="293">
        <f t="shared" si="9"/>
        <v>0</v>
      </c>
    </row>
    <row r="339" spans="1:20" s="280" customFormat="1" ht="13.2" x14ac:dyDescent="0.25">
      <c r="A339" s="281"/>
      <c r="B339" s="282"/>
      <c r="C339" s="283"/>
      <c r="D339" s="284"/>
      <c r="E339" s="285"/>
      <c r="F339" s="286"/>
      <c r="G339" s="285"/>
      <c r="H339" s="287"/>
      <c r="I339" s="284"/>
      <c r="J339" s="288"/>
      <c r="K339" s="289"/>
      <c r="L339" s="290"/>
      <c r="M339" s="289"/>
      <c r="N339" s="290"/>
      <c r="O339" s="291"/>
      <c r="P339" s="259"/>
      <c r="Q339" s="291"/>
      <c r="R339" s="292"/>
      <c r="S339" s="280" t="str">
        <f t="shared" si="8"/>
        <v/>
      </c>
      <c r="T339" s="293">
        <f t="shared" si="9"/>
        <v>0</v>
      </c>
    </row>
    <row r="340" spans="1:20" s="280" customFormat="1" ht="13.2" x14ac:dyDescent="0.25">
      <c r="A340" s="281"/>
      <c r="B340" s="282"/>
      <c r="C340" s="283"/>
      <c r="D340" s="284"/>
      <c r="E340" s="285"/>
      <c r="F340" s="286"/>
      <c r="G340" s="285"/>
      <c r="H340" s="287"/>
      <c r="I340" s="284"/>
      <c r="J340" s="288"/>
      <c r="K340" s="289"/>
      <c r="L340" s="290"/>
      <c r="M340" s="289"/>
      <c r="N340" s="290"/>
      <c r="O340" s="291"/>
      <c r="P340" s="259"/>
      <c r="Q340" s="291"/>
      <c r="R340" s="292"/>
      <c r="S340" s="280" t="str">
        <f t="shared" si="8"/>
        <v/>
      </c>
      <c r="T340" s="293">
        <f t="shared" si="9"/>
        <v>0</v>
      </c>
    </row>
    <row r="341" spans="1:20" s="280" customFormat="1" ht="13.2" x14ac:dyDescent="0.25">
      <c r="A341" s="281"/>
      <c r="B341" s="282"/>
      <c r="C341" s="283"/>
      <c r="D341" s="284"/>
      <c r="E341" s="285"/>
      <c r="F341" s="286"/>
      <c r="G341" s="285"/>
      <c r="H341" s="287"/>
      <c r="I341" s="284"/>
      <c r="J341" s="288"/>
      <c r="K341" s="289"/>
      <c r="L341" s="290"/>
      <c r="M341" s="289"/>
      <c r="N341" s="290"/>
      <c r="O341" s="291"/>
      <c r="P341" s="259"/>
      <c r="Q341" s="291"/>
      <c r="R341" s="292"/>
      <c r="S341" s="280" t="str">
        <f t="shared" si="8"/>
        <v/>
      </c>
      <c r="T341" s="293">
        <f t="shared" si="9"/>
        <v>0</v>
      </c>
    </row>
    <row r="342" spans="1:20" s="280" customFormat="1" ht="13.2" x14ac:dyDescent="0.25">
      <c r="A342" s="281"/>
      <c r="B342" s="282"/>
      <c r="C342" s="283"/>
      <c r="D342" s="284"/>
      <c r="E342" s="285"/>
      <c r="F342" s="286"/>
      <c r="G342" s="285"/>
      <c r="H342" s="287"/>
      <c r="I342" s="284"/>
      <c r="J342" s="288"/>
      <c r="K342" s="289"/>
      <c r="L342" s="290"/>
      <c r="M342" s="289"/>
      <c r="N342" s="290"/>
      <c r="O342" s="291"/>
      <c r="P342" s="259"/>
      <c r="Q342" s="291"/>
      <c r="R342" s="292"/>
      <c r="S342" s="280" t="str">
        <f t="shared" si="8"/>
        <v/>
      </c>
      <c r="T342" s="293">
        <f t="shared" si="9"/>
        <v>0</v>
      </c>
    </row>
    <row r="343" spans="1:20" s="280" customFormat="1" ht="13.2" x14ac:dyDescent="0.25">
      <c r="A343" s="281"/>
      <c r="B343" s="282"/>
      <c r="C343" s="283"/>
      <c r="D343" s="284"/>
      <c r="E343" s="285"/>
      <c r="F343" s="286"/>
      <c r="G343" s="285"/>
      <c r="H343" s="287"/>
      <c r="I343" s="284"/>
      <c r="J343" s="288"/>
      <c r="K343" s="289"/>
      <c r="L343" s="290"/>
      <c r="M343" s="289"/>
      <c r="N343" s="290"/>
      <c r="O343" s="291"/>
      <c r="P343" s="259"/>
      <c r="Q343" s="291"/>
      <c r="R343" s="292"/>
      <c r="S343" s="280" t="str">
        <f t="shared" si="8"/>
        <v/>
      </c>
      <c r="T343" s="293">
        <f t="shared" si="9"/>
        <v>0</v>
      </c>
    </row>
    <row r="344" spans="1:20" s="280" customFormat="1" ht="13.2" x14ac:dyDescent="0.25">
      <c r="A344" s="281"/>
      <c r="B344" s="282"/>
      <c r="C344" s="283"/>
      <c r="D344" s="284"/>
      <c r="E344" s="285"/>
      <c r="F344" s="286"/>
      <c r="G344" s="285"/>
      <c r="H344" s="287"/>
      <c r="I344" s="284"/>
      <c r="J344" s="288"/>
      <c r="K344" s="289"/>
      <c r="L344" s="290"/>
      <c r="M344" s="289"/>
      <c r="N344" s="290"/>
      <c r="O344" s="291"/>
      <c r="P344" s="259"/>
      <c r="Q344" s="291"/>
      <c r="R344" s="292"/>
      <c r="S344" s="280" t="str">
        <f t="shared" si="8"/>
        <v/>
      </c>
      <c r="T344" s="293">
        <f t="shared" si="9"/>
        <v>0</v>
      </c>
    </row>
    <row r="345" spans="1:20" s="280" customFormat="1" ht="13.2" x14ac:dyDescent="0.25">
      <c r="A345" s="281"/>
      <c r="B345" s="282"/>
      <c r="C345" s="283"/>
      <c r="D345" s="284"/>
      <c r="E345" s="285"/>
      <c r="F345" s="286"/>
      <c r="G345" s="285"/>
      <c r="H345" s="287"/>
      <c r="I345" s="284"/>
      <c r="J345" s="288"/>
      <c r="K345" s="289"/>
      <c r="L345" s="290"/>
      <c r="M345" s="289"/>
      <c r="N345" s="290"/>
      <c r="O345" s="291"/>
      <c r="P345" s="259"/>
      <c r="Q345" s="291"/>
      <c r="R345" s="292"/>
      <c r="S345" s="280" t="str">
        <f t="shared" si="8"/>
        <v/>
      </c>
      <c r="T345" s="293">
        <f t="shared" si="9"/>
        <v>0</v>
      </c>
    </row>
    <row r="346" spans="1:20" s="280" customFormat="1" ht="13.2" x14ac:dyDescent="0.25">
      <c r="A346" s="281"/>
      <c r="B346" s="282"/>
      <c r="C346" s="283"/>
      <c r="D346" s="284"/>
      <c r="E346" s="285"/>
      <c r="F346" s="286"/>
      <c r="G346" s="285"/>
      <c r="H346" s="287"/>
      <c r="I346" s="284"/>
      <c r="J346" s="288"/>
      <c r="K346" s="289"/>
      <c r="L346" s="290"/>
      <c r="M346" s="289"/>
      <c r="N346" s="290"/>
      <c r="O346" s="291"/>
      <c r="P346" s="259"/>
      <c r="Q346" s="291"/>
      <c r="R346" s="292"/>
      <c r="S346" s="280" t="str">
        <f t="shared" si="8"/>
        <v/>
      </c>
      <c r="T346" s="293">
        <f t="shared" si="9"/>
        <v>0</v>
      </c>
    </row>
    <row r="347" spans="1:20" s="280" customFormat="1" ht="13.2" x14ac:dyDescent="0.25">
      <c r="A347" s="281"/>
      <c r="B347" s="282"/>
      <c r="C347" s="283"/>
      <c r="D347" s="284"/>
      <c r="E347" s="285"/>
      <c r="F347" s="286"/>
      <c r="G347" s="285"/>
      <c r="H347" s="287"/>
      <c r="I347" s="284"/>
      <c r="J347" s="288"/>
      <c r="K347" s="289"/>
      <c r="L347" s="290"/>
      <c r="M347" s="289"/>
      <c r="N347" s="290"/>
      <c r="O347" s="291"/>
      <c r="P347" s="259"/>
      <c r="Q347" s="291"/>
      <c r="R347" s="292"/>
      <c r="S347" s="280" t="str">
        <f t="shared" si="8"/>
        <v/>
      </c>
      <c r="T347" s="293">
        <f t="shared" si="9"/>
        <v>0</v>
      </c>
    </row>
    <row r="348" spans="1:20" s="280" customFormat="1" ht="13.2" x14ac:dyDescent="0.25">
      <c r="A348" s="281"/>
      <c r="B348" s="282"/>
      <c r="C348" s="283"/>
      <c r="D348" s="284"/>
      <c r="E348" s="285"/>
      <c r="F348" s="294"/>
      <c r="G348" s="285"/>
      <c r="H348" s="287"/>
      <c r="I348" s="284"/>
      <c r="J348" s="288"/>
      <c r="K348" s="289"/>
      <c r="L348" s="290"/>
      <c r="M348" s="289"/>
      <c r="N348" s="290"/>
      <c r="O348" s="291"/>
      <c r="P348" s="259"/>
      <c r="Q348" s="291"/>
      <c r="R348" s="292"/>
      <c r="S348" s="280" t="str">
        <f t="shared" si="8"/>
        <v/>
      </c>
      <c r="T348" s="293">
        <f t="shared" si="9"/>
        <v>0</v>
      </c>
    </row>
    <row r="349" spans="1:20" s="280" customFormat="1" ht="13.2" x14ac:dyDescent="0.25">
      <c r="A349" s="281"/>
      <c r="B349" s="282"/>
      <c r="C349" s="283"/>
      <c r="D349" s="284"/>
      <c r="E349" s="285"/>
      <c r="F349" s="295"/>
      <c r="G349" s="285"/>
      <c r="H349" s="287"/>
      <c r="I349" s="284"/>
      <c r="J349" s="288"/>
      <c r="K349" s="289"/>
      <c r="L349" s="290"/>
      <c r="M349" s="289"/>
      <c r="N349" s="290"/>
      <c r="O349" s="291"/>
      <c r="P349" s="259"/>
      <c r="Q349" s="291"/>
      <c r="R349" s="292"/>
      <c r="S349" s="280" t="str">
        <f t="shared" si="8"/>
        <v/>
      </c>
      <c r="T349" s="293">
        <f t="shared" si="9"/>
        <v>0</v>
      </c>
    </row>
    <row r="350" spans="1:20" s="280" customFormat="1" ht="13.2" x14ac:dyDescent="0.25">
      <c r="A350" s="281"/>
      <c r="B350" s="282"/>
      <c r="C350" s="283"/>
      <c r="D350" s="284"/>
      <c r="E350" s="285"/>
      <c r="F350" s="286"/>
      <c r="G350" s="285"/>
      <c r="H350" s="287"/>
      <c r="I350" s="284"/>
      <c r="J350" s="288"/>
      <c r="K350" s="289"/>
      <c r="L350" s="290"/>
      <c r="M350" s="289"/>
      <c r="N350" s="290"/>
      <c r="O350" s="291"/>
      <c r="P350" s="259"/>
      <c r="Q350" s="291"/>
      <c r="R350" s="292"/>
      <c r="S350" s="280" t="str">
        <f t="shared" si="8"/>
        <v/>
      </c>
      <c r="T350" s="293">
        <f t="shared" si="9"/>
        <v>0</v>
      </c>
    </row>
    <row r="351" spans="1:20" s="280" customFormat="1" ht="13.2" x14ac:dyDescent="0.25">
      <c r="A351" s="281"/>
      <c r="B351" s="282"/>
      <c r="C351" s="283"/>
      <c r="D351" s="284"/>
      <c r="E351" s="285"/>
      <c r="F351" s="286"/>
      <c r="G351" s="285"/>
      <c r="H351" s="287"/>
      <c r="I351" s="284"/>
      <c r="J351" s="288"/>
      <c r="K351" s="289"/>
      <c r="L351" s="290"/>
      <c r="M351" s="289"/>
      <c r="N351" s="290"/>
      <c r="O351" s="291"/>
      <c r="P351" s="259"/>
      <c r="Q351" s="291"/>
      <c r="R351" s="292"/>
      <c r="S351" s="280" t="str">
        <f t="shared" ref="S351:S414" si="10">CONCATENATE(B351,C351,F351,J351)</f>
        <v/>
      </c>
      <c r="T351" s="293">
        <f t="shared" ref="T351:T414" si="11">L351</f>
        <v>0</v>
      </c>
    </row>
    <row r="352" spans="1:20" s="280" customFormat="1" ht="13.2" x14ac:dyDescent="0.25">
      <c r="A352" s="281"/>
      <c r="B352" s="282"/>
      <c r="C352" s="283"/>
      <c r="D352" s="284"/>
      <c r="E352" s="285"/>
      <c r="F352" s="286"/>
      <c r="G352" s="285"/>
      <c r="H352" s="287"/>
      <c r="I352" s="284"/>
      <c r="J352" s="288"/>
      <c r="K352" s="289"/>
      <c r="L352" s="290"/>
      <c r="M352" s="289"/>
      <c r="N352" s="290"/>
      <c r="O352" s="291"/>
      <c r="P352" s="259"/>
      <c r="Q352" s="291"/>
      <c r="R352" s="292"/>
      <c r="S352" s="280" t="str">
        <f t="shared" si="10"/>
        <v/>
      </c>
      <c r="T352" s="293">
        <f t="shared" si="11"/>
        <v>0</v>
      </c>
    </row>
    <row r="353" spans="1:20" s="280" customFormat="1" ht="13.2" x14ac:dyDescent="0.25">
      <c r="A353" s="281"/>
      <c r="B353" s="282"/>
      <c r="C353" s="283"/>
      <c r="D353" s="284"/>
      <c r="E353" s="285"/>
      <c r="F353" s="286"/>
      <c r="G353" s="285"/>
      <c r="H353" s="287"/>
      <c r="I353" s="284"/>
      <c r="J353" s="288"/>
      <c r="K353" s="289"/>
      <c r="L353" s="290"/>
      <c r="M353" s="289"/>
      <c r="N353" s="290"/>
      <c r="O353" s="291"/>
      <c r="P353" s="259"/>
      <c r="Q353" s="291"/>
      <c r="R353" s="292"/>
      <c r="S353" s="280" t="str">
        <f t="shared" si="10"/>
        <v/>
      </c>
      <c r="T353" s="293">
        <f t="shared" si="11"/>
        <v>0</v>
      </c>
    </row>
    <row r="354" spans="1:20" s="280" customFormat="1" ht="13.2" x14ac:dyDescent="0.25">
      <c r="A354" s="281"/>
      <c r="B354" s="282"/>
      <c r="C354" s="283"/>
      <c r="D354" s="284"/>
      <c r="E354" s="285"/>
      <c r="F354" s="286"/>
      <c r="G354" s="285"/>
      <c r="H354" s="287"/>
      <c r="I354" s="284"/>
      <c r="J354" s="288"/>
      <c r="K354" s="289"/>
      <c r="L354" s="290"/>
      <c r="M354" s="289"/>
      <c r="N354" s="290"/>
      <c r="O354" s="291"/>
      <c r="P354" s="259"/>
      <c r="Q354" s="291"/>
      <c r="R354" s="292"/>
      <c r="S354" s="280" t="str">
        <f t="shared" si="10"/>
        <v/>
      </c>
      <c r="T354" s="293">
        <f t="shared" si="11"/>
        <v>0</v>
      </c>
    </row>
    <row r="355" spans="1:20" s="280" customFormat="1" ht="13.2" x14ac:dyDescent="0.25">
      <c r="A355" s="281"/>
      <c r="B355" s="282"/>
      <c r="C355" s="283"/>
      <c r="D355" s="284"/>
      <c r="E355" s="285"/>
      <c r="F355" s="286"/>
      <c r="G355" s="285"/>
      <c r="H355" s="287"/>
      <c r="I355" s="284"/>
      <c r="J355" s="288"/>
      <c r="K355" s="289"/>
      <c r="L355" s="290"/>
      <c r="M355" s="289"/>
      <c r="N355" s="290"/>
      <c r="O355" s="291"/>
      <c r="P355" s="259"/>
      <c r="Q355" s="291"/>
      <c r="R355" s="292"/>
      <c r="S355" s="280" t="str">
        <f t="shared" si="10"/>
        <v/>
      </c>
      <c r="T355" s="293">
        <f t="shared" si="11"/>
        <v>0</v>
      </c>
    </row>
    <row r="356" spans="1:20" s="280" customFormat="1" ht="13.2" x14ac:dyDescent="0.25">
      <c r="A356" s="281"/>
      <c r="B356" s="282"/>
      <c r="C356" s="283"/>
      <c r="D356" s="284"/>
      <c r="E356" s="285"/>
      <c r="F356" s="286"/>
      <c r="G356" s="285"/>
      <c r="H356" s="287"/>
      <c r="I356" s="284"/>
      <c r="J356" s="288"/>
      <c r="K356" s="289"/>
      <c r="L356" s="290"/>
      <c r="M356" s="289"/>
      <c r="N356" s="290"/>
      <c r="O356" s="291"/>
      <c r="P356" s="259"/>
      <c r="Q356" s="291"/>
      <c r="R356" s="292"/>
      <c r="S356" s="280" t="str">
        <f t="shared" si="10"/>
        <v/>
      </c>
      <c r="T356" s="293">
        <f t="shared" si="11"/>
        <v>0</v>
      </c>
    </row>
    <row r="357" spans="1:20" s="280" customFormat="1" ht="13.2" x14ac:dyDescent="0.25">
      <c r="A357" s="281"/>
      <c r="B357" s="282"/>
      <c r="C357" s="283"/>
      <c r="D357" s="284"/>
      <c r="E357" s="285"/>
      <c r="F357" s="286"/>
      <c r="G357" s="285"/>
      <c r="H357" s="287"/>
      <c r="I357" s="284"/>
      <c r="J357" s="288"/>
      <c r="K357" s="289"/>
      <c r="L357" s="290"/>
      <c r="M357" s="289"/>
      <c r="N357" s="290"/>
      <c r="O357" s="291"/>
      <c r="P357" s="259"/>
      <c r="Q357" s="291"/>
      <c r="R357" s="292"/>
      <c r="S357" s="280" t="str">
        <f t="shared" si="10"/>
        <v/>
      </c>
      <c r="T357" s="293">
        <f t="shared" si="11"/>
        <v>0</v>
      </c>
    </row>
    <row r="358" spans="1:20" s="280" customFormat="1" ht="13.2" x14ac:dyDescent="0.25">
      <c r="A358" s="281"/>
      <c r="B358" s="282"/>
      <c r="C358" s="283"/>
      <c r="D358" s="284"/>
      <c r="E358" s="285"/>
      <c r="F358" s="286"/>
      <c r="G358" s="285"/>
      <c r="H358" s="287"/>
      <c r="I358" s="284"/>
      <c r="J358" s="288"/>
      <c r="K358" s="289"/>
      <c r="L358" s="290"/>
      <c r="M358" s="289"/>
      <c r="N358" s="290"/>
      <c r="O358" s="291"/>
      <c r="P358" s="259"/>
      <c r="Q358" s="291"/>
      <c r="R358" s="292"/>
      <c r="S358" s="280" t="str">
        <f t="shared" si="10"/>
        <v/>
      </c>
      <c r="T358" s="293">
        <f t="shared" si="11"/>
        <v>0</v>
      </c>
    </row>
    <row r="359" spans="1:20" s="280" customFormat="1" ht="13.2" x14ac:dyDescent="0.25">
      <c r="A359" s="281"/>
      <c r="B359" s="282"/>
      <c r="C359" s="283"/>
      <c r="D359" s="284"/>
      <c r="E359" s="285"/>
      <c r="F359" s="294"/>
      <c r="G359" s="285"/>
      <c r="H359" s="287"/>
      <c r="I359" s="284"/>
      <c r="J359" s="288"/>
      <c r="K359" s="289"/>
      <c r="L359" s="290"/>
      <c r="M359" s="289"/>
      <c r="N359" s="290"/>
      <c r="O359" s="291"/>
      <c r="P359" s="259"/>
      <c r="Q359" s="291"/>
      <c r="R359" s="292"/>
      <c r="S359" s="280" t="str">
        <f t="shared" si="10"/>
        <v/>
      </c>
      <c r="T359" s="293">
        <f t="shared" si="11"/>
        <v>0</v>
      </c>
    </row>
    <row r="360" spans="1:20" s="280" customFormat="1" ht="13.2" x14ac:dyDescent="0.25">
      <c r="A360" s="281"/>
      <c r="B360" s="282"/>
      <c r="C360" s="283"/>
      <c r="D360" s="284"/>
      <c r="E360" s="285"/>
      <c r="F360" s="295"/>
      <c r="G360" s="285"/>
      <c r="H360" s="287"/>
      <c r="I360" s="284"/>
      <c r="J360" s="288"/>
      <c r="K360" s="289"/>
      <c r="L360" s="290"/>
      <c r="M360" s="289"/>
      <c r="N360" s="290"/>
      <c r="O360" s="291"/>
      <c r="P360" s="259"/>
      <c r="Q360" s="291"/>
      <c r="R360" s="292"/>
      <c r="S360" s="280" t="str">
        <f t="shared" si="10"/>
        <v/>
      </c>
      <c r="T360" s="293">
        <f t="shared" si="11"/>
        <v>0</v>
      </c>
    </row>
    <row r="361" spans="1:20" s="280" customFormat="1" ht="13.2" x14ac:dyDescent="0.25">
      <c r="A361" s="281"/>
      <c r="B361" s="282"/>
      <c r="C361" s="283"/>
      <c r="D361" s="284"/>
      <c r="E361" s="285"/>
      <c r="F361" s="286"/>
      <c r="G361" s="285"/>
      <c r="H361" s="287"/>
      <c r="I361" s="284"/>
      <c r="J361" s="288"/>
      <c r="K361" s="289"/>
      <c r="L361" s="290"/>
      <c r="M361" s="289"/>
      <c r="N361" s="290"/>
      <c r="O361" s="291"/>
      <c r="P361" s="259"/>
      <c r="Q361" s="291"/>
      <c r="R361" s="292"/>
      <c r="S361" s="280" t="str">
        <f t="shared" si="10"/>
        <v/>
      </c>
      <c r="T361" s="293">
        <f t="shared" si="11"/>
        <v>0</v>
      </c>
    </row>
    <row r="362" spans="1:20" s="280" customFormat="1" ht="13.2" x14ac:dyDescent="0.25">
      <c r="A362" s="281"/>
      <c r="B362" s="282"/>
      <c r="C362" s="283"/>
      <c r="D362" s="284"/>
      <c r="E362" s="285"/>
      <c r="F362" s="286"/>
      <c r="G362" s="285"/>
      <c r="H362" s="287"/>
      <c r="I362" s="284"/>
      <c r="J362" s="288"/>
      <c r="K362" s="289"/>
      <c r="L362" s="290"/>
      <c r="M362" s="289"/>
      <c r="N362" s="290"/>
      <c r="O362" s="291"/>
      <c r="P362" s="259"/>
      <c r="Q362" s="291"/>
      <c r="R362" s="292"/>
      <c r="S362" s="280" t="str">
        <f t="shared" si="10"/>
        <v/>
      </c>
      <c r="T362" s="293">
        <f t="shared" si="11"/>
        <v>0</v>
      </c>
    </row>
    <row r="363" spans="1:20" s="280" customFormat="1" ht="13.2" x14ac:dyDescent="0.25">
      <c r="A363" s="281"/>
      <c r="B363" s="282"/>
      <c r="C363" s="283"/>
      <c r="D363" s="284"/>
      <c r="E363" s="285"/>
      <c r="F363" s="286"/>
      <c r="G363" s="285"/>
      <c r="H363" s="287"/>
      <c r="I363" s="284"/>
      <c r="J363" s="288"/>
      <c r="K363" s="289"/>
      <c r="L363" s="290"/>
      <c r="M363" s="289"/>
      <c r="N363" s="290"/>
      <c r="O363" s="291"/>
      <c r="P363" s="259"/>
      <c r="Q363" s="291"/>
      <c r="R363" s="292"/>
      <c r="S363" s="280" t="str">
        <f t="shared" si="10"/>
        <v/>
      </c>
      <c r="T363" s="293">
        <f t="shared" si="11"/>
        <v>0</v>
      </c>
    </row>
    <row r="364" spans="1:20" s="280" customFormat="1" ht="13.2" x14ac:dyDescent="0.25">
      <c r="A364" s="281"/>
      <c r="B364" s="282"/>
      <c r="C364" s="283"/>
      <c r="D364" s="284"/>
      <c r="E364" s="285"/>
      <c r="F364" s="286"/>
      <c r="G364" s="285"/>
      <c r="H364" s="287"/>
      <c r="I364" s="284"/>
      <c r="J364" s="288"/>
      <c r="K364" s="289"/>
      <c r="L364" s="290"/>
      <c r="M364" s="289"/>
      <c r="N364" s="290"/>
      <c r="O364" s="291"/>
      <c r="P364" s="259"/>
      <c r="Q364" s="291"/>
      <c r="R364" s="292"/>
      <c r="S364" s="280" t="str">
        <f t="shared" si="10"/>
        <v/>
      </c>
      <c r="T364" s="293">
        <f t="shared" si="11"/>
        <v>0</v>
      </c>
    </row>
    <row r="365" spans="1:20" s="280" customFormat="1" ht="13.2" x14ac:dyDescent="0.25">
      <c r="A365" s="281"/>
      <c r="B365" s="282"/>
      <c r="C365" s="283"/>
      <c r="D365" s="284"/>
      <c r="E365" s="285"/>
      <c r="F365" s="286"/>
      <c r="G365" s="285"/>
      <c r="H365" s="287"/>
      <c r="I365" s="284"/>
      <c r="J365" s="288"/>
      <c r="K365" s="289"/>
      <c r="L365" s="290"/>
      <c r="M365" s="289"/>
      <c r="N365" s="290"/>
      <c r="O365" s="291"/>
      <c r="P365" s="259"/>
      <c r="Q365" s="291"/>
      <c r="R365" s="292"/>
      <c r="S365" s="280" t="str">
        <f t="shared" si="10"/>
        <v/>
      </c>
      <c r="T365" s="293">
        <f t="shared" si="11"/>
        <v>0</v>
      </c>
    </row>
    <row r="366" spans="1:20" s="280" customFormat="1" ht="13.2" x14ac:dyDescent="0.25">
      <c r="A366" s="281"/>
      <c r="B366" s="282"/>
      <c r="C366" s="283"/>
      <c r="D366" s="284"/>
      <c r="E366" s="285"/>
      <c r="F366" s="286"/>
      <c r="G366" s="285"/>
      <c r="H366" s="287"/>
      <c r="I366" s="284"/>
      <c r="J366" s="288"/>
      <c r="K366" s="289"/>
      <c r="L366" s="290"/>
      <c r="M366" s="289"/>
      <c r="N366" s="290"/>
      <c r="O366" s="291"/>
      <c r="P366" s="259"/>
      <c r="Q366" s="291"/>
      <c r="R366" s="292"/>
      <c r="S366" s="280" t="str">
        <f t="shared" si="10"/>
        <v/>
      </c>
      <c r="T366" s="293">
        <f t="shared" si="11"/>
        <v>0</v>
      </c>
    </row>
    <row r="367" spans="1:20" s="280" customFormat="1" ht="13.2" x14ac:dyDescent="0.25">
      <c r="A367" s="281"/>
      <c r="B367" s="282"/>
      <c r="C367" s="283"/>
      <c r="D367" s="284"/>
      <c r="E367" s="285"/>
      <c r="F367" s="286"/>
      <c r="G367" s="285"/>
      <c r="H367" s="287"/>
      <c r="I367" s="284"/>
      <c r="J367" s="288"/>
      <c r="K367" s="289"/>
      <c r="L367" s="290"/>
      <c r="M367" s="289"/>
      <c r="N367" s="290"/>
      <c r="O367" s="291"/>
      <c r="P367" s="259"/>
      <c r="Q367" s="291"/>
      <c r="R367" s="292"/>
      <c r="S367" s="280" t="str">
        <f t="shared" si="10"/>
        <v/>
      </c>
      <c r="T367" s="293">
        <f t="shared" si="11"/>
        <v>0</v>
      </c>
    </row>
    <row r="368" spans="1:20" s="280" customFormat="1" ht="13.2" x14ac:dyDescent="0.25">
      <c r="A368" s="281"/>
      <c r="B368" s="282"/>
      <c r="C368" s="283"/>
      <c r="D368" s="284"/>
      <c r="E368" s="285"/>
      <c r="F368" s="286"/>
      <c r="G368" s="285"/>
      <c r="H368" s="287"/>
      <c r="I368" s="284"/>
      <c r="J368" s="288"/>
      <c r="K368" s="289"/>
      <c r="L368" s="290"/>
      <c r="M368" s="289"/>
      <c r="N368" s="290"/>
      <c r="O368" s="291"/>
      <c r="P368" s="259"/>
      <c r="Q368" s="291"/>
      <c r="R368" s="292"/>
      <c r="S368" s="280" t="str">
        <f t="shared" si="10"/>
        <v/>
      </c>
      <c r="T368" s="293">
        <f t="shared" si="11"/>
        <v>0</v>
      </c>
    </row>
    <row r="369" spans="1:20" s="280" customFormat="1" ht="13.2" x14ac:dyDescent="0.25">
      <c r="A369" s="281"/>
      <c r="B369" s="282"/>
      <c r="C369" s="283"/>
      <c r="D369" s="284"/>
      <c r="E369" s="285"/>
      <c r="F369" s="286"/>
      <c r="G369" s="285"/>
      <c r="H369" s="287"/>
      <c r="I369" s="284"/>
      <c r="J369" s="288"/>
      <c r="K369" s="289"/>
      <c r="L369" s="290"/>
      <c r="M369" s="289"/>
      <c r="N369" s="290"/>
      <c r="O369" s="291"/>
      <c r="P369" s="259"/>
      <c r="Q369" s="291"/>
      <c r="R369" s="292"/>
      <c r="S369" s="280" t="str">
        <f t="shared" si="10"/>
        <v/>
      </c>
      <c r="T369" s="293">
        <f t="shared" si="11"/>
        <v>0</v>
      </c>
    </row>
    <row r="370" spans="1:20" s="280" customFormat="1" ht="13.2" x14ac:dyDescent="0.25">
      <c r="A370" s="281"/>
      <c r="B370" s="282"/>
      <c r="C370" s="283"/>
      <c r="D370" s="284"/>
      <c r="E370" s="285"/>
      <c r="F370" s="294"/>
      <c r="G370" s="285"/>
      <c r="H370" s="287"/>
      <c r="I370" s="284"/>
      <c r="J370" s="288"/>
      <c r="K370" s="289"/>
      <c r="L370" s="290"/>
      <c r="M370" s="289"/>
      <c r="N370" s="290"/>
      <c r="O370" s="291"/>
      <c r="P370" s="259"/>
      <c r="Q370" s="291"/>
      <c r="R370" s="292"/>
      <c r="S370" s="280" t="str">
        <f t="shared" si="10"/>
        <v/>
      </c>
      <c r="T370" s="293">
        <f t="shared" si="11"/>
        <v>0</v>
      </c>
    </row>
    <row r="371" spans="1:20" s="280" customFormat="1" ht="13.2" x14ac:dyDescent="0.25">
      <c r="A371" s="281"/>
      <c r="B371" s="282"/>
      <c r="C371" s="283"/>
      <c r="D371" s="284"/>
      <c r="E371" s="285"/>
      <c r="F371" s="295"/>
      <c r="G371" s="285"/>
      <c r="H371" s="287"/>
      <c r="I371" s="284"/>
      <c r="J371" s="288"/>
      <c r="K371" s="289"/>
      <c r="L371" s="290"/>
      <c r="M371" s="289"/>
      <c r="N371" s="290"/>
      <c r="O371" s="291"/>
      <c r="P371" s="259"/>
      <c r="Q371" s="291"/>
      <c r="R371" s="292"/>
      <c r="S371" s="280" t="str">
        <f t="shared" si="10"/>
        <v/>
      </c>
      <c r="T371" s="293">
        <f t="shared" si="11"/>
        <v>0</v>
      </c>
    </row>
    <row r="372" spans="1:20" s="280" customFormat="1" ht="13.2" x14ac:dyDescent="0.25">
      <c r="A372" s="281"/>
      <c r="B372" s="282"/>
      <c r="C372" s="283"/>
      <c r="D372" s="284"/>
      <c r="E372" s="285"/>
      <c r="F372" s="286"/>
      <c r="G372" s="285"/>
      <c r="H372" s="287"/>
      <c r="I372" s="284"/>
      <c r="J372" s="288"/>
      <c r="K372" s="289"/>
      <c r="L372" s="290"/>
      <c r="M372" s="289"/>
      <c r="N372" s="290"/>
      <c r="O372" s="291"/>
      <c r="P372" s="259"/>
      <c r="Q372" s="291"/>
      <c r="R372" s="292"/>
      <c r="S372" s="280" t="str">
        <f t="shared" si="10"/>
        <v/>
      </c>
      <c r="T372" s="293">
        <f t="shared" si="11"/>
        <v>0</v>
      </c>
    </row>
    <row r="373" spans="1:20" s="280" customFormat="1" ht="13.2" x14ac:dyDescent="0.25">
      <c r="A373" s="281"/>
      <c r="B373" s="282"/>
      <c r="C373" s="283"/>
      <c r="D373" s="284"/>
      <c r="E373" s="285"/>
      <c r="F373" s="286"/>
      <c r="G373" s="285"/>
      <c r="H373" s="287"/>
      <c r="I373" s="284"/>
      <c r="J373" s="288"/>
      <c r="K373" s="289"/>
      <c r="L373" s="290"/>
      <c r="M373" s="289"/>
      <c r="N373" s="290"/>
      <c r="O373" s="291"/>
      <c r="P373" s="259"/>
      <c r="Q373" s="291"/>
      <c r="R373" s="292"/>
      <c r="S373" s="280" t="str">
        <f t="shared" si="10"/>
        <v/>
      </c>
      <c r="T373" s="293">
        <f t="shared" si="11"/>
        <v>0</v>
      </c>
    </row>
    <row r="374" spans="1:20" s="280" customFormat="1" ht="13.2" x14ac:dyDescent="0.25">
      <c r="A374" s="281"/>
      <c r="B374" s="282"/>
      <c r="C374" s="283"/>
      <c r="D374" s="284"/>
      <c r="E374" s="285"/>
      <c r="F374" s="286"/>
      <c r="G374" s="285"/>
      <c r="H374" s="287"/>
      <c r="I374" s="284"/>
      <c r="J374" s="288"/>
      <c r="K374" s="289"/>
      <c r="L374" s="290"/>
      <c r="M374" s="289"/>
      <c r="N374" s="290"/>
      <c r="O374" s="291"/>
      <c r="P374" s="259"/>
      <c r="Q374" s="291"/>
      <c r="R374" s="292"/>
      <c r="S374" s="280" t="str">
        <f t="shared" si="10"/>
        <v/>
      </c>
      <c r="T374" s="293">
        <f t="shared" si="11"/>
        <v>0</v>
      </c>
    </row>
    <row r="375" spans="1:20" s="280" customFormat="1" ht="13.2" x14ac:dyDescent="0.25">
      <c r="A375" s="281"/>
      <c r="B375" s="282"/>
      <c r="C375" s="283"/>
      <c r="D375" s="284"/>
      <c r="E375" s="285"/>
      <c r="F375" s="286"/>
      <c r="G375" s="285"/>
      <c r="H375" s="287"/>
      <c r="I375" s="284"/>
      <c r="J375" s="288"/>
      <c r="K375" s="289"/>
      <c r="L375" s="290"/>
      <c r="M375" s="289"/>
      <c r="N375" s="290"/>
      <c r="O375" s="291"/>
      <c r="P375" s="259"/>
      <c r="Q375" s="291"/>
      <c r="R375" s="292"/>
      <c r="S375" s="280" t="str">
        <f t="shared" si="10"/>
        <v/>
      </c>
      <c r="T375" s="293">
        <f t="shared" si="11"/>
        <v>0</v>
      </c>
    </row>
    <row r="376" spans="1:20" s="280" customFormat="1" ht="13.2" x14ac:dyDescent="0.25">
      <c r="A376" s="281"/>
      <c r="B376" s="282"/>
      <c r="C376" s="283"/>
      <c r="D376" s="284"/>
      <c r="E376" s="285"/>
      <c r="F376" s="286"/>
      <c r="G376" s="285"/>
      <c r="H376" s="287"/>
      <c r="I376" s="284"/>
      <c r="J376" s="288"/>
      <c r="K376" s="289"/>
      <c r="L376" s="290"/>
      <c r="M376" s="289"/>
      <c r="N376" s="290"/>
      <c r="O376" s="291"/>
      <c r="P376" s="259"/>
      <c r="Q376" s="291"/>
      <c r="R376" s="292"/>
      <c r="S376" s="280" t="str">
        <f t="shared" si="10"/>
        <v/>
      </c>
      <c r="T376" s="293">
        <f t="shared" si="11"/>
        <v>0</v>
      </c>
    </row>
    <row r="377" spans="1:20" s="280" customFormat="1" ht="13.2" x14ac:dyDescent="0.25">
      <c r="A377" s="281"/>
      <c r="B377" s="282"/>
      <c r="C377" s="283"/>
      <c r="D377" s="284"/>
      <c r="E377" s="285"/>
      <c r="F377" s="286"/>
      <c r="G377" s="285"/>
      <c r="H377" s="287"/>
      <c r="I377" s="284"/>
      <c r="J377" s="288"/>
      <c r="K377" s="289"/>
      <c r="L377" s="290"/>
      <c r="M377" s="289"/>
      <c r="N377" s="290"/>
      <c r="O377" s="291"/>
      <c r="P377" s="259"/>
      <c r="Q377" s="291"/>
      <c r="R377" s="292"/>
      <c r="S377" s="280" t="str">
        <f t="shared" si="10"/>
        <v/>
      </c>
      <c r="T377" s="293">
        <f t="shared" si="11"/>
        <v>0</v>
      </c>
    </row>
    <row r="378" spans="1:20" s="280" customFormat="1" ht="13.2" x14ac:dyDescent="0.25">
      <c r="A378" s="281"/>
      <c r="B378" s="282"/>
      <c r="C378" s="283"/>
      <c r="D378" s="284"/>
      <c r="E378" s="285"/>
      <c r="F378" s="286"/>
      <c r="G378" s="285"/>
      <c r="H378" s="287"/>
      <c r="I378" s="284"/>
      <c r="J378" s="288"/>
      <c r="K378" s="289"/>
      <c r="L378" s="290"/>
      <c r="M378" s="289"/>
      <c r="N378" s="290"/>
      <c r="O378" s="291"/>
      <c r="P378" s="259"/>
      <c r="Q378" s="291"/>
      <c r="R378" s="292"/>
      <c r="S378" s="280" t="str">
        <f t="shared" si="10"/>
        <v/>
      </c>
      <c r="T378" s="293">
        <f t="shared" si="11"/>
        <v>0</v>
      </c>
    </row>
    <row r="379" spans="1:20" s="280" customFormat="1" ht="13.2" x14ac:dyDescent="0.25">
      <c r="A379" s="281"/>
      <c r="B379" s="282"/>
      <c r="C379" s="283"/>
      <c r="D379" s="284"/>
      <c r="E379" s="285"/>
      <c r="F379" s="286"/>
      <c r="G379" s="285"/>
      <c r="H379" s="287"/>
      <c r="I379" s="284"/>
      <c r="J379" s="288"/>
      <c r="K379" s="289"/>
      <c r="L379" s="290"/>
      <c r="M379" s="289"/>
      <c r="N379" s="290"/>
      <c r="O379" s="291"/>
      <c r="P379" s="259"/>
      <c r="Q379" s="291"/>
      <c r="R379" s="292"/>
      <c r="S379" s="280" t="str">
        <f t="shared" si="10"/>
        <v/>
      </c>
      <c r="T379" s="293">
        <f t="shared" si="11"/>
        <v>0</v>
      </c>
    </row>
    <row r="380" spans="1:20" s="280" customFormat="1" ht="13.2" x14ac:dyDescent="0.25">
      <c r="A380" s="281"/>
      <c r="B380" s="282"/>
      <c r="C380" s="283"/>
      <c r="D380" s="284"/>
      <c r="E380" s="285"/>
      <c r="F380" s="286"/>
      <c r="G380" s="285"/>
      <c r="H380" s="287"/>
      <c r="I380" s="284"/>
      <c r="J380" s="288"/>
      <c r="K380" s="289"/>
      <c r="L380" s="290"/>
      <c r="M380" s="289"/>
      <c r="N380" s="290"/>
      <c r="O380" s="291"/>
      <c r="P380" s="259"/>
      <c r="Q380" s="291"/>
      <c r="R380" s="292"/>
      <c r="S380" s="280" t="str">
        <f t="shared" si="10"/>
        <v/>
      </c>
      <c r="T380" s="293">
        <f t="shared" si="11"/>
        <v>0</v>
      </c>
    </row>
    <row r="381" spans="1:20" s="280" customFormat="1" ht="13.2" x14ac:dyDescent="0.25">
      <c r="A381" s="281"/>
      <c r="B381" s="282"/>
      <c r="C381" s="283"/>
      <c r="D381" s="284"/>
      <c r="E381" s="285"/>
      <c r="F381" s="294"/>
      <c r="G381" s="285"/>
      <c r="H381" s="287"/>
      <c r="I381" s="284"/>
      <c r="J381" s="288"/>
      <c r="K381" s="289"/>
      <c r="L381" s="290"/>
      <c r="M381" s="289"/>
      <c r="N381" s="290"/>
      <c r="O381" s="291"/>
      <c r="P381" s="259"/>
      <c r="Q381" s="291"/>
      <c r="R381" s="292"/>
      <c r="S381" s="280" t="str">
        <f t="shared" si="10"/>
        <v/>
      </c>
      <c r="T381" s="293">
        <f t="shared" si="11"/>
        <v>0</v>
      </c>
    </row>
    <row r="382" spans="1:20" s="280" customFormat="1" ht="13.2" x14ac:dyDescent="0.25">
      <c r="A382" s="281"/>
      <c r="B382" s="282"/>
      <c r="C382" s="283"/>
      <c r="D382" s="284"/>
      <c r="E382" s="285"/>
      <c r="F382" s="295"/>
      <c r="G382" s="285"/>
      <c r="H382" s="287"/>
      <c r="I382" s="284"/>
      <c r="J382" s="288"/>
      <c r="K382" s="289"/>
      <c r="L382" s="290"/>
      <c r="M382" s="289"/>
      <c r="N382" s="290"/>
      <c r="O382" s="291"/>
      <c r="P382" s="259"/>
      <c r="Q382" s="291"/>
      <c r="R382" s="292"/>
      <c r="S382" s="280" t="str">
        <f t="shared" si="10"/>
        <v/>
      </c>
      <c r="T382" s="293">
        <f t="shared" si="11"/>
        <v>0</v>
      </c>
    </row>
    <row r="383" spans="1:20" s="280" customFormat="1" ht="13.2" x14ac:dyDescent="0.25">
      <c r="A383" s="281"/>
      <c r="B383" s="282"/>
      <c r="C383" s="283"/>
      <c r="D383" s="284"/>
      <c r="E383" s="285"/>
      <c r="F383" s="286"/>
      <c r="G383" s="285"/>
      <c r="H383" s="287"/>
      <c r="I383" s="284"/>
      <c r="J383" s="288"/>
      <c r="K383" s="289"/>
      <c r="L383" s="290"/>
      <c r="M383" s="289"/>
      <c r="N383" s="290"/>
      <c r="O383" s="291"/>
      <c r="P383" s="259"/>
      <c r="Q383" s="291"/>
      <c r="R383" s="292"/>
      <c r="S383" s="280" t="str">
        <f t="shared" si="10"/>
        <v/>
      </c>
      <c r="T383" s="293">
        <f t="shared" si="11"/>
        <v>0</v>
      </c>
    </row>
    <row r="384" spans="1:20" s="280" customFormat="1" ht="13.2" x14ac:dyDescent="0.25">
      <c r="A384" s="281"/>
      <c r="B384" s="282"/>
      <c r="C384" s="283"/>
      <c r="D384" s="284"/>
      <c r="E384" s="285"/>
      <c r="F384" s="286"/>
      <c r="G384" s="285"/>
      <c r="H384" s="287"/>
      <c r="I384" s="284"/>
      <c r="J384" s="288"/>
      <c r="K384" s="289"/>
      <c r="L384" s="290"/>
      <c r="M384" s="289"/>
      <c r="N384" s="290"/>
      <c r="O384" s="291"/>
      <c r="P384" s="259"/>
      <c r="Q384" s="291"/>
      <c r="R384" s="292"/>
      <c r="S384" s="280" t="str">
        <f t="shared" si="10"/>
        <v/>
      </c>
      <c r="T384" s="293">
        <f t="shared" si="11"/>
        <v>0</v>
      </c>
    </row>
    <row r="385" spans="1:20" s="280" customFormat="1" ht="13.2" x14ac:dyDescent="0.25">
      <c r="A385" s="281"/>
      <c r="B385" s="282"/>
      <c r="C385" s="283"/>
      <c r="D385" s="284"/>
      <c r="E385" s="285"/>
      <c r="F385" s="286"/>
      <c r="G385" s="285"/>
      <c r="H385" s="287"/>
      <c r="I385" s="284"/>
      <c r="J385" s="288"/>
      <c r="K385" s="289"/>
      <c r="L385" s="290"/>
      <c r="M385" s="289"/>
      <c r="N385" s="290"/>
      <c r="O385" s="291"/>
      <c r="P385" s="259"/>
      <c r="Q385" s="291"/>
      <c r="R385" s="292"/>
      <c r="S385" s="280" t="str">
        <f t="shared" si="10"/>
        <v/>
      </c>
      <c r="T385" s="293">
        <f t="shared" si="11"/>
        <v>0</v>
      </c>
    </row>
    <row r="386" spans="1:20" s="280" customFormat="1" ht="13.2" x14ac:dyDescent="0.25">
      <c r="A386" s="281"/>
      <c r="B386" s="282"/>
      <c r="C386" s="283"/>
      <c r="D386" s="284"/>
      <c r="E386" s="285"/>
      <c r="F386" s="286"/>
      <c r="G386" s="285"/>
      <c r="H386" s="287"/>
      <c r="I386" s="284"/>
      <c r="J386" s="288"/>
      <c r="K386" s="289"/>
      <c r="L386" s="290"/>
      <c r="M386" s="289"/>
      <c r="N386" s="290"/>
      <c r="O386" s="291"/>
      <c r="P386" s="259"/>
      <c r="Q386" s="291"/>
      <c r="R386" s="292"/>
      <c r="S386" s="280" t="str">
        <f t="shared" si="10"/>
        <v/>
      </c>
      <c r="T386" s="293">
        <f t="shared" si="11"/>
        <v>0</v>
      </c>
    </row>
    <row r="387" spans="1:20" s="280" customFormat="1" ht="13.2" x14ac:dyDescent="0.25">
      <c r="A387" s="281"/>
      <c r="B387" s="282"/>
      <c r="C387" s="283"/>
      <c r="D387" s="284"/>
      <c r="E387" s="285"/>
      <c r="F387" s="286"/>
      <c r="G387" s="285"/>
      <c r="H387" s="287"/>
      <c r="I387" s="284"/>
      <c r="J387" s="288"/>
      <c r="K387" s="289"/>
      <c r="L387" s="290"/>
      <c r="M387" s="289"/>
      <c r="N387" s="290"/>
      <c r="O387" s="291"/>
      <c r="P387" s="259"/>
      <c r="Q387" s="291"/>
      <c r="R387" s="292"/>
      <c r="S387" s="280" t="str">
        <f t="shared" si="10"/>
        <v/>
      </c>
      <c r="T387" s="293">
        <f t="shared" si="11"/>
        <v>0</v>
      </c>
    </row>
    <row r="388" spans="1:20" s="280" customFormat="1" ht="13.2" x14ac:dyDescent="0.25">
      <c r="A388" s="281"/>
      <c r="B388" s="282"/>
      <c r="C388" s="283"/>
      <c r="D388" s="284"/>
      <c r="E388" s="285"/>
      <c r="F388" s="286"/>
      <c r="G388" s="285"/>
      <c r="H388" s="287"/>
      <c r="I388" s="284"/>
      <c r="J388" s="288"/>
      <c r="K388" s="289"/>
      <c r="L388" s="290"/>
      <c r="M388" s="289"/>
      <c r="N388" s="290"/>
      <c r="O388" s="291"/>
      <c r="P388" s="259"/>
      <c r="Q388" s="291"/>
      <c r="R388" s="292"/>
      <c r="S388" s="280" t="str">
        <f t="shared" si="10"/>
        <v/>
      </c>
      <c r="T388" s="293">
        <f t="shared" si="11"/>
        <v>0</v>
      </c>
    </row>
    <row r="389" spans="1:20" s="280" customFormat="1" ht="13.2" x14ac:dyDescent="0.25">
      <c r="A389" s="281"/>
      <c r="B389" s="282"/>
      <c r="C389" s="283"/>
      <c r="D389" s="284"/>
      <c r="E389" s="285"/>
      <c r="F389" s="286"/>
      <c r="G389" s="285"/>
      <c r="H389" s="287"/>
      <c r="I389" s="284"/>
      <c r="J389" s="288"/>
      <c r="K389" s="289"/>
      <c r="L389" s="290"/>
      <c r="M389" s="289"/>
      <c r="N389" s="290"/>
      <c r="O389" s="291"/>
      <c r="P389" s="259"/>
      <c r="Q389" s="291"/>
      <c r="R389" s="292"/>
      <c r="S389" s="280" t="str">
        <f t="shared" si="10"/>
        <v/>
      </c>
      <c r="T389" s="293">
        <f t="shared" si="11"/>
        <v>0</v>
      </c>
    </row>
    <row r="390" spans="1:20" s="280" customFormat="1" ht="13.2" x14ac:dyDescent="0.25">
      <c r="A390" s="281"/>
      <c r="B390" s="282"/>
      <c r="C390" s="283"/>
      <c r="D390" s="284"/>
      <c r="E390" s="285"/>
      <c r="F390" s="286"/>
      <c r="G390" s="285"/>
      <c r="H390" s="287"/>
      <c r="I390" s="284"/>
      <c r="J390" s="288"/>
      <c r="K390" s="289"/>
      <c r="L390" s="290"/>
      <c r="M390" s="289"/>
      <c r="N390" s="290"/>
      <c r="O390" s="291"/>
      <c r="P390" s="259"/>
      <c r="Q390" s="291"/>
      <c r="R390" s="292"/>
      <c r="S390" s="280" t="str">
        <f t="shared" si="10"/>
        <v/>
      </c>
      <c r="T390" s="293">
        <f t="shared" si="11"/>
        <v>0</v>
      </c>
    </row>
    <row r="391" spans="1:20" s="280" customFormat="1" ht="13.2" x14ac:dyDescent="0.25">
      <c r="A391" s="281"/>
      <c r="B391" s="282"/>
      <c r="C391" s="283"/>
      <c r="D391" s="284"/>
      <c r="E391" s="285"/>
      <c r="F391" s="286"/>
      <c r="G391" s="285"/>
      <c r="H391" s="287"/>
      <c r="I391" s="284"/>
      <c r="J391" s="288"/>
      <c r="K391" s="289"/>
      <c r="L391" s="290"/>
      <c r="M391" s="289"/>
      <c r="N391" s="290"/>
      <c r="O391" s="291"/>
      <c r="P391" s="259"/>
      <c r="Q391" s="291"/>
      <c r="R391" s="292"/>
      <c r="S391" s="280" t="str">
        <f t="shared" si="10"/>
        <v/>
      </c>
      <c r="T391" s="293">
        <f t="shared" si="11"/>
        <v>0</v>
      </c>
    </row>
    <row r="392" spans="1:20" s="280" customFormat="1" ht="13.2" x14ac:dyDescent="0.25">
      <c r="A392" s="281"/>
      <c r="B392" s="282"/>
      <c r="C392" s="283"/>
      <c r="D392" s="284"/>
      <c r="E392" s="285"/>
      <c r="F392" s="294"/>
      <c r="G392" s="285"/>
      <c r="H392" s="287"/>
      <c r="I392" s="284"/>
      <c r="J392" s="288"/>
      <c r="K392" s="289"/>
      <c r="L392" s="290"/>
      <c r="M392" s="289"/>
      <c r="N392" s="290"/>
      <c r="O392" s="291"/>
      <c r="P392" s="259"/>
      <c r="Q392" s="291"/>
      <c r="R392" s="292"/>
      <c r="S392" s="280" t="str">
        <f t="shared" si="10"/>
        <v/>
      </c>
      <c r="T392" s="293">
        <f t="shared" si="11"/>
        <v>0</v>
      </c>
    </row>
    <row r="393" spans="1:20" s="280" customFormat="1" ht="13.2" x14ac:dyDescent="0.25">
      <c r="A393" s="281"/>
      <c r="B393" s="282"/>
      <c r="C393" s="283"/>
      <c r="D393" s="284"/>
      <c r="E393" s="285"/>
      <c r="F393" s="295"/>
      <c r="G393" s="285"/>
      <c r="H393" s="287"/>
      <c r="I393" s="284"/>
      <c r="J393" s="288"/>
      <c r="K393" s="289"/>
      <c r="L393" s="290"/>
      <c r="M393" s="289"/>
      <c r="N393" s="290"/>
      <c r="O393" s="291"/>
      <c r="P393" s="259"/>
      <c r="Q393" s="291"/>
      <c r="R393" s="292"/>
      <c r="S393" s="280" t="str">
        <f t="shared" si="10"/>
        <v/>
      </c>
      <c r="T393" s="293">
        <f t="shared" si="11"/>
        <v>0</v>
      </c>
    </row>
    <row r="394" spans="1:20" s="280" customFormat="1" ht="13.2" x14ac:dyDescent="0.25">
      <c r="A394" s="281"/>
      <c r="B394" s="282"/>
      <c r="C394" s="283"/>
      <c r="D394" s="284"/>
      <c r="E394" s="285"/>
      <c r="F394" s="286"/>
      <c r="G394" s="285"/>
      <c r="H394" s="287"/>
      <c r="I394" s="284"/>
      <c r="J394" s="288"/>
      <c r="K394" s="289"/>
      <c r="L394" s="290"/>
      <c r="M394" s="289"/>
      <c r="N394" s="290"/>
      <c r="O394" s="291"/>
      <c r="P394" s="259"/>
      <c r="Q394" s="291"/>
      <c r="R394" s="292"/>
      <c r="S394" s="280" t="str">
        <f t="shared" si="10"/>
        <v/>
      </c>
      <c r="T394" s="293">
        <f t="shared" si="11"/>
        <v>0</v>
      </c>
    </row>
    <row r="395" spans="1:20" s="280" customFormat="1" ht="13.2" x14ac:dyDescent="0.25">
      <c r="A395" s="281"/>
      <c r="B395" s="282"/>
      <c r="C395" s="283"/>
      <c r="D395" s="284"/>
      <c r="E395" s="285"/>
      <c r="F395" s="286"/>
      <c r="G395" s="285"/>
      <c r="H395" s="287"/>
      <c r="I395" s="284"/>
      <c r="J395" s="288"/>
      <c r="K395" s="289"/>
      <c r="L395" s="290"/>
      <c r="M395" s="289"/>
      <c r="N395" s="290"/>
      <c r="O395" s="291"/>
      <c r="P395" s="259"/>
      <c r="Q395" s="291"/>
      <c r="R395" s="292"/>
      <c r="S395" s="280" t="str">
        <f t="shared" si="10"/>
        <v/>
      </c>
      <c r="T395" s="293">
        <f t="shared" si="11"/>
        <v>0</v>
      </c>
    </row>
    <row r="396" spans="1:20" s="280" customFormat="1" ht="13.2" x14ac:dyDescent="0.25">
      <c r="A396" s="281"/>
      <c r="B396" s="282"/>
      <c r="C396" s="283"/>
      <c r="D396" s="284"/>
      <c r="E396" s="285"/>
      <c r="F396" s="286"/>
      <c r="G396" s="285"/>
      <c r="H396" s="287"/>
      <c r="I396" s="284"/>
      <c r="J396" s="288"/>
      <c r="K396" s="289"/>
      <c r="L396" s="290"/>
      <c r="M396" s="289"/>
      <c r="N396" s="290"/>
      <c r="O396" s="291"/>
      <c r="P396" s="259"/>
      <c r="Q396" s="291"/>
      <c r="R396" s="292"/>
      <c r="S396" s="280" t="str">
        <f t="shared" si="10"/>
        <v/>
      </c>
      <c r="T396" s="293">
        <f t="shared" si="11"/>
        <v>0</v>
      </c>
    </row>
    <row r="397" spans="1:20" s="280" customFormat="1" ht="13.2" x14ac:dyDescent="0.25">
      <c r="A397" s="281"/>
      <c r="B397" s="282"/>
      <c r="C397" s="283"/>
      <c r="D397" s="284"/>
      <c r="E397" s="285"/>
      <c r="F397" s="286"/>
      <c r="G397" s="285"/>
      <c r="H397" s="287"/>
      <c r="I397" s="284"/>
      <c r="J397" s="288"/>
      <c r="K397" s="289"/>
      <c r="L397" s="290"/>
      <c r="M397" s="289"/>
      <c r="N397" s="290"/>
      <c r="O397" s="291"/>
      <c r="P397" s="259"/>
      <c r="Q397" s="291"/>
      <c r="R397" s="292"/>
      <c r="S397" s="280" t="str">
        <f t="shared" si="10"/>
        <v/>
      </c>
      <c r="T397" s="293">
        <f t="shared" si="11"/>
        <v>0</v>
      </c>
    </row>
    <row r="398" spans="1:20" s="280" customFormat="1" ht="13.2" x14ac:dyDescent="0.25">
      <c r="A398" s="281"/>
      <c r="B398" s="282"/>
      <c r="C398" s="283"/>
      <c r="D398" s="284"/>
      <c r="E398" s="285"/>
      <c r="F398" s="286"/>
      <c r="G398" s="285"/>
      <c r="H398" s="287"/>
      <c r="I398" s="284"/>
      <c r="J398" s="288"/>
      <c r="K398" s="289"/>
      <c r="L398" s="290"/>
      <c r="M398" s="289"/>
      <c r="N398" s="290"/>
      <c r="O398" s="291"/>
      <c r="P398" s="259"/>
      <c r="Q398" s="291"/>
      <c r="R398" s="292"/>
      <c r="S398" s="280" t="str">
        <f t="shared" si="10"/>
        <v/>
      </c>
      <c r="T398" s="293">
        <f t="shared" si="11"/>
        <v>0</v>
      </c>
    </row>
    <row r="399" spans="1:20" s="280" customFormat="1" ht="13.2" x14ac:dyDescent="0.25">
      <c r="A399" s="281"/>
      <c r="B399" s="282"/>
      <c r="C399" s="283"/>
      <c r="D399" s="284"/>
      <c r="E399" s="285"/>
      <c r="F399" s="286"/>
      <c r="G399" s="285"/>
      <c r="H399" s="287"/>
      <c r="I399" s="284"/>
      <c r="J399" s="288"/>
      <c r="K399" s="289"/>
      <c r="L399" s="290"/>
      <c r="M399" s="289"/>
      <c r="N399" s="290"/>
      <c r="O399" s="291"/>
      <c r="P399" s="259"/>
      <c r="Q399" s="291"/>
      <c r="R399" s="292"/>
      <c r="S399" s="280" t="str">
        <f t="shared" si="10"/>
        <v/>
      </c>
      <c r="T399" s="293">
        <f t="shared" si="11"/>
        <v>0</v>
      </c>
    </row>
    <row r="400" spans="1:20" s="280" customFormat="1" ht="13.2" x14ac:dyDescent="0.25">
      <c r="A400" s="281"/>
      <c r="B400" s="282"/>
      <c r="C400" s="283"/>
      <c r="D400" s="284"/>
      <c r="E400" s="285"/>
      <c r="F400" s="286"/>
      <c r="G400" s="285"/>
      <c r="H400" s="287"/>
      <c r="I400" s="284"/>
      <c r="J400" s="288"/>
      <c r="K400" s="289"/>
      <c r="L400" s="290"/>
      <c r="M400" s="289"/>
      <c r="N400" s="290"/>
      <c r="O400" s="291"/>
      <c r="P400" s="259"/>
      <c r="Q400" s="291"/>
      <c r="R400" s="292"/>
      <c r="S400" s="280" t="str">
        <f t="shared" si="10"/>
        <v/>
      </c>
      <c r="T400" s="293">
        <f t="shared" si="11"/>
        <v>0</v>
      </c>
    </row>
    <row r="401" spans="1:20" s="280" customFormat="1" ht="13.2" x14ac:dyDescent="0.25">
      <c r="A401" s="281"/>
      <c r="B401" s="282"/>
      <c r="C401" s="283"/>
      <c r="D401" s="284"/>
      <c r="E401" s="285"/>
      <c r="F401" s="286"/>
      <c r="G401" s="285"/>
      <c r="H401" s="287"/>
      <c r="I401" s="284"/>
      <c r="J401" s="288"/>
      <c r="K401" s="289"/>
      <c r="L401" s="290"/>
      <c r="M401" s="289"/>
      <c r="N401" s="290"/>
      <c r="O401" s="291"/>
      <c r="P401" s="259"/>
      <c r="Q401" s="291"/>
      <c r="R401" s="292"/>
      <c r="S401" s="280" t="str">
        <f t="shared" si="10"/>
        <v/>
      </c>
      <c r="T401" s="293">
        <f t="shared" si="11"/>
        <v>0</v>
      </c>
    </row>
    <row r="402" spans="1:20" s="280" customFormat="1" ht="13.2" x14ac:dyDescent="0.25">
      <c r="A402" s="281"/>
      <c r="B402" s="282"/>
      <c r="C402" s="283"/>
      <c r="D402" s="284"/>
      <c r="E402" s="285"/>
      <c r="F402" s="286"/>
      <c r="G402" s="285"/>
      <c r="H402" s="287"/>
      <c r="I402" s="284"/>
      <c r="J402" s="288"/>
      <c r="K402" s="289"/>
      <c r="L402" s="290"/>
      <c r="M402" s="289"/>
      <c r="N402" s="290"/>
      <c r="O402" s="291"/>
      <c r="P402" s="259"/>
      <c r="Q402" s="291"/>
      <c r="R402" s="292"/>
      <c r="S402" s="280" t="str">
        <f t="shared" si="10"/>
        <v/>
      </c>
      <c r="T402" s="293">
        <f t="shared" si="11"/>
        <v>0</v>
      </c>
    </row>
    <row r="403" spans="1:20" s="280" customFormat="1" ht="13.2" x14ac:dyDescent="0.25">
      <c r="A403" s="281"/>
      <c r="B403" s="282"/>
      <c r="C403" s="283"/>
      <c r="D403" s="284"/>
      <c r="E403" s="285"/>
      <c r="F403" s="294"/>
      <c r="G403" s="285"/>
      <c r="H403" s="287"/>
      <c r="I403" s="284"/>
      <c r="J403" s="288"/>
      <c r="K403" s="289"/>
      <c r="L403" s="290"/>
      <c r="M403" s="289"/>
      <c r="N403" s="290"/>
      <c r="O403" s="291"/>
      <c r="P403" s="259"/>
      <c r="Q403" s="291"/>
      <c r="R403" s="292"/>
      <c r="S403" s="280" t="str">
        <f t="shared" si="10"/>
        <v/>
      </c>
      <c r="T403" s="293">
        <f t="shared" si="11"/>
        <v>0</v>
      </c>
    </row>
    <row r="404" spans="1:20" s="280" customFormat="1" ht="13.2" x14ac:dyDescent="0.25">
      <c r="A404" s="281"/>
      <c r="B404" s="282"/>
      <c r="C404" s="283"/>
      <c r="D404" s="284"/>
      <c r="E404" s="285"/>
      <c r="F404" s="295"/>
      <c r="G404" s="285"/>
      <c r="H404" s="287"/>
      <c r="I404" s="284"/>
      <c r="J404" s="288"/>
      <c r="K404" s="289"/>
      <c r="L404" s="290"/>
      <c r="M404" s="289"/>
      <c r="N404" s="290"/>
      <c r="O404" s="291"/>
      <c r="P404" s="259"/>
      <c r="Q404" s="291"/>
      <c r="R404" s="292"/>
      <c r="S404" s="280" t="str">
        <f t="shared" si="10"/>
        <v/>
      </c>
      <c r="T404" s="293">
        <f t="shared" si="11"/>
        <v>0</v>
      </c>
    </row>
    <row r="405" spans="1:20" s="280" customFormat="1" ht="13.2" x14ac:dyDescent="0.25">
      <c r="A405" s="281"/>
      <c r="B405" s="282"/>
      <c r="C405" s="283"/>
      <c r="D405" s="284"/>
      <c r="E405" s="285"/>
      <c r="F405" s="286"/>
      <c r="G405" s="285"/>
      <c r="H405" s="287"/>
      <c r="I405" s="284"/>
      <c r="J405" s="288"/>
      <c r="K405" s="289"/>
      <c r="L405" s="290"/>
      <c r="M405" s="289"/>
      <c r="N405" s="290"/>
      <c r="O405" s="291"/>
      <c r="P405" s="259"/>
      <c r="Q405" s="291"/>
      <c r="R405" s="292"/>
      <c r="S405" s="280" t="str">
        <f t="shared" si="10"/>
        <v/>
      </c>
      <c r="T405" s="293">
        <f t="shared" si="11"/>
        <v>0</v>
      </c>
    </row>
    <row r="406" spans="1:20" s="280" customFormat="1" ht="13.2" x14ac:dyDescent="0.25">
      <c r="A406" s="281"/>
      <c r="B406" s="282"/>
      <c r="C406" s="283"/>
      <c r="D406" s="284"/>
      <c r="E406" s="285"/>
      <c r="F406" s="286"/>
      <c r="G406" s="285"/>
      <c r="H406" s="287"/>
      <c r="I406" s="284"/>
      <c r="J406" s="288"/>
      <c r="K406" s="289"/>
      <c r="L406" s="290"/>
      <c r="M406" s="289"/>
      <c r="N406" s="290"/>
      <c r="O406" s="291"/>
      <c r="P406" s="259"/>
      <c r="Q406" s="291"/>
      <c r="R406" s="292"/>
      <c r="S406" s="280" t="str">
        <f t="shared" si="10"/>
        <v/>
      </c>
      <c r="T406" s="293">
        <f t="shared" si="11"/>
        <v>0</v>
      </c>
    </row>
    <row r="407" spans="1:20" s="280" customFormat="1" ht="13.2" x14ac:dyDescent="0.25">
      <c r="A407" s="281"/>
      <c r="B407" s="282"/>
      <c r="C407" s="283"/>
      <c r="D407" s="284"/>
      <c r="E407" s="285"/>
      <c r="F407" s="286"/>
      <c r="G407" s="285"/>
      <c r="H407" s="287"/>
      <c r="I407" s="284"/>
      <c r="J407" s="288"/>
      <c r="K407" s="289"/>
      <c r="L407" s="290"/>
      <c r="M407" s="289"/>
      <c r="N407" s="290"/>
      <c r="O407" s="291"/>
      <c r="P407" s="259"/>
      <c r="Q407" s="291"/>
      <c r="R407" s="292"/>
      <c r="S407" s="280" t="str">
        <f t="shared" si="10"/>
        <v/>
      </c>
      <c r="T407" s="293">
        <f t="shared" si="11"/>
        <v>0</v>
      </c>
    </row>
    <row r="408" spans="1:20" s="280" customFormat="1" ht="13.2" x14ac:dyDescent="0.25">
      <c r="A408" s="281"/>
      <c r="B408" s="282"/>
      <c r="C408" s="283"/>
      <c r="D408" s="284"/>
      <c r="E408" s="285"/>
      <c r="F408" s="286"/>
      <c r="G408" s="285"/>
      <c r="H408" s="287"/>
      <c r="I408" s="284"/>
      <c r="J408" s="288"/>
      <c r="K408" s="289"/>
      <c r="L408" s="290"/>
      <c r="M408" s="289"/>
      <c r="N408" s="290"/>
      <c r="O408" s="291"/>
      <c r="P408" s="259"/>
      <c r="Q408" s="291"/>
      <c r="R408" s="292"/>
      <c r="S408" s="280" t="str">
        <f t="shared" si="10"/>
        <v/>
      </c>
      <c r="T408" s="293">
        <f t="shared" si="11"/>
        <v>0</v>
      </c>
    </row>
    <row r="409" spans="1:20" s="280" customFormat="1" ht="13.2" x14ac:dyDescent="0.25">
      <c r="A409" s="281"/>
      <c r="B409" s="282"/>
      <c r="C409" s="283"/>
      <c r="D409" s="284"/>
      <c r="E409" s="285"/>
      <c r="F409" s="286"/>
      <c r="G409" s="285"/>
      <c r="H409" s="287"/>
      <c r="I409" s="284"/>
      <c r="J409" s="288"/>
      <c r="K409" s="289"/>
      <c r="L409" s="290"/>
      <c r="M409" s="289"/>
      <c r="N409" s="290"/>
      <c r="O409" s="291"/>
      <c r="P409" s="259"/>
      <c r="Q409" s="291"/>
      <c r="R409" s="292"/>
      <c r="S409" s="280" t="str">
        <f t="shared" si="10"/>
        <v/>
      </c>
      <c r="T409" s="293">
        <f t="shared" si="11"/>
        <v>0</v>
      </c>
    </row>
    <row r="410" spans="1:20" s="280" customFormat="1" ht="13.2" x14ac:dyDescent="0.25">
      <c r="A410" s="281"/>
      <c r="B410" s="282"/>
      <c r="C410" s="283"/>
      <c r="D410" s="284"/>
      <c r="E410" s="285"/>
      <c r="F410" s="286"/>
      <c r="G410" s="285"/>
      <c r="H410" s="287"/>
      <c r="I410" s="284"/>
      <c r="J410" s="288"/>
      <c r="K410" s="289"/>
      <c r="L410" s="290"/>
      <c r="M410" s="289"/>
      <c r="N410" s="290"/>
      <c r="O410" s="291"/>
      <c r="P410" s="259"/>
      <c r="Q410" s="291"/>
      <c r="R410" s="292"/>
      <c r="S410" s="280" t="str">
        <f t="shared" si="10"/>
        <v/>
      </c>
      <c r="T410" s="293">
        <f t="shared" si="11"/>
        <v>0</v>
      </c>
    </row>
    <row r="411" spans="1:20" s="280" customFormat="1" ht="13.2" x14ac:dyDescent="0.25">
      <c r="A411" s="281"/>
      <c r="B411" s="282"/>
      <c r="C411" s="283"/>
      <c r="D411" s="284"/>
      <c r="E411" s="285"/>
      <c r="F411" s="286"/>
      <c r="G411" s="285"/>
      <c r="H411" s="287"/>
      <c r="I411" s="284"/>
      <c r="J411" s="288"/>
      <c r="K411" s="289"/>
      <c r="L411" s="290"/>
      <c r="M411" s="289"/>
      <c r="N411" s="290"/>
      <c r="O411" s="291"/>
      <c r="P411" s="259"/>
      <c r="Q411" s="291"/>
      <c r="R411" s="292"/>
      <c r="S411" s="280" t="str">
        <f t="shared" si="10"/>
        <v/>
      </c>
      <c r="T411" s="293">
        <f t="shared" si="11"/>
        <v>0</v>
      </c>
    </row>
    <row r="412" spans="1:20" s="280" customFormat="1" ht="13.2" x14ac:dyDescent="0.25">
      <c r="A412" s="281"/>
      <c r="B412" s="282"/>
      <c r="C412" s="283"/>
      <c r="D412" s="284"/>
      <c r="E412" s="285"/>
      <c r="F412" s="286"/>
      <c r="G412" s="285"/>
      <c r="H412" s="287"/>
      <c r="I412" s="284"/>
      <c r="J412" s="288"/>
      <c r="K412" s="289"/>
      <c r="L412" s="290"/>
      <c r="M412" s="289"/>
      <c r="N412" s="290"/>
      <c r="O412" s="291"/>
      <c r="P412" s="259"/>
      <c r="Q412" s="291"/>
      <c r="R412" s="292"/>
      <c r="S412" s="280" t="str">
        <f t="shared" si="10"/>
        <v/>
      </c>
      <c r="T412" s="293">
        <f t="shared" si="11"/>
        <v>0</v>
      </c>
    </row>
    <row r="413" spans="1:20" s="280" customFormat="1" ht="13.2" x14ac:dyDescent="0.25">
      <c r="A413" s="281"/>
      <c r="B413" s="282"/>
      <c r="C413" s="283"/>
      <c r="D413" s="284"/>
      <c r="E413" s="285"/>
      <c r="F413" s="286"/>
      <c r="G413" s="285"/>
      <c r="H413" s="287"/>
      <c r="I413" s="284"/>
      <c r="J413" s="288"/>
      <c r="K413" s="289"/>
      <c r="L413" s="290"/>
      <c r="M413" s="289"/>
      <c r="N413" s="290"/>
      <c r="O413" s="291"/>
      <c r="P413" s="259"/>
      <c r="Q413" s="291"/>
      <c r="R413" s="292"/>
      <c r="S413" s="280" t="str">
        <f t="shared" si="10"/>
        <v/>
      </c>
      <c r="T413" s="293">
        <f t="shared" si="11"/>
        <v>0</v>
      </c>
    </row>
    <row r="414" spans="1:20" s="280" customFormat="1" ht="13.2" x14ac:dyDescent="0.25">
      <c r="A414" s="281"/>
      <c r="B414" s="282"/>
      <c r="C414" s="283"/>
      <c r="D414" s="284"/>
      <c r="E414" s="285"/>
      <c r="F414" s="294"/>
      <c r="G414" s="285"/>
      <c r="H414" s="287"/>
      <c r="I414" s="284"/>
      <c r="J414" s="288"/>
      <c r="K414" s="289"/>
      <c r="L414" s="290"/>
      <c r="M414" s="289"/>
      <c r="N414" s="290"/>
      <c r="O414" s="291"/>
      <c r="P414" s="259"/>
      <c r="Q414" s="291"/>
      <c r="R414" s="292"/>
      <c r="S414" s="280" t="str">
        <f t="shared" si="10"/>
        <v/>
      </c>
      <c r="T414" s="293">
        <f t="shared" si="11"/>
        <v>0</v>
      </c>
    </row>
    <row r="415" spans="1:20" s="280" customFormat="1" ht="13.2" x14ac:dyDescent="0.25">
      <c r="A415" s="281"/>
      <c r="B415" s="282"/>
      <c r="C415" s="283"/>
      <c r="D415" s="284"/>
      <c r="E415" s="285"/>
      <c r="F415" s="295"/>
      <c r="G415" s="285"/>
      <c r="H415" s="287"/>
      <c r="I415" s="284"/>
      <c r="J415" s="288"/>
      <c r="K415" s="289"/>
      <c r="L415" s="290"/>
      <c r="M415" s="289"/>
      <c r="N415" s="290"/>
      <c r="O415" s="291"/>
      <c r="P415" s="259"/>
      <c r="Q415" s="291"/>
      <c r="R415" s="292"/>
      <c r="S415" s="280" t="str">
        <f t="shared" ref="S415:S478" si="12">CONCATENATE(B415,C415,F415,J415)</f>
        <v/>
      </c>
      <c r="T415" s="293">
        <f t="shared" ref="T415:T478" si="13">L415</f>
        <v>0</v>
      </c>
    </row>
    <row r="416" spans="1:20" s="280" customFormat="1" ht="13.2" x14ac:dyDescent="0.25">
      <c r="A416" s="281"/>
      <c r="B416" s="282"/>
      <c r="C416" s="283"/>
      <c r="D416" s="284"/>
      <c r="E416" s="285"/>
      <c r="F416" s="286"/>
      <c r="G416" s="285"/>
      <c r="H416" s="287"/>
      <c r="I416" s="284"/>
      <c r="J416" s="288"/>
      <c r="K416" s="289"/>
      <c r="L416" s="290"/>
      <c r="M416" s="289"/>
      <c r="N416" s="290"/>
      <c r="O416" s="291"/>
      <c r="P416" s="259"/>
      <c r="Q416" s="291"/>
      <c r="R416" s="292"/>
      <c r="S416" s="280" t="str">
        <f t="shared" si="12"/>
        <v/>
      </c>
      <c r="T416" s="293">
        <f t="shared" si="13"/>
        <v>0</v>
      </c>
    </row>
    <row r="417" spans="1:20" s="280" customFormat="1" ht="13.2" x14ac:dyDescent="0.25">
      <c r="A417" s="281"/>
      <c r="B417" s="282"/>
      <c r="C417" s="283"/>
      <c r="D417" s="284"/>
      <c r="E417" s="285"/>
      <c r="F417" s="286"/>
      <c r="G417" s="285"/>
      <c r="H417" s="287"/>
      <c r="I417" s="284"/>
      <c r="J417" s="288"/>
      <c r="K417" s="289"/>
      <c r="L417" s="290"/>
      <c r="M417" s="289"/>
      <c r="N417" s="290"/>
      <c r="O417" s="291"/>
      <c r="P417" s="259"/>
      <c r="Q417" s="291"/>
      <c r="R417" s="292"/>
      <c r="S417" s="280" t="str">
        <f t="shared" si="12"/>
        <v/>
      </c>
      <c r="T417" s="293">
        <f t="shared" si="13"/>
        <v>0</v>
      </c>
    </row>
    <row r="418" spans="1:20" s="280" customFormat="1" ht="13.2" x14ac:dyDescent="0.25">
      <c r="A418" s="281"/>
      <c r="B418" s="282"/>
      <c r="C418" s="283"/>
      <c r="D418" s="284"/>
      <c r="E418" s="285"/>
      <c r="F418" s="286"/>
      <c r="G418" s="285"/>
      <c r="H418" s="287"/>
      <c r="I418" s="284"/>
      <c r="J418" s="288"/>
      <c r="K418" s="289"/>
      <c r="L418" s="290"/>
      <c r="M418" s="289"/>
      <c r="N418" s="290"/>
      <c r="O418" s="291"/>
      <c r="P418" s="259"/>
      <c r="Q418" s="291"/>
      <c r="R418" s="292"/>
      <c r="S418" s="280" t="str">
        <f t="shared" si="12"/>
        <v/>
      </c>
      <c r="T418" s="293">
        <f t="shared" si="13"/>
        <v>0</v>
      </c>
    </row>
    <row r="419" spans="1:20" s="280" customFormat="1" ht="13.2" x14ac:dyDescent="0.25">
      <c r="A419" s="281"/>
      <c r="B419" s="282"/>
      <c r="C419" s="283"/>
      <c r="D419" s="284"/>
      <c r="E419" s="285"/>
      <c r="F419" s="286"/>
      <c r="G419" s="285"/>
      <c r="H419" s="287"/>
      <c r="I419" s="284"/>
      <c r="J419" s="288"/>
      <c r="K419" s="289"/>
      <c r="L419" s="290"/>
      <c r="M419" s="289"/>
      <c r="N419" s="290"/>
      <c r="O419" s="291"/>
      <c r="P419" s="259"/>
      <c r="Q419" s="291"/>
      <c r="R419" s="292"/>
      <c r="S419" s="280" t="str">
        <f t="shared" si="12"/>
        <v/>
      </c>
      <c r="T419" s="293">
        <f t="shared" si="13"/>
        <v>0</v>
      </c>
    </row>
    <row r="420" spans="1:20" s="280" customFormat="1" ht="13.2" x14ac:dyDescent="0.25">
      <c r="A420" s="281"/>
      <c r="B420" s="282"/>
      <c r="C420" s="283"/>
      <c r="D420" s="284"/>
      <c r="E420" s="285"/>
      <c r="F420" s="286"/>
      <c r="G420" s="285"/>
      <c r="H420" s="287"/>
      <c r="I420" s="284"/>
      <c r="J420" s="288"/>
      <c r="K420" s="289"/>
      <c r="L420" s="290"/>
      <c r="M420" s="289"/>
      <c r="N420" s="290"/>
      <c r="O420" s="291"/>
      <c r="P420" s="259"/>
      <c r="Q420" s="291"/>
      <c r="R420" s="292"/>
      <c r="S420" s="280" t="str">
        <f t="shared" si="12"/>
        <v/>
      </c>
      <c r="T420" s="293">
        <f t="shared" si="13"/>
        <v>0</v>
      </c>
    </row>
    <row r="421" spans="1:20" s="280" customFormat="1" ht="13.2" x14ac:dyDescent="0.25">
      <c r="A421" s="281"/>
      <c r="B421" s="282"/>
      <c r="C421" s="283"/>
      <c r="D421" s="284"/>
      <c r="E421" s="285"/>
      <c r="F421" s="286"/>
      <c r="G421" s="285"/>
      <c r="H421" s="287"/>
      <c r="I421" s="284"/>
      <c r="J421" s="288"/>
      <c r="K421" s="289"/>
      <c r="L421" s="290"/>
      <c r="M421" s="289"/>
      <c r="N421" s="290"/>
      <c r="O421" s="291"/>
      <c r="P421" s="259"/>
      <c r="Q421" s="291"/>
      <c r="R421" s="292"/>
      <c r="S421" s="280" t="str">
        <f t="shared" si="12"/>
        <v/>
      </c>
      <c r="T421" s="293">
        <f t="shared" si="13"/>
        <v>0</v>
      </c>
    </row>
    <row r="422" spans="1:20" s="280" customFormat="1" ht="13.2" x14ac:dyDescent="0.25">
      <c r="A422" s="281"/>
      <c r="B422" s="282"/>
      <c r="C422" s="283"/>
      <c r="D422" s="284"/>
      <c r="E422" s="285"/>
      <c r="F422" s="286"/>
      <c r="G422" s="285"/>
      <c r="H422" s="287"/>
      <c r="I422" s="284"/>
      <c r="J422" s="288"/>
      <c r="K422" s="289"/>
      <c r="L422" s="290"/>
      <c r="M422" s="289"/>
      <c r="N422" s="290"/>
      <c r="O422" s="291"/>
      <c r="P422" s="259"/>
      <c r="Q422" s="291"/>
      <c r="R422" s="292"/>
      <c r="S422" s="280" t="str">
        <f t="shared" si="12"/>
        <v/>
      </c>
      <c r="T422" s="293">
        <f t="shared" si="13"/>
        <v>0</v>
      </c>
    </row>
    <row r="423" spans="1:20" s="280" customFormat="1" ht="13.2" x14ac:dyDescent="0.25">
      <c r="A423" s="281"/>
      <c r="B423" s="282"/>
      <c r="C423" s="283"/>
      <c r="D423" s="284"/>
      <c r="E423" s="285"/>
      <c r="F423" s="286"/>
      <c r="G423" s="285"/>
      <c r="H423" s="287"/>
      <c r="I423" s="284"/>
      <c r="J423" s="288"/>
      <c r="K423" s="289"/>
      <c r="L423" s="290"/>
      <c r="M423" s="289"/>
      <c r="N423" s="290"/>
      <c r="O423" s="291"/>
      <c r="P423" s="259"/>
      <c r="Q423" s="291"/>
      <c r="R423" s="292"/>
      <c r="S423" s="280" t="str">
        <f t="shared" si="12"/>
        <v/>
      </c>
      <c r="T423" s="293">
        <f t="shared" si="13"/>
        <v>0</v>
      </c>
    </row>
    <row r="424" spans="1:20" s="280" customFormat="1" ht="13.2" x14ac:dyDescent="0.25">
      <c r="A424" s="281"/>
      <c r="B424" s="282"/>
      <c r="C424" s="283"/>
      <c r="D424" s="284"/>
      <c r="E424" s="285"/>
      <c r="F424" s="286"/>
      <c r="G424" s="285"/>
      <c r="H424" s="287"/>
      <c r="I424" s="284"/>
      <c r="J424" s="288"/>
      <c r="K424" s="289"/>
      <c r="L424" s="290"/>
      <c r="M424" s="289"/>
      <c r="N424" s="290"/>
      <c r="O424" s="291"/>
      <c r="P424" s="259"/>
      <c r="Q424" s="291"/>
      <c r="R424" s="292"/>
      <c r="S424" s="280" t="str">
        <f t="shared" si="12"/>
        <v/>
      </c>
      <c r="T424" s="293">
        <f t="shared" si="13"/>
        <v>0</v>
      </c>
    </row>
    <row r="425" spans="1:20" s="280" customFormat="1" ht="13.2" x14ac:dyDescent="0.25">
      <c r="A425" s="281"/>
      <c r="B425" s="282"/>
      <c r="C425" s="283"/>
      <c r="D425" s="284"/>
      <c r="E425" s="285"/>
      <c r="F425" s="294"/>
      <c r="G425" s="285"/>
      <c r="H425" s="287"/>
      <c r="I425" s="284"/>
      <c r="J425" s="288"/>
      <c r="K425" s="289"/>
      <c r="L425" s="290"/>
      <c r="M425" s="289"/>
      <c r="N425" s="290"/>
      <c r="O425" s="291"/>
      <c r="P425" s="259"/>
      <c r="Q425" s="291"/>
      <c r="R425" s="292"/>
      <c r="S425" s="280" t="str">
        <f t="shared" si="12"/>
        <v/>
      </c>
      <c r="T425" s="293">
        <f t="shared" si="13"/>
        <v>0</v>
      </c>
    </row>
    <row r="426" spans="1:20" s="280" customFormat="1" ht="13.2" x14ac:dyDescent="0.25">
      <c r="A426" s="281"/>
      <c r="B426" s="282"/>
      <c r="C426" s="283"/>
      <c r="D426" s="284"/>
      <c r="E426" s="285"/>
      <c r="F426" s="295"/>
      <c r="G426" s="285"/>
      <c r="H426" s="287"/>
      <c r="I426" s="284"/>
      <c r="J426" s="288"/>
      <c r="K426" s="289"/>
      <c r="L426" s="290"/>
      <c r="M426" s="289"/>
      <c r="N426" s="290"/>
      <c r="O426" s="291"/>
      <c r="P426" s="259"/>
      <c r="Q426" s="291"/>
      <c r="R426" s="292"/>
      <c r="S426" s="280" t="str">
        <f t="shared" si="12"/>
        <v/>
      </c>
      <c r="T426" s="293">
        <f t="shared" si="13"/>
        <v>0</v>
      </c>
    </row>
    <row r="427" spans="1:20" s="280" customFormat="1" ht="13.2" x14ac:dyDescent="0.25">
      <c r="A427" s="281"/>
      <c r="B427" s="282"/>
      <c r="C427" s="283"/>
      <c r="D427" s="284"/>
      <c r="E427" s="285"/>
      <c r="F427" s="286"/>
      <c r="G427" s="285"/>
      <c r="H427" s="287"/>
      <c r="I427" s="284"/>
      <c r="J427" s="288"/>
      <c r="K427" s="289"/>
      <c r="L427" s="290"/>
      <c r="M427" s="289"/>
      <c r="N427" s="290"/>
      <c r="O427" s="291"/>
      <c r="P427" s="259"/>
      <c r="Q427" s="291"/>
      <c r="R427" s="292"/>
      <c r="S427" s="280" t="str">
        <f t="shared" si="12"/>
        <v/>
      </c>
      <c r="T427" s="293">
        <f t="shared" si="13"/>
        <v>0</v>
      </c>
    </row>
    <row r="428" spans="1:20" s="280" customFormat="1" ht="13.2" x14ac:dyDescent="0.25">
      <c r="A428" s="281"/>
      <c r="B428" s="282"/>
      <c r="C428" s="283"/>
      <c r="D428" s="284"/>
      <c r="E428" s="285"/>
      <c r="F428" s="286"/>
      <c r="G428" s="285"/>
      <c r="H428" s="287"/>
      <c r="I428" s="284"/>
      <c r="J428" s="288"/>
      <c r="K428" s="289"/>
      <c r="L428" s="290"/>
      <c r="M428" s="289"/>
      <c r="N428" s="290"/>
      <c r="O428" s="291"/>
      <c r="P428" s="259"/>
      <c r="Q428" s="291"/>
      <c r="R428" s="292"/>
      <c r="S428" s="280" t="str">
        <f t="shared" si="12"/>
        <v/>
      </c>
      <c r="T428" s="293">
        <f t="shared" si="13"/>
        <v>0</v>
      </c>
    </row>
    <row r="429" spans="1:20" s="280" customFormat="1" ht="13.2" x14ac:dyDescent="0.25">
      <c r="A429" s="281"/>
      <c r="B429" s="282"/>
      <c r="C429" s="283"/>
      <c r="D429" s="284"/>
      <c r="E429" s="285"/>
      <c r="F429" s="286"/>
      <c r="G429" s="285"/>
      <c r="H429" s="287"/>
      <c r="I429" s="284"/>
      <c r="J429" s="288"/>
      <c r="K429" s="289"/>
      <c r="L429" s="290"/>
      <c r="M429" s="289"/>
      <c r="N429" s="290"/>
      <c r="O429" s="291"/>
      <c r="P429" s="259"/>
      <c r="Q429" s="291"/>
      <c r="R429" s="292"/>
      <c r="S429" s="280" t="str">
        <f t="shared" si="12"/>
        <v/>
      </c>
      <c r="T429" s="293">
        <f t="shared" si="13"/>
        <v>0</v>
      </c>
    </row>
    <row r="430" spans="1:20" s="280" customFormat="1" ht="13.2" x14ac:dyDescent="0.25">
      <c r="A430" s="281"/>
      <c r="B430" s="282"/>
      <c r="C430" s="283"/>
      <c r="D430" s="284"/>
      <c r="E430" s="285"/>
      <c r="F430" s="286"/>
      <c r="G430" s="285"/>
      <c r="H430" s="287"/>
      <c r="I430" s="284"/>
      <c r="J430" s="288"/>
      <c r="K430" s="289"/>
      <c r="L430" s="290"/>
      <c r="M430" s="289"/>
      <c r="N430" s="290"/>
      <c r="O430" s="291"/>
      <c r="P430" s="259"/>
      <c r="Q430" s="291"/>
      <c r="R430" s="292"/>
      <c r="S430" s="280" t="str">
        <f t="shared" si="12"/>
        <v/>
      </c>
      <c r="T430" s="293">
        <f t="shared" si="13"/>
        <v>0</v>
      </c>
    </row>
    <row r="431" spans="1:20" s="280" customFormat="1" ht="13.2" x14ac:dyDescent="0.25">
      <c r="A431" s="281"/>
      <c r="B431" s="282"/>
      <c r="C431" s="283"/>
      <c r="D431" s="284"/>
      <c r="E431" s="285"/>
      <c r="F431" s="286"/>
      <c r="G431" s="285"/>
      <c r="H431" s="287"/>
      <c r="I431" s="284"/>
      <c r="J431" s="288"/>
      <c r="K431" s="289"/>
      <c r="L431" s="290"/>
      <c r="M431" s="289"/>
      <c r="N431" s="290"/>
      <c r="O431" s="291"/>
      <c r="P431" s="259"/>
      <c r="Q431" s="291"/>
      <c r="R431" s="292"/>
      <c r="S431" s="280" t="str">
        <f t="shared" si="12"/>
        <v/>
      </c>
      <c r="T431" s="293">
        <f t="shared" si="13"/>
        <v>0</v>
      </c>
    </row>
    <row r="432" spans="1:20" s="280" customFormat="1" ht="13.2" x14ac:dyDescent="0.25">
      <c r="A432" s="281"/>
      <c r="B432" s="282"/>
      <c r="C432" s="283"/>
      <c r="D432" s="284"/>
      <c r="E432" s="285"/>
      <c r="F432" s="286"/>
      <c r="G432" s="285"/>
      <c r="H432" s="287"/>
      <c r="I432" s="284"/>
      <c r="J432" s="288"/>
      <c r="K432" s="289"/>
      <c r="L432" s="290"/>
      <c r="M432" s="289"/>
      <c r="N432" s="290"/>
      <c r="O432" s="291"/>
      <c r="P432" s="259"/>
      <c r="Q432" s="291"/>
      <c r="R432" s="292"/>
      <c r="S432" s="280" t="str">
        <f t="shared" si="12"/>
        <v/>
      </c>
      <c r="T432" s="293">
        <f t="shared" si="13"/>
        <v>0</v>
      </c>
    </row>
    <row r="433" spans="1:20" s="280" customFormat="1" ht="13.2" x14ac:dyDescent="0.25">
      <c r="A433" s="281"/>
      <c r="B433" s="282"/>
      <c r="C433" s="283"/>
      <c r="D433" s="284"/>
      <c r="E433" s="285"/>
      <c r="F433" s="286"/>
      <c r="G433" s="285"/>
      <c r="H433" s="287"/>
      <c r="I433" s="284"/>
      <c r="J433" s="288"/>
      <c r="K433" s="289"/>
      <c r="L433" s="290"/>
      <c r="M433" s="289"/>
      <c r="N433" s="290"/>
      <c r="O433" s="291"/>
      <c r="P433" s="259"/>
      <c r="Q433" s="291"/>
      <c r="R433" s="292"/>
      <c r="S433" s="280" t="str">
        <f t="shared" si="12"/>
        <v/>
      </c>
      <c r="T433" s="293">
        <f t="shared" si="13"/>
        <v>0</v>
      </c>
    </row>
    <row r="434" spans="1:20" s="280" customFormat="1" ht="13.2" x14ac:dyDescent="0.25">
      <c r="A434" s="281"/>
      <c r="B434" s="282"/>
      <c r="C434" s="283"/>
      <c r="D434" s="284"/>
      <c r="E434" s="285"/>
      <c r="F434" s="286"/>
      <c r="G434" s="285"/>
      <c r="H434" s="287"/>
      <c r="I434" s="284"/>
      <c r="J434" s="288"/>
      <c r="K434" s="289"/>
      <c r="L434" s="290"/>
      <c r="M434" s="289"/>
      <c r="N434" s="290"/>
      <c r="O434" s="291"/>
      <c r="P434" s="259"/>
      <c r="Q434" s="291"/>
      <c r="R434" s="292"/>
      <c r="S434" s="280" t="str">
        <f t="shared" si="12"/>
        <v/>
      </c>
      <c r="T434" s="293">
        <f t="shared" si="13"/>
        <v>0</v>
      </c>
    </row>
    <row r="435" spans="1:20" s="280" customFormat="1" ht="13.2" x14ac:dyDescent="0.25">
      <c r="A435" s="281"/>
      <c r="B435" s="282"/>
      <c r="C435" s="283"/>
      <c r="D435" s="284"/>
      <c r="E435" s="285"/>
      <c r="F435" s="286"/>
      <c r="G435" s="285"/>
      <c r="H435" s="287"/>
      <c r="I435" s="284"/>
      <c r="J435" s="288"/>
      <c r="K435" s="289"/>
      <c r="L435" s="290"/>
      <c r="M435" s="289"/>
      <c r="N435" s="290"/>
      <c r="O435" s="291"/>
      <c r="P435" s="259"/>
      <c r="Q435" s="291"/>
      <c r="R435" s="292"/>
      <c r="S435" s="280" t="str">
        <f t="shared" si="12"/>
        <v/>
      </c>
      <c r="T435" s="293">
        <f t="shared" si="13"/>
        <v>0</v>
      </c>
    </row>
    <row r="436" spans="1:20" s="280" customFormat="1" ht="13.2" x14ac:dyDescent="0.25">
      <c r="A436" s="281"/>
      <c r="B436" s="282"/>
      <c r="C436" s="283"/>
      <c r="D436" s="284"/>
      <c r="E436" s="285"/>
      <c r="F436" s="294"/>
      <c r="G436" s="285"/>
      <c r="H436" s="287"/>
      <c r="I436" s="284"/>
      <c r="J436" s="288"/>
      <c r="K436" s="289"/>
      <c r="L436" s="290"/>
      <c r="M436" s="289"/>
      <c r="N436" s="290"/>
      <c r="O436" s="291"/>
      <c r="P436" s="259"/>
      <c r="Q436" s="291"/>
      <c r="R436" s="292"/>
      <c r="S436" s="280" t="str">
        <f t="shared" si="12"/>
        <v/>
      </c>
      <c r="T436" s="293">
        <f t="shared" si="13"/>
        <v>0</v>
      </c>
    </row>
    <row r="437" spans="1:20" s="280" customFormat="1" ht="13.2" x14ac:dyDescent="0.25">
      <c r="A437" s="281"/>
      <c r="B437" s="282"/>
      <c r="C437" s="283"/>
      <c r="D437" s="284"/>
      <c r="E437" s="285"/>
      <c r="F437" s="295"/>
      <c r="G437" s="285"/>
      <c r="H437" s="287"/>
      <c r="I437" s="284"/>
      <c r="J437" s="288"/>
      <c r="K437" s="289"/>
      <c r="L437" s="290"/>
      <c r="M437" s="289"/>
      <c r="N437" s="290"/>
      <c r="O437" s="291"/>
      <c r="P437" s="259"/>
      <c r="Q437" s="291"/>
      <c r="R437" s="292"/>
      <c r="S437" s="280" t="str">
        <f t="shared" si="12"/>
        <v/>
      </c>
      <c r="T437" s="293">
        <f t="shared" si="13"/>
        <v>0</v>
      </c>
    </row>
    <row r="438" spans="1:20" s="280" customFormat="1" ht="13.2" x14ac:dyDescent="0.25">
      <c r="A438" s="281"/>
      <c r="B438" s="282"/>
      <c r="C438" s="283"/>
      <c r="D438" s="284"/>
      <c r="E438" s="285"/>
      <c r="F438" s="286"/>
      <c r="G438" s="285"/>
      <c r="H438" s="287"/>
      <c r="I438" s="284"/>
      <c r="J438" s="288"/>
      <c r="K438" s="289"/>
      <c r="L438" s="290"/>
      <c r="M438" s="289"/>
      <c r="N438" s="290"/>
      <c r="O438" s="291"/>
      <c r="P438" s="259"/>
      <c r="Q438" s="291"/>
      <c r="R438" s="292"/>
      <c r="S438" s="280" t="str">
        <f t="shared" si="12"/>
        <v/>
      </c>
      <c r="T438" s="293">
        <f t="shared" si="13"/>
        <v>0</v>
      </c>
    </row>
    <row r="439" spans="1:20" s="280" customFormat="1" ht="13.2" x14ac:dyDescent="0.25">
      <c r="A439" s="281"/>
      <c r="B439" s="282"/>
      <c r="C439" s="283"/>
      <c r="D439" s="284"/>
      <c r="E439" s="285"/>
      <c r="F439" s="286"/>
      <c r="G439" s="285"/>
      <c r="H439" s="287"/>
      <c r="I439" s="284"/>
      <c r="J439" s="288"/>
      <c r="K439" s="289"/>
      <c r="L439" s="290"/>
      <c r="M439" s="289"/>
      <c r="N439" s="290"/>
      <c r="O439" s="291"/>
      <c r="P439" s="259"/>
      <c r="Q439" s="291"/>
      <c r="R439" s="292"/>
      <c r="S439" s="280" t="str">
        <f t="shared" si="12"/>
        <v/>
      </c>
      <c r="T439" s="293">
        <f t="shared" si="13"/>
        <v>0</v>
      </c>
    </row>
    <row r="440" spans="1:20" s="280" customFormat="1" ht="13.2" x14ac:dyDescent="0.25">
      <c r="A440" s="281"/>
      <c r="B440" s="282"/>
      <c r="C440" s="283"/>
      <c r="D440" s="284"/>
      <c r="E440" s="285"/>
      <c r="F440" s="286"/>
      <c r="G440" s="285"/>
      <c r="H440" s="287"/>
      <c r="I440" s="284"/>
      <c r="J440" s="288"/>
      <c r="K440" s="289"/>
      <c r="L440" s="290"/>
      <c r="M440" s="289"/>
      <c r="N440" s="290"/>
      <c r="O440" s="291"/>
      <c r="P440" s="259"/>
      <c r="Q440" s="291"/>
      <c r="R440" s="292"/>
      <c r="S440" s="280" t="str">
        <f t="shared" si="12"/>
        <v/>
      </c>
      <c r="T440" s="293">
        <f t="shared" si="13"/>
        <v>0</v>
      </c>
    </row>
    <row r="441" spans="1:20" s="280" customFormat="1" ht="13.2" x14ac:dyDescent="0.25">
      <c r="A441" s="281"/>
      <c r="B441" s="282"/>
      <c r="C441" s="283"/>
      <c r="D441" s="284"/>
      <c r="E441" s="285"/>
      <c r="F441" s="286"/>
      <c r="G441" s="285"/>
      <c r="H441" s="287"/>
      <c r="I441" s="284"/>
      <c r="J441" s="288"/>
      <c r="K441" s="289"/>
      <c r="L441" s="290"/>
      <c r="M441" s="289"/>
      <c r="N441" s="290"/>
      <c r="O441" s="291"/>
      <c r="P441" s="259"/>
      <c r="Q441" s="291"/>
      <c r="R441" s="292"/>
      <c r="S441" s="280" t="str">
        <f t="shared" si="12"/>
        <v/>
      </c>
      <c r="T441" s="293">
        <f t="shared" si="13"/>
        <v>0</v>
      </c>
    </row>
    <row r="442" spans="1:20" s="280" customFormat="1" ht="13.2" x14ac:dyDescent="0.25">
      <c r="A442" s="281"/>
      <c r="B442" s="282"/>
      <c r="C442" s="283"/>
      <c r="D442" s="284"/>
      <c r="E442" s="285"/>
      <c r="F442" s="286"/>
      <c r="G442" s="285"/>
      <c r="H442" s="287"/>
      <c r="I442" s="284"/>
      <c r="J442" s="288"/>
      <c r="K442" s="289"/>
      <c r="L442" s="290"/>
      <c r="M442" s="289"/>
      <c r="N442" s="290"/>
      <c r="O442" s="291"/>
      <c r="P442" s="259"/>
      <c r="Q442" s="291"/>
      <c r="R442" s="292"/>
      <c r="S442" s="280" t="str">
        <f t="shared" si="12"/>
        <v/>
      </c>
      <c r="T442" s="293">
        <f t="shared" si="13"/>
        <v>0</v>
      </c>
    </row>
    <row r="443" spans="1:20" s="280" customFormat="1" ht="13.2" x14ac:dyDescent="0.25">
      <c r="A443" s="281"/>
      <c r="B443" s="282"/>
      <c r="C443" s="283"/>
      <c r="D443" s="284"/>
      <c r="E443" s="285"/>
      <c r="F443" s="286"/>
      <c r="G443" s="285"/>
      <c r="H443" s="287"/>
      <c r="I443" s="284"/>
      <c r="J443" s="288"/>
      <c r="K443" s="289"/>
      <c r="L443" s="290"/>
      <c r="M443" s="289"/>
      <c r="N443" s="290"/>
      <c r="O443" s="291"/>
      <c r="P443" s="259"/>
      <c r="Q443" s="291"/>
      <c r="R443" s="292"/>
      <c r="S443" s="280" t="str">
        <f t="shared" si="12"/>
        <v/>
      </c>
      <c r="T443" s="293">
        <f t="shared" si="13"/>
        <v>0</v>
      </c>
    </row>
    <row r="444" spans="1:20" s="280" customFormat="1" ht="13.2" x14ac:dyDescent="0.25">
      <c r="A444" s="281"/>
      <c r="B444" s="282"/>
      <c r="C444" s="283"/>
      <c r="D444" s="284"/>
      <c r="E444" s="285"/>
      <c r="F444" s="286"/>
      <c r="G444" s="285"/>
      <c r="H444" s="287"/>
      <c r="I444" s="284"/>
      <c r="J444" s="288"/>
      <c r="K444" s="289"/>
      <c r="L444" s="290"/>
      <c r="M444" s="289"/>
      <c r="N444" s="290"/>
      <c r="O444" s="291"/>
      <c r="P444" s="259"/>
      <c r="Q444" s="291"/>
      <c r="R444" s="292"/>
      <c r="S444" s="280" t="str">
        <f t="shared" si="12"/>
        <v/>
      </c>
      <c r="T444" s="293">
        <f t="shared" si="13"/>
        <v>0</v>
      </c>
    </row>
    <row r="445" spans="1:20" s="280" customFormat="1" ht="13.2" x14ac:dyDescent="0.25">
      <c r="A445" s="281"/>
      <c r="B445" s="282"/>
      <c r="C445" s="283"/>
      <c r="D445" s="284"/>
      <c r="E445" s="285"/>
      <c r="F445" s="286"/>
      <c r="G445" s="285"/>
      <c r="H445" s="287"/>
      <c r="I445" s="284"/>
      <c r="J445" s="288"/>
      <c r="K445" s="289"/>
      <c r="L445" s="290"/>
      <c r="M445" s="289"/>
      <c r="N445" s="290"/>
      <c r="O445" s="291"/>
      <c r="P445" s="259"/>
      <c r="Q445" s="291"/>
      <c r="R445" s="292"/>
      <c r="S445" s="280" t="str">
        <f t="shared" si="12"/>
        <v/>
      </c>
      <c r="T445" s="293">
        <f t="shared" si="13"/>
        <v>0</v>
      </c>
    </row>
    <row r="446" spans="1:20" s="280" customFormat="1" ht="13.2" x14ac:dyDescent="0.25">
      <c r="A446" s="281"/>
      <c r="B446" s="282"/>
      <c r="C446" s="283"/>
      <c r="D446" s="284"/>
      <c r="E446" s="285"/>
      <c r="F446" s="286"/>
      <c r="G446" s="285"/>
      <c r="H446" s="287"/>
      <c r="I446" s="284"/>
      <c r="J446" s="288"/>
      <c r="K446" s="289"/>
      <c r="L446" s="290"/>
      <c r="M446" s="289"/>
      <c r="N446" s="290"/>
      <c r="O446" s="291"/>
      <c r="P446" s="259"/>
      <c r="Q446" s="291"/>
      <c r="R446" s="292"/>
      <c r="S446" s="280" t="str">
        <f t="shared" si="12"/>
        <v/>
      </c>
      <c r="T446" s="293">
        <f t="shared" si="13"/>
        <v>0</v>
      </c>
    </row>
    <row r="447" spans="1:20" s="280" customFormat="1" ht="13.2" x14ac:dyDescent="0.25">
      <c r="A447" s="281"/>
      <c r="B447" s="282"/>
      <c r="C447" s="283"/>
      <c r="D447" s="284"/>
      <c r="E447" s="285"/>
      <c r="F447" s="294"/>
      <c r="G447" s="285"/>
      <c r="H447" s="287"/>
      <c r="I447" s="284"/>
      <c r="J447" s="288"/>
      <c r="K447" s="289"/>
      <c r="L447" s="290"/>
      <c r="M447" s="289"/>
      <c r="N447" s="290"/>
      <c r="O447" s="291"/>
      <c r="P447" s="259"/>
      <c r="Q447" s="291"/>
      <c r="R447" s="292"/>
      <c r="S447" s="280" t="str">
        <f t="shared" si="12"/>
        <v/>
      </c>
      <c r="T447" s="293">
        <f t="shared" si="13"/>
        <v>0</v>
      </c>
    </row>
    <row r="448" spans="1:20" s="280" customFormat="1" ht="13.2" x14ac:dyDescent="0.25">
      <c r="A448" s="281"/>
      <c r="B448" s="282"/>
      <c r="C448" s="283"/>
      <c r="D448" s="284"/>
      <c r="E448" s="285"/>
      <c r="F448" s="295"/>
      <c r="G448" s="285"/>
      <c r="H448" s="287"/>
      <c r="I448" s="284"/>
      <c r="J448" s="288"/>
      <c r="K448" s="289"/>
      <c r="L448" s="290"/>
      <c r="M448" s="289"/>
      <c r="N448" s="290"/>
      <c r="O448" s="291"/>
      <c r="P448" s="259"/>
      <c r="Q448" s="291"/>
      <c r="R448" s="292"/>
      <c r="S448" s="280" t="str">
        <f t="shared" si="12"/>
        <v/>
      </c>
      <c r="T448" s="293">
        <f t="shared" si="13"/>
        <v>0</v>
      </c>
    </row>
    <row r="449" spans="1:20" s="280" customFormat="1" ht="13.2" x14ac:dyDescent="0.25">
      <c r="A449" s="281"/>
      <c r="B449" s="282"/>
      <c r="C449" s="283"/>
      <c r="D449" s="284"/>
      <c r="E449" s="285"/>
      <c r="F449" s="286"/>
      <c r="G449" s="285"/>
      <c r="H449" s="287"/>
      <c r="I449" s="284"/>
      <c r="J449" s="288"/>
      <c r="K449" s="289"/>
      <c r="L449" s="290"/>
      <c r="M449" s="289"/>
      <c r="N449" s="290"/>
      <c r="O449" s="291"/>
      <c r="P449" s="259"/>
      <c r="Q449" s="291"/>
      <c r="R449" s="292"/>
      <c r="S449" s="280" t="str">
        <f t="shared" si="12"/>
        <v/>
      </c>
      <c r="T449" s="293">
        <f t="shared" si="13"/>
        <v>0</v>
      </c>
    </row>
    <row r="450" spans="1:20" s="280" customFormat="1" ht="13.2" x14ac:dyDescent="0.25">
      <c r="A450" s="281"/>
      <c r="B450" s="282"/>
      <c r="C450" s="283"/>
      <c r="D450" s="284"/>
      <c r="E450" s="285"/>
      <c r="F450" s="286"/>
      <c r="G450" s="285"/>
      <c r="H450" s="287"/>
      <c r="I450" s="284"/>
      <c r="J450" s="288"/>
      <c r="K450" s="289"/>
      <c r="L450" s="290"/>
      <c r="M450" s="289"/>
      <c r="N450" s="290"/>
      <c r="O450" s="291"/>
      <c r="P450" s="259"/>
      <c r="Q450" s="291"/>
      <c r="R450" s="292"/>
      <c r="S450" s="280" t="str">
        <f t="shared" si="12"/>
        <v/>
      </c>
      <c r="T450" s="293">
        <f t="shared" si="13"/>
        <v>0</v>
      </c>
    </row>
    <row r="451" spans="1:20" s="280" customFormat="1" ht="13.2" x14ac:dyDescent="0.25">
      <c r="A451" s="281"/>
      <c r="B451" s="282"/>
      <c r="C451" s="283"/>
      <c r="D451" s="284"/>
      <c r="E451" s="285"/>
      <c r="F451" s="286"/>
      <c r="G451" s="285"/>
      <c r="H451" s="287"/>
      <c r="I451" s="284"/>
      <c r="J451" s="288"/>
      <c r="K451" s="289"/>
      <c r="L451" s="290"/>
      <c r="M451" s="289"/>
      <c r="N451" s="290"/>
      <c r="O451" s="291"/>
      <c r="P451" s="259"/>
      <c r="Q451" s="291"/>
      <c r="R451" s="292"/>
      <c r="S451" s="280" t="str">
        <f t="shared" si="12"/>
        <v/>
      </c>
      <c r="T451" s="293">
        <f t="shared" si="13"/>
        <v>0</v>
      </c>
    </row>
    <row r="452" spans="1:20" s="280" customFormat="1" ht="13.2" x14ac:dyDescent="0.25">
      <c r="A452" s="281"/>
      <c r="B452" s="282"/>
      <c r="C452" s="283"/>
      <c r="D452" s="284"/>
      <c r="E452" s="285"/>
      <c r="F452" s="286"/>
      <c r="G452" s="285"/>
      <c r="H452" s="287"/>
      <c r="I452" s="284"/>
      <c r="J452" s="288"/>
      <c r="K452" s="289"/>
      <c r="L452" s="290"/>
      <c r="M452" s="289"/>
      <c r="N452" s="290"/>
      <c r="O452" s="291"/>
      <c r="P452" s="259"/>
      <c r="Q452" s="291"/>
      <c r="R452" s="292"/>
      <c r="S452" s="280" t="str">
        <f t="shared" si="12"/>
        <v/>
      </c>
      <c r="T452" s="293">
        <f t="shared" si="13"/>
        <v>0</v>
      </c>
    </row>
    <row r="453" spans="1:20" s="280" customFormat="1" ht="13.2" x14ac:dyDescent="0.25">
      <c r="A453" s="281"/>
      <c r="B453" s="282"/>
      <c r="C453" s="283"/>
      <c r="D453" s="284"/>
      <c r="E453" s="285"/>
      <c r="F453" s="286"/>
      <c r="G453" s="285"/>
      <c r="H453" s="287"/>
      <c r="I453" s="284"/>
      <c r="J453" s="288"/>
      <c r="K453" s="289"/>
      <c r="L453" s="290"/>
      <c r="M453" s="289"/>
      <c r="N453" s="290"/>
      <c r="O453" s="291"/>
      <c r="P453" s="259"/>
      <c r="Q453" s="291"/>
      <c r="R453" s="292"/>
      <c r="S453" s="280" t="str">
        <f t="shared" si="12"/>
        <v/>
      </c>
      <c r="T453" s="293">
        <f t="shared" si="13"/>
        <v>0</v>
      </c>
    </row>
    <row r="454" spans="1:20" s="280" customFormat="1" ht="13.2" x14ac:dyDescent="0.25">
      <c r="A454" s="281"/>
      <c r="B454" s="282"/>
      <c r="C454" s="283"/>
      <c r="D454" s="284"/>
      <c r="E454" s="285"/>
      <c r="F454" s="286"/>
      <c r="G454" s="285"/>
      <c r="H454" s="287"/>
      <c r="I454" s="284"/>
      <c r="J454" s="288"/>
      <c r="K454" s="289"/>
      <c r="L454" s="290"/>
      <c r="M454" s="289"/>
      <c r="N454" s="290"/>
      <c r="O454" s="291"/>
      <c r="P454" s="259"/>
      <c r="Q454" s="291"/>
      <c r="R454" s="292"/>
      <c r="S454" s="280" t="str">
        <f t="shared" si="12"/>
        <v/>
      </c>
      <c r="T454" s="293">
        <f t="shared" si="13"/>
        <v>0</v>
      </c>
    </row>
    <row r="455" spans="1:20" s="280" customFormat="1" ht="13.2" x14ac:dyDescent="0.25">
      <c r="A455" s="281"/>
      <c r="B455" s="282"/>
      <c r="C455" s="283"/>
      <c r="D455" s="284"/>
      <c r="E455" s="285"/>
      <c r="F455" s="286"/>
      <c r="G455" s="285"/>
      <c r="H455" s="287"/>
      <c r="I455" s="284"/>
      <c r="J455" s="288"/>
      <c r="K455" s="289"/>
      <c r="L455" s="290"/>
      <c r="M455" s="289"/>
      <c r="N455" s="290"/>
      <c r="O455" s="291"/>
      <c r="P455" s="259"/>
      <c r="Q455" s="291"/>
      <c r="R455" s="292"/>
      <c r="S455" s="280" t="str">
        <f t="shared" si="12"/>
        <v/>
      </c>
      <c r="T455" s="293">
        <f t="shared" si="13"/>
        <v>0</v>
      </c>
    </row>
    <row r="456" spans="1:20" s="280" customFormat="1" ht="13.2" x14ac:dyDescent="0.25">
      <c r="A456" s="281"/>
      <c r="B456" s="282"/>
      <c r="C456" s="283"/>
      <c r="D456" s="284"/>
      <c r="E456" s="285"/>
      <c r="F456" s="286"/>
      <c r="G456" s="285"/>
      <c r="H456" s="287"/>
      <c r="I456" s="284"/>
      <c r="J456" s="288"/>
      <c r="K456" s="289"/>
      <c r="L456" s="290"/>
      <c r="M456" s="289"/>
      <c r="N456" s="290"/>
      <c r="O456" s="291"/>
      <c r="P456" s="259"/>
      <c r="Q456" s="291"/>
      <c r="R456" s="292"/>
      <c r="S456" s="280" t="str">
        <f t="shared" si="12"/>
        <v/>
      </c>
      <c r="T456" s="293">
        <f t="shared" si="13"/>
        <v>0</v>
      </c>
    </row>
    <row r="457" spans="1:20" s="280" customFormat="1" ht="13.2" x14ac:dyDescent="0.25">
      <c r="A457" s="281"/>
      <c r="B457" s="282"/>
      <c r="C457" s="283"/>
      <c r="D457" s="284"/>
      <c r="E457" s="285"/>
      <c r="F457" s="286"/>
      <c r="G457" s="285"/>
      <c r="H457" s="287"/>
      <c r="I457" s="284"/>
      <c r="J457" s="288"/>
      <c r="K457" s="289"/>
      <c r="L457" s="290"/>
      <c r="M457" s="289"/>
      <c r="N457" s="290"/>
      <c r="O457" s="291"/>
      <c r="P457" s="259"/>
      <c r="Q457" s="291"/>
      <c r="R457" s="292"/>
      <c r="S457" s="280" t="str">
        <f t="shared" si="12"/>
        <v/>
      </c>
      <c r="T457" s="293">
        <f t="shared" si="13"/>
        <v>0</v>
      </c>
    </row>
    <row r="458" spans="1:20" s="280" customFormat="1" ht="13.2" x14ac:dyDescent="0.25">
      <c r="A458" s="281"/>
      <c r="B458" s="282"/>
      <c r="C458" s="283"/>
      <c r="D458" s="284"/>
      <c r="E458" s="285"/>
      <c r="F458" s="294"/>
      <c r="G458" s="285"/>
      <c r="H458" s="287"/>
      <c r="I458" s="284"/>
      <c r="J458" s="288"/>
      <c r="K458" s="289"/>
      <c r="L458" s="290"/>
      <c r="M458" s="289"/>
      <c r="N458" s="290"/>
      <c r="O458" s="291"/>
      <c r="P458" s="259"/>
      <c r="Q458" s="291"/>
      <c r="R458" s="292"/>
      <c r="S458" s="280" t="str">
        <f t="shared" si="12"/>
        <v/>
      </c>
      <c r="T458" s="293">
        <f t="shared" si="13"/>
        <v>0</v>
      </c>
    </row>
    <row r="459" spans="1:20" s="280" customFormat="1" ht="13.2" x14ac:dyDescent="0.25">
      <c r="A459" s="281"/>
      <c r="B459" s="282"/>
      <c r="C459" s="283"/>
      <c r="D459" s="284"/>
      <c r="E459" s="285"/>
      <c r="F459" s="295"/>
      <c r="G459" s="285"/>
      <c r="H459" s="287"/>
      <c r="I459" s="284"/>
      <c r="J459" s="288"/>
      <c r="K459" s="289"/>
      <c r="L459" s="290"/>
      <c r="M459" s="289"/>
      <c r="N459" s="290"/>
      <c r="O459" s="291"/>
      <c r="P459" s="259"/>
      <c r="Q459" s="291"/>
      <c r="R459" s="292"/>
      <c r="S459" s="280" t="str">
        <f t="shared" si="12"/>
        <v/>
      </c>
      <c r="T459" s="293">
        <f t="shared" si="13"/>
        <v>0</v>
      </c>
    </row>
    <row r="460" spans="1:20" s="280" customFormat="1" ht="13.2" x14ac:dyDescent="0.25">
      <c r="A460" s="281"/>
      <c r="B460" s="282"/>
      <c r="C460" s="283"/>
      <c r="D460" s="284"/>
      <c r="E460" s="285"/>
      <c r="F460" s="286"/>
      <c r="G460" s="285"/>
      <c r="H460" s="287"/>
      <c r="I460" s="284"/>
      <c r="J460" s="288"/>
      <c r="K460" s="289"/>
      <c r="L460" s="290"/>
      <c r="M460" s="289"/>
      <c r="N460" s="290"/>
      <c r="O460" s="291"/>
      <c r="P460" s="259"/>
      <c r="Q460" s="291"/>
      <c r="R460" s="292"/>
      <c r="S460" s="280" t="str">
        <f t="shared" si="12"/>
        <v/>
      </c>
      <c r="T460" s="293">
        <f t="shared" si="13"/>
        <v>0</v>
      </c>
    </row>
    <row r="461" spans="1:20" s="280" customFormat="1" ht="13.2" x14ac:dyDescent="0.25">
      <c r="A461" s="281"/>
      <c r="B461" s="282"/>
      <c r="C461" s="283"/>
      <c r="D461" s="284"/>
      <c r="E461" s="285"/>
      <c r="F461" s="286"/>
      <c r="G461" s="285"/>
      <c r="H461" s="287"/>
      <c r="I461" s="284"/>
      <c r="J461" s="288"/>
      <c r="K461" s="289"/>
      <c r="L461" s="290"/>
      <c r="M461" s="289"/>
      <c r="N461" s="290"/>
      <c r="O461" s="291"/>
      <c r="P461" s="259"/>
      <c r="Q461" s="291"/>
      <c r="R461" s="292"/>
      <c r="S461" s="280" t="str">
        <f t="shared" si="12"/>
        <v/>
      </c>
      <c r="T461" s="293">
        <f t="shared" si="13"/>
        <v>0</v>
      </c>
    </row>
    <row r="462" spans="1:20" s="280" customFormat="1" ht="13.2" x14ac:dyDescent="0.25">
      <c r="A462" s="281"/>
      <c r="B462" s="282"/>
      <c r="C462" s="283"/>
      <c r="D462" s="284"/>
      <c r="E462" s="285"/>
      <c r="F462" s="286"/>
      <c r="G462" s="285"/>
      <c r="H462" s="287"/>
      <c r="I462" s="284"/>
      <c r="J462" s="288"/>
      <c r="K462" s="289"/>
      <c r="L462" s="290"/>
      <c r="M462" s="289"/>
      <c r="N462" s="290"/>
      <c r="O462" s="291"/>
      <c r="P462" s="259"/>
      <c r="Q462" s="291"/>
      <c r="R462" s="292"/>
      <c r="S462" s="280" t="str">
        <f t="shared" si="12"/>
        <v/>
      </c>
      <c r="T462" s="293">
        <f t="shared" si="13"/>
        <v>0</v>
      </c>
    </row>
    <row r="463" spans="1:20" s="280" customFormat="1" ht="13.2" x14ac:dyDescent="0.25">
      <c r="A463" s="281"/>
      <c r="B463" s="282"/>
      <c r="C463" s="283"/>
      <c r="D463" s="284"/>
      <c r="E463" s="285"/>
      <c r="F463" s="286"/>
      <c r="G463" s="285"/>
      <c r="H463" s="287"/>
      <c r="I463" s="284"/>
      <c r="J463" s="288"/>
      <c r="K463" s="289"/>
      <c r="L463" s="290"/>
      <c r="M463" s="289"/>
      <c r="N463" s="290"/>
      <c r="O463" s="291"/>
      <c r="P463" s="259"/>
      <c r="Q463" s="291"/>
      <c r="R463" s="292"/>
      <c r="S463" s="280" t="str">
        <f t="shared" si="12"/>
        <v/>
      </c>
      <c r="T463" s="293">
        <f t="shared" si="13"/>
        <v>0</v>
      </c>
    </row>
    <row r="464" spans="1:20" s="280" customFormat="1" ht="13.2" x14ac:dyDescent="0.25">
      <c r="A464" s="281"/>
      <c r="B464" s="282"/>
      <c r="C464" s="283"/>
      <c r="D464" s="284"/>
      <c r="E464" s="285"/>
      <c r="F464" s="286"/>
      <c r="G464" s="285"/>
      <c r="H464" s="287"/>
      <c r="I464" s="284"/>
      <c r="J464" s="288"/>
      <c r="K464" s="289"/>
      <c r="L464" s="290"/>
      <c r="M464" s="289"/>
      <c r="N464" s="290"/>
      <c r="O464" s="291"/>
      <c r="P464" s="259"/>
      <c r="Q464" s="291"/>
      <c r="R464" s="292"/>
      <c r="S464" s="280" t="str">
        <f t="shared" si="12"/>
        <v/>
      </c>
      <c r="T464" s="293">
        <f t="shared" si="13"/>
        <v>0</v>
      </c>
    </row>
    <row r="465" spans="1:20" s="280" customFormat="1" ht="13.2" x14ac:dyDescent="0.25">
      <c r="A465" s="281"/>
      <c r="B465" s="282"/>
      <c r="C465" s="283"/>
      <c r="D465" s="284"/>
      <c r="E465" s="285"/>
      <c r="F465" s="286"/>
      <c r="G465" s="285"/>
      <c r="H465" s="287"/>
      <c r="I465" s="284"/>
      <c r="J465" s="288"/>
      <c r="K465" s="289"/>
      <c r="L465" s="290"/>
      <c r="M465" s="289"/>
      <c r="N465" s="290"/>
      <c r="O465" s="291"/>
      <c r="P465" s="259"/>
      <c r="Q465" s="291"/>
      <c r="R465" s="292"/>
      <c r="S465" s="280" t="str">
        <f t="shared" si="12"/>
        <v/>
      </c>
      <c r="T465" s="293">
        <f t="shared" si="13"/>
        <v>0</v>
      </c>
    </row>
    <row r="466" spans="1:20" s="280" customFormat="1" ht="13.2" x14ac:dyDescent="0.25">
      <c r="A466" s="281"/>
      <c r="B466" s="282"/>
      <c r="C466" s="283"/>
      <c r="D466" s="284"/>
      <c r="E466" s="285"/>
      <c r="F466" s="286"/>
      <c r="G466" s="285"/>
      <c r="H466" s="287"/>
      <c r="I466" s="284"/>
      <c r="J466" s="288"/>
      <c r="K466" s="289"/>
      <c r="L466" s="290"/>
      <c r="M466" s="289"/>
      <c r="N466" s="290"/>
      <c r="O466" s="291"/>
      <c r="P466" s="259"/>
      <c r="Q466" s="291"/>
      <c r="R466" s="292"/>
      <c r="S466" s="280" t="str">
        <f t="shared" si="12"/>
        <v/>
      </c>
      <c r="T466" s="293">
        <f t="shared" si="13"/>
        <v>0</v>
      </c>
    </row>
    <row r="467" spans="1:20" s="280" customFormat="1" ht="13.2" x14ac:dyDescent="0.25">
      <c r="A467" s="281"/>
      <c r="B467" s="282"/>
      <c r="C467" s="283"/>
      <c r="D467" s="284"/>
      <c r="E467" s="285"/>
      <c r="F467" s="286"/>
      <c r="G467" s="285"/>
      <c r="H467" s="287"/>
      <c r="I467" s="284"/>
      <c r="J467" s="288"/>
      <c r="K467" s="289"/>
      <c r="L467" s="290"/>
      <c r="M467" s="289"/>
      <c r="N467" s="290"/>
      <c r="O467" s="291"/>
      <c r="P467" s="259"/>
      <c r="Q467" s="291"/>
      <c r="R467" s="292"/>
      <c r="S467" s="280" t="str">
        <f t="shared" si="12"/>
        <v/>
      </c>
      <c r="T467" s="293">
        <f t="shared" si="13"/>
        <v>0</v>
      </c>
    </row>
    <row r="468" spans="1:20" s="280" customFormat="1" ht="13.2" x14ac:dyDescent="0.25">
      <c r="A468" s="281"/>
      <c r="B468" s="282"/>
      <c r="C468" s="283"/>
      <c r="D468" s="284"/>
      <c r="E468" s="285"/>
      <c r="F468" s="286"/>
      <c r="G468" s="285"/>
      <c r="H468" s="287"/>
      <c r="I468" s="284"/>
      <c r="J468" s="288"/>
      <c r="K468" s="289"/>
      <c r="L468" s="290"/>
      <c r="M468" s="289"/>
      <c r="N468" s="290"/>
      <c r="O468" s="291"/>
      <c r="P468" s="259"/>
      <c r="Q468" s="291"/>
      <c r="R468" s="292"/>
      <c r="S468" s="280" t="str">
        <f t="shared" si="12"/>
        <v/>
      </c>
      <c r="T468" s="293">
        <f t="shared" si="13"/>
        <v>0</v>
      </c>
    </row>
    <row r="469" spans="1:20" s="280" customFormat="1" ht="13.2" x14ac:dyDescent="0.25">
      <c r="A469" s="281"/>
      <c r="B469" s="282"/>
      <c r="C469" s="283"/>
      <c r="D469" s="284"/>
      <c r="E469" s="285"/>
      <c r="F469" s="294"/>
      <c r="G469" s="285"/>
      <c r="H469" s="287"/>
      <c r="I469" s="284"/>
      <c r="J469" s="288"/>
      <c r="K469" s="289"/>
      <c r="L469" s="290"/>
      <c r="M469" s="289"/>
      <c r="N469" s="290"/>
      <c r="O469" s="291"/>
      <c r="P469" s="259"/>
      <c r="Q469" s="291"/>
      <c r="R469" s="292"/>
      <c r="S469" s="280" t="str">
        <f t="shared" si="12"/>
        <v/>
      </c>
      <c r="T469" s="293">
        <f t="shared" si="13"/>
        <v>0</v>
      </c>
    </row>
    <row r="470" spans="1:20" s="280" customFormat="1" ht="13.2" x14ac:dyDescent="0.25">
      <c r="A470" s="281"/>
      <c r="B470" s="282"/>
      <c r="C470" s="283"/>
      <c r="D470" s="284"/>
      <c r="E470" s="285"/>
      <c r="F470" s="295"/>
      <c r="G470" s="285"/>
      <c r="H470" s="287"/>
      <c r="I470" s="284"/>
      <c r="J470" s="288"/>
      <c r="K470" s="289"/>
      <c r="L470" s="290"/>
      <c r="M470" s="289"/>
      <c r="N470" s="290"/>
      <c r="O470" s="291"/>
      <c r="P470" s="259"/>
      <c r="Q470" s="291"/>
      <c r="R470" s="292"/>
      <c r="S470" s="280" t="str">
        <f t="shared" si="12"/>
        <v/>
      </c>
      <c r="T470" s="293">
        <f t="shared" si="13"/>
        <v>0</v>
      </c>
    </row>
    <row r="471" spans="1:20" s="280" customFormat="1" ht="13.2" x14ac:dyDescent="0.25">
      <c r="A471" s="281"/>
      <c r="B471" s="282"/>
      <c r="C471" s="283"/>
      <c r="D471" s="284"/>
      <c r="E471" s="285"/>
      <c r="F471" s="286"/>
      <c r="G471" s="285"/>
      <c r="H471" s="287"/>
      <c r="I471" s="284"/>
      <c r="J471" s="288"/>
      <c r="K471" s="289"/>
      <c r="L471" s="290"/>
      <c r="M471" s="289"/>
      <c r="N471" s="290"/>
      <c r="O471" s="291"/>
      <c r="P471" s="259"/>
      <c r="Q471" s="291"/>
      <c r="R471" s="292"/>
      <c r="S471" s="280" t="str">
        <f t="shared" si="12"/>
        <v/>
      </c>
      <c r="T471" s="293">
        <f t="shared" si="13"/>
        <v>0</v>
      </c>
    </row>
    <row r="472" spans="1:20" s="280" customFormat="1" ht="13.2" x14ac:dyDescent="0.25">
      <c r="A472" s="281"/>
      <c r="B472" s="282"/>
      <c r="C472" s="283"/>
      <c r="D472" s="284"/>
      <c r="E472" s="285"/>
      <c r="F472" s="286"/>
      <c r="G472" s="285"/>
      <c r="H472" s="287"/>
      <c r="I472" s="284"/>
      <c r="J472" s="288"/>
      <c r="K472" s="289"/>
      <c r="L472" s="290"/>
      <c r="M472" s="289"/>
      <c r="N472" s="290"/>
      <c r="O472" s="291"/>
      <c r="P472" s="259"/>
      <c r="Q472" s="291"/>
      <c r="R472" s="292"/>
      <c r="S472" s="280" t="str">
        <f t="shared" si="12"/>
        <v/>
      </c>
      <c r="T472" s="293">
        <f t="shared" si="13"/>
        <v>0</v>
      </c>
    </row>
    <row r="473" spans="1:20" s="280" customFormat="1" ht="13.2" x14ac:dyDescent="0.25">
      <c r="A473" s="281"/>
      <c r="B473" s="282"/>
      <c r="C473" s="283"/>
      <c r="D473" s="284"/>
      <c r="E473" s="285"/>
      <c r="F473" s="286"/>
      <c r="G473" s="285"/>
      <c r="H473" s="287"/>
      <c r="I473" s="284"/>
      <c r="J473" s="288"/>
      <c r="K473" s="289"/>
      <c r="L473" s="290"/>
      <c r="M473" s="289"/>
      <c r="N473" s="290"/>
      <c r="O473" s="291"/>
      <c r="P473" s="259"/>
      <c r="Q473" s="291"/>
      <c r="R473" s="292"/>
      <c r="S473" s="280" t="str">
        <f t="shared" si="12"/>
        <v/>
      </c>
      <c r="T473" s="293">
        <f t="shared" si="13"/>
        <v>0</v>
      </c>
    </row>
    <row r="474" spans="1:20" s="280" customFormat="1" ht="13.2" x14ac:dyDescent="0.25">
      <c r="A474" s="281"/>
      <c r="B474" s="282"/>
      <c r="C474" s="283"/>
      <c r="D474" s="284"/>
      <c r="E474" s="285"/>
      <c r="F474" s="286"/>
      <c r="G474" s="285"/>
      <c r="H474" s="287"/>
      <c r="I474" s="284"/>
      <c r="J474" s="288"/>
      <c r="K474" s="289"/>
      <c r="L474" s="290"/>
      <c r="M474" s="289"/>
      <c r="N474" s="290"/>
      <c r="O474" s="291"/>
      <c r="P474" s="259"/>
      <c r="Q474" s="291"/>
      <c r="R474" s="292"/>
      <c r="S474" s="280" t="str">
        <f t="shared" si="12"/>
        <v/>
      </c>
      <c r="T474" s="293">
        <f t="shared" si="13"/>
        <v>0</v>
      </c>
    </row>
    <row r="475" spans="1:20" s="280" customFormat="1" ht="13.2" x14ac:dyDescent="0.25">
      <c r="A475" s="281"/>
      <c r="B475" s="282"/>
      <c r="C475" s="283"/>
      <c r="D475" s="284"/>
      <c r="E475" s="285"/>
      <c r="F475" s="286"/>
      <c r="G475" s="285"/>
      <c r="H475" s="287"/>
      <c r="I475" s="284"/>
      <c r="J475" s="288"/>
      <c r="K475" s="289"/>
      <c r="L475" s="290"/>
      <c r="M475" s="289"/>
      <c r="N475" s="290"/>
      <c r="O475" s="291"/>
      <c r="P475" s="259"/>
      <c r="Q475" s="291"/>
      <c r="R475" s="292"/>
      <c r="S475" s="280" t="str">
        <f t="shared" si="12"/>
        <v/>
      </c>
      <c r="T475" s="293">
        <f t="shared" si="13"/>
        <v>0</v>
      </c>
    </row>
    <row r="476" spans="1:20" s="280" customFormat="1" ht="13.2" x14ac:dyDescent="0.25">
      <c r="A476" s="281"/>
      <c r="B476" s="282"/>
      <c r="C476" s="283"/>
      <c r="D476" s="284"/>
      <c r="E476" s="285"/>
      <c r="F476" s="286"/>
      <c r="G476" s="285"/>
      <c r="H476" s="287"/>
      <c r="I476" s="284"/>
      <c r="J476" s="288"/>
      <c r="K476" s="289"/>
      <c r="L476" s="290"/>
      <c r="M476" s="289"/>
      <c r="N476" s="290"/>
      <c r="O476" s="291"/>
      <c r="P476" s="259"/>
      <c r="Q476" s="291"/>
      <c r="R476" s="292"/>
      <c r="S476" s="280" t="str">
        <f t="shared" si="12"/>
        <v/>
      </c>
      <c r="T476" s="293">
        <f t="shared" si="13"/>
        <v>0</v>
      </c>
    </row>
    <row r="477" spans="1:20" s="280" customFormat="1" ht="13.2" x14ac:dyDescent="0.25">
      <c r="A477" s="281"/>
      <c r="B477" s="282"/>
      <c r="C477" s="283"/>
      <c r="D477" s="284"/>
      <c r="E477" s="285"/>
      <c r="F477" s="286"/>
      <c r="G477" s="285"/>
      <c r="H477" s="287"/>
      <c r="I477" s="284"/>
      <c r="J477" s="288"/>
      <c r="K477" s="289"/>
      <c r="L477" s="290"/>
      <c r="M477" s="289"/>
      <c r="N477" s="290"/>
      <c r="O477" s="291"/>
      <c r="P477" s="259"/>
      <c r="Q477" s="291"/>
      <c r="R477" s="292"/>
      <c r="S477" s="280" t="str">
        <f t="shared" si="12"/>
        <v/>
      </c>
      <c r="T477" s="293">
        <f t="shared" si="13"/>
        <v>0</v>
      </c>
    </row>
    <row r="478" spans="1:20" s="280" customFormat="1" ht="13.2" x14ac:dyDescent="0.25">
      <c r="A478" s="281"/>
      <c r="B478" s="282"/>
      <c r="C478" s="283"/>
      <c r="D478" s="284"/>
      <c r="E478" s="285"/>
      <c r="F478" s="286"/>
      <c r="G478" s="285"/>
      <c r="H478" s="287"/>
      <c r="I478" s="284"/>
      <c r="J478" s="288"/>
      <c r="K478" s="289"/>
      <c r="L478" s="290"/>
      <c r="M478" s="289"/>
      <c r="N478" s="290"/>
      <c r="O478" s="291"/>
      <c r="P478" s="259"/>
      <c r="Q478" s="291"/>
      <c r="R478" s="292"/>
      <c r="S478" s="280" t="str">
        <f t="shared" si="12"/>
        <v/>
      </c>
      <c r="T478" s="293">
        <f t="shared" si="13"/>
        <v>0</v>
      </c>
    </row>
    <row r="479" spans="1:20" s="280" customFormat="1" ht="13.2" x14ac:dyDescent="0.25">
      <c r="A479" s="281"/>
      <c r="B479" s="282"/>
      <c r="C479" s="283"/>
      <c r="D479" s="284"/>
      <c r="E479" s="285"/>
      <c r="F479" s="286"/>
      <c r="G479" s="285"/>
      <c r="H479" s="287"/>
      <c r="I479" s="284"/>
      <c r="J479" s="288"/>
      <c r="K479" s="289"/>
      <c r="L479" s="290"/>
      <c r="M479" s="289"/>
      <c r="N479" s="290"/>
      <c r="O479" s="291"/>
      <c r="P479" s="259"/>
      <c r="Q479" s="291"/>
      <c r="R479" s="292"/>
      <c r="S479" s="280" t="str">
        <f t="shared" ref="S479:S542" si="14">CONCATENATE(B479,C479,F479,J479)</f>
        <v/>
      </c>
      <c r="T479" s="293">
        <f t="shared" ref="T479:T542" si="15">L479</f>
        <v>0</v>
      </c>
    </row>
    <row r="480" spans="1:20" s="280" customFormat="1" ht="13.2" x14ac:dyDescent="0.25">
      <c r="A480" s="281"/>
      <c r="B480" s="282"/>
      <c r="C480" s="283"/>
      <c r="D480" s="284"/>
      <c r="E480" s="285"/>
      <c r="F480" s="294"/>
      <c r="G480" s="285"/>
      <c r="H480" s="287"/>
      <c r="I480" s="284"/>
      <c r="J480" s="288"/>
      <c r="K480" s="289"/>
      <c r="L480" s="290"/>
      <c r="M480" s="289"/>
      <c r="N480" s="290"/>
      <c r="O480" s="291"/>
      <c r="P480" s="259"/>
      <c r="Q480" s="291"/>
      <c r="R480" s="292"/>
      <c r="S480" s="280" t="str">
        <f t="shared" si="14"/>
        <v/>
      </c>
      <c r="T480" s="293">
        <f t="shared" si="15"/>
        <v>0</v>
      </c>
    </row>
    <row r="481" spans="1:20" s="280" customFormat="1" ht="13.2" x14ac:dyDescent="0.25">
      <c r="A481" s="281"/>
      <c r="B481" s="282"/>
      <c r="C481" s="283"/>
      <c r="D481" s="284"/>
      <c r="E481" s="285"/>
      <c r="F481" s="295"/>
      <c r="G481" s="285"/>
      <c r="H481" s="287"/>
      <c r="I481" s="284"/>
      <c r="J481" s="288"/>
      <c r="K481" s="289"/>
      <c r="L481" s="290"/>
      <c r="M481" s="289"/>
      <c r="N481" s="290"/>
      <c r="O481" s="291"/>
      <c r="P481" s="259"/>
      <c r="Q481" s="291"/>
      <c r="R481" s="292"/>
      <c r="S481" s="280" t="str">
        <f t="shared" si="14"/>
        <v/>
      </c>
      <c r="T481" s="293">
        <f t="shared" si="15"/>
        <v>0</v>
      </c>
    </row>
    <row r="482" spans="1:20" s="280" customFormat="1" ht="13.2" x14ac:dyDescent="0.25">
      <c r="A482" s="281"/>
      <c r="B482" s="282"/>
      <c r="C482" s="283"/>
      <c r="D482" s="284"/>
      <c r="E482" s="285"/>
      <c r="F482" s="286"/>
      <c r="G482" s="285"/>
      <c r="H482" s="287"/>
      <c r="I482" s="284"/>
      <c r="J482" s="288"/>
      <c r="K482" s="289"/>
      <c r="L482" s="290"/>
      <c r="M482" s="289"/>
      <c r="N482" s="290"/>
      <c r="O482" s="291"/>
      <c r="P482" s="259"/>
      <c r="Q482" s="291"/>
      <c r="R482" s="292"/>
      <c r="S482" s="280" t="str">
        <f t="shared" si="14"/>
        <v/>
      </c>
      <c r="T482" s="293">
        <f t="shared" si="15"/>
        <v>0</v>
      </c>
    </row>
    <row r="483" spans="1:20" s="280" customFormat="1" ht="13.2" x14ac:dyDescent="0.25">
      <c r="A483" s="281"/>
      <c r="B483" s="282"/>
      <c r="C483" s="283"/>
      <c r="D483" s="284"/>
      <c r="E483" s="285"/>
      <c r="F483" s="286"/>
      <c r="G483" s="285"/>
      <c r="H483" s="287"/>
      <c r="I483" s="284"/>
      <c r="J483" s="288"/>
      <c r="K483" s="289"/>
      <c r="L483" s="290"/>
      <c r="M483" s="289"/>
      <c r="N483" s="290"/>
      <c r="O483" s="291"/>
      <c r="P483" s="259"/>
      <c r="Q483" s="291"/>
      <c r="R483" s="292"/>
      <c r="S483" s="280" t="str">
        <f t="shared" si="14"/>
        <v/>
      </c>
      <c r="T483" s="293">
        <f t="shared" si="15"/>
        <v>0</v>
      </c>
    </row>
    <row r="484" spans="1:20" s="280" customFormat="1" ht="13.2" x14ac:dyDescent="0.25">
      <c r="A484" s="281"/>
      <c r="B484" s="282"/>
      <c r="C484" s="283"/>
      <c r="D484" s="284"/>
      <c r="E484" s="285"/>
      <c r="F484" s="286"/>
      <c r="G484" s="285"/>
      <c r="H484" s="287"/>
      <c r="I484" s="284"/>
      <c r="J484" s="288"/>
      <c r="K484" s="289"/>
      <c r="L484" s="290"/>
      <c r="M484" s="289"/>
      <c r="N484" s="290"/>
      <c r="O484" s="291"/>
      <c r="P484" s="259"/>
      <c r="Q484" s="291"/>
      <c r="R484" s="292"/>
      <c r="S484" s="280" t="str">
        <f t="shared" si="14"/>
        <v/>
      </c>
      <c r="T484" s="293">
        <f t="shared" si="15"/>
        <v>0</v>
      </c>
    </row>
    <row r="485" spans="1:20" s="280" customFormat="1" ht="13.2" x14ac:dyDescent="0.25">
      <c r="A485" s="281"/>
      <c r="B485" s="282"/>
      <c r="C485" s="283"/>
      <c r="D485" s="284"/>
      <c r="E485" s="285"/>
      <c r="F485" s="286"/>
      <c r="G485" s="285"/>
      <c r="H485" s="287"/>
      <c r="I485" s="284"/>
      <c r="J485" s="288"/>
      <c r="K485" s="289"/>
      <c r="L485" s="290"/>
      <c r="M485" s="289"/>
      <c r="N485" s="290"/>
      <c r="O485" s="291"/>
      <c r="P485" s="259"/>
      <c r="Q485" s="291"/>
      <c r="R485" s="292"/>
      <c r="S485" s="280" t="str">
        <f t="shared" si="14"/>
        <v/>
      </c>
      <c r="T485" s="293">
        <f t="shared" si="15"/>
        <v>0</v>
      </c>
    </row>
    <row r="486" spans="1:20" s="280" customFormat="1" ht="13.2" x14ac:dyDescent="0.25">
      <c r="A486" s="281"/>
      <c r="B486" s="282"/>
      <c r="C486" s="283"/>
      <c r="D486" s="284"/>
      <c r="E486" s="285"/>
      <c r="F486" s="286"/>
      <c r="G486" s="285"/>
      <c r="H486" s="287"/>
      <c r="I486" s="284"/>
      <c r="J486" s="288"/>
      <c r="K486" s="289"/>
      <c r="L486" s="290"/>
      <c r="M486" s="289"/>
      <c r="N486" s="290"/>
      <c r="O486" s="291"/>
      <c r="P486" s="259"/>
      <c r="Q486" s="291"/>
      <c r="R486" s="292"/>
      <c r="S486" s="280" t="str">
        <f t="shared" si="14"/>
        <v/>
      </c>
      <c r="T486" s="293">
        <f t="shared" si="15"/>
        <v>0</v>
      </c>
    </row>
    <row r="487" spans="1:20" s="280" customFormat="1" ht="13.2" x14ac:dyDescent="0.25">
      <c r="A487" s="281"/>
      <c r="B487" s="282"/>
      <c r="C487" s="283"/>
      <c r="D487" s="284"/>
      <c r="E487" s="285"/>
      <c r="F487" s="286"/>
      <c r="G487" s="285"/>
      <c r="H487" s="287"/>
      <c r="I487" s="284"/>
      <c r="J487" s="288"/>
      <c r="K487" s="289"/>
      <c r="L487" s="290"/>
      <c r="M487" s="289"/>
      <c r="N487" s="290"/>
      <c r="O487" s="291"/>
      <c r="P487" s="259"/>
      <c r="Q487" s="291"/>
      <c r="R487" s="292"/>
      <c r="S487" s="280" t="str">
        <f t="shared" si="14"/>
        <v/>
      </c>
      <c r="T487" s="293">
        <f t="shared" si="15"/>
        <v>0</v>
      </c>
    </row>
    <row r="488" spans="1:20" s="280" customFormat="1" ht="13.2" x14ac:dyDescent="0.25">
      <c r="A488" s="281"/>
      <c r="B488" s="282"/>
      <c r="C488" s="283"/>
      <c r="D488" s="284"/>
      <c r="E488" s="285"/>
      <c r="F488" s="286"/>
      <c r="G488" s="285"/>
      <c r="H488" s="287"/>
      <c r="I488" s="284"/>
      <c r="J488" s="288"/>
      <c r="K488" s="289"/>
      <c r="L488" s="290"/>
      <c r="M488" s="289"/>
      <c r="N488" s="290"/>
      <c r="O488" s="291"/>
      <c r="P488" s="259"/>
      <c r="Q488" s="291"/>
      <c r="R488" s="292"/>
      <c r="S488" s="280" t="str">
        <f t="shared" si="14"/>
        <v/>
      </c>
      <c r="T488" s="293">
        <f t="shared" si="15"/>
        <v>0</v>
      </c>
    </row>
    <row r="489" spans="1:20" s="280" customFormat="1" ht="13.2" x14ac:dyDescent="0.25">
      <c r="A489" s="281"/>
      <c r="B489" s="282"/>
      <c r="C489" s="283"/>
      <c r="D489" s="284"/>
      <c r="E489" s="285"/>
      <c r="F489" s="286"/>
      <c r="G489" s="285"/>
      <c r="H489" s="287"/>
      <c r="I489" s="284"/>
      <c r="J489" s="288"/>
      <c r="K489" s="289"/>
      <c r="L489" s="290"/>
      <c r="M489" s="289"/>
      <c r="N489" s="290"/>
      <c r="O489" s="291"/>
      <c r="P489" s="259"/>
      <c r="Q489" s="291"/>
      <c r="R489" s="292"/>
      <c r="S489" s="280" t="str">
        <f t="shared" si="14"/>
        <v/>
      </c>
      <c r="T489" s="293">
        <f t="shared" si="15"/>
        <v>0</v>
      </c>
    </row>
    <row r="490" spans="1:20" s="280" customFormat="1" ht="13.2" x14ac:dyDescent="0.25">
      <c r="A490" s="281"/>
      <c r="B490" s="282"/>
      <c r="C490" s="283"/>
      <c r="D490" s="284"/>
      <c r="E490" s="285"/>
      <c r="F490" s="286"/>
      <c r="G490" s="285"/>
      <c r="H490" s="287"/>
      <c r="I490" s="284"/>
      <c r="J490" s="288"/>
      <c r="K490" s="289"/>
      <c r="L490" s="290"/>
      <c r="M490" s="289"/>
      <c r="N490" s="290"/>
      <c r="O490" s="291"/>
      <c r="P490" s="259"/>
      <c r="Q490" s="291"/>
      <c r="R490" s="292"/>
      <c r="S490" s="280" t="str">
        <f t="shared" si="14"/>
        <v/>
      </c>
      <c r="T490" s="293">
        <f t="shared" si="15"/>
        <v>0</v>
      </c>
    </row>
    <row r="491" spans="1:20" s="280" customFormat="1" ht="13.2" x14ac:dyDescent="0.25">
      <c r="A491" s="281"/>
      <c r="B491" s="282"/>
      <c r="C491" s="283"/>
      <c r="D491" s="284"/>
      <c r="E491" s="285"/>
      <c r="F491" s="294"/>
      <c r="G491" s="285"/>
      <c r="H491" s="287"/>
      <c r="I491" s="284"/>
      <c r="J491" s="288"/>
      <c r="K491" s="289"/>
      <c r="L491" s="290"/>
      <c r="M491" s="289"/>
      <c r="N491" s="290"/>
      <c r="O491" s="291"/>
      <c r="P491" s="259"/>
      <c r="Q491" s="291"/>
      <c r="R491" s="292"/>
      <c r="S491" s="280" t="str">
        <f t="shared" si="14"/>
        <v/>
      </c>
      <c r="T491" s="293">
        <f t="shared" si="15"/>
        <v>0</v>
      </c>
    </row>
    <row r="492" spans="1:20" s="280" customFormat="1" ht="13.2" x14ac:dyDescent="0.25">
      <c r="A492" s="281"/>
      <c r="B492" s="282"/>
      <c r="C492" s="283"/>
      <c r="D492" s="284"/>
      <c r="E492" s="285"/>
      <c r="F492" s="295"/>
      <c r="G492" s="285"/>
      <c r="H492" s="287"/>
      <c r="I492" s="284"/>
      <c r="J492" s="288"/>
      <c r="K492" s="289"/>
      <c r="L492" s="290"/>
      <c r="M492" s="289"/>
      <c r="N492" s="290"/>
      <c r="O492" s="291"/>
      <c r="P492" s="259"/>
      <c r="Q492" s="291"/>
      <c r="R492" s="292"/>
      <c r="S492" s="280" t="str">
        <f t="shared" si="14"/>
        <v/>
      </c>
      <c r="T492" s="293">
        <f t="shared" si="15"/>
        <v>0</v>
      </c>
    </row>
    <row r="493" spans="1:20" s="280" customFormat="1" ht="13.2" x14ac:dyDescent="0.25">
      <c r="A493" s="281"/>
      <c r="B493" s="282"/>
      <c r="C493" s="283"/>
      <c r="D493" s="284"/>
      <c r="E493" s="285"/>
      <c r="F493" s="286"/>
      <c r="G493" s="285"/>
      <c r="H493" s="287"/>
      <c r="I493" s="284"/>
      <c r="J493" s="288"/>
      <c r="K493" s="289"/>
      <c r="L493" s="290"/>
      <c r="M493" s="289"/>
      <c r="N493" s="290"/>
      <c r="O493" s="291"/>
      <c r="P493" s="259"/>
      <c r="Q493" s="291"/>
      <c r="R493" s="292"/>
      <c r="S493" s="280" t="str">
        <f t="shared" si="14"/>
        <v/>
      </c>
      <c r="T493" s="293">
        <f t="shared" si="15"/>
        <v>0</v>
      </c>
    </row>
    <row r="494" spans="1:20" s="280" customFormat="1" ht="13.2" x14ac:dyDescent="0.25">
      <c r="A494" s="281"/>
      <c r="B494" s="282"/>
      <c r="C494" s="283"/>
      <c r="D494" s="284"/>
      <c r="E494" s="285"/>
      <c r="F494" s="286"/>
      <c r="G494" s="285"/>
      <c r="H494" s="287"/>
      <c r="I494" s="284"/>
      <c r="J494" s="288"/>
      <c r="K494" s="289"/>
      <c r="L494" s="290"/>
      <c r="M494" s="289"/>
      <c r="N494" s="290"/>
      <c r="O494" s="291"/>
      <c r="P494" s="259"/>
      <c r="Q494" s="291"/>
      <c r="R494" s="292"/>
      <c r="S494" s="280" t="str">
        <f t="shared" si="14"/>
        <v/>
      </c>
      <c r="T494" s="293">
        <f t="shared" si="15"/>
        <v>0</v>
      </c>
    </row>
    <row r="495" spans="1:20" s="280" customFormat="1" ht="13.2" x14ac:dyDescent="0.25">
      <c r="A495" s="281"/>
      <c r="B495" s="282"/>
      <c r="C495" s="283"/>
      <c r="D495" s="284"/>
      <c r="E495" s="285"/>
      <c r="F495" s="286"/>
      <c r="G495" s="285"/>
      <c r="H495" s="287"/>
      <c r="I495" s="284"/>
      <c r="J495" s="288"/>
      <c r="K495" s="289"/>
      <c r="L495" s="290"/>
      <c r="M495" s="289"/>
      <c r="N495" s="290"/>
      <c r="O495" s="291"/>
      <c r="P495" s="259"/>
      <c r="Q495" s="291"/>
      <c r="R495" s="292"/>
      <c r="S495" s="280" t="str">
        <f t="shared" si="14"/>
        <v/>
      </c>
      <c r="T495" s="293">
        <f t="shared" si="15"/>
        <v>0</v>
      </c>
    </row>
    <row r="496" spans="1:20" s="280" customFormat="1" ht="13.2" x14ac:dyDescent="0.25">
      <c r="A496" s="281"/>
      <c r="B496" s="282"/>
      <c r="C496" s="283"/>
      <c r="D496" s="284"/>
      <c r="E496" s="285"/>
      <c r="F496" s="286"/>
      <c r="G496" s="285"/>
      <c r="H496" s="287"/>
      <c r="I496" s="284"/>
      <c r="J496" s="288"/>
      <c r="K496" s="289"/>
      <c r="L496" s="290"/>
      <c r="M496" s="289"/>
      <c r="N496" s="290"/>
      <c r="O496" s="291"/>
      <c r="P496" s="259"/>
      <c r="Q496" s="291"/>
      <c r="R496" s="292"/>
      <c r="S496" s="280" t="str">
        <f t="shared" si="14"/>
        <v/>
      </c>
      <c r="T496" s="293">
        <f t="shared" si="15"/>
        <v>0</v>
      </c>
    </row>
    <row r="497" spans="1:20" s="280" customFormat="1" ht="13.2" x14ac:dyDescent="0.25">
      <c r="A497" s="281"/>
      <c r="B497" s="282"/>
      <c r="C497" s="283"/>
      <c r="D497" s="284"/>
      <c r="E497" s="285"/>
      <c r="F497" s="286"/>
      <c r="G497" s="285"/>
      <c r="H497" s="287"/>
      <c r="I497" s="284"/>
      <c r="J497" s="288"/>
      <c r="K497" s="289"/>
      <c r="L497" s="290"/>
      <c r="M497" s="289"/>
      <c r="N497" s="290"/>
      <c r="O497" s="291"/>
      <c r="P497" s="259"/>
      <c r="Q497" s="291"/>
      <c r="R497" s="292"/>
      <c r="S497" s="280" t="str">
        <f t="shared" si="14"/>
        <v/>
      </c>
      <c r="T497" s="293">
        <f t="shared" si="15"/>
        <v>0</v>
      </c>
    </row>
    <row r="498" spans="1:20" s="280" customFormat="1" ht="13.2" x14ac:dyDescent="0.25">
      <c r="A498" s="281"/>
      <c r="B498" s="282"/>
      <c r="C498" s="283"/>
      <c r="D498" s="284"/>
      <c r="E498" s="285"/>
      <c r="F498" s="286"/>
      <c r="G498" s="285"/>
      <c r="H498" s="287"/>
      <c r="I498" s="284"/>
      <c r="J498" s="288"/>
      <c r="K498" s="289"/>
      <c r="L498" s="290"/>
      <c r="M498" s="289"/>
      <c r="N498" s="290"/>
      <c r="O498" s="291"/>
      <c r="P498" s="259"/>
      <c r="Q498" s="291"/>
      <c r="R498" s="292"/>
      <c r="S498" s="280" t="str">
        <f t="shared" si="14"/>
        <v/>
      </c>
      <c r="T498" s="293">
        <f t="shared" si="15"/>
        <v>0</v>
      </c>
    </row>
    <row r="499" spans="1:20" s="280" customFormat="1" ht="13.2" x14ac:dyDescent="0.25">
      <c r="A499" s="281"/>
      <c r="B499" s="282"/>
      <c r="C499" s="283"/>
      <c r="D499" s="284"/>
      <c r="E499" s="285"/>
      <c r="F499" s="286"/>
      <c r="G499" s="285"/>
      <c r="H499" s="287"/>
      <c r="I499" s="284"/>
      <c r="J499" s="288"/>
      <c r="K499" s="289"/>
      <c r="L499" s="290"/>
      <c r="M499" s="289"/>
      <c r="N499" s="290"/>
      <c r="O499" s="291"/>
      <c r="P499" s="259"/>
      <c r="Q499" s="291"/>
      <c r="R499" s="292"/>
      <c r="S499" s="280" t="str">
        <f t="shared" si="14"/>
        <v/>
      </c>
      <c r="T499" s="293">
        <f t="shared" si="15"/>
        <v>0</v>
      </c>
    </row>
    <row r="500" spans="1:20" s="280" customFormat="1" ht="13.2" x14ac:dyDescent="0.25">
      <c r="A500" s="281"/>
      <c r="B500" s="282"/>
      <c r="C500" s="283"/>
      <c r="D500" s="284"/>
      <c r="E500" s="285"/>
      <c r="F500" s="286"/>
      <c r="G500" s="285"/>
      <c r="H500" s="287"/>
      <c r="I500" s="284"/>
      <c r="J500" s="288"/>
      <c r="K500" s="289"/>
      <c r="L500" s="290"/>
      <c r="M500" s="289"/>
      <c r="N500" s="290"/>
      <c r="O500" s="291"/>
      <c r="P500" s="259"/>
      <c r="Q500" s="291"/>
      <c r="R500" s="292"/>
      <c r="S500" s="280" t="str">
        <f t="shared" si="14"/>
        <v/>
      </c>
      <c r="T500" s="293">
        <f t="shared" si="15"/>
        <v>0</v>
      </c>
    </row>
    <row r="501" spans="1:20" s="280" customFormat="1" ht="13.2" x14ac:dyDescent="0.25">
      <c r="A501" s="281"/>
      <c r="B501" s="282"/>
      <c r="C501" s="283"/>
      <c r="D501" s="284"/>
      <c r="E501" s="285"/>
      <c r="F501" s="286"/>
      <c r="G501" s="285"/>
      <c r="H501" s="287"/>
      <c r="I501" s="284"/>
      <c r="J501" s="288"/>
      <c r="K501" s="289"/>
      <c r="L501" s="290"/>
      <c r="M501" s="289"/>
      <c r="N501" s="290"/>
      <c r="O501" s="291"/>
      <c r="P501" s="259"/>
      <c r="Q501" s="291"/>
      <c r="R501" s="292"/>
      <c r="S501" s="280" t="str">
        <f t="shared" si="14"/>
        <v/>
      </c>
      <c r="T501" s="293">
        <f t="shared" si="15"/>
        <v>0</v>
      </c>
    </row>
    <row r="502" spans="1:20" s="280" customFormat="1" ht="13.2" x14ac:dyDescent="0.25">
      <c r="A502" s="281"/>
      <c r="B502" s="282"/>
      <c r="C502" s="283"/>
      <c r="D502" s="284"/>
      <c r="E502" s="285"/>
      <c r="F502" s="294"/>
      <c r="G502" s="285"/>
      <c r="H502" s="287"/>
      <c r="I502" s="284"/>
      <c r="J502" s="288"/>
      <c r="K502" s="289"/>
      <c r="L502" s="290"/>
      <c r="M502" s="289"/>
      <c r="N502" s="290"/>
      <c r="O502" s="291"/>
      <c r="P502" s="259"/>
      <c r="Q502" s="291"/>
      <c r="R502" s="292"/>
      <c r="S502" s="280" t="str">
        <f t="shared" si="14"/>
        <v/>
      </c>
      <c r="T502" s="293">
        <f t="shared" si="15"/>
        <v>0</v>
      </c>
    </row>
    <row r="503" spans="1:20" s="280" customFormat="1" ht="13.2" x14ac:dyDescent="0.25">
      <c r="A503" s="281"/>
      <c r="B503" s="282"/>
      <c r="C503" s="283"/>
      <c r="D503" s="284"/>
      <c r="E503" s="285"/>
      <c r="F503" s="295"/>
      <c r="G503" s="285"/>
      <c r="H503" s="287"/>
      <c r="I503" s="284"/>
      <c r="J503" s="288"/>
      <c r="K503" s="289"/>
      <c r="L503" s="290"/>
      <c r="M503" s="289"/>
      <c r="N503" s="290"/>
      <c r="O503" s="291"/>
      <c r="P503" s="259"/>
      <c r="Q503" s="291"/>
      <c r="R503" s="292"/>
      <c r="S503" s="280" t="str">
        <f t="shared" si="14"/>
        <v/>
      </c>
      <c r="T503" s="293">
        <f t="shared" si="15"/>
        <v>0</v>
      </c>
    </row>
    <row r="504" spans="1:20" s="280" customFormat="1" ht="13.2" x14ac:dyDescent="0.25">
      <c r="A504" s="281"/>
      <c r="B504" s="282"/>
      <c r="C504" s="283"/>
      <c r="D504" s="284"/>
      <c r="E504" s="285"/>
      <c r="F504" s="286"/>
      <c r="G504" s="285"/>
      <c r="H504" s="287"/>
      <c r="I504" s="284"/>
      <c r="J504" s="288"/>
      <c r="K504" s="289"/>
      <c r="L504" s="290"/>
      <c r="M504" s="289"/>
      <c r="N504" s="290"/>
      <c r="O504" s="291"/>
      <c r="P504" s="259"/>
      <c r="Q504" s="291"/>
      <c r="R504" s="292"/>
      <c r="S504" s="280" t="str">
        <f t="shared" si="14"/>
        <v/>
      </c>
      <c r="T504" s="293">
        <f t="shared" si="15"/>
        <v>0</v>
      </c>
    </row>
    <row r="505" spans="1:20" s="280" customFormat="1" ht="13.2" x14ac:dyDescent="0.25">
      <c r="A505" s="281"/>
      <c r="B505" s="282"/>
      <c r="C505" s="283"/>
      <c r="D505" s="284"/>
      <c r="E505" s="285"/>
      <c r="F505" s="286"/>
      <c r="G505" s="285"/>
      <c r="H505" s="287"/>
      <c r="I505" s="284"/>
      <c r="J505" s="288"/>
      <c r="K505" s="289"/>
      <c r="L505" s="290"/>
      <c r="M505" s="289"/>
      <c r="N505" s="290"/>
      <c r="O505" s="291"/>
      <c r="P505" s="259"/>
      <c r="Q505" s="291"/>
      <c r="R505" s="292"/>
      <c r="S505" s="280" t="str">
        <f t="shared" si="14"/>
        <v/>
      </c>
      <c r="T505" s="293">
        <f t="shared" si="15"/>
        <v>0</v>
      </c>
    </row>
    <row r="506" spans="1:20" s="280" customFormat="1" ht="13.2" x14ac:dyDescent="0.25">
      <c r="A506" s="281"/>
      <c r="B506" s="282"/>
      <c r="C506" s="283"/>
      <c r="D506" s="284"/>
      <c r="E506" s="285"/>
      <c r="F506" s="286"/>
      <c r="G506" s="285"/>
      <c r="H506" s="287"/>
      <c r="I506" s="284"/>
      <c r="J506" s="288"/>
      <c r="K506" s="289"/>
      <c r="L506" s="290"/>
      <c r="M506" s="289"/>
      <c r="N506" s="290"/>
      <c r="O506" s="291"/>
      <c r="P506" s="259"/>
      <c r="Q506" s="291"/>
      <c r="R506" s="292"/>
      <c r="S506" s="280" t="str">
        <f t="shared" si="14"/>
        <v/>
      </c>
      <c r="T506" s="293">
        <f t="shared" si="15"/>
        <v>0</v>
      </c>
    </row>
    <row r="507" spans="1:20" s="280" customFormat="1" ht="13.2" x14ac:dyDescent="0.25">
      <c r="A507" s="281"/>
      <c r="B507" s="282"/>
      <c r="C507" s="283"/>
      <c r="D507" s="284"/>
      <c r="E507" s="285"/>
      <c r="F507" s="286"/>
      <c r="G507" s="285"/>
      <c r="H507" s="287"/>
      <c r="I507" s="284"/>
      <c r="J507" s="288"/>
      <c r="K507" s="289"/>
      <c r="L507" s="290"/>
      <c r="M507" s="289"/>
      <c r="N507" s="290"/>
      <c r="O507" s="291"/>
      <c r="P507" s="259"/>
      <c r="Q507" s="291"/>
      <c r="R507" s="292"/>
      <c r="S507" s="280" t="str">
        <f t="shared" si="14"/>
        <v/>
      </c>
      <c r="T507" s="293">
        <f t="shared" si="15"/>
        <v>0</v>
      </c>
    </row>
    <row r="508" spans="1:20" s="280" customFormat="1" ht="13.2" x14ac:dyDescent="0.25">
      <c r="A508" s="281"/>
      <c r="B508" s="282"/>
      <c r="C508" s="283"/>
      <c r="D508" s="284"/>
      <c r="E508" s="285"/>
      <c r="F508" s="286"/>
      <c r="G508" s="285"/>
      <c r="H508" s="287"/>
      <c r="I508" s="284"/>
      <c r="J508" s="288"/>
      <c r="K508" s="289"/>
      <c r="L508" s="290"/>
      <c r="M508" s="289"/>
      <c r="N508" s="290"/>
      <c r="O508" s="291"/>
      <c r="P508" s="259"/>
      <c r="Q508" s="291"/>
      <c r="R508" s="292"/>
      <c r="S508" s="280" t="str">
        <f t="shared" si="14"/>
        <v/>
      </c>
      <c r="T508" s="293">
        <f t="shared" si="15"/>
        <v>0</v>
      </c>
    </row>
    <row r="509" spans="1:20" s="280" customFormat="1" ht="13.2" x14ac:dyDescent="0.25">
      <c r="A509" s="281"/>
      <c r="B509" s="282"/>
      <c r="C509" s="283"/>
      <c r="D509" s="284"/>
      <c r="E509" s="285"/>
      <c r="F509" s="286"/>
      <c r="G509" s="285"/>
      <c r="H509" s="287"/>
      <c r="I509" s="284"/>
      <c r="J509" s="288"/>
      <c r="K509" s="289"/>
      <c r="L509" s="290"/>
      <c r="M509" s="289"/>
      <c r="N509" s="290"/>
      <c r="O509" s="291"/>
      <c r="P509" s="259"/>
      <c r="Q509" s="291"/>
      <c r="R509" s="292"/>
      <c r="S509" s="280" t="str">
        <f t="shared" si="14"/>
        <v/>
      </c>
      <c r="T509" s="293">
        <f t="shared" si="15"/>
        <v>0</v>
      </c>
    </row>
    <row r="510" spans="1:20" s="280" customFormat="1" ht="13.2" x14ac:dyDescent="0.25">
      <c r="A510" s="281"/>
      <c r="B510" s="282"/>
      <c r="C510" s="283"/>
      <c r="D510" s="284"/>
      <c r="E510" s="285"/>
      <c r="F510" s="286"/>
      <c r="G510" s="285"/>
      <c r="H510" s="287"/>
      <c r="I510" s="284"/>
      <c r="J510" s="288"/>
      <c r="K510" s="289"/>
      <c r="L510" s="290"/>
      <c r="M510" s="289"/>
      <c r="N510" s="290"/>
      <c r="O510" s="291"/>
      <c r="P510" s="259"/>
      <c r="Q510" s="291"/>
      <c r="R510" s="292"/>
      <c r="S510" s="280" t="str">
        <f t="shared" si="14"/>
        <v/>
      </c>
      <c r="T510" s="293">
        <f t="shared" si="15"/>
        <v>0</v>
      </c>
    </row>
    <row r="511" spans="1:20" s="280" customFormat="1" ht="13.2" x14ac:dyDescent="0.25">
      <c r="A511" s="281"/>
      <c r="B511" s="282"/>
      <c r="C511" s="283"/>
      <c r="D511" s="284"/>
      <c r="E511" s="285"/>
      <c r="F511" s="286"/>
      <c r="G511" s="285"/>
      <c r="H511" s="287"/>
      <c r="I511" s="284"/>
      <c r="J511" s="288"/>
      <c r="K511" s="289"/>
      <c r="L511" s="290"/>
      <c r="M511" s="289"/>
      <c r="N511" s="290"/>
      <c r="O511" s="291"/>
      <c r="P511" s="259"/>
      <c r="Q511" s="291"/>
      <c r="R511" s="292"/>
      <c r="S511" s="280" t="str">
        <f t="shared" si="14"/>
        <v/>
      </c>
      <c r="T511" s="293">
        <f t="shared" si="15"/>
        <v>0</v>
      </c>
    </row>
    <row r="512" spans="1:20" s="280" customFormat="1" ht="13.2" x14ac:dyDescent="0.25">
      <c r="A512" s="281"/>
      <c r="B512" s="282"/>
      <c r="C512" s="283"/>
      <c r="D512" s="284"/>
      <c r="E512" s="285"/>
      <c r="F512" s="286"/>
      <c r="G512" s="285"/>
      <c r="H512" s="287"/>
      <c r="I512" s="284"/>
      <c r="J512" s="288"/>
      <c r="K512" s="289"/>
      <c r="L512" s="290"/>
      <c r="M512" s="289"/>
      <c r="N512" s="290"/>
      <c r="O512" s="291"/>
      <c r="P512" s="259"/>
      <c r="Q512" s="291"/>
      <c r="R512" s="292"/>
      <c r="S512" s="280" t="str">
        <f t="shared" si="14"/>
        <v/>
      </c>
      <c r="T512" s="293">
        <f t="shared" si="15"/>
        <v>0</v>
      </c>
    </row>
    <row r="513" spans="1:20" s="280" customFormat="1" ht="13.2" x14ac:dyDescent="0.25">
      <c r="A513" s="281"/>
      <c r="B513" s="282"/>
      <c r="C513" s="283"/>
      <c r="D513" s="284"/>
      <c r="E513" s="285"/>
      <c r="F513" s="294"/>
      <c r="G513" s="285"/>
      <c r="H513" s="287"/>
      <c r="I513" s="284"/>
      <c r="J513" s="288"/>
      <c r="K513" s="289"/>
      <c r="L513" s="290"/>
      <c r="M513" s="289"/>
      <c r="N513" s="290"/>
      <c r="O513" s="291"/>
      <c r="P513" s="259"/>
      <c r="Q513" s="291"/>
      <c r="R513" s="292"/>
      <c r="S513" s="280" t="str">
        <f t="shared" si="14"/>
        <v/>
      </c>
      <c r="T513" s="293">
        <f t="shared" si="15"/>
        <v>0</v>
      </c>
    </row>
    <row r="514" spans="1:20" s="280" customFormat="1" ht="13.2" x14ac:dyDescent="0.25">
      <c r="A514" s="281"/>
      <c r="B514" s="282"/>
      <c r="C514" s="283"/>
      <c r="D514" s="284"/>
      <c r="E514" s="285"/>
      <c r="F514" s="295"/>
      <c r="G514" s="285"/>
      <c r="H514" s="287"/>
      <c r="I514" s="284"/>
      <c r="J514" s="288"/>
      <c r="K514" s="289"/>
      <c r="L514" s="290"/>
      <c r="M514" s="289"/>
      <c r="N514" s="290"/>
      <c r="O514" s="291"/>
      <c r="P514" s="259"/>
      <c r="Q514" s="291"/>
      <c r="R514" s="292"/>
      <c r="S514" s="280" t="str">
        <f t="shared" si="14"/>
        <v/>
      </c>
      <c r="T514" s="293">
        <f t="shared" si="15"/>
        <v>0</v>
      </c>
    </row>
    <row r="515" spans="1:20" s="280" customFormat="1" ht="13.2" x14ac:dyDescent="0.25">
      <c r="A515" s="281"/>
      <c r="B515" s="282"/>
      <c r="C515" s="283"/>
      <c r="D515" s="284"/>
      <c r="E515" s="285"/>
      <c r="F515" s="286"/>
      <c r="G515" s="285"/>
      <c r="H515" s="287"/>
      <c r="I515" s="284"/>
      <c r="J515" s="288"/>
      <c r="K515" s="289"/>
      <c r="L515" s="290"/>
      <c r="M515" s="289"/>
      <c r="N515" s="290"/>
      <c r="O515" s="291"/>
      <c r="P515" s="259"/>
      <c r="Q515" s="291"/>
      <c r="R515" s="292"/>
      <c r="S515" s="280" t="str">
        <f t="shared" si="14"/>
        <v/>
      </c>
      <c r="T515" s="293">
        <f t="shared" si="15"/>
        <v>0</v>
      </c>
    </row>
    <row r="516" spans="1:20" s="280" customFormat="1" ht="13.2" x14ac:dyDescent="0.25">
      <c r="A516" s="281"/>
      <c r="B516" s="282"/>
      <c r="C516" s="283"/>
      <c r="D516" s="284"/>
      <c r="E516" s="285"/>
      <c r="F516" s="286"/>
      <c r="G516" s="285"/>
      <c r="H516" s="287"/>
      <c r="I516" s="284"/>
      <c r="J516" s="288"/>
      <c r="K516" s="289"/>
      <c r="L516" s="290"/>
      <c r="M516" s="289"/>
      <c r="N516" s="290"/>
      <c r="O516" s="291"/>
      <c r="P516" s="259"/>
      <c r="Q516" s="291"/>
      <c r="R516" s="292"/>
      <c r="S516" s="280" t="str">
        <f t="shared" si="14"/>
        <v/>
      </c>
      <c r="T516" s="293">
        <f t="shared" si="15"/>
        <v>0</v>
      </c>
    </row>
    <row r="517" spans="1:20" s="280" customFormat="1" ht="13.2" x14ac:dyDescent="0.25">
      <c r="A517" s="281"/>
      <c r="B517" s="282"/>
      <c r="C517" s="283"/>
      <c r="D517" s="284"/>
      <c r="E517" s="285"/>
      <c r="F517" s="286"/>
      <c r="G517" s="285"/>
      <c r="H517" s="287"/>
      <c r="I517" s="284"/>
      <c r="J517" s="288"/>
      <c r="K517" s="289"/>
      <c r="L517" s="290"/>
      <c r="M517" s="289"/>
      <c r="N517" s="290"/>
      <c r="O517" s="291"/>
      <c r="P517" s="259"/>
      <c r="Q517" s="291"/>
      <c r="R517" s="292"/>
      <c r="S517" s="280" t="str">
        <f t="shared" si="14"/>
        <v/>
      </c>
      <c r="T517" s="293">
        <f t="shared" si="15"/>
        <v>0</v>
      </c>
    </row>
    <row r="518" spans="1:20" s="280" customFormat="1" ht="13.2" x14ac:dyDescent="0.25">
      <c r="A518" s="281"/>
      <c r="B518" s="282"/>
      <c r="C518" s="283"/>
      <c r="D518" s="284"/>
      <c r="E518" s="285"/>
      <c r="F518" s="286"/>
      <c r="G518" s="285"/>
      <c r="H518" s="287"/>
      <c r="I518" s="284"/>
      <c r="J518" s="288"/>
      <c r="K518" s="289"/>
      <c r="L518" s="290"/>
      <c r="M518" s="289"/>
      <c r="N518" s="290"/>
      <c r="O518" s="291"/>
      <c r="P518" s="259"/>
      <c r="Q518" s="291"/>
      <c r="R518" s="292"/>
      <c r="S518" s="280" t="str">
        <f t="shared" si="14"/>
        <v/>
      </c>
      <c r="T518" s="293">
        <f t="shared" si="15"/>
        <v>0</v>
      </c>
    </row>
    <row r="519" spans="1:20" s="280" customFormat="1" ht="13.2" x14ac:dyDescent="0.25">
      <c r="A519" s="281"/>
      <c r="B519" s="282"/>
      <c r="C519" s="283"/>
      <c r="D519" s="284"/>
      <c r="E519" s="285"/>
      <c r="F519" s="286"/>
      <c r="G519" s="285"/>
      <c r="H519" s="287"/>
      <c r="I519" s="284"/>
      <c r="J519" s="288"/>
      <c r="K519" s="289"/>
      <c r="L519" s="290"/>
      <c r="M519" s="289"/>
      <c r="N519" s="290"/>
      <c r="O519" s="291"/>
      <c r="P519" s="259"/>
      <c r="Q519" s="291"/>
      <c r="R519" s="292"/>
      <c r="S519" s="280" t="str">
        <f t="shared" si="14"/>
        <v/>
      </c>
      <c r="T519" s="293">
        <f t="shared" si="15"/>
        <v>0</v>
      </c>
    </row>
    <row r="520" spans="1:20" s="280" customFormat="1" ht="13.2" x14ac:dyDescent="0.25">
      <c r="A520" s="281"/>
      <c r="B520" s="282"/>
      <c r="C520" s="283"/>
      <c r="D520" s="284"/>
      <c r="E520" s="285"/>
      <c r="F520" s="286"/>
      <c r="G520" s="285"/>
      <c r="H520" s="287"/>
      <c r="I520" s="284"/>
      <c r="J520" s="288"/>
      <c r="K520" s="289"/>
      <c r="L520" s="290"/>
      <c r="M520" s="289"/>
      <c r="N520" s="290"/>
      <c r="O520" s="291"/>
      <c r="P520" s="259"/>
      <c r="Q520" s="291"/>
      <c r="R520" s="292"/>
      <c r="S520" s="280" t="str">
        <f t="shared" si="14"/>
        <v/>
      </c>
      <c r="T520" s="293">
        <f t="shared" si="15"/>
        <v>0</v>
      </c>
    </row>
    <row r="521" spans="1:20" s="280" customFormat="1" ht="13.2" x14ac:dyDescent="0.25">
      <c r="A521" s="281"/>
      <c r="B521" s="282"/>
      <c r="C521" s="283"/>
      <c r="D521" s="284"/>
      <c r="E521" s="285"/>
      <c r="F521" s="286"/>
      <c r="G521" s="285"/>
      <c r="H521" s="287"/>
      <c r="I521" s="284"/>
      <c r="J521" s="288"/>
      <c r="K521" s="289"/>
      <c r="L521" s="290"/>
      <c r="M521" s="289"/>
      <c r="N521" s="290"/>
      <c r="O521" s="291"/>
      <c r="P521" s="259"/>
      <c r="Q521" s="291"/>
      <c r="R521" s="292"/>
      <c r="S521" s="280" t="str">
        <f t="shared" si="14"/>
        <v/>
      </c>
      <c r="T521" s="293">
        <f t="shared" si="15"/>
        <v>0</v>
      </c>
    </row>
    <row r="522" spans="1:20" s="280" customFormat="1" ht="13.2" x14ac:dyDescent="0.25">
      <c r="A522" s="281"/>
      <c r="B522" s="282"/>
      <c r="C522" s="283"/>
      <c r="D522" s="284"/>
      <c r="E522" s="285"/>
      <c r="F522" s="286"/>
      <c r="G522" s="285"/>
      <c r="H522" s="287"/>
      <c r="I522" s="284"/>
      <c r="J522" s="288"/>
      <c r="K522" s="289"/>
      <c r="L522" s="290"/>
      <c r="M522" s="289"/>
      <c r="N522" s="290"/>
      <c r="O522" s="291"/>
      <c r="P522" s="259"/>
      <c r="Q522" s="291"/>
      <c r="R522" s="292"/>
      <c r="S522" s="280" t="str">
        <f t="shared" si="14"/>
        <v/>
      </c>
      <c r="T522" s="293">
        <f t="shared" si="15"/>
        <v>0</v>
      </c>
    </row>
    <row r="523" spans="1:20" s="280" customFormat="1" ht="13.2" x14ac:dyDescent="0.25">
      <c r="A523" s="281"/>
      <c r="B523" s="282"/>
      <c r="C523" s="283"/>
      <c r="D523" s="284"/>
      <c r="E523" s="285"/>
      <c r="F523" s="286"/>
      <c r="G523" s="285"/>
      <c r="H523" s="287"/>
      <c r="I523" s="284"/>
      <c r="J523" s="288"/>
      <c r="K523" s="289"/>
      <c r="L523" s="290"/>
      <c r="M523" s="289"/>
      <c r="N523" s="290"/>
      <c r="O523" s="291"/>
      <c r="P523" s="259"/>
      <c r="Q523" s="291"/>
      <c r="R523" s="292"/>
      <c r="S523" s="280" t="str">
        <f t="shared" si="14"/>
        <v/>
      </c>
      <c r="T523" s="293">
        <f t="shared" si="15"/>
        <v>0</v>
      </c>
    </row>
    <row r="524" spans="1:20" s="280" customFormat="1" ht="13.2" x14ac:dyDescent="0.25">
      <c r="A524" s="281"/>
      <c r="B524" s="282"/>
      <c r="C524" s="283"/>
      <c r="D524" s="284"/>
      <c r="E524" s="285"/>
      <c r="F524" s="294"/>
      <c r="G524" s="285"/>
      <c r="H524" s="287"/>
      <c r="I524" s="284"/>
      <c r="J524" s="288"/>
      <c r="K524" s="289"/>
      <c r="L524" s="290"/>
      <c r="M524" s="289"/>
      <c r="N524" s="290"/>
      <c r="O524" s="291"/>
      <c r="P524" s="259"/>
      <c r="Q524" s="291"/>
      <c r="R524" s="292"/>
      <c r="S524" s="280" t="str">
        <f t="shared" si="14"/>
        <v/>
      </c>
      <c r="T524" s="293">
        <f t="shared" si="15"/>
        <v>0</v>
      </c>
    </row>
    <row r="525" spans="1:20" s="280" customFormat="1" ht="13.2" x14ac:dyDescent="0.25">
      <c r="A525" s="281"/>
      <c r="B525" s="282"/>
      <c r="C525" s="283"/>
      <c r="D525" s="284"/>
      <c r="E525" s="285"/>
      <c r="F525" s="295"/>
      <c r="G525" s="285"/>
      <c r="H525" s="287"/>
      <c r="I525" s="284"/>
      <c r="J525" s="288"/>
      <c r="K525" s="289"/>
      <c r="L525" s="290"/>
      <c r="M525" s="289"/>
      <c r="N525" s="290"/>
      <c r="O525" s="291"/>
      <c r="P525" s="259"/>
      <c r="Q525" s="291"/>
      <c r="R525" s="292"/>
      <c r="S525" s="280" t="str">
        <f t="shared" si="14"/>
        <v/>
      </c>
      <c r="T525" s="293">
        <f t="shared" si="15"/>
        <v>0</v>
      </c>
    </row>
    <row r="526" spans="1:20" s="280" customFormat="1" ht="13.2" x14ac:dyDescent="0.25">
      <c r="A526" s="281"/>
      <c r="B526" s="282"/>
      <c r="C526" s="283"/>
      <c r="D526" s="284"/>
      <c r="E526" s="285"/>
      <c r="F526" s="286"/>
      <c r="G526" s="285"/>
      <c r="H526" s="287"/>
      <c r="I526" s="284"/>
      <c r="J526" s="288"/>
      <c r="K526" s="289"/>
      <c r="L526" s="290"/>
      <c r="M526" s="289"/>
      <c r="N526" s="290"/>
      <c r="O526" s="291"/>
      <c r="P526" s="259"/>
      <c r="Q526" s="291"/>
      <c r="R526" s="292"/>
      <c r="S526" s="280" t="str">
        <f t="shared" si="14"/>
        <v/>
      </c>
      <c r="T526" s="293">
        <f t="shared" si="15"/>
        <v>0</v>
      </c>
    </row>
    <row r="527" spans="1:20" s="280" customFormat="1" ht="13.2" x14ac:dyDescent="0.25">
      <c r="A527" s="281"/>
      <c r="B527" s="282"/>
      <c r="C527" s="283"/>
      <c r="D527" s="284"/>
      <c r="E527" s="285"/>
      <c r="F527" s="286"/>
      <c r="G527" s="285"/>
      <c r="H527" s="287"/>
      <c r="I527" s="284"/>
      <c r="J527" s="288"/>
      <c r="K527" s="289"/>
      <c r="L527" s="290"/>
      <c r="M527" s="289"/>
      <c r="N527" s="290"/>
      <c r="O527" s="291"/>
      <c r="P527" s="259"/>
      <c r="Q527" s="291"/>
      <c r="R527" s="292"/>
      <c r="S527" s="280" t="str">
        <f t="shared" si="14"/>
        <v/>
      </c>
      <c r="T527" s="293">
        <f t="shared" si="15"/>
        <v>0</v>
      </c>
    </row>
    <row r="528" spans="1:20" s="280" customFormat="1" ht="13.2" x14ac:dyDescent="0.25">
      <c r="A528" s="281"/>
      <c r="B528" s="282"/>
      <c r="C528" s="283"/>
      <c r="D528" s="284"/>
      <c r="E528" s="285"/>
      <c r="F528" s="286"/>
      <c r="G528" s="285"/>
      <c r="H528" s="287"/>
      <c r="I528" s="284"/>
      <c r="J528" s="288"/>
      <c r="K528" s="289"/>
      <c r="L528" s="290"/>
      <c r="M528" s="289"/>
      <c r="N528" s="290"/>
      <c r="O528" s="291"/>
      <c r="P528" s="259"/>
      <c r="Q528" s="291"/>
      <c r="R528" s="292"/>
      <c r="S528" s="280" t="str">
        <f t="shared" si="14"/>
        <v/>
      </c>
      <c r="T528" s="293">
        <f t="shared" si="15"/>
        <v>0</v>
      </c>
    </row>
    <row r="529" spans="1:20" s="280" customFormat="1" ht="13.2" x14ac:dyDescent="0.25">
      <c r="A529" s="281"/>
      <c r="B529" s="282"/>
      <c r="C529" s="283"/>
      <c r="D529" s="284"/>
      <c r="E529" s="285"/>
      <c r="F529" s="286"/>
      <c r="G529" s="285"/>
      <c r="H529" s="287"/>
      <c r="I529" s="284"/>
      <c r="J529" s="288"/>
      <c r="K529" s="289"/>
      <c r="L529" s="290"/>
      <c r="M529" s="289"/>
      <c r="N529" s="290"/>
      <c r="O529" s="291"/>
      <c r="P529" s="259"/>
      <c r="Q529" s="291"/>
      <c r="R529" s="292"/>
      <c r="S529" s="280" t="str">
        <f t="shared" si="14"/>
        <v/>
      </c>
      <c r="T529" s="293">
        <f t="shared" si="15"/>
        <v>0</v>
      </c>
    </row>
    <row r="530" spans="1:20" s="280" customFormat="1" ht="13.2" x14ac:dyDescent="0.25">
      <c r="A530" s="281"/>
      <c r="B530" s="282"/>
      <c r="C530" s="283"/>
      <c r="D530" s="284"/>
      <c r="E530" s="285"/>
      <c r="F530" s="286"/>
      <c r="G530" s="285"/>
      <c r="H530" s="287"/>
      <c r="I530" s="284"/>
      <c r="J530" s="288"/>
      <c r="K530" s="289"/>
      <c r="L530" s="290"/>
      <c r="M530" s="289"/>
      <c r="N530" s="290"/>
      <c r="O530" s="291"/>
      <c r="P530" s="259"/>
      <c r="Q530" s="291"/>
      <c r="R530" s="292"/>
      <c r="S530" s="280" t="str">
        <f t="shared" si="14"/>
        <v/>
      </c>
      <c r="T530" s="293">
        <f t="shared" si="15"/>
        <v>0</v>
      </c>
    </row>
    <row r="531" spans="1:20" s="280" customFormat="1" ht="13.2" x14ac:dyDescent="0.25">
      <c r="A531" s="281"/>
      <c r="B531" s="282"/>
      <c r="C531" s="283"/>
      <c r="D531" s="284"/>
      <c r="E531" s="285"/>
      <c r="F531" s="286"/>
      <c r="G531" s="285"/>
      <c r="H531" s="287"/>
      <c r="I531" s="284"/>
      <c r="J531" s="288"/>
      <c r="K531" s="289"/>
      <c r="L531" s="290"/>
      <c r="M531" s="289"/>
      <c r="N531" s="290"/>
      <c r="O531" s="291"/>
      <c r="P531" s="259"/>
      <c r="Q531" s="291"/>
      <c r="R531" s="292"/>
      <c r="S531" s="280" t="str">
        <f t="shared" si="14"/>
        <v/>
      </c>
      <c r="T531" s="293">
        <f t="shared" si="15"/>
        <v>0</v>
      </c>
    </row>
    <row r="532" spans="1:20" s="280" customFormat="1" ht="13.2" x14ac:dyDescent="0.25">
      <c r="A532" s="281"/>
      <c r="B532" s="282"/>
      <c r="C532" s="283"/>
      <c r="D532" s="284"/>
      <c r="E532" s="285"/>
      <c r="F532" s="286"/>
      <c r="G532" s="285"/>
      <c r="H532" s="287"/>
      <c r="I532" s="284"/>
      <c r="J532" s="288"/>
      <c r="K532" s="289"/>
      <c r="L532" s="290"/>
      <c r="M532" s="289"/>
      <c r="N532" s="290"/>
      <c r="O532" s="291"/>
      <c r="P532" s="259"/>
      <c r="Q532" s="291"/>
      <c r="R532" s="292"/>
      <c r="S532" s="280" t="str">
        <f t="shared" si="14"/>
        <v/>
      </c>
      <c r="T532" s="293">
        <f t="shared" si="15"/>
        <v>0</v>
      </c>
    </row>
    <row r="533" spans="1:20" s="280" customFormat="1" ht="13.2" x14ac:dyDescent="0.25">
      <c r="A533" s="281"/>
      <c r="B533" s="282"/>
      <c r="C533" s="283"/>
      <c r="D533" s="284"/>
      <c r="E533" s="285"/>
      <c r="F533" s="286"/>
      <c r="G533" s="285"/>
      <c r="H533" s="287"/>
      <c r="I533" s="284"/>
      <c r="J533" s="288"/>
      <c r="K533" s="289"/>
      <c r="L533" s="290"/>
      <c r="M533" s="289"/>
      <c r="N533" s="290"/>
      <c r="O533" s="291"/>
      <c r="P533" s="259"/>
      <c r="Q533" s="291"/>
      <c r="R533" s="292"/>
      <c r="S533" s="280" t="str">
        <f t="shared" si="14"/>
        <v/>
      </c>
      <c r="T533" s="293">
        <f t="shared" si="15"/>
        <v>0</v>
      </c>
    </row>
    <row r="534" spans="1:20" s="280" customFormat="1" ht="13.2" x14ac:dyDescent="0.25">
      <c r="A534" s="281"/>
      <c r="B534" s="282"/>
      <c r="C534" s="283"/>
      <c r="D534" s="284"/>
      <c r="E534" s="285"/>
      <c r="F534" s="286"/>
      <c r="G534" s="285"/>
      <c r="H534" s="287"/>
      <c r="I534" s="284"/>
      <c r="J534" s="288"/>
      <c r="K534" s="289"/>
      <c r="L534" s="290"/>
      <c r="M534" s="289"/>
      <c r="N534" s="290"/>
      <c r="O534" s="291"/>
      <c r="P534" s="259"/>
      <c r="Q534" s="291"/>
      <c r="R534" s="292"/>
      <c r="S534" s="280" t="str">
        <f t="shared" si="14"/>
        <v/>
      </c>
      <c r="T534" s="293">
        <f t="shared" si="15"/>
        <v>0</v>
      </c>
    </row>
    <row r="535" spans="1:20" s="280" customFormat="1" ht="13.2" x14ac:dyDescent="0.25">
      <c r="A535" s="281"/>
      <c r="B535" s="282"/>
      <c r="C535" s="283"/>
      <c r="D535" s="284"/>
      <c r="E535" s="285"/>
      <c r="F535" s="294"/>
      <c r="G535" s="285"/>
      <c r="H535" s="287"/>
      <c r="I535" s="284"/>
      <c r="J535" s="288"/>
      <c r="K535" s="289"/>
      <c r="L535" s="290"/>
      <c r="M535" s="289"/>
      <c r="N535" s="290"/>
      <c r="O535" s="291"/>
      <c r="P535" s="259"/>
      <c r="Q535" s="291"/>
      <c r="R535" s="292"/>
      <c r="S535" s="280" t="str">
        <f t="shared" si="14"/>
        <v/>
      </c>
      <c r="T535" s="293">
        <f t="shared" si="15"/>
        <v>0</v>
      </c>
    </row>
    <row r="536" spans="1:20" s="280" customFormat="1" ht="13.2" x14ac:dyDescent="0.25">
      <c r="A536" s="281"/>
      <c r="B536" s="282"/>
      <c r="C536" s="283"/>
      <c r="D536" s="284"/>
      <c r="E536" s="285"/>
      <c r="F536" s="295"/>
      <c r="G536" s="285"/>
      <c r="H536" s="287"/>
      <c r="I536" s="284"/>
      <c r="J536" s="288"/>
      <c r="K536" s="289"/>
      <c r="L536" s="290"/>
      <c r="M536" s="289"/>
      <c r="N536" s="290"/>
      <c r="O536" s="291"/>
      <c r="P536" s="259"/>
      <c r="Q536" s="291"/>
      <c r="R536" s="292"/>
      <c r="S536" s="280" t="str">
        <f t="shared" si="14"/>
        <v/>
      </c>
      <c r="T536" s="293">
        <f t="shared" si="15"/>
        <v>0</v>
      </c>
    </row>
    <row r="537" spans="1:20" s="280" customFormat="1" ht="13.2" x14ac:dyDescent="0.25">
      <c r="A537" s="281"/>
      <c r="B537" s="282"/>
      <c r="C537" s="283"/>
      <c r="D537" s="284"/>
      <c r="E537" s="285"/>
      <c r="F537" s="286"/>
      <c r="G537" s="285"/>
      <c r="H537" s="287"/>
      <c r="I537" s="284"/>
      <c r="J537" s="288"/>
      <c r="K537" s="289"/>
      <c r="L537" s="290"/>
      <c r="M537" s="289"/>
      <c r="N537" s="290"/>
      <c r="O537" s="291"/>
      <c r="P537" s="259"/>
      <c r="Q537" s="291"/>
      <c r="R537" s="292"/>
      <c r="S537" s="280" t="str">
        <f t="shared" si="14"/>
        <v/>
      </c>
      <c r="T537" s="293">
        <f t="shared" si="15"/>
        <v>0</v>
      </c>
    </row>
    <row r="538" spans="1:20" s="280" customFormat="1" ht="13.2" x14ac:dyDescent="0.25">
      <c r="A538" s="281"/>
      <c r="B538" s="282"/>
      <c r="C538" s="283"/>
      <c r="D538" s="284"/>
      <c r="E538" s="285"/>
      <c r="F538" s="286"/>
      <c r="G538" s="285"/>
      <c r="H538" s="287"/>
      <c r="I538" s="284"/>
      <c r="J538" s="288"/>
      <c r="K538" s="289"/>
      <c r="L538" s="290"/>
      <c r="M538" s="289"/>
      <c r="N538" s="290"/>
      <c r="O538" s="291"/>
      <c r="P538" s="259"/>
      <c r="Q538" s="291"/>
      <c r="R538" s="292"/>
      <c r="S538" s="280" t="str">
        <f t="shared" si="14"/>
        <v/>
      </c>
      <c r="T538" s="293">
        <f t="shared" si="15"/>
        <v>0</v>
      </c>
    </row>
    <row r="539" spans="1:20" s="280" customFormat="1" ht="13.2" x14ac:dyDescent="0.25">
      <c r="A539" s="281"/>
      <c r="B539" s="282"/>
      <c r="C539" s="283"/>
      <c r="D539" s="284"/>
      <c r="E539" s="285"/>
      <c r="F539" s="286"/>
      <c r="G539" s="285"/>
      <c r="H539" s="287"/>
      <c r="I539" s="284"/>
      <c r="J539" s="288"/>
      <c r="K539" s="289"/>
      <c r="L539" s="290"/>
      <c r="M539" s="289"/>
      <c r="N539" s="290"/>
      <c r="O539" s="291"/>
      <c r="P539" s="259"/>
      <c r="Q539" s="291"/>
      <c r="R539" s="292"/>
      <c r="S539" s="280" t="str">
        <f t="shared" si="14"/>
        <v/>
      </c>
      <c r="T539" s="293">
        <f t="shared" si="15"/>
        <v>0</v>
      </c>
    </row>
    <row r="540" spans="1:20" s="280" customFormat="1" ht="13.2" x14ac:dyDescent="0.25">
      <c r="A540" s="281"/>
      <c r="B540" s="282"/>
      <c r="C540" s="283"/>
      <c r="D540" s="284"/>
      <c r="E540" s="285"/>
      <c r="F540" s="286"/>
      <c r="G540" s="285"/>
      <c r="H540" s="287"/>
      <c r="I540" s="284"/>
      <c r="J540" s="288"/>
      <c r="K540" s="289"/>
      <c r="L540" s="290"/>
      <c r="M540" s="289"/>
      <c r="N540" s="290"/>
      <c r="O540" s="291"/>
      <c r="P540" s="259"/>
      <c r="Q540" s="291"/>
      <c r="R540" s="292"/>
      <c r="S540" s="280" t="str">
        <f t="shared" si="14"/>
        <v/>
      </c>
      <c r="T540" s="293">
        <f t="shared" si="15"/>
        <v>0</v>
      </c>
    </row>
    <row r="541" spans="1:20" s="280" customFormat="1" ht="13.2" x14ac:dyDescent="0.25">
      <c r="A541" s="281"/>
      <c r="B541" s="282"/>
      <c r="C541" s="283"/>
      <c r="D541" s="284"/>
      <c r="E541" s="285"/>
      <c r="F541" s="286"/>
      <c r="G541" s="285"/>
      <c r="H541" s="287"/>
      <c r="I541" s="284"/>
      <c r="J541" s="288"/>
      <c r="K541" s="289"/>
      <c r="L541" s="290"/>
      <c r="M541" s="289"/>
      <c r="N541" s="290"/>
      <c r="O541" s="291"/>
      <c r="P541" s="259"/>
      <c r="Q541" s="291"/>
      <c r="R541" s="292"/>
      <c r="S541" s="280" t="str">
        <f t="shared" si="14"/>
        <v/>
      </c>
      <c r="T541" s="293">
        <f t="shared" si="15"/>
        <v>0</v>
      </c>
    </row>
    <row r="542" spans="1:20" s="280" customFormat="1" ht="13.2" x14ac:dyDescent="0.25">
      <c r="A542" s="281"/>
      <c r="B542" s="282"/>
      <c r="C542" s="283"/>
      <c r="D542" s="284"/>
      <c r="E542" s="285"/>
      <c r="F542" s="286"/>
      <c r="G542" s="285"/>
      <c r="H542" s="287"/>
      <c r="I542" s="284"/>
      <c r="J542" s="288"/>
      <c r="K542" s="289"/>
      <c r="L542" s="290"/>
      <c r="M542" s="289"/>
      <c r="N542" s="290"/>
      <c r="O542" s="291"/>
      <c r="P542" s="259"/>
      <c r="Q542" s="291"/>
      <c r="R542" s="292"/>
      <c r="S542" s="280" t="str">
        <f t="shared" si="14"/>
        <v/>
      </c>
      <c r="T542" s="293">
        <f t="shared" si="15"/>
        <v>0</v>
      </c>
    </row>
    <row r="543" spans="1:20" s="280" customFormat="1" ht="13.2" x14ac:dyDescent="0.25">
      <c r="A543" s="281"/>
      <c r="B543" s="282"/>
      <c r="C543" s="283"/>
      <c r="D543" s="284"/>
      <c r="E543" s="285"/>
      <c r="F543" s="286"/>
      <c r="G543" s="285"/>
      <c r="H543" s="287"/>
      <c r="I543" s="284"/>
      <c r="J543" s="288"/>
      <c r="K543" s="289"/>
      <c r="L543" s="290"/>
      <c r="M543" s="289"/>
      <c r="N543" s="290"/>
      <c r="O543" s="291"/>
      <c r="P543" s="259"/>
      <c r="Q543" s="291"/>
      <c r="R543" s="292"/>
      <c r="S543" s="280" t="str">
        <f t="shared" ref="S543:S592" si="16">CONCATENATE(B543,C543,F543,J543)</f>
        <v/>
      </c>
      <c r="T543" s="293">
        <f t="shared" ref="T543:T592" si="17">L543</f>
        <v>0</v>
      </c>
    </row>
    <row r="544" spans="1:20" s="280" customFormat="1" ht="13.2" x14ac:dyDescent="0.25">
      <c r="A544" s="281"/>
      <c r="B544" s="282"/>
      <c r="C544" s="283"/>
      <c r="D544" s="284"/>
      <c r="E544" s="285"/>
      <c r="F544" s="286"/>
      <c r="G544" s="285"/>
      <c r="H544" s="287"/>
      <c r="I544" s="284"/>
      <c r="J544" s="288"/>
      <c r="K544" s="289"/>
      <c r="L544" s="290"/>
      <c r="M544" s="289"/>
      <c r="N544" s="290"/>
      <c r="O544" s="291"/>
      <c r="P544" s="259"/>
      <c r="Q544" s="291"/>
      <c r="R544" s="292"/>
      <c r="S544" s="280" t="str">
        <f t="shared" si="16"/>
        <v/>
      </c>
      <c r="T544" s="293">
        <f t="shared" si="17"/>
        <v>0</v>
      </c>
    </row>
    <row r="545" spans="1:20" s="280" customFormat="1" ht="13.2" x14ac:dyDescent="0.25">
      <c r="A545" s="281"/>
      <c r="B545" s="282"/>
      <c r="C545" s="283"/>
      <c r="D545" s="284"/>
      <c r="E545" s="285"/>
      <c r="F545" s="286"/>
      <c r="G545" s="285"/>
      <c r="H545" s="287"/>
      <c r="I545" s="284"/>
      <c r="J545" s="288"/>
      <c r="K545" s="289"/>
      <c r="L545" s="290"/>
      <c r="M545" s="289"/>
      <c r="N545" s="290"/>
      <c r="O545" s="291"/>
      <c r="P545" s="259"/>
      <c r="Q545" s="291"/>
      <c r="R545" s="292"/>
      <c r="S545" s="280" t="str">
        <f t="shared" si="16"/>
        <v/>
      </c>
      <c r="T545" s="293">
        <f t="shared" si="17"/>
        <v>0</v>
      </c>
    </row>
    <row r="546" spans="1:20" s="280" customFormat="1" ht="13.2" x14ac:dyDescent="0.25">
      <c r="A546" s="281"/>
      <c r="B546" s="282"/>
      <c r="C546" s="283"/>
      <c r="D546" s="284"/>
      <c r="E546" s="285"/>
      <c r="F546" s="294"/>
      <c r="G546" s="285"/>
      <c r="H546" s="287"/>
      <c r="I546" s="284"/>
      <c r="J546" s="288"/>
      <c r="K546" s="289"/>
      <c r="L546" s="290"/>
      <c r="M546" s="289"/>
      <c r="N546" s="290"/>
      <c r="O546" s="291"/>
      <c r="P546" s="259"/>
      <c r="Q546" s="291"/>
      <c r="R546" s="292"/>
      <c r="S546" s="280" t="str">
        <f t="shared" si="16"/>
        <v/>
      </c>
      <c r="T546" s="293">
        <f t="shared" si="17"/>
        <v>0</v>
      </c>
    </row>
    <row r="547" spans="1:20" s="280" customFormat="1" ht="13.2" x14ac:dyDescent="0.25">
      <c r="A547" s="281"/>
      <c r="B547" s="282"/>
      <c r="C547" s="283"/>
      <c r="D547" s="284"/>
      <c r="E547" s="285"/>
      <c r="F547" s="295"/>
      <c r="G547" s="285"/>
      <c r="H547" s="287"/>
      <c r="I547" s="284"/>
      <c r="J547" s="288"/>
      <c r="K547" s="289"/>
      <c r="L547" s="290"/>
      <c r="M547" s="289"/>
      <c r="N547" s="290"/>
      <c r="O547" s="291"/>
      <c r="P547" s="259"/>
      <c r="Q547" s="291"/>
      <c r="R547" s="292"/>
      <c r="S547" s="280" t="str">
        <f t="shared" si="16"/>
        <v/>
      </c>
      <c r="T547" s="293">
        <f t="shared" si="17"/>
        <v>0</v>
      </c>
    </row>
    <row r="548" spans="1:20" s="280" customFormat="1" ht="13.2" x14ac:dyDescent="0.25">
      <c r="A548" s="281"/>
      <c r="B548" s="282"/>
      <c r="C548" s="283"/>
      <c r="D548" s="284"/>
      <c r="E548" s="285"/>
      <c r="F548" s="286"/>
      <c r="G548" s="285"/>
      <c r="H548" s="287"/>
      <c r="I548" s="284"/>
      <c r="J548" s="288"/>
      <c r="K548" s="289"/>
      <c r="L548" s="290"/>
      <c r="M548" s="289"/>
      <c r="N548" s="290"/>
      <c r="O548" s="291"/>
      <c r="P548" s="259"/>
      <c r="Q548" s="291"/>
      <c r="R548" s="292"/>
      <c r="S548" s="280" t="str">
        <f t="shared" si="16"/>
        <v/>
      </c>
      <c r="T548" s="293">
        <f t="shared" si="17"/>
        <v>0</v>
      </c>
    </row>
    <row r="549" spans="1:20" s="280" customFormat="1" ht="13.2" x14ac:dyDescent="0.25">
      <c r="A549" s="281"/>
      <c r="B549" s="282"/>
      <c r="C549" s="283"/>
      <c r="D549" s="284"/>
      <c r="E549" s="285"/>
      <c r="F549" s="286"/>
      <c r="G549" s="285"/>
      <c r="H549" s="287"/>
      <c r="I549" s="284"/>
      <c r="J549" s="288"/>
      <c r="K549" s="289"/>
      <c r="L549" s="290"/>
      <c r="M549" s="289"/>
      <c r="N549" s="290"/>
      <c r="O549" s="291"/>
      <c r="P549" s="259"/>
      <c r="Q549" s="291"/>
      <c r="R549" s="292"/>
      <c r="S549" s="280" t="str">
        <f t="shared" si="16"/>
        <v/>
      </c>
      <c r="T549" s="293">
        <f t="shared" si="17"/>
        <v>0</v>
      </c>
    </row>
    <row r="550" spans="1:20" s="280" customFormat="1" ht="13.2" x14ac:dyDescent="0.25">
      <c r="A550" s="281"/>
      <c r="B550" s="282"/>
      <c r="C550" s="283"/>
      <c r="D550" s="284"/>
      <c r="E550" s="285"/>
      <c r="F550" s="286"/>
      <c r="G550" s="285"/>
      <c r="H550" s="287"/>
      <c r="I550" s="284"/>
      <c r="J550" s="288"/>
      <c r="K550" s="289"/>
      <c r="L550" s="290"/>
      <c r="M550" s="289"/>
      <c r="N550" s="290"/>
      <c r="O550" s="291"/>
      <c r="P550" s="259"/>
      <c r="Q550" s="291"/>
      <c r="R550" s="292"/>
      <c r="S550" s="280" t="str">
        <f t="shared" si="16"/>
        <v/>
      </c>
      <c r="T550" s="293">
        <f t="shared" si="17"/>
        <v>0</v>
      </c>
    </row>
    <row r="551" spans="1:20" s="280" customFormat="1" ht="13.2" x14ac:dyDescent="0.25">
      <c r="A551" s="281"/>
      <c r="B551" s="282"/>
      <c r="C551" s="283"/>
      <c r="D551" s="284"/>
      <c r="E551" s="285"/>
      <c r="F551" s="286"/>
      <c r="G551" s="285"/>
      <c r="H551" s="287"/>
      <c r="I551" s="284"/>
      <c r="J551" s="288"/>
      <c r="K551" s="289"/>
      <c r="L551" s="290"/>
      <c r="M551" s="289"/>
      <c r="N551" s="290"/>
      <c r="O551" s="291"/>
      <c r="P551" s="259"/>
      <c r="Q551" s="291"/>
      <c r="R551" s="292"/>
      <c r="S551" s="280" t="str">
        <f t="shared" si="16"/>
        <v/>
      </c>
      <c r="T551" s="293">
        <f t="shared" si="17"/>
        <v>0</v>
      </c>
    </row>
    <row r="552" spans="1:20" s="280" customFormat="1" ht="13.2" x14ac:dyDescent="0.25">
      <c r="A552" s="281"/>
      <c r="B552" s="282"/>
      <c r="C552" s="283"/>
      <c r="D552" s="284"/>
      <c r="E552" s="285"/>
      <c r="F552" s="286"/>
      <c r="G552" s="285"/>
      <c r="H552" s="287"/>
      <c r="I552" s="284"/>
      <c r="J552" s="288"/>
      <c r="K552" s="289"/>
      <c r="L552" s="290"/>
      <c r="M552" s="289"/>
      <c r="N552" s="290"/>
      <c r="O552" s="291"/>
      <c r="P552" s="259"/>
      <c r="Q552" s="291"/>
      <c r="R552" s="292"/>
      <c r="S552" s="280" t="str">
        <f t="shared" si="16"/>
        <v/>
      </c>
      <c r="T552" s="293">
        <f t="shared" si="17"/>
        <v>0</v>
      </c>
    </row>
    <row r="553" spans="1:20" s="280" customFormat="1" ht="13.2" x14ac:dyDescent="0.25">
      <c r="A553" s="281"/>
      <c r="B553" s="282"/>
      <c r="C553" s="283"/>
      <c r="D553" s="284"/>
      <c r="E553" s="285"/>
      <c r="F553" s="286"/>
      <c r="G553" s="285"/>
      <c r="H553" s="287"/>
      <c r="I553" s="284"/>
      <c r="J553" s="288"/>
      <c r="K553" s="289"/>
      <c r="L553" s="290"/>
      <c r="M553" s="289"/>
      <c r="N553" s="290"/>
      <c r="O553" s="291"/>
      <c r="P553" s="259"/>
      <c r="Q553" s="291"/>
      <c r="R553" s="292"/>
      <c r="S553" s="280" t="str">
        <f t="shared" si="16"/>
        <v/>
      </c>
      <c r="T553" s="293">
        <f t="shared" si="17"/>
        <v>0</v>
      </c>
    </row>
    <row r="554" spans="1:20" s="280" customFormat="1" ht="13.2" x14ac:dyDescent="0.25">
      <c r="A554" s="281"/>
      <c r="B554" s="282"/>
      <c r="C554" s="283"/>
      <c r="D554" s="284"/>
      <c r="E554" s="285"/>
      <c r="F554" s="286"/>
      <c r="G554" s="285"/>
      <c r="H554" s="287"/>
      <c r="I554" s="284"/>
      <c r="J554" s="288"/>
      <c r="K554" s="289"/>
      <c r="L554" s="290"/>
      <c r="M554" s="289"/>
      <c r="N554" s="290"/>
      <c r="O554" s="291"/>
      <c r="P554" s="259"/>
      <c r="Q554" s="291"/>
      <c r="R554" s="292"/>
      <c r="S554" s="280" t="str">
        <f t="shared" si="16"/>
        <v/>
      </c>
      <c r="T554" s="293">
        <f t="shared" si="17"/>
        <v>0</v>
      </c>
    </row>
    <row r="555" spans="1:20" s="280" customFormat="1" ht="13.2" x14ac:dyDescent="0.25">
      <c r="A555" s="281"/>
      <c r="B555" s="282"/>
      <c r="C555" s="283"/>
      <c r="D555" s="284"/>
      <c r="E555" s="285"/>
      <c r="F555" s="286"/>
      <c r="G555" s="285"/>
      <c r="H555" s="287"/>
      <c r="I555" s="284"/>
      <c r="J555" s="288"/>
      <c r="K555" s="289"/>
      <c r="L555" s="290"/>
      <c r="M555" s="289"/>
      <c r="N555" s="290"/>
      <c r="O555" s="291"/>
      <c r="P555" s="259"/>
      <c r="Q555" s="291"/>
      <c r="R555" s="292"/>
      <c r="S555" s="280" t="str">
        <f t="shared" si="16"/>
        <v/>
      </c>
      <c r="T555" s="293">
        <f t="shared" si="17"/>
        <v>0</v>
      </c>
    </row>
    <row r="556" spans="1:20" s="280" customFormat="1" ht="13.2" x14ac:dyDescent="0.25">
      <c r="A556" s="281"/>
      <c r="B556" s="282"/>
      <c r="C556" s="283"/>
      <c r="D556" s="284"/>
      <c r="E556" s="285"/>
      <c r="F556" s="286"/>
      <c r="G556" s="285"/>
      <c r="H556" s="287"/>
      <c r="I556" s="284"/>
      <c r="J556" s="288"/>
      <c r="K556" s="289"/>
      <c r="L556" s="290"/>
      <c r="M556" s="289"/>
      <c r="N556" s="290"/>
      <c r="O556" s="291"/>
      <c r="P556" s="259"/>
      <c r="Q556" s="291"/>
      <c r="R556" s="292"/>
      <c r="S556" s="280" t="str">
        <f t="shared" si="16"/>
        <v/>
      </c>
      <c r="T556" s="293">
        <f t="shared" si="17"/>
        <v>0</v>
      </c>
    </row>
    <row r="557" spans="1:20" s="280" customFormat="1" ht="13.2" x14ac:dyDescent="0.25">
      <c r="A557" s="281"/>
      <c r="B557" s="282"/>
      <c r="C557" s="283"/>
      <c r="D557" s="284"/>
      <c r="E557" s="285"/>
      <c r="F557" s="294"/>
      <c r="G557" s="285"/>
      <c r="H557" s="287"/>
      <c r="I557" s="284"/>
      <c r="J557" s="288"/>
      <c r="K557" s="289"/>
      <c r="L557" s="290"/>
      <c r="M557" s="289"/>
      <c r="N557" s="290"/>
      <c r="O557" s="291"/>
      <c r="P557" s="259"/>
      <c r="Q557" s="291"/>
      <c r="R557" s="292"/>
      <c r="S557" s="280" t="str">
        <f t="shared" si="16"/>
        <v/>
      </c>
      <c r="T557" s="293">
        <f t="shared" si="17"/>
        <v>0</v>
      </c>
    </row>
    <row r="558" spans="1:20" s="280" customFormat="1" ht="13.2" x14ac:dyDescent="0.25">
      <c r="A558" s="281"/>
      <c r="B558" s="282"/>
      <c r="C558" s="283"/>
      <c r="D558" s="284"/>
      <c r="E558" s="285"/>
      <c r="F558" s="295"/>
      <c r="G558" s="285"/>
      <c r="H558" s="287"/>
      <c r="I558" s="284"/>
      <c r="J558" s="288"/>
      <c r="K558" s="289"/>
      <c r="L558" s="290"/>
      <c r="M558" s="289"/>
      <c r="N558" s="290"/>
      <c r="O558" s="291"/>
      <c r="P558" s="259"/>
      <c r="Q558" s="291"/>
      <c r="R558" s="292"/>
      <c r="S558" s="280" t="str">
        <f t="shared" si="16"/>
        <v/>
      </c>
      <c r="T558" s="293">
        <f t="shared" si="17"/>
        <v>0</v>
      </c>
    </row>
    <row r="559" spans="1:20" s="280" customFormat="1" ht="13.2" x14ac:dyDescent="0.25">
      <c r="A559" s="281"/>
      <c r="B559" s="282"/>
      <c r="C559" s="283"/>
      <c r="D559" s="284"/>
      <c r="E559" s="285"/>
      <c r="F559" s="286"/>
      <c r="G559" s="285"/>
      <c r="H559" s="287"/>
      <c r="I559" s="284"/>
      <c r="J559" s="288"/>
      <c r="K559" s="289"/>
      <c r="L559" s="290"/>
      <c r="M559" s="289"/>
      <c r="N559" s="290"/>
      <c r="O559" s="291"/>
      <c r="P559" s="259"/>
      <c r="Q559" s="291"/>
      <c r="R559" s="292"/>
      <c r="S559" s="280" t="str">
        <f t="shared" si="16"/>
        <v/>
      </c>
      <c r="T559" s="293">
        <f t="shared" si="17"/>
        <v>0</v>
      </c>
    </row>
    <row r="560" spans="1:20" s="280" customFormat="1" ht="13.2" x14ac:dyDescent="0.25">
      <c r="A560" s="281"/>
      <c r="B560" s="282"/>
      <c r="C560" s="283"/>
      <c r="D560" s="284"/>
      <c r="E560" s="285"/>
      <c r="F560" s="286"/>
      <c r="G560" s="285"/>
      <c r="H560" s="287"/>
      <c r="I560" s="284"/>
      <c r="J560" s="288"/>
      <c r="K560" s="289"/>
      <c r="L560" s="290"/>
      <c r="M560" s="289"/>
      <c r="N560" s="290"/>
      <c r="O560" s="291"/>
      <c r="P560" s="259"/>
      <c r="Q560" s="291"/>
      <c r="R560" s="292"/>
      <c r="S560" s="280" t="str">
        <f t="shared" si="16"/>
        <v/>
      </c>
      <c r="T560" s="293">
        <f t="shared" si="17"/>
        <v>0</v>
      </c>
    </row>
    <row r="561" spans="1:20" s="280" customFormat="1" ht="13.2" x14ac:dyDescent="0.25">
      <c r="A561" s="281"/>
      <c r="B561" s="282"/>
      <c r="C561" s="283"/>
      <c r="D561" s="284"/>
      <c r="E561" s="285"/>
      <c r="F561" s="286"/>
      <c r="G561" s="285"/>
      <c r="H561" s="287"/>
      <c r="I561" s="284"/>
      <c r="J561" s="288"/>
      <c r="K561" s="289"/>
      <c r="L561" s="290"/>
      <c r="M561" s="289"/>
      <c r="N561" s="290"/>
      <c r="O561" s="291"/>
      <c r="P561" s="259"/>
      <c r="Q561" s="291"/>
      <c r="R561" s="292"/>
      <c r="S561" s="280" t="str">
        <f t="shared" si="16"/>
        <v/>
      </c>
      <c r="T561" s="293">
        <f t="shared" si="17"/>
        <v>0</v>
      </c>
    </row>
    <row r="562" spans="1:20" s="280" customFormat="1" ht="13.2" x14ac:dyDescent="0.25">
      <c r="A562" s="281"/>
      <c r="B562" s="282"/>
      <c r="C562" s="283"/>
      <c r="D562" s="284"/>
      <c r="E562" s="285"/>
      <c r="F562" s="286"/>
      <c r="G562" s="285"/>
      <c r="H562" s="287"/>
      <c r="I562" s="284"/>
      <c r="J562" s="288"/>
      <c r="K562" s="289"/>
      <c r="L562" s="290"/>
      <c r="M562" s="289"/>
      <c r="N562" s="290"/>
      <c r="O562" s="291"/>
      <c r="P562" s="259"/>
      <c r="Q562" s="291"/>
      <c r="R562" s="292"/>
      <c r="S562" s="280" t="str">
        <f t="shared" si="16"/>
        <v/>
      </c>
      <c r="T562" s="293">
        <f t="shared" si="17"/>
        <v>0</v>
      </c>
    </row>
    <row r="563" spans="1:20" s="280" customFormat="1" ht="13.2" x14ac:dyDescent="0.25">
      <c r="A563" s="281"/>
      <c r="B563" s="282"/>
      <c r="C563" s="283"/>
      <c r="D563" s="284"/>
      <c r="E563" s="285"/>
      <c r="F563" s="286"/>
      <c r="G563" s="285"/>
      <c r="H563" s="287"/>
      <c r="I563" s="284"/>
      <c r="J563" s="288"/>
      <c r="K563" s="289"/>
      <c r="L563" s="290"/>
      <c r="M563" s="289"/>
      <c r="N563" s="290"/>
      <c r="O563" s="291"/>
      <c r="P563" s="259"/>
      <c r="Q563" s="291"/>
      <c r="R563" s="292"/>
      <c r="S563" s="280" t="str">
        <f t="shared" si="16"/>
        <v/>
      </c>
      <c r="T563" s="293">
        <f t="shared" si="17"/>
        <v>0</v>
      </c>
    </row>
    <row r="564" spans="1:20" s="280" customFormat="1" ht="13.2" x14ac:dyDescent="0.25">
      <c r="A564" s="281"/>
      <c r="B564" s="282"/>
      <c r="C564" s="283"/>
      <c r="D564" s="284"/>
      <c r="E564" s="285"/>
      <c r="F564" s="286"/>
      <c r="G564" s="285"/>
      <c r="H564" s="287"/>
      <c r="I564" s="284"/>
      <c r="J564" s="288"/>
      <c r="K564" s="289"/>
      <c r="L564" s="290"/>
      <c r="M564" s="289"/>
      <c r="N564" s="290"/>
      <c r="O564" s="291"/>
      <c r="P564" s="259"/>
      <c r="Q564" s="291"/>
      <c r="R564" s="292"/>
      <c r="S564" s="280" t="str">
        <f t="shared" si="16"/>
        <v/>
      </c>
      <c r="T564" s="293">
        <f t="shared" si="17"/>
        <v>0</v>
      </c>
    </row>
    <row r="565" spans="1:20" s="280" customFormat="1" ht="13.2" x14ac:dyDescent="0.25">
      <c r="A565" s="281"/>
      <c r="B565" s="282"/>
      <c r="C565" s="283"/>
      <c r="D565" s="284"/>
      <c r="E565" s="285"/>
      <c r="F565" s="286"/>
      <c r="G565" s="285"/>
      <c r="H565" s="287"/>
      <c r="I565" s="284"/>
      <c r="J565" s="288"/>
      <c r="K565" s="289"/>
      <c r="L565" s="290"/>
      <c r="M565" s="289"/>
      <c r="N565" s="290"/>
      <c r="O565" s="291"/>
      <c r="P565" s="259"/>
      <c r="Q565" s="291"/>
      <c r="R565" s="292"/>
      <c r="S565" s="280" t="str">
        <f t="shared" si="16"/>
        <v/>
      </c>
      <c r="T565" s="293">
        <f t="shared" si="17"/>
        <v>0</v>
      </c>
    </row>
    <row r="566" spans="1:20" s="280" customFormat="1" ht="13.2" x14ac:dyDescent="0.25">
      <c r="A566" s="281"/>
      <c r="B566" s="282"/>
      <c r="C566" s="283"/>
      <c r="D566" s="284"/>
      <c r="E566" s="285"/>
      <c r="F566" s="286"/>
      <c r="G566" s="285"/>
      <c r="H566" s="287"/>
      <c r="I566" s="284"/>
      <c r="J566" s="288"/>
      <c r="K566" s="289"/>
      <c r="L566" s="290"/>
      <c r="M566" s="289"/>
      <c r="N566" s="290"/>
      <c r="O566" s="291"/>
      <c r="P566" s="259"/>
      <c r="Q566" s="291"/>
      <c r="R566" s="292"/>
      <c r="S566" s="280" t="str">
        <f t="shared" si="16"/>
        <v/>
      </c>
      <c r="T566" s="293">
        <f t="shared" si="17"/>
        <v>0</v>
      </c>
    </row>
    <row r="567" spans="1:20" s="280" customFormat="1" ht="13.2" x14ac:dyDescent="0.25">
      <c r="A567" s="281"/>
      <c r="B567" s="282"/>
      <c r="C567" s="283"/>
      <c r="D567" s="284"/>
      <c r="E567" s="285"/>
      <c r="F567" s="286"/>
      <c r="G567" s="285"/>
      <c r="H567" s="287"/>
      <c r="I567" s="284"/>
      <c r="J567" s="288"/>
      <c r="K567" s="289"/>
      <c r="L567" s="290"/>
      <c r="M567" s="289"/>
      <c r="N567" s="290"/>
      <c r="O567" s="291"/>
      <c r="P567" s="259"/>
      <c r="Q567" s="291"/>
      <c r="R567" s="292"/>
      <c r="S567" s="280" t="str">
        <f t="shared" si="16"/>
        <v/>
      </c>
      <c r="T567" s="293">
        <f t="shared" si="17"/>
        <v>0</v>
      </c>
    </row>
    <row r="568" spans="1:20" s="280" customFormat="1" ht="13.2" x14ac:dyDescent="0.25">
      <c r="A568" s="281"/>
      <c r="B568" s="282"/>
      <c r="C568" s="283"/>
      <c r="D568" s="284"/>
      <c r="E568" s="285"/>
      <c r="F568" s="294"/>
      <c r="G568" s="285"/>
      <c r="H568" s="287"/>
      <c r="I568" s="284"/>
      <c r="J568" s="288"/>
      <c r="K568" s="289"/>
      <c r="L568" s="290"/>
      <c r="M568" s="289"/>
      <c r="N568" s="290"/>
      <c r="O568" s="291"/>
      <c r="P568" s="259"/>
      <c r="Q568" s="291"/>
      <c r="R568" s="292"/>
      <c r="S568" s="280" t="str">
        <f t="shared" si="16"/>
        <v/>
      </c>
      <c r="T568" s="293">
        <f t="shared" si="17"/>
        <v>0</v>
      </c>
    </row>
    <row r="569" spans="1:20" s="280" customFormat="1" ht="13.2" x14ac:dyDescent="0.25">
      <c r="A569" s="281"/>
      <c r="B569" s="282"/>
      <c r="C569" s="283"/>
      <c r="D569" s="284"/>
      <c r="E569" s="285"/>
      <c r="F569" s="295"/>
      <c r="G569" s="285"/>
      <c r="H569" s="287"/>
      <c r="I569" s="284"/>
      <c r="J569" s="288"/>
      <c r="K569" s="289"/>
      <c r="L569" s="290"/>
      <c r="M569" s="289"/>
      <c r="N569" s="290"/>
      <c r="O569" s="291"/>
      <c r="P569" s="259"/>
      <c r="Q569" s="291"/>
      <c r="R569" s="292"/>
      <c r="S569" s="280" t="str">
        <f t="shared" si="16"/>
        <v/>
      </c>
      <c r="T569" s="293">
        <f t="shared" si="17"/>
        <v>0</v>
      </c>
    </row>
    <row r="570" spans="1:20" s="280" customFormat="1" ht="13.2" x14ac:dyDescent="0.25">
      <c r="A570" s="281"/>
      <c r="B570" s="282"/>
      <c r="C570" s="283"/>
      <c r="D570" s="284"/>
      <c r="E570" s="285"/>
      <c r="F570" s="286"/>
      <c r="G570" s="285"/>
      <c r="H570" s="287"/>
      <c r="I570" s="284"/>
      <c r="J570" s="288"/>
      <c r="K570" s="289"/>
      <c r="L570" s="290"/>
      <c r="M570" s="289"/>
      <c r="N570" s="290"/>
      <c r="O570" s="291"/>
      <c r="P570" s="259"/>
      <c r="Q570" s="291"/>
      <c r="R570" s="292"/>
      <c r="S570" s="280" t="str">
        <f t="shared" si="16"/>
        <v/>
      </c>
      <c r="T570" s="293">
        <f t="shared" si="17"/>
        <v>0</v>
      </c>
    </row>
    <row r="571" spans="1:20" s="280" customFormat="1" ht="13.2" x14ac:dyDescent="0.25">
      <c r="A571" s="281"/>
      <c r="B571" s="282"/>
      <c r="C571" s="283"/>
      <c r="D571" s="284"/>
      <c r="E571" s="285"/>
      <c r="F571" s="286"/>
      <c r="G571" s="285"/>
      <c r="H571" s="287"/>
      <c r="I571" s="284"/>
      <c r="J571" s="288"/>
      <c r="K571" s="289"/>
      <c r="L571" s="290"/>
      <c r="M571" s="289"/>
      <c r="N571" s="290"/>
      <c r="O571" s="291"/>
      <c r="P571" s="259"/>
      <c r="Q571" s="291"/>
      <c r="R571" s="292"/>
      <c r="S571" s="280" t="str">
        <f t="shared" si="16"/>
        <v/>
      </c>
      <c r="T571" s="293">
        <f t="shared" si="17"/>
        <v>0</v>
      </c>
    </row>
    <row r="572" spans="1:20" s="280" customFormat="1" ht="13.2" x14ac:dyDescent="0.25">
      <c r="A572" s="281"/>
      <c r="B572" s="282"/>
      <c r="C572" s="283"/>
      <c r="D572" s="284"/>
      <c r="E572" s="285"/>
      <c r="F572" s="286"/>
      <c r="G572" s="285"/>
      <c r="H572" s="287"/>
      <c r="I572" s="284"/>
      <c r="J572" s="288"/>
      <c r="K572" s="289"/>
      <c r="L572" s="290"/>
      <c r="M572" s="289"/>
      <c r="N572" s="290"/>
      <c r="O572" s="291"/>
      <c r="P572" s="259"/>
      <c r="Q572" s="291"/>
      <c r="R572" s="292"/>
      <c r="S572" s="280" t="str">
        <f t="shared" si="16"/>
        <v/>
      </c>
      <c r="T572" s="293">
        <f t="shared" si="17"/>
        <v>0</v>
      </c>
    </row>
    <row r="573" spans="1:20" s="280" customFormat="1" ht="13.2" x14ac:dyDescent="0.25">
      <c r="A573" s="281"/>
      <c r="B573" s="282"/>
      <c r="C573" s="283"/>
      <c r="D573" s="284"/>
      <c r="E573" s="285"/>
      <c r="F573" s="286"/>
      <c r="G573" s="285"/>
      <c r="H573" s="287"/>
      <c r="I573" s="284"/>
      <c r="J573" s="288"/>
      <c r="K573" s="289"/>
      <c r="L573" s="290"/>
      <c r="M573" s="289"/>
      <c r="N573" s="290"/>
      <c r="O573" s="291"/>
      <c r="P573" s="259"/>
      <c r="Q573" s="291"/>
      <c r="R573" s="292"/>
      <c r="S573" s="280" t="str">
        <f t="shared" si="16"/>
        <v/>
      </c>
      <c r="T573" s="293">
        <f t="shared" si="17"/>
        <v>0</v>
      </c>
    </row>
    <row r="574" spans="1:20" s="280" customFormat="1" ht="13.2" x14ac:dyDescent="0.25">
      <c r="A574" s="281"/>
      <c r="B574" s="282"/>
      <c r="C574" s="283"/>
      <c r="D574" s="284"/>
      <c r="E574" s="285"/>
      <c r="F574" s="286"/>
      <c r="G574" s="285"/>
      <c r="H574" s="287"/>
      <c r="I574" s="284"/>
      <c r="J574" s="288"/>
      <c r="K574" s="289"/>
      <c r="L574" s="290"/>
      <c r="M574" s="289"/>
      <c r="N574" s="290"/>
      <c r="O574" s="291"/>
      <c r="P574" s="259"/>
      <c r="Q574" s="291"/>
      <c r="R574" s="292"/>
      <c r="S574" s="280" t="str">
        <f t="shared" si="16"/>
        <v/>
      </c>
      <c r="T574" s="293">
        <f t="shared" si="17"/>
        <v>0</v>
      </c>
    </row>
    <row r="575" spans="1:20" s="280" customFormat="1" ht="13.2" x14ac:dyDescent="0.25">
      <c r="A575" s="281"/>
      <c r="B575" s="282"/>
      <c r="C575" s="283"/>
      <c r="D575" s="284"/>
      <c r="E575" s="285"/>
      <c r="F575" s="286"/>
      <c r="G575" s="285"/>
      <c r="H575" s="287"/>
      <c r="I575" s="284"/>
      <c r="J575" s="288"/>
      <c r="K575" s="289"/>
      <c r="L575" s="290"/>
      <c r="M575" s="289"/>
      <c r="N575" s="290"/>
      <c r="O575" s="291"/>
      <c r="P575" s="259"/>
      <c r="Q575" s="291"/>
      <c r="R575" s="292"/>
      <c r="S575" s="280" t="str">
        <f t="shared" si="16"/>
        <v/>
      </c>
      <c r="T575" s="293">
        <f t="shared" si="17"/>
        <v>0</v>
      </c>
    </row>
    <row r="576" spans="1:20" s="280" customFormat="1" ht="13.2" x14ac:dyDescent="0.25">
      <c r="A576" s="281"/>
      <c r="B576" s="282"/>
      <c r="C576" s="283"/>
      <c r="D576" s="284"/>
      <c r="E576" s="285"/>
      <c r="F576" s="286"/>
      <c r="G576" s="285"/>
      <c r="H576" s="287"/>
      <c r="I576" s="284"/>
      <c r="J576" s="288"/>
      <c r="K576" s="289"/>
      <c r="L576" s="290"/>
      <c r="M576" s="289"/>
      <c r="N576" s="290"/>
      <c r="O576" s="291"/>
      <c r="P576" s="259"/>
      <c r="Q576" s="291"/>
      <c r="R576" s="292"/>
      <c r="S576" s="280" t="str">
        <f t="shared" si="16"/>
        <v/>
      </c>
      <c r="T576" s="293">
        <f t="shared" si="17"/>
        <v>0</v>
      </c>
    </row>
    <row r="577" spans="1:20" s="280" customFormat="1" ht="13.2" x14ac:dyDescent="0.25">
      <c r="A577" s="281"/>
      <c r="B577" s="282"/>
      <c r="C577" s="283"/>
      <c r="D577" s="284"/>
      <c r="E577" s="285"/>
      <c r="F577" s="286"/>
      <c r="G577" s="285"/>
      <c r="H577" s="287"/>
      <c r="I577" s="284"/>
      <c r="J577" s="288"/>
      <c r="K577" s="289"/>
      <c r="L577" s="290"/>
      <c r="M577" s="289"/>
      <c r="N577" s="290"/>
      <c r="O577" s="291"/>
      <c r="P577" s="259"/>
      <c r="Q577" s="291"/>
      <c r="R577" s="292"/>
      <c r="S577" s="280" t="str">
        <f t="shared" si="16"/>
        <v/>
      </c>
      <c r="T577" s="293">
        <f t="shared" si="17"/>
        <v>0</v>
      </c>
    </row>
    <row r="578" spans="1:20" s="280" customFormat="1" ht="13.2" x14ac:dyDescent="0.25">
      <c r="A578" s="281"/>
      <c r="B578" s="282"/>
      <c r="C578" s="283"/>
      <c r="D578" s="284"/>
      <c r="E578" s="285"/>
      <c r="F578" s="286"/>
      <c r="G578" s="285"/>
      <c r="H578" s="287"/>
      <c r="I578" s="284"/>
      <c r="J578" s="288"/>
      <c r="K578" s="289"/>
      <c r="L578" s="290"/>
      <c r="M578" s="289"/>
      <c r="N578" s="290"/>
      <c r="O578" s="291"/>
      <c r="P578" s="259"/>
      <c r="Q578" s="291"/>
      <c r="R578" s="292"/>
      <c r="S578" s="280" t="str">
        <f t="shared" si="16"/>
        <v/>
      </c>
      <c r="T578" s="293">
        <f t="shared" si="17"/>
        <v>0</v>
      </c>
    </row>
    <row r="579" spans="1:20" s="280" customFormat="1" ht="13.2" x14ac:dyDescent="0.25">
      <c r="A579" s="281"/>
      <c r="B579" s="282"/>
      <c r="C579" s="283"/>
      <c r="D579" s="284"/>
      <c r="E579" s="285"/>
      <c r="F579" s="294"/>
      <c r="G579" s="285"/>
      <c r="H579" s="287"/>
      <c r="I579" s="284"/>
      <c r="J579" s="288"/>
      <c r="K579" s="289"/>
      <c r="L579" s="290"/>
      <c r="M579" s="289"/>
      <c r="N579" s="290"/>
      <c r="O579" s="291"/>
      <c r="P579" s="259"/>
      <c r="Q579" s="291"/>
      <c r="R579" s="292"/>
      <c r="S579" s="280" t="str">
        <f t="shared" si="16"/>
        <v/>
      </c>
      <c r="T579" s="293">
        <f t="shared" si="17"/>
        <v>0</v>
      </c>
    </row>
    <row r="580" spans="1:20" s="280" customFormat="1" ht="13.2" x14ac:dyDescent="0.25">
      <c r="A580" s="281"/>
      <c r="B580" s="282"/>
      <c r="C580" s="283"/>
      <c r="D580" s="284"/>
      <c r="E580" s="285"/>
      <c r="F580" s="295"/>
      <c r="G580" s="285"/>
      <c r="H580" s="287"/>
      <c r="I580" s="284"/>
      <c r="J580" s="288"/>
      <c r="K580" s="289"/>
      <c r="L580" s="290"/>
      <c r="M580" s="289"/>
      <c r="N580" s="290"/>
      <c r="O580" s="291"/>
      <c r="P580" s="259"/>
      <c r="Q580" s="291"/>
      <c r="R580" s="292"/>
      <c r="S580" s="280" t="str">
        <f t="shared" si="16"/>
        <v/>
      </c>
      <c r="T580" s="293">
        <f t="shared" si="17"/>
        <v>0</v>
      </c>
    </row>
    <row r="581" spans="1:20" s="280" customFormat="1" ht="13.2" x14ac:dyDescent="0.25">
      <c r="A581" s="281"/>
      <c r="B581" s="282"/>
      <c r="C581" s="283"/>
      <c r="D581" s="284"/>
      <c r="E581" s="285"/>
      <c r="F581" s="286"/>
      <c r="G581" s="285"/>
      <c r="H581" s="287"/>
      <c r="I581" s="284"/>
      <c r="J581" s="288"/>
      <c r="K581" s="289"/>
      <c r="L581" s="290"/>
      <c r="M581" s="289"/>
      <c r="N581" s="290"/>
      <c r="O581" s="291"/>
      <c r="P581" s="259"/>
      <c r="Q581" s="291"/>
      <c r="R581" s="292"/>
      <c r="S581" s="280" t="str">
        <f t="shared" si="16"/>
        <v/>
      </c>
      <c r="T581" s="293">
        <f t="shared" si="17"/>
        <v>0</v>
      </c>
    </row>
    <row r="582" spans="1:20" s="280" customFormat="1" ht="13.2" x14ac:dyDescent="0.25">
      <c r="A582" s="281"/>
      <c r="B582" s="282"/>
      <c r="C582" s="283"/>
      <c r="D582" s="284"/>
      <c r="E582" s="285"/>
      <c r="F582" s="286"/>
      <c r="G582" s="285"/>
      <c r="H582" s="287"/>
      <c r="I582" s="284"/>
      <c r="J582" s="288"/>
      <c r="K582" s="289"/>
      <c r="L582" s="290"/>
      <c r="M582" s="289"/>
      <c r="N582" s="290"/>
      <c r="O582" s="291"/>
      <c r="P582" s="259"/>
      <c r="Q582" s="291"/>
      <c r="R582" s="292"/>
      <c r="S582" s="280" t="str">
        <f t="shared" si="16"/>
        <v/>
      </c>
      <c r="T582" s="293">
        <f t="shared" si="17"/>
        <v>0</v>
      </c>
    </row>
    <row r="583" spans="1:20" s="280" customFormat="1" ht="13.2" x14ac:dyDescent="0.25">
      <c r="A583" s="281"/>
      <c r="B583" s="282"/>
      <c r="C583" s="283"/>
      <c r="D583" s="284"/>
      <c r="E583" s="285"/>
      <c r="F583" s="286"/>
      <c r="G583" s="285"/>
      <c r="H583" s="287"/>
      <c r="I583" s="284"/>
      <c r="J583" s="288"/>
      <c r="K583" s="289"/>
      <c r="L583" s="290"/>
      <c r="M583" s="289"/>
      <c r="N583" s="290"/>
      <c r="O583" s="291"/>
      <c r="P583" s="259"/>
      <c r="Q583" s="291"/>
      <c r="R583" s="292"/>
      <c r="S583" s="280" t="str">
        <f t="shared" si="16"/>
        <v/>
      </c>
      <c r="T583" s="293">
        <f t="shared" si="17"/>
        <v>0</v>
      </c>
    </row>
    <row r="584" spans="1:20" s="280" customFormat="1" ht="13.2" x14ac:dyDescent="0.25">
      <c r="A584" s="281"/>
      <c r="B584" s="282"/>
      <c r="C584" s="283"/>
      <c r="D584" s="284"/>
      <c r="E584" s="285"/>
      <c r="F584" s="286"/>
      <c r="G584" s="285"/>
      <c r="H584" s="287"/>
      <c r="I584" s="284"/>
      <c r="J584" s="288"/>
      <c r="K584" s="289"/>
      <c r="L584" s="290"/>
      <c r="M584" s="289"/>
      <c r="N584" s="290"/>
      <c r="O584" s="291"/>
      <c r="P584" s="259"/>
      <c r="Q584" s="291"/>
      <c r="R584" s="292"/>
      <c r="S584" s="280" t="str">
        <f t="shared" si="16"/>
        <v/>
      </c>
      <c r="T584" s="293">
        <f t="shared" si="17"/>
        <v>0</v>
      </c>
    </row>
    <row r="585" spans="1:20" s="280" customFormat="1" ht="13.2" x14ac:dyDescent="0.25">
      <c r="A585" s="281"/>
      <c r="B585" s="282"/>
      <c r="C585" s="283"/>
      <c r="D585" s="284"/>
      <c r="E585" s="285"/>
      <c r="F585" s="286"/>
      <c r="G585" s="285"/>
      <c r="H585" s="287"/>
      <c r="I585" s="284"/>
      <c r="J585" s="288"/>
      <c r="K585" s="289"/>
      <c r="L585" s="290"/>
      <c r="M585" s="289"/>
      <c r="N585" s="290"/>
      <c r="O585" s="291"/>
      <c r="P585" s="259"/>
      <c r="Q585" s="291"/>
      <c r="R585" s="292"/>
      <c r="S585" s="280" t="str">
        <f t="shared" si="16"/>
        <v/>
      </c>
      <c r="T585" s="293">
        <f t="shared" si="17"/>
        <v>0</v>
      </c>
    </row>
    <row r="586" spans="1:20" s="280" customFormat="1" ht="13.2" x14ac:dyDescent="0.25">
      <c r="A586" s="281"/>
      <c r="B586" s="282"/>
      <c r="C586" s="283"/>
      <c r="D586" s="284"/>
      <c r="E586" s="285"/>
      <c r="F586" s="286"/>
      <c r="G586" s="285"/>
      <c r="H586" s="287"/>
      <c r="I586" s="284"/>
      <c r="J586" s="288"/>
      <c r="K586" s="289"/>
      <c r="L586" s="290"/>
      <c r="M586" s="289"/>
      <c r="N586" s="290"/>
      <c r="O586" s="291"/>
      <c r="P586" s="259"/>
      <c r="Q586" s="291"/>
      <c r="R586" s="292"/>
      <c r="S586" s="280" t="str">
        <f t="shared" si="16"/>
        <v/>
      </c>
      <c r="T586" s="293">
        <f t="shared" si="17"/>
        <v>0</v>
      </c>
    </row>
    <row r="587" spans="1:20" s="280" customFormat="1" ht="13.2" x14ac:dyDescent="0.25">
      <c r="A587" s="281"/>
      <c r="B587" s="282"/>
      <c r="C587" s="283"/>
      <c r="D587" s="284"/>
      <c r="E587" s="285"/>
      <c r="F587" s="286"/>
      <c r="G587" s="285"/>
      <c r="H587" s="287"/>
      <c r="I587" s="284"/>
      <c r="J587" s="288"/>
      <c r="K587" s="289"/>
      <c r="L587" s="290"/>
      <c r="M587" s="289"/>
      <c r="N587" s="290"/>
      <c r="O587" s="291"/>
      <c r="P587" s="259"/>
      <c r="Q587" s="291"/>
      <c r="R587" s="292"/>
      <c r="S587" s="280" t="str">
        <f t="shared" si="16"/>
        <v/>
      </c>
      <c r="T587" s="293">
        <f t="shared" si="17"/>
        <v>0</v>
      </c>
    </row>
    <row r="588" spans="1:20" s="280" customFormat="1" ht="13.2" x14ac:dyDescent="0.25">
      <c r="A588" s="281"/>
      <c r="B588" s="282"/>
      <c r="C588" s="283"/>
      <c r="D588" s="284"/>
      <c r="E588" s="285"/>
      <c r="F588" s="286"/>
      <c r="G588" s="285"/>
      <c r="H588" s="287"/>
      <c r="I588" s="284"/>
      <c r="J588" s="288"/>
      <c r="K588" s="289"/>
      <c r="L588" s="290"/>
      <c r="M588" s="289"/>
      <c r="N588" s="290"/>
      <c r="O588" s="291"/>
      <c r="P588" s="259"/>
      <c r="Q588" s="291"/>
      <c r="R588" s="292"/>
      <c r="S588" s="280" t="str">
        <f t="shared" si="16"/>
        <v/>
      </c>
      <c r="T588" s="293">
        <f t="shared" si="17"/>
        <v>0</v>
      </c>
    </row>
    <row r="589" spans="1:20" s="280" customFormat="1" ht="13.2" x14ac:dyDescent="0.25">
      <c r="A589" s="281"/>
      <c r="B589" s="282"/>
      <c r="C589" s="283"/>
      <c r="D589" s="284"/>
      <c r="E589" s="285"/>
      <c r="F589" s="286"/>
      <c r="G589" s="285"/>
      <c r="H589" s="287"/>
      <c r="I589" s="284"/>
      <c r="J589" s="288"/>
      <c r="K589" s="289"/>
      <c r="L589" s="290"/>
      <c r="M589" s="289"/>
      <c r="N589" s="290"/>
      <c r="O589" s="291"/>
      <c r="P589" s="259"/>
      <c r="Q589" s="291"/>
      <c r="R589" s="292"/>
      <c r="S589" s="280" t="str">
        <f t="shared" si="16"/>
        <v/>
      </c>
      <c r="T589" s="293">
        <f t="shared" si="17"/>
        <v>0</v>
      </c>
    </row>
    <row r="590" spans="1:20" s="280" customFormat="1" ht="13.2" x14ac:dyDescent="0.25">
      <c r="A590" s="281"/>
      <c r="B590" s="282"/>
      <c r="C590" s="283"/>
      <c r="D590" s="284"/>
      <c r="E590" s="285"/>
      <c r="F590" s="294"/>
      <c r="G590" s="285"/>
      <c r="H590" s="287"/>
      <c r="I590" s="284"/>
      <c r="J590" s="288"/>
      <c r="K590" s="289"/>
      <c r="L590" s="290"/>
      <c r="M590" s="289"/>
      <c r="N590" s="290"/>
      <c r="O590" s="291"/>
      <c r="P590" s="259"/>
      <c r="Q590" s="291"/>
      <c r="R590" s="292"/>
      <c r="S590" s="280" t="str">
        <f t="shared" si="16"/>
        <v/>
      </c>
      <c r="T590" s="293">
        <f t="shared" si="17"/>
        <v>0</v>
      </c>
    </row>
    <row r="591" spans="1:20" s="280" customFormat="1" ht="13.2" x14ac:dyDescent="0.25">
      <c r="A591" s="281"/>
      <c r="B591" s="282"/>
      <c r="C591" s="283"/>
      <c r="D591" s="284"/>
      <c r="E591" s="285"/>
      <c r="F591" s="295"/>
      <c r="G591" s="285"/>
      <c r="H591" s="287"/>
      <c r="I591" s="284"/>
      <c r="J591" s="288"/>
      <c r="K591" s="289"/>
      <c r="L591" s="290"/>
      <c r="M591" s="289"/>
      <c r="N591" s="290"/>
      <c r="O591" s="291"/>
      <c r="P591" s="259"/>
      <c r="Q591" s="291"/>
      <c r="R591" s="292"/>
      <c r="S591" s="280" t="str">
        <f t="shared" si="16"/>
        <v/>
      </c>
      <c r="T591" s="293">
        <f t="shared" si="17"/>
        <v>0</v>
      </c>
    </row>
    <row r="592" spans="1:20" s="280" customFormat="1" ht="13.2" x14ac:dyDescent="0.25">
      <c r="A592" s="281"/>
      <c r="B592" s="282"/>
      <c r="C592" s="283"/>
      <c r="D592" s="284"/>
      <c r="E592" s="285"/>
      <c r="F592" s="286"/>
      <c r="G592" s="285"/>
      <c r="H592" s="287"/>
      <c r="I592" s="284"/>
      <c r="J592" s="288"/>
      <c r="K592" s="289"/>
      <c r="L592" s="290"/>
      <c r="M592" s="289"/>
      <c r="N592" s="290"/>
      <c r="O592" s="291"/>
      <c r="P592" s="259"/>
      <c r="Q592" s="291"/>
      <c r="R592" s="292"/>
      <c r="S592" s="280" t="str">
        <f t="shared" si="16"/>
        <v/>
      </c>
      <c r="T592" s="293">
        <f t="shared" si="17"/>
        <v>0</v>
      </c>
    </row>
    <row r="593" spans="1:18" ht="21" x14ac:dyDescent="0.4">
      <c r="A593" s="281" t="str">
        <f>IF(ISBLANK(J593),"",MAX(#REF!)+1)</f>
        <v/>
      </c>
      <c r="B593" s="269"/>
      <c r="C593" s="282"/>
      <c r="D593" s="297"/>
      <c r="E593" s="298"/>
      <c r="F593" s="253"/>
      <c r="G593" s="300"/>
      <c r="H593" s="297"/>
      <c r="I593" s="287"/>
      <c r="J593" s="288"/>
      <c r="L593" s="304" t="s">
        <v>113</v>
      </c>
      <c r="M593" s="289"/>
      <c r="N593" s="417">
        <f>SUM(N31:N592)</f>
        <v>0</v>
      </c>
      <c r="O593" s="301"/>
      <c r="P593" s="302"/>
      <c r="Q593" s="301"/>
      <c r="R593" s="303" t="str">
        <f t="shared" ref="R593" si="18">IF(ISBLANK(Q593),"",IFERROR(VLOOKUP(Q593,$Q$2:$R$15,2,FALSE),""))</f>
        <v/>
      </c>
    </row>
    <row r="594" spans="1:18" ht="13.2" x14ac:dyDescent="0.25">
      <c r="A594" s="281"/>
      <c r="B594" s="269"/>
      <c r="C594" s="282"/>
      <c r="D594" s="297"/>
      <c r="E594" s="298"/>
      <c r="F594" s="253"/>
      <c r="G594" s="300"/>
      <c r="H594" s="297"/>
      <c r="I594" s="287"/>
      <c r="J594" s="288"/>
      <c r="K594" s="289"/>
      <c r="L594" s="299"/>
      <c r="M594" s="289"/>
      <c r="N594" s="289"/>
      <c r="O594" s="301"/>
      <c r="P594" s="302"/>
      <c r="Q594" s="301"/>
      <c r="R594" s="303"/>
    </row>
    <row r="601" spans="1:18" ht="14.4" x14ac:dyDescent="0.3">
      <c r="L601" s="103" t="s">
        <v>6</v>
      </c>
      <c r="M601" s="305"/>
      <c r="N601" s="534">
        <f>SUMIF($D$31:$D$593,L601,$N$31:$N$593)</f>
        <v>0</v>
      </c>
    </row>
    <row r="602" spans="1:18" ht="14.4" x14ac:dyDescent="0.3">
      <c r="L602" s="103" t="s">
        <v>11</v>
      </c>
      <c r="M602" s="305"/>
      <c r="N602" s="534">
        <f>SUMIFS($N$31:$N$592,$D$31:$D$592,L602)</f>
        <v>0</v>
      </c>
    </row>
    <row r="603" spans="1:18" ht="14.4" x14ac:dyDescent="0.3">
      <c r="L603" s="103" t="s">
        <v>15</v>
      </c>
      <c r="M603" s="305"/>
      <c r="N603" s="534">
        <f t="shared" ref="N603:N607" si="19">SUMIF($D$31:$D$593,L603,$N$31:$N$593)</f>
        <v>0</v>
      </c>
    </row>
    <row r="604" spans="1:18" ht="14.4" x14ac:dyDescent="0.3">
      <c r="L604" s="103" t="s">
        <v>18</v>
      </c>
      <c r="M604" s="305"/>
      <c r="N604" s="534">
        <f t="shared" si="19"/>
        <v>0</v>
      </c>
    </row>
    <row r="605" spans="1:18" ht="14.4" x14ac:dyDescent="0.3">
      <c r="L605" s="103" t="s">
        <v>21</v>
      </c>
      <c r="M605" s="305"/>
      <c r="N605" s="534">
        <f t="shared" si="19"/>
        <v>0</v>
      </c>
    </row>
    <row r="606" spans="1:18" ht="14.4" x14ac:dyDescent="0.3">
      <c r="L606" s="103" t="s">
        <v>24</v>
      </c>
      <c r="M606" s="305"/>
      <c r="N606" s="534">
        <f t="shared" si="19"/>
        <v>0</v>
      </c>
    </row>
    <row r="607" spans="1:18" ht="14.4" x14ac:dyDescent="0.3">
      <c r="L607" s="103" t="s">
        <v>5</v>
      </c>
      <c r="M607" s="305"/>
      <c r="N607" s="534">
        <f t="shared" si="19"/>
        <v>0</v>
      </c>
    </row>
  </sheetData>
  <autoFilter ref="A30:WVU594" xr:uid="{00000000-0009-0000-0000-000004000000}"/>
  <mergeCells count="1">
    <mergeCell ref="Q19:R19"/>
  </mergeCells>
  <phoneticPr fontId="53" type="noConversion"/>
  <dataValidations count="6">
    <dataValidation type="list" allowBlank="1" showInputMessage="1" showErrorMessage="1" sqref="I31:I40 WVG31:WVG40 WLK31:WLK40 WBO31:WBO40 VRS31:VRS40 VHW31:VHW40 UYA31:UYA40 UOE31:UOE40 UEI31:UEI40 TUM31:TUM40 TKQ31:TKQ40 TAU31:TAU40 SQY31:SQY40 SHC31:SHC40 RXG31:RXG40 RNK31:RNK40 RDO31:RDO40 QTS31:QTS40 QJW31:QJW40 QAA31:QAA40 PQE31:PQE40 PGI31:PGI40 OWM31:OWM40 OMQ31:OMQ40 OCU31:OCU40 NSY31:NSY40 NJC31:NJC40 MZG31:MZG40 MPK31:MPK40 MFO31:MFO40 LVS31:LVS40 LLW31:LLW40 LCA31:LCA40 KSE31:KSE40 KII31:KII40 JYM31:JYM40 JOQ31:JOQ40 JEU31:JEU40 IUY31:IUY40 ILC31:ILC40 IBG31:IBG40 HRK31:HRK40 HHO31:HHO40 GXS31:GXS40 GNW31:GNW40 GEA31:GEA40 FUE31:FUE40 FKI31:FKI40 FAM31:FAM40 EQQ31:EQQ40 EGU31:EGU40 DWY31:DWY40 DNC31:DNC40 DDG31:DDG40 CTK31:CTK40 CJO31:CJO40 BZS31:BZS40 BPW31:BPW40 BGA31:BGA40 AWE31:AWE40 AMI31:AMI40 ACM31:ACM40 SQ31:SQ40 IU31:IU40 I42:I594 IU42:IU594 SQ42:SQ594 ACM42:ACM594 AMI42:AMI594 AWE42:AWE594 BGA42:BGA594 BPW42:BPW594 BZS42:BZS594 CJO42:CJO594 CTK42:CTK594 DDG42:DDG594 DNC42:DNC594 DWY42:DWY594 EGU42:EGU594 EQQ42:EQQ594 FAM42:FAM594 FKI42:FKI594 FUE42:FUE594 GEA42:GEA594 GNW42:GNW594 GXS42:GXS594 HHO42:HHO594 HRK42:HRK594 IBG42:IBG594 ILC42:ILC594 IUY42:IUY594 JEU42:JEU594 JOQ42:JOQ594 JYM42:JYM594 KII42:KII594 KSE42:KSE594 LCA42:LCA594 LLW42:LLW594 LVS42:LVS594 MFO42:MFO594 MPK42:MPK594 MZG42:MZG594 NJC42:NJC594 NSY42:NSY594 OCU42:OCU594 OMQ42:OMQ594 OWM42:OWM594 PGI42:PGI594 PQE42:PQE594 QAA42:QAA594 QJW42:QJW594 QTS42:QTS594 RDO42:RDO594 RNK42:RNK594 RXG42:RXG594 SHC42:SHC594 SQY42:SQY594 TAU42:TAU594 TKQ42:TKQ594 TUM42:TUM594 UEI42:UEI594 UOE42:UOE594 UYA42:UYA594 VHW42:VHW594 VRS42:VRS594 WBO42:WBO594 WLK42:WLK594 WVG42:WVG594" xr:uid="{00000000-0002-0000-0400-000005000000}">
      <formula1>$I$1:$I$6</formula1>
    </dataValidation>
    <dataValidation type="list" allowBlank="1" showInputMessage="1" showErrorMessage="1" sqref="WVA31:WVA594 WLE31:WLE594 WBI31:WBI594 VRM31:VRM594 VHQ31:VHQ594 UXU31:UXU594 UNY31:UNY594 UEC31:UEC594 TUG31:TUG594 TKK31:TKK594 TAO31:TAO594 SQS31:SQS594 SGW31:SGW594 RXA31:RXA594 RNE31:RNE594 RDI31:RDI594 QTM31:QTM594 QJQ31:QJQ594 PZU31:PZU594 PPY31:PPY594 PGC31:PGC594 OWG31:OWG594 OMK31:OMK594 OCO31:OCO594 NSS31:NSS594 NIW31:NIW594 MZA31:MZA594 MPE31:MPE594 MFI31:MFI594 LVM31:LVM594 LLQ31:LLQ594 LBU31:LBU594 KRY31:KRY594 KIC31:KIC594 JYG31:JYG594 JOK31:JOK594 JEO31:JEO594 IUS31:IUS594 IKW31:IKW594 IBA31:IBA594 HRE31:HRE594 HHI31:HHI594 GXM31:GXM594 GNQ31:GNQ594 GDU31:GDU594 FTY31:FTY594 FKC31:FKC594 FAG31:FAG594 EQK31:EQK594 EGO31:EGO594 DWS31:DWS594 DMW31:DMW594 DDA31:DDA594 CTE31:CTE594 CJI31:CJI594 BZM31:BZM594 BPQ31:BPQ594 BFU31:BFU594 AVY31:AVY594 AMC31:AMC594 ACG31:ACG594 SK31:SK594 IO31:IO594 D31:D594" xr:uid="{00000000-0002-0000-0400-000000000000}">
      <formula1>$D$1:$D$9</formula1>
    </dataValidation>
    <dataValidation type="list" allowBlank="1" showInputMessage="1" showErrorMessage="1" sqref="JK31:JK594 TG31:TG594 ADC31:ADC594 AMY31:AMY594 AWU31:AWU594 BGQ31:BGQ594 BQM31:BQM594 CAI31:CAI594 CKE31:CKE594 CUA31:CUA594 DDW31:DDW594 DNS31:DNS594 DXO31:DXO594 EHK31:EHK594 ERG31:ERG594 FBC31:FBC594 FKY31:FKY594 FUU31:FUU594 GEQ31:GEQ594 GOM31:GOM594 GYI31:GYI594 HIE31:HIE594 HSA31:HSA594 IBW31:IBW594 ILS31:ILS594 IVO31:IVO594 JFK31:JFK594 JPG31:JPG594 JZC31:JZC594 KIY31:KIY594 KSU31:KSU594 LCQ31:LCQ594 LMM31:LMM594 LWI31:LWI594 MGE31:MGE594 MQA31:MQA594 MZW31:MZW594 NJS31:NJS594 NTO31:NTO594 ODK31:ODK594 ONG31:ONG594 OXC31:OXC594 PGY31:PGY594 PQU31:PQU594 QAQ31:QAQ594 QKM31:QKM594 QUI31:QUI594 REE31:REE594 ROA31:ROA594 RXW31:RXW594 SHS31:SHS594 SRO31:SRO594 TBK31:TBK594 TLG31:TLG594 TVC31:TVC594 UEY31:UEY594 UOU31:UOU594 UYQ31:UYQ594 VIM31:VIM594 VSI31:VSI594 WCE31:WCE594 WMA31:WMA594 WVW31:WVW594 P31:P594" xr:uid="{00000000-0002-0000-0400-000001000000}">
      <formula1>$P$1:$P$2</formula1>
    </dataValidation>
    <dataValidation type="list" allowBlank="1" showInputMessage="1" showErrorMessage="1" sqref="IV31:IV594 SR31:SR594 ACN31:ACN594 AMJ31:AMJ594 AWF31:AWF594 BGB31:BGB594 BPX31:BPX594 BZT31:BZT594 CJP31:CJP594 CTL31:CTL594 DDH31:DDH594 DND31:DND594 DWZ31:DWZ594 EGV31:EGV594 EQR31:EQR594 FAN31:FAN594 FKJ31:FKJ594 FUF31:FUF594 GEB31:GEB594 GNX31:GNX594 GXT31:GXT594 HHP31:HHP594 HRL31:HRL594 IBH31:IBH594 ILD31:ILD594 IUZ31:IUZ594 JEV31:JEV594 JOR31:JOR594 JYN31:JYN594 KIJ31:KIJ594 KSF31:KSF594 LCB31:LCB594 LLX31:LLX594 LVT31:LVT594 MFP31:MFP594 MPL31:MPL594 MZH31:MZH594 NJD31:NJD594 NSZ31:NSZ594 OCV31:OCV594 OMR31:OMR594 OWN31:OWN594 PGJ31:PGJ594 PQF31:PQF594 QAB31:QAB594 QJX31:QJX594 QTT31:QTT594 RDP31:RDP594 RNL31:RNL594 RXH31:RXH594 SHD31:SHD594 SQZ31:SQZ594 TAV31:TAV594 TKR31:TKR594 TUN31:TUN594 UEJ31:UEJ594 UOF31:UOF594 UYB31:UYB594 VHX31:VHX594 VRT31:VRT594 WBP31:WBP594 WLL31:WLL594 WVH31:WVH594 J31:J594" xr:uid="{00000000-0002-0000-0400-000002000000}">
      <formula1>$J$1:$J$20</formula1>
    </dataValidation>
    <dataValidation type="list" allowBlank="1" showInputMessage="1" showErrorMessage="1" sqref="JJ31:JJ594 TF31:TF594 ADB31:ADB594 AMX31:AMX594 AWT31:AWT594 BGP31:BGP594 BQL31:BQL594 CAH31:CAH594 CKD31:CKD594 CTZ31:CTZ594 DDV31:DDV594 DNR31:DNR594 DXN31:DXN594 EHJ31:EHJ594 ERF31:ERF594 FBB31:FBB594 FKX31:FKX594 FUT31:FUT594 GEP31:GEP594 GOL31:GOL594 GYH31:GYH594 HID31:HID594 HRZ31:HRZ594 IBV31:IBV594 ILR31:ILR594 IVN31:IVN594 JFJ31:JFJ594 JPF31:JPF594 JZB31:JZB594 KIX31:KIX594 KST31:KST594 LCP31:LCP594 LML31:LML594 LWH31:LWH594 MGD31:MGD594 MPZ31:MPZ594 MZV31:MZV594 NJR31:NJR594 NTN31:NTN594 ODJ31:ODJ594 ONF31:ONF594 OXB31:OXB594 PGX31:PGX594 PQT31:PQT594 QAP31:QAP594 QKL31:QKL594 QUH31:QUH594 RED31:RED594 RNZ31:RNZ594 RXV31:RXV594 SHR31:SHR594 SRN31:SRN594 TBJ31:TBJ594 TLF31:TLF594 TVB31:TVB594 UEX31:UEX594 UOT31:UOT594 UYP31:UYP594 VIL31:VIL594 VSH31:VSH594 WCD31:WCD594 WLZ31:WLZ594 WVV31:WVV594 O31:O594" xr:uid="{00000000-0002-0000-0400-000003000000}">
      <formula1>$O$1:$O$26</formula1>
    </dataValidation>
    <dataValidation type="list" allowBlank="1" showInputMessage="1" showErrorMessage="1" sqref="JL31:JL594 TH31:TH594 ADD31:ADD594 AMZ31:AMZ594 AWV31:AWV594 BGR31:BGR594 BQN31:BQN594 CAJ31:CAJ594 CKF31:CKF594 CUB31:CUB594 DDX31:DDX594 DNT31:DNT594 DXP31:DXP594 EHL31:EHL594 ERH31:ERH594 FBD31:FBD594 FKZ31:FKZ594 FUV31:FUV594 GER31:GER594 GON31:GON594 GYJ31:GYJ594 HIF31:HIF594 HSB31:HSB594 IBX31:IBX594 ILT31:ILT594 IVP31:IVP594 JFL31:JFL594 JPH31:JPH594 JZD31:JZD594 KIZ31:KIZ594 KSV31:KSV594 LCR31:LCR594 LMN31:LMN594 LWJ31:LWJ594 MGF31:MGF594 MQB31:MQB594 MZX31:MZX594 NJT31:NJT594 NTP31:NTP594 ODL31:ODL594 ONH31:ONH594 OXD31:OXD594 PGZ31:PGZ594 PQV31:PQV594 QAR31:QAR594 QKN31:QKN594 QUJ31:QUJ594 REF31:REF594 ROB31:ROB594 RXX31:RXX594 SHT31:SHT594 SRP31:SRP594 TBL31:TBL594 TLH31:TLH594 TVD31:TVD594 UEZ31:UEZ594 UOV31:UOV594 UYR31:UYR594 VIN31:VIN594 VSJ31:VSJ594 WCF31:WCF594 WMB31:WMB594 WVX31:WVX594 Q31:Q594" xr:uid="{00000000-0002-0000-0400-000004000000}">
      <formula1>$Q$2:$Q$15</formula1>
    </dataValidation>
  </dataValidations>
  <pageMargins left="0.70866141732283472" right="0.70866141732283472" top="0.74803149606299213" bottom="0.74803149606299213" header="0.31496062992125984" footer="0.31496062992125984"/>
  <pageSetup paperSize="8" scale="49" fitToHeight="0" orientation="landscape" r:id="rId1"/>
  <headerFooter>
    <oddFooter>&amp;L&amp;F&amp;CPage &amp;P of &amp;N&amp;R&amp;A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pageSetUpPr fitToPage="1"/>
  </sheetPr>
  <dimension ref="A1:R709"/>
  <sheetViews>
    <sheetView showOutlineSymbols="0" view="pageBreakPreview" topLeftCell="I1" zoomScale="85" zoomScaleNormal="70" zoomScaleSheetLayoutView="85" workbookViewId="0">
      <selection activeCell="R4" sqref="R4"/>
    </sheetView>
  </sheetViews>
  <sheetFormatPr defaultColWidth="9.109375" defaultRowHeight="13.2" x14ac:dyDescent="0.25"/>
  <cols>
    <col min="1" max="1" width="8.88671875" style="40" customWidth="1"/>
    <col min="2" max="2" width="16.44140625" style="40" customWidth="1"/>
    <col min="3" max="3" width="8.33203125" style="40" customWidth="1"/>
    <col min="4" max="4" width="16.6640625" style="41" customWidth="1"/>
    <col min="5" max="5" width="34.44140625" style="70" customWidth="1"/>
    <col min="6" max="6" width="35" style="41" customWidth="1"/>
    <col min="7" max="7" width="12.109375" style="41" customWidth="1"/>
    <col min="8" max="8" width="15.44140625" style="41" customWidth="1"/>
    <col min="9" max="9" width="31.88671875" style="92" customWidth="1"/>
    <col min="10" max="10" width="44.44140625" style="40" customWidth="1"/>
    <col min="11" max="11" width="8" style="99" customWidth="1"/>
    <col min="12" max="12" width="13" style="99" customWidth="1"/>
    <col min="13" max="13" width="10.6640625" style="104" bestFit="1" customWidth="1"/>
    <col min="14" max="14" width="17.44140625" style="39" customWidth="1"/>
    <col min="15" max="15" width="44.21875" style="91" bestFit="1" customWidth="1"/>
    <col min="16" max="16" width="16.109375" style="91" bestFit="1" customWidth="1"/>
    <col min="17" max="17" width="10.33203125" style="40" bestFit="1" customWidth="1"/>
    <col min="18" max="18" width="26.109375" style="40" bestFit="1" customWidth="1"/>
    <col min="19" max="16384" width="9.109375" style="40"/>
  </cols>
  <sheetData>
    <row r="1" spans="1:18" x14ac:dyDescent="0.25">
      <c r="A1" s="42"/>
      <c r="D1" s="57" t="s">
        <v>6</v>
      </c>
      <c r="F1" s="42"/>
      <c r="I1" s="89" t="s">
        <v>7</v>
      </c>
      <c r="J1" s="57" t="s">
        <v>8</v>
      </c>
      <c r="K1" s="39"/>
      <c r="L1" s="39"/>
      <c r="M1" s="90"/>
      <c r="O1" s="540"/>
      <c r="P1" s="54" t="s">
        <v>9</v>
      </c>
      <c r="Q1" s="55" t="s">
        <v>114</v>
      </c>
      <c r="R1" s="56" t="s">
        <v>115</v>
      </c>
    </row>
    <row r="2" spans="1:18" x14ac:dyDescent="0.25">
      <c r="A2" s="42"/>
      <c r="D2" s="57" t="s">
        <v>11</v>
      </c>
      <c r="I2" s="89" t="s">
        <v>12</v>
      </c>
      <c r="J2" s="57" t="s">
        <v>13</v>
      </c>
      <c r="K2" s="39"/>
      <c r="L2" s="39"/>
      <c r="M2" s="90"/>
      <c r="O2" s="540"/>
      <c r="P2" s="54" t="s">
        <v>14</v>
      </c>
      <c r="Q2" s="55" t="s">
        <v>61</v>
      </c>
      <c r="R2" s="56">
        <v>1</v>
      </c>
    </row>
    <row r="3" spans="1:18" x14ac:dyDescent="0.25">
      <c r="D3" s="57" t="s">
        <v>15</v>
      </c>
      <c r="F3" s="43"/>
      <c r="I3" s="89" t="s">
        <v>16</v>
      </c>
      <c r="J3" s="57" t="s">
        <v>17</v>
      </c>
      <c r="K3" s="39"/>
      <c r="L3" s="39"/>
      <c r="M3" s="90"/>
      <c r="O3" s="540"/>
      <c r="Q3" s="55" t="s">
        <v>60</v>
      </c>
      <c r="R3" s="56">
        <v>0</v>
      </c>
    </row>
    <row r="4" spans="1:18" x14ac:dyDescent="0.25">
      <c r="D4" s="57" t="s">
        <v>18</v>
      </c>
      <c r="I4" s="89" t="s">
        <v>19</v>
      </c>
      <c r="J4" s="57" t="s">
        <v>20</v>
      </c>
      <c r="K4" s="39"/>
      <c r="L4" s="39"/>
      <c r="M4" s="90"/>
      <c r="O4" s="540"/>
      <c r="Q4" s="55" t="s">
        <v>116</v>
      </c>
      <c r="R4" s="56">
        <v>0</v>
      </c>
    </row>
    <row r="5" spans="1:18" x14ac:dyDescent="0.25">
      <c r="A5" s="45"/>
      <c r="B5" s="43"/>
      <c r="C5" s="43"/>
      <c r="D5" s="57" t="s">
        <v>21</v>
      </c>
      <c r="F5" s="44"/>
      <c r="G5" s="44"/>
      <c r="H5" s="44"/>
      <c r="I5" s="89" t="s">
        <v>22</v>
      </c>
      <c r="J5" s="57" t="s">
        <v>23</v>
      </c>
      <c r="K5" s="39"/>
      <c r="L5" s="39"/>
      <c r="M5" s="90"/>
      <c r="O5" s="540"/>
      <c r="P5" s="51"/>
      <c r="Q5" s="55" t="s">
        <v>171</v>
      </c>
      <c r="R5" s="56">
        <v>0</v>
      </c>
    </row>
    <row r="6" spans="1:18" x14ac:dyDescent="0.25">
      <c r="A6" s="42"/>
      <c r="B6" s="45"/>
      <c r="C6" s="45"/>
      <c r="D6" s="57"/>
      <c r="F6" s="44"/>
      <c r="G6" s="44"/>
      <c r="H6" s="44"/>
      <c r="I6" s="89" t="s">
        <v>25</v>
      </c>
      <c r="J6" s="57" t="s">
        <v>26</v>
      </c>
      <c r="K6" s="39"/>
      <c r="L6" s="39"/>
      <c r="M6" s="90"/>
      <c r="O6" s="540"/>
      <c r="P6" s="51"/>
      <c r="Q6" s="55" t="s">
        <v>172</v>
      </c>
      <c r="R6" s="56">
        <v>0</v>
      </c>
    </row>
    <row r="7" spans="1:18" x14ac:dyDescent="0.25">
      <c r="A7" s="42"/>
      <c r="B7" s="45"/>
      <c r="C7" s="45"/>
      <c r="D7" s="57"/>
      <c r="F7" s="44"/>
      <c r="G7" s="44"/>
      <c r="H7" s="44"/>
      <c r="J7" s="57" t="s">
        <v>27</v>
      </c>
      <c r="K7" s="39"/>
      <c r="L7" s="39"/>
      <c r="M7" s="90"/>
      <c r="O7" s="540"/>
      <c r="P7" s="52"/>
      <c r="Q7" s="55" t="s">
        <v>173</v>
      </c>
      <c r="R7" s="56">
        <v>0</v>
      </c>
    </row>
    <row r="8" spans="1:18" x14ac:dyDescent="0.25">
      <c r="A8" s="42"/>
      <c r="D8" s="57"/>
      <c r="J8" s="57" t="s">
        <v>28</v>
      </c>
      <c r="K8" s="39"/>
      <c r="L8" s="39"/>
      <c r="M8" s="90"/>
      <c r="O8" s="540"/>
      <c r="P8" s="53"/>
      <c r="Q8" s="55" t="s">
        <v>174</v>
      </c>
      <c r="R8" s="56">
        <v>0</v>
      </c>
    </row>
    <row r="9" spans="1:18" x14ac:dyDescent="0.25">
      <c r="A9" s="42"/>
      <c r="B9" s="45"/>
      <c r="C9" s="45"/>
      <c r="D9" s="57"/>
      <c r="F9" s="44"/>
      <c r="G9" s="44"/>
      <c r="H9" s="44"/>
      <c r="J9" s="57" t="s">
        <v>30</v>
      </c>
      <c r="K9" s="39"/>
      <c r="L9" s="39"/>
      <c r="M9" s="90"/>
      <c r="O9" s="540"/>
      <c r="P9" s="53"/>
      <c r="Q9" s="55" t="s">
        <v>175</v>
      </c>
      <c r="R9" s="56">
        <v>0</v>
      </c>
    </row>
    <row r="10" spans="1:18" x14ac:dyDescent="0.25">
      <c r="A10" s="42"/>
      <c r="B10" s="45"/>
      <c r="C10" s="45"/>
      <c r="D10" s="46"/>
      <c r="F10" s="44"/>
      <c r="G10" s="44"/>
      <c r="H10" s="44"/>
      <c r="J10" s="57" t="s">
        <v>31</v>
      </c>
      <c r="K10" s="39"/>
      <c r="L10" s="39"/>
      <c r="M10" s="90"/>
      <c r="O10" s="540"/>
      <c r="P10" s="53"/>
      <c r="Q10" s="55" t="s">
        <v>176</v>
      </c>
      <c r="R10" s="56">
        <v>0</v>
      </c>
    </row>
    <row r="11" spans="1:18" x14ac:dyDescent="0.25">
      <c r="A11" s="42"/>
      <c r="B11" s="43"/>
      <c r="C11" s="43"/>
      <c r="D11" s="46"/>
      <c r="E11" s="43"/>
      <c r="F11" s="44"/>
      <c r="G11" s="44"/>
      <c r="H11" s="44"/>
      <c r="I11" s="93"/>
      <c r="J11" s="57" t="s">
        <v>32</v>
      </c>
      <c r="K11" s="39"/>
      <c r="L11" s="39"/>
      <c r="M11" s="90"/>
      <c r="O11" s="540"/>
      <c r="P11" s="53"/>
      <c r="R11" s="547"/>
    </row>
    <row r="12" spans="1:18" x14ac:dyDescent="0.25">
      <c r="A12" s="42"/>
      <c r="B12" s="49"/>
      <c r="C12" s="49"/>
      <c r="D12" s="46"/>
      <c r="E12" s="72"/>
      <c r="F12" s="47"/>
      <c r="G12" s="47"/>
      <c r="H12" s="47"/>
      <c r="I12" s="93"/>
      <c r="J12" s="57" t="s">
        <v>33</v>
      </c>
      <c r="K12" s="39"/>
      <c r="L12" s="39"/>
      <c r="M12" s="90"/>
      <c r="O12" s="540"/>
      <c r="P12" s="53"/>
      <c r="R12" s="547"/>
    </row>
    <row r="13" spans="1:18" x14ac:dyDescent="0.25">
      <c r="A13" s="50"/>
      <c r="B13" s="49"/>
      <c r="C13" s="49"/>
      <c r="D13" s="46"/>
      <c r="E13" s="72"/>
      <c r="F13" s="47"/>
      <c r="G13" s="47"/>
      <c r="H13" s="47"/>
      <c r="I13" s="93"/>
      <c r="J13" s="57" t="s">
        <v>34</v>
      </c>
      <c r="K13" s="39"/>
      <c r="L13" s="39"/>
      <c r="M13" s="90"/>
      <c r="O13" s="540"/>
      <c r="P13" s="53"/>
      <c r="R13" s="547"/>
    </row>
    <row r="14" spans="1:18" x14ac:dyDescent="0.25">
      <c r="A14" s="52"/>
      <c r="B14" s="49"/>
      <c r="C14" s="49"/>
      <c r="D14" s="46"/>
      <c r="E14" s="72"/>
      <c r="F14" s="47"/>
      <c r="G14" s="47"/>
      <c r="H14" s="47"/>
      <c r="I14" s="93"/>
      <c r="J14" s="57" t="s">
        <v>35</v>
      </c>
      <c r="K14" s="39"/>
      <c r="L14" s="39"/>
      <c r="M14" s="90"/>
      <c r="O14" s="540"/>
      <c r="P14" s="53"/>
      <c r="R14" s="547"/>
    </row>
    <row r="15" spans="1:18" x14ac:dyDescent="0.25">
      <c r="A15" s="52"/>
      <c r="B15" s="49"/>
      <c r="C15" s="49"/>
      <c r="D15" s="46"/>
      <c r="E15" s="72"/>
      <c r="F15" s="47"/>
      <c r="G15" s="47"/>
      <c r="H15" s="47"/>
      <c r="I15" s="93"/>
      <c r="J15" s="57" t="s">
        <v>36</v>
      </c>
      <c r="K15" s="39"/>
      <c r="L15" s="39"/>
      <c r="M15" s="90"/>
      <c r="O15" s="540"/>
      <c r="P15" s="53"/>
      <c r="R15" s="547"/>
    </row>
    <row r="16" spans="1:18" x14ac:dyDescent="0.25">
      <c r="A16" s="42"/>
      <c r="B16" s="49"/>
      <c r="C16" s="49"/>
      <c r="D16" s="46"/>
      <c r="E16" s="72"/>
      <c r="F16" s="47"/>
      <c r="G16" s="47"/>
      <c r="H16" s="47"/>
      <c r="I16" s="93"/>
      <c r="J16" s="57" t="s">
        <v>37</v>
      </c>
      <c r="K16" s="39"/>
      <c r="L16" s="39"/>
      <c r="M16" s="90"/>
      <c r="O16" s="540"/>
      <c r="P16" s="53"/>
      <c r="Q16" s="41"/>
      <c r="R16" s="41"/>
    </row>
    <row r="17" spans="1:18" x14ac:dyDescent="0.25">
      <c r="A17" s="42"/>
      <c r="B17" s="49"/>
      <c r="C17" s="49"/>
      <c r="D17" s="46"/>
      <c r="E17" s="72"/>
      <c r="F17" s="47"/>
      <c r="G17" s="47"/>
      <c r="H17" s="47"/>
      <c r="I17" s="93"/>
      <c r="J17" s="58" t="s">
        <v>38</v>
      </c>
      <c r="K17" s="39"/>
      <c r="L17" s="39"/>
      <c r="M17" s="90"/>
      <c r="O17" s="541"/>
      <c r="P17" s="53"/>
      <c r="Q17" s="41"/>
      <c r="R17" s="41"/>
    </row>
    <row r="18" spans="1:18" x14ac:dyDescent="0.25">
      <c r="A18" s="43"/>
      <c r="B18" s="49"/>
      <c r="C18" s="49"/>
      <c r="D18" s="46"/>
      <c r="E18" s="72"/>
      <c r="F18" s="47"/>
      <c r="G18" s="47"/>
      <c r="H18" s="47"/>
      <c r="I18" s="93"/>
      <c r="J18" s="57" t="s">
        <v>39</v>
      </c>
      <c r="K18" s="39"/>
      <c r="L18" s="39"/>
      <c r="M18" s="90"/>
      <c r="O18" s="539"/>
      <c r="P18" s="53"/>
      <c r="Q18" s="41"/>
      <c r="R18" s="41"/>
    </row>
    <row r="19" spans="1:18" x14ac:dyDescent="0.25">
      <c r="A19" s="42"/>
      <c r="B19" s="38"/>
      <c r="C19" s="38"/>
      <c r="D19" s="46"/>
      <c r="E19" s="72"/>
      <c r="F19" s="73"/>
      <c r="G19" s="62"/>
      <c r="H19" s="47"/>
      <c r="I19" s="93"/>
      <c r="J19" s="57" t="s">
        <v>40</v>
      </c>
      <c r="K19" s="39"/>
      <c r="L19" s="39"/>
      <c r="M19" s="90"/>
      <c r="O19" s="539"/>
      <c r="P19" s="53"/>
      <c r="Q19" s="41"/>
      <c r="R19" s="41"/>
    </row>
    <row r="20" spans="1:18" x14ac:dyDescent="0.25">
      <c r="A20" s="70"/>
      <c r="B20" s="38"/>
      <c r="C20" s="38"/>
      <c r="D20" s="46"/>
      <c r="E20" s="72"/>
      <c r="F20" s="62"/>
      <c r="G20" s="62"/>
      <c r="H20" s="47"/>
      <c r="I20" s="93"/>
      <c r="J20" s="57" t="s">
        <v>41</v>
      </c>
      <c r="K20" s="39"/>
      <c r="L20" s="39"/>
      <c r="M20" s="90"/>
      <c r="O20" s="539"/>
      <c r="P20" s="79"/>
      <c r="Q20" s="80"/>
      <c r="R20" s="80"/>
    </row>
    <row r="21" spans="1:18" x14ac:dyDescent="0.25">
      <c r="A21" s="70"/>
      <c r="B21" s="38"/>
      <c r="C21" s="38"/>
      <c r="D21" s="46"/>
      <c r="E21" s="72"/>
      <c r="F21" s="62"/>
      <c r="G21" s="62"/>
      <c r="H21" s="47"/>
      <c r="I21" s="93"/>
      <c r="J21" s="39"/>
      <c r="K21" s="39"/>
      <c r="L21" s="39"/>
      <c r="M21" s="90"/>
      <c r="O21" s="539"/>
      <c r="P21" s="79"/>
      <c r="Q21" s="80"/>
      <c r="R21" s="80"/>
    </row>
    <row r="22" spans="1:18" x14ac:dyDescent="0.25">
      <c r="A22" s="70"/>
      <c r="B22" s="38"/>
      <c r="C22" s="38"/>
      <c r="D22" s="46"/>
      <c r="E22" s="72"/>
      <c r="F22" s="62"/>
      <c r="G22" s="62"/>
      <c r="H22" s="47"/>
      <c r="I22" s="93"/>
      <c r="J22" s="39"/>
      <c r="K22" s="39"/>
      <c r="L22" s="39"/>
      <c r="M22" s="90"/>
      <c r="O22" s="539"/>
      <c r="P22" s="79"/>
      <c r="Q22" s="80"/>
      <c r="R22" s="80"/>
    </row>
    <row r="23" spans="1:18" x14ac:dyDescent="0.25">
      <c r="A23" s="70"/>
      <c r="B23" s="38"/>
      <c r="C23" s="38"/>
      <c r="D23" s="46"/>
      <c r="E23" s="72"/>
      <c r="F23" s="62"/>
      <c r="G23" s="62"/>
      <c r="H23" s="47"/>
      <c r="I23" s="93"/>
      <c r="J23" s="39"/>
      <c r="K23" s="39"/>
      <c r="L23" s="39"/>
      <c r="M23" s="90"/>
      <c r="O23" s="539"/>
      <c r="P23" s="79"/>
      <c r="Q23" s="80"/>
      <c r="R23" s="80"/>
    </row>
    <row r="24" spans="1:18" x14ac:dyDescent="0.25">
      <c r="A24" s="70"/>
      <c r="B24" s="38"/>
      <c r="C24" s="38"/>
      <c r="D24" s="46"/>
      <c r="E24" s="72"/>
      <c r="F24" s="62"/>
      <c r="G24" s="62"/>
      <c r="H24" s="47"/>
      <c r="I24" s="93"/>
      <c r="J24" s="39"/>
      <c r="K24" s="39"/>
      <c r="L24" s="39"/>
      <c r="M24" s="90"/>
      <c r="O24" s="539"/>
      <c r="P24" s="79"/>
      <c r="Q24" s="80"/>
      <c r="R24" s="80"/>
    </row>
    <row r="25" spans="1:18" x14ac:dyDescent="0.25">
      <c r="A25" s="70"/>
      <c r="B25" s="38"/>
      <c r="C25" s="38"/>
      <c r="D25" s="46"/>
      <c r="E25" s="72"/>
      <c r="F25" s="62"/>
      <c r="G25" s="62"/>
      <c r="H25" s="47"/>
      <c r="I25" s="93"/>
      <c r="J25" s="39"/>
      <c r="K25" s="39"/>
      <c r="L25" s="39"/>
      <c r="M25" s="90"/>
      <c r="O25" s="539"/>
      <c r="P25" s="79"/>
      <c r="Q25" s="80"/>
      <c r="R25" s="80"/>
    </row>
    <row r="26" spans="1:18" x14ac:dyDescent="0.25">
      <c r="A26" s="70"/>
      <c r="B26" s="38"/>
      <c r="C26" s="38"/>
      <c r="D26" s="46"/>
      <c r="E26" s="72"/>
      <c r="F26" s="62"/>
      <c r="G26" s="62"/>
      <c r="H26" s="47"/>
      <c r="I26" s="93"/>
      <c r="J26" s="39"/>
      <c r="K26" s="39"/>
      <c r="L26" s="39"/>
      <c r="M26" s="90"/>
      <c r="O26" s="539"/>
      <c r="P26" s="79"/>
      <c r="Q26" s="80"/>
      <c r="R26" s="80"/>
    </row>
    <row r="27" spans="1:18" x14ac:dyDescent="0.25">
      <c r="A27" s="70"/>
      <c r="B27" s="38"/>
      <c r="C27" s="38"/>
      <c r="D27" s="46"/>
      <c r="E27" s="72"/>
      <c r="F27" s="62"/>
      <c r="G27" s="62"/>
      <c r="H27" s="47"/>
      <c r="I27" s="93"/>
      <c r="J27" s="39"/>
      <c r="K27" s="39"/>
      <c r="L27" s="39"/>
      <c r="M27" s="90"/>
      <c r="N27" s="306"/>
      <c r="O27" s="81"/>
      <c r="P27" s="79"/>
      <c r="Q27" s="80"/>
      <c r="R27" s="80"/>
    </row>
    <row r="28" spans="1:18" x14ac:dyDescent="0.25">
      <c r="A28" s="70"/>
      <c r="B28" s="38"/>
      <c r="C28" s="38"/>
      <c r="D28" s="46"/>
      <c r="E28" s="72"/>
      <c r="F28" s="62"/>
      <c r="G28" s="62"/>
      <c r="H28" s="47"/>
      <c r="I28" s="93"/>
      <c r="J28" s="39"/>
      <c r="K28" s="39"/>
      <c r="L28" s="39"/>
      <c r="M28" s="90"/>
      <c r="O28" s="68" t="s">
        <v>42</v>
      </c>
      <c r="P28" s="69"/>
      <c r="Q28" s="59"/>
      <c r="R28" s="60"/>
    </row>
    <row r="29" spans="1:18" x14ac:dyDescent="0.25">
      <c r="A29" s="74"/>
      <c r="B29" s="76"/>
      <c r="C29" s="76"/>
      <c r="D29" s="76"/>
      <c r="E29" s="76"/>
      <c r="F29" s="76"/>
      <c r="G29" s="75"/>
      <c r="H29" s="75"/>
      <c r="I29" s="311"/>
      <c r="J29" s="77"/>
      <c r="K29" s="77"/>
      <c r="L29" s="633" t="s">
        <v>177</v>
      </c>
      <c r="M29" s="634"/>
      <c r="N29" s="634"/>
      <c r="O29" s="67" t="s">
        <v>44</v>
      </c>
      <c r="P29" s="64" t="s">
        <v>45</v>
      </c>
      <c r="Q29" s="65"/>
      <c r="R29" s="66"/>
    </row>
    <row r="30" spans="1:18" s="94" customFormat="1" ht="24" x14ac:dyDescent="0.25">
      <c r="A30" s="105" t="s">
        <v>0</v>
      </c>
      <c r="B30" s="105" t="s">
        <v>46</v>
      </c>
      <c r="C30" s="105" t="s">
        <v>47</v>
      </c>
      <c r="D30" s="105" t="s">
        <v>1</v>
      </c>
      <c r="E30" s="105" t="s">
        <v>178</v>
      </c>
      <c r="F30" s="105" t="s">
        <v>3</v>
      </c>
      <c r="G30" s="105" t="s">
        <v>48</v>
      </c>
      <c r="H30" s="105" t="s">
        <v>49</v>
      </c>
      <c r="I30" s="312" t="s">
        <v>50</v>
      </c>
      <c r="J30" s="105" t="s">
        <v>51</v>
      </c>
      <c r="K30" s="105" t="s">
        <v>52</v>
      </c>
      <c r="L30" s="105" t="s">
        <v>53</v>
      </c>
      <c r="M30" s="307" t="s">
        <v>54</v>
      </c>
      <c r="N30" s="105" t="s">
        <v>4</v>
      </c>
      <c r="O30" s="105" t="s">
        <v>56</v>
      </c>
      <c r="P30" s="105" t="s">
        <v>57</v>
      </c>
      <c r="Q30" s="105" t="s">
        <v>58</v>
      </c>
      <c r="R30" s="105" t="s">
        <v>59</v>
      </c>
    </row>
    <row r="31" spans="1:18" s="99" customFormat="1" x14ac:dyDescent="0.25">
      <c r="A31" s="48"/>
      <c r="B31" s="86"/>
      <c r="C31" s="82"/>
      <c r="D31" s="96"/>
      <c r="E31" s="86"/>
      <c r="F31" s="71"/>
      <c r="G31" s="71"/>
      <c r="H31" s="63"/>
      <c r="I31" s="97"/>
      <c r="J31" s="118"/>
      <c r="K31" s="84"/>
      <c r="L31" s="84"/>
      <c r="M31" s="87"/>
      <c r="N31" s="84"/>
      <c r="O31" s="85"/>
      <c r="P31" s="117"/>
      <c r="Q31" s="85"/>
      <c r="R31" s="419"/>
    </row>
    <row r="32" spans="1:18" s="99" customFormat="1" x14ac:dyDescent="0.25">
      <c r="A32" s="48"/>
      <c r="B32" s="86"/>
      <c r="C32" s="82"/>
      <c r="D32" s="96"/>
      <c r="E32" s="86"/>
      <c r="F32" s="71"/>
      <c r="G32" s="71"/>
      <c r="H32" s="63"/>
      <c r="I32" s="97"/>
      <c r="J32" s="118"/>
      <c r="K32" s="84"/>
      <c r="L32" s="84"/>
      <c r="M32" s="87"/>
      <c r="N32" s="84"/>
      <c r="O32" s="85"/>
      <c r="P32" s="117"/>
      <c r="Q32" s="85"/>
      <c r="R32" s="419"/>
    </row>
    <row r="33" spans="1:18" s="99" customFormat="1" x14ac:dyDescent="0.25">
      <c r="A33" s="48"/>
      <c r="B33" s="86"/>
      <c r="C33" s="82"/>
      <c r="D33" s="96"/>
      <c r="E33" s="86"/>
      <c r="F33" s="71"/>
      <c r="G33" s="71"/>
      <c r="H33" s="63"/>
      <c r="I33" s="97"/>
      <c r="J33" s="118"/>
      <c r="K33" s="84"/>
      <c r="L33" s="84"/>
      <c r="M33" s="87"/>
      <c r="N33" s="84"/>
      <c r="O33" s="85"/>
      <c r="P33" s="117"/>
      <c r="Q33" s="85"/>
      <c r="R33" s="419"/>
    </row>
    <row r="34" spans="1:18" s="99" customFormat="1" hidden="1" x14ac:dyDescent="0.25">
      <c r="A34" s="48">
        <f t="shared" ref="A34:A95" si="0">A33+1</f>
        <v>1</v>
      </c>
      <c r="B34" s="86" t="s">
        <v>120</v>
      </c>
      <c r="C34" s="82" t="s">
        <v>63</v>
      </c>
      <c r="D34" s="96" t="s">
        <v>11</v>
      </c>
      <c r="E34" s="86" t="s">
        <v>64</v>
      </c>
      <c r="F34" s="71" t="s">
        <v>120</v>
      </c>
      <c r="G34" s="71"/>
      <c r="H34" s="63"/>
      <c r="I34" s="97" t="s">
        <v>25</v>
      </c>
      <c r="J34" s="118" t="s">
        <v>20</v>
      </c>
      <c r="K34" s="84" t="s">
        <v>121</v>
      </c>
      <c r="L34" s="84">
        <v>33863.164540779035</v>
      </c>
      <c r="M34" s="87">
        <v>1</v>
      </c>
      <c r="N34" s="84">
        <f t="shared" ref="N34:N42" si="1">L34*M34</f>
        <v>33863.164540779035</v>
      </c>
      <c r="O34" s="85" t="s">
        <v>122</v>
      </c>
      <c r="P34" s="117" t="s">
        <v>14</v>
      </c>
      <c r="Q34" s="85" t="s">
        <v>61</v>
      </c>
      <c r="R34" s="419">
        <v>1</v>
      </c>
    </row>
    <row r="35" spans="1:18" s="99" customFormat="1" hidden="1" x14ac:dyDescent="0.25">
      <c r="A35" s="48">
        <f t="shared" si="0"/>
        <v>2</v>
      </c>
      <c r="B35" s="86" t="s">
        <v>120</v>
      </c>
      <c r="C35" s="82" t="s">
        <v>63</v>
      </c>
      <c r="D35" s="96" t="s">
        <v>11</v>
      </c>
      <c r="E35" s="86" t="s">
        <v>64</v>
      </c>
      <c r="F35" s="71" t="s">
        <v>120</v>
      </c>
      <c r="G35" s="71"/>
      <c r="H35" s="63"/>
      <c r="I35" s="97" t="s">
        <v>25</v>
      </c>
      <c r="J35" s="118" t="s">
        <v>28</v>
      </c>
      <c r="K35" s="84" t="s">
        <v>121</v>
      </c>
      <c r="L35" s="84">
        <v>0</v>
      </c>
      <c r="M35" s="87">
        <v>1</v>
      </c>
      <c r="N35" s="84">
        <f t="shared" si="1"/>
        <v>0</v>
      </c>
      <c r="O35" s="85" t="s">
        <v>122</v>
      </c>
      <c r="P35" s="117" t="s">
        <v>14</v>
      </c>
      <c r="Q35" s="85" t="s">
        <v>61</v>
      </c>
      <c r="R35" s="419">
        <v>1</v>
      </c>
    </row>
    <row r="36" spans="1:18" s="99" customFormat="1" hidden="1" x14ac:dyDescent="0.25">
      <c r="A36" s="48">
        <f t="shared" si="0"/>
        <v>3</v>
      </c>
      <c r="B36" s="86" t="s">
        <v>120</v>
      </c>
      <c r="C36" s="82" t="s">
        <v>63</v>
      </c>
      <c r="D36" s="96" t="s">
        <v>11</v>
      </c>
      <c r="E36" s="86" t="s">
        <v>64</v>
      </c>
      <c r="F36" s="71" t="s">
        <v>120</v>
      </c>
      <c r="G36" s="71"/>
      <c r="H36" s="63"/>
      <c r="I36" s="97" t="s">
        <v>25</v>
      </c>
      <c r="J36" s="118" t="s">
        <v>34</v>
      </c>
      <c r="K36" s="84" t="s">
        <v>121</v>
      </c>
      <c r="L36" s="84">
        <v>399340.35959034186</v>
      </c>
      <c r="M36" s="87">
        <v>1</v>
      </c>
      <c r="N36" s="84">
        <f t="shared" si="1"/>
        <v>399340.35959034186</v>
      </c>
      <c r="O36" s="85" t="s">
        <v>374</v>
      </c>
      <c r="P36" s="117" t="s">
        <v>14</v>
      </c>
      <c r="Q36" s="85" t="s">
        <v>61</v>
      </c>
      <c r="R36" s="419">
        <v>1</v>
      </c>
    </row>
    <row r="37" spans="1:18" s="99" customFormat="1" hidden="1" x14ac:dyDescent="0.25">
      <c r="A37" s="48">
        <f t="shared" si="0"/>
        <v>4</v>
      </c>
      <c r="B37" s="86" t="s">
        <v>120</v>
      </c>
      <c r="C37" s="82" t="s">
        <v>63</v>
      </c>
      <c r="D37" s="96" t="s">
        <v>11</v>
      </c>
      <c r="E37" s="119" t="s">
        <v>64</v>
      </c>
      <c r="F37" s="71" t="s">
        <v>120</v>
      </c>
      <c r="G37" s="71"/>
      <c r="H37" s="63"/>
      <c r="I37" s="97" t="s">
        <v>25</v>
      </c>
      <c r="J37" s="118" t="s">
        <v>35</v>
      </c>
      <c r="K37" s="84" t="s">
        <v>121</v>
      </c>
      <c r="L37" s="84">
        <v>101230.5312579249</v>
      </c>
      <c r="M37" s="87">
        <v>1</v>
      </c>
      <c r="N37" s="84">
        <f t="shared" si="1"/>
        <v>101230.5312579249</v>
      </c>
      <c r="O37" s="85" t="s">
        <v>374</v>
      </c>
      <c r="P37" s="117" t="s">
        <v>14</v>
      </c>
      <c r="Q37" s="85" t="s">
        <v>61</v>
      </c>
      <c r="R37" s="419">
        <v>1</v>
      </c>
    </row>
    <row r="38" spans="1:18" s="99" customFormat="1" hidden="1" x14ac:dyDescent="0.25">
      <c r="A38" s="48">
        <f t="shared" si="0"/>
        <v>5</v>
      </c>
      <c r="B38" s="86" t="s">
        <v>120</v>
      </c>
      <c r="C38" s="82" t="s">
        <v>63</v>
      </c>
      <c r="D38" s="96" t="s">
        <v>11</v>
      </c>
      <c r="E38" s="119" t="s">
        <v>64</v>
      </c>
      <c r="F38" s="71" t="s">
        <v>120</v>
      </c>
      <c r="G38" s="71"/>
      <c r="H38" s="63"/>
      <c r="I38" s="97" t="s">
        <v>25</v>
      </c>
      <c r="J38" s="118" t="s">
        <v>35</v>
      </c>
      <c r="K38" s="84" t="s">
        <v>121</v>
      </c>
      <c r="L38" s="84">
        <v>787646.25500000012</v>
      </c>
      <c r="M38" s="87">
        <v>1</v>
      </c>
      <c r="N38" s="84">
        <f t="shared" si="1"/>
        <v>787646.25500000012</v>
      </c>
      <c r="O38" s="85" t="s">
        <v>375</v>
      </c>
      <c r="P38" s="117" t="s">
        <v>14</v>
      </c>
      <c r="Q38" s="85" t="s">
        <v>61</v>
      </c>
      <c r="R38" s="419">
        <v>1</v>
      </c>
    </row>
    <row r="39" spans="1:18" s="99" customFormat="1" hidden="1" x14ac:dyDescent="0.25">
      <c r="A39" s="48">
        <f t="shared" si="0"/>
        <v>6</v>
      </c>
      <c r="B39" s="86" t="s">
        <v>120</v>
      </c>
      <c r="C39" s="82" t="s">
        <v>63</v>
      </c>
      <c r="D39" s="96" t="s">
        <v>11</v>
      </c>
      <c r="E39" s="86" t="s">
        <v>64</v>
      </c>
      <c r="F39" s="71" t="s">
        <v>120</v>
      </c>
      <c r="G39" s="71"/>
      <c r="H39" s="63"/>
      <c r="I39" s="97" t="s">
        <v>12</v>
      </c>
      <c r="J39" s="118" t="s">
        <v>41</v>
      </c>
      <c r="K39" s="84" t="s">
        <v>121</v>
      </c>
      <c r="L39" s="84">
        <v>56025.498584928231</v>
      </c>
      <c r="M39" s="87">
        <v>1</v>
      </c>
      <c r="N39" s="84">
        <f t="shared" si="1"/>
        <v>56025.498584928231</v>
      </c>
      <c r="O39" s="85" t="s">
        <v>118</v>
      </c>
      <c r="P39" s="117" t="s">
        <v>14</v>
      </c>
      <c r="Q39" s="85" t="s">
        <v>61</v>
      </c>
      <c r="R39" s="419">
        <v>1</v>
      </c>
    </row>
    <row r="40" spans="1:18" s="99" customFormat="1" hidden="1" x14ac:dyDescent="0.25">
      <c r="A40" s="48">
        <f t="shared" si="0"/>
        <v>7</v>
      </c>
      <c r="B40" s="86" t="s">
        <v>120</v>
      </c>
      <c r="C40" s="82" t="s">
        <v>63</v>
      </c>
      <c r="D40" s="96" t="s">
        <v>11</v>
      </c>
      <c r="E40" s="86" t="s">
        <v>64</v>
      </c>
      <c r="F40" s="71" t="s">
        <v>123</v>
      </c>
      <c r="G40" s="71"/>
      <c r="H40" s="63"/>
      <c r="I40" s="97" t="s">
        <v>22</v>
      </c>
      <c r="J40" s="118" t="s">
        <v>41</v>
      </c>
      <c r="K40" s="84" t="s">
        <v>124</v>
      </c>
      <c r="L40" s="84">
        <v>11832.394920737674</v>
      </c>
      <c r="M40" s="87">
        <v>48</v>
      </c>
      <c r="N40" s="84">
        <f t="shared" si="1"/>
        <v>567954.95619540836</v>
      </c>
      <c r="O40" s="85" t="s">
        <v>118</v>
      </c>
      <c r="P40" s="117" t="s">
        <v>14</v>
      </c>
      <c r="Q40" s="85" t="s">
        <v>61</v>
      </c>
      <c r="R40" s="419">
        <v>1</v>
      </c>
    </row>
    <row r="41" spans="1:18" s="99" customFormat="1" hidden="1" x14ac:dyDescent="0.25">
      <c r="A41" s="48">
        <f t="shared" si="0"/>
        <v>8</v>
      </c>
      <c r="B41" s="86" t="s">
        <v>120</v>
      </c>
      <c r="C41" s="82" t="s">
        <v>63</v>
      </c>
      <c r="D41" s="96" t="s">
        <v>11</v>
      </c>
      <c r="E41" s="86" t="s">
        <v>64</v>
      </c>
      <c r="F41" s="71" t="s">
        <v>125</v>
      </c>
      <c r="G41" s="71"/>
      <c r="H41" s="63"/>
      <c r="I41" s="97" t="s">
        <v>22</v>
      </c>
      <c r="J41" s="118" t="s">
        <v>41</v>
      </c>
      <c r="K41" s="84" t="s">
        <v>124</v>
      </c>
      <c r="L41" s="84">
        <v>11832.394920737674</v>
      </c>
      <c r="M41" s="87">
        <v>42</v>
      </c>
      <c r="N41" s="84">
        <f t="shared" si="1"/>
        <v>496960.5866709823</v>
      </c>
      <c r="O41" s="85" t="s">
        <v>118</v>
      </c>
      <c r="P41" s="117" t="s">
        <v>14</v>
      </c>
      <c r="Q41" s="85" t="s">
        <v>61</v>
      </c>
      <c r="R41" s="419">
        <v>1</v>
      </c>
    </row>
    <row r="42" spans="1:18" s="99" customFormat="1" hidden="1" x14ac:dyDescent="0.25">
      <c r="A42" s="48">
        <f t="shared" si="0"/>
        <v>9</v>
      </c>
      <c r="B42" s="86" t="s">
        <v>120</v>
      </c>
      <c r="C42" s="82" t="s">
        <v>63</v>
      </c>
      <c r="D42" s="96" t="s">
        <v>11</v>
      </c>
      <c r="E42" s="86" t="s">
        <v>64</v>
      </c>
      <c r="F42" s="71" t="s">
        <v>62</v>
      </c>
      <c r="G42" s="71"/>
      <c r="H42" s="63"/>
      <c r="I42" s="97" t="s">
        <v>22</v>
      </c>
      <c r="J42" s="118" t="s">
        <v>41</v>
      </c>
      <c r="K42" s="84" t="s">
        <v>124</v>
      </c>
      <c r="L42" s="84">
        <v>11832.394920737674</v>
      </c>
      <c r="M42" s="87">
        <v>5</v>
      </c>
      <c r="N42" s="84">
        <f t="shared" si="1"/>
        <v>59161.974603688366</v>
      </c>
      <c r="O42" s="85" t="s">
        <v>118</v>
      </c>
      <c r="P42" s="117" t="s">
        <v>14</v>
      </c>
      <c r="Q42" s="85" t="s">
        <v>61</v>
      </c>
      <c r="R42" s="419">
        <v>1</v>
      </c>
    </row>
    <row r="43" spans="1:18" hidden="1" x14ac:dyDescent="0.25">
      <c r="A43" s="48">
        <f t="shared" si="0"/>
        <v>10</v>
      </c>
      <c r="B43" s="86"/>
      <c r="C43" s="82"/>
      <c r="D43" s="96"/>
      <c r="E43" s="86"/>
      <c r="F43" s="71"/>
      <c r="G43" s="71"/>
      <c r="H43" s="63"/>
      <c r="I43" s="97"/>
      <c r="J43" s="118"/>
      <c r="K43" s="84"/>
      <c r="L43" s="84"/>
      <c r="M43" s="87"/>
      <c r="N43" s="84"/>
      <c r="O43" s="85"/>
      <c r="P43" s="117"/>
      <c r="Q43" s="85"/>
      <c r="R43" s="419"/>
    </row>
    <row r="44" spans="1:18" s="98" customFormat="1" x14ac:dyDescent="0.25">
      <c r="A44" s="48"/>
      <c r="B44" s="86"/>
      <c r="C44" s="82"/>
      <c r="D44" s="96"/>
      <c r="E44" s="86"/>
      <c r="F44" s="71"/>
      <c r="G44" s="71"/>
      <c r="H44" s="63"/>
      <c r="I44" s="97"/>
      <c r="J44" s="118"/>
      <c r="K44" s="84"/>
      <c r="L44" s="84"/>
      <c r="M44" s="87"/>
      <c r="N44" s="84"/>
      <c r="O44" s="85"/>
      <c r="P44" s="117"/>
      <c r="Q44" s="85"/>
      <c r="R44" s="419"/>
    </row>
    <row r="45" spans="1:18" s="98" customFormat="1" x14ac:dyDescent="0.25">
      <c r="A45" s="48"/>
      <c r="B45" s="86"/>
      <c r="C45" s="82"/>
      <c r="D45" s="96"/>
      <c r="E45" s="86"/>
      <c r="F45" s="71"/>
      <c r="G45" s="71"/>
      <c r="H45" s="63"/>
      <c r="I45" s="97"/>
      <c r="J45" s="118"/>
      <c r="K45" s="84"/>
      <c r="L45" s="84"/>
      <c r="M45" s="87"/>
      <c r="N45" s="84"/>
      <c r="O45" s="85"/>
      <c r="P45" s="117"/>
      <c r="Q45" s="85"/>
      <c r="R45" s="419"/>
    </row>
    <row r="46" spans="1:18" s="98" customFormat="1" x14ac:dyDescent="0.25">
      <c r="A46" s="48"/>
      <c r="B46" s="86"/>
      <c r="C46" s="82"/>
      <c r="D46" s="96"/>
      <c r="E46" s="86"/>
      <c r="F46" s="71"/>
      <c r="G46" s="71"/>
      <c r="H46" s="63"/>
      <c r="I46" s="97"/>
      <c r="J46" s="118"/>
      <c r="K46" s="84"/>
      <c r="L46" s="84"/>
      <c r="M46" s="87"/>
      <c r="N46" s="84"/>
      <c r="O46" s="85"/>
      <c r="P46" s="117"/>
      <c r="Q46" s="85"/>
      <c r="R46" s="419"/>
    </row>
    <row r="47" spans="1:18" s="98" customFormat="1" hidden="1" x14ac:dyDescent="0.25">
      <c r="A47" s="48">
        <f t="shared" si="0"/>
        <v>1</v>
      </c>
      <c r="B47" s="86" t="s">
        <v>120</v>
      </c>
      <c r="C47" s="82" t="s">
        <v>65</v>
      </c>
      <c r="D47" s="96" t="s">
        <v>11</v>
      </c>
      <c r="E47" s="86" t="s">
        <v>66</v>
      </c>
      <c r="F47" s="71" t="s">
        <v>120</v>
      </c>
      <c r="G47" s="71"/>
      <c r="H47" s="63"/>
      <c r="I47" s="97" t="s">
        <v>25</v>
      </c>
      <c r="J47" s="118" t="s">
        <v>20</v>
      </c>
      <c r="K47" s="84" t="s">
        <v>121</v>
      </c>
      <c r="L47" s="84">
        <v>32221.530637394379</v>
      </c>
      <c r="M47" s="87">
        <v>1</v>
      </c>
      <c r="N47" s="84">
        <f t="shared" ref="N47:N55" si="2">L47*M47</f>
        <v>32221.530637394379</v>
      </c>
      <c r="O47" s="85" t="s">
        <v>122</v>
      </c>
      <c r="P47" s="117" t="s">
        <v>14</v>
      </c>
      <c r="Q47" s="85" t="s">
        <v>61</v>
      </c>
      <c r="R47" s="419">
        <v>1</v>
      </c>
    </row>
    <row r="48" spans="1:18" s="98" customFormat="1" hidden="1" x14ac:dyDescent="0.25">
      <c r="A48" s="48">
        <f t="shared" si="0"/>
        <v>2</v>
      </c>
      <c r="B48" s="86" t="s">
        <v>120</v>
      </c>
      <c r="C48" s="82" t="s">
        <v>65</v>
      </c>
      <c r="D48" s="96" t="s">
        <v>11</v>
      </c>
      <c r="E48" s="86" t="s">
        <v>66</v>
      </c>
      <c r="F48" s="71" t="s">
        <v>120</v>
      </c>
      <c r="G48" s="71"/>
      <c r="H48" s="63"/>
      <c r="I48" s="310" t="s">
        <v>25</v>
      </c>
      <c r="J48" s="118" t="s">
        <v>28</v>
      </c>
      <c r="K48" s="84" t="s">
        <v>121</v>
      </c>
      <c r="L48" s="84">
        <v>0</v>
      </c>
      <c r="M48" s="87">
        <v>1</v>
      </c>
      <c r="N48" s="84">
        <f t="shared" si="2"/>
        <v>0</v>
      </c>
      <c r="O48" s="85" t="s">
        <v>122</v>
      </c>
      <c r="P48" s="117" t="s">
        <v>14</v>
      </c>
      <c r="Q48" s="85" t="s">
        <v>61</v>
      </c>
      <c r="R48" s="419">
        <v>1</v>
      </c>
    </row>
    <row r="49" spans="1:18" s="98" customFormat="1" hidden="1" x14ac:dyDescent="0.25">
      <c r="A49" s="48">
        <f t="shared" si="0"/>
        <v>3</v>
      </c>
      <c r="B49" s="86" t="s">
        <v>120</v>
      </c>
      <c r="C49" s="82" t="s">
        <v>65</v>
      </c>
      <c r="D49" s="96" t="s">
        <v>11</v>
      </c>
      <c r="E49" s="119" t="s">
        <v>66</v>
      </c>
      <c r="F49" s="71" t="s">
        <v>120</v>
      </c>
      <c r="G49" s="71"/>
      <c r="H49" s="63"/>
      <c r="I49" s="97" t="s">
        <v>25</v>
      </c>
      <c r="J49" s="118" t="s">
        <v>34</v>
      </c>
      <c r="K49" s="84" t="s">
        <v>121</v>
      </c>
      <c r="L49" s="84">
        <v>380299.11940674897</v>
      </c>
      <c r="M49" s="87">
        <v>1</v>
      </c>
      <c r="N49" s="84">
        <f t="shared" si="2"/>
        <v>380299.11940674897</v>
      </c>
      <c r="O49" s="85" t="s">
        <v>374</v>
      </c>
      <c r="P49" s="117" t="s">
        <v>14</v>
      </c>
      <c r="Q49" s="85" t="s">
        <v>61</v>
      </c>
      <c r="R49" s="419">
        <v>1</v>
      </c>
    </row>
    <row r="50" spans="1:18" s="98" customFormat="1" hidden="1" x14ac:dyDescent="0.25">
      <c r="A50" s="48">
        <f t="shared" si="0"/>
        <v>4</v>
      </c>
      <c r="B50" s="86" t="s">
        <v>120</v>
      </c>
      <c r="C50" s="82" t="s">
        <v>65</v>
      </c>
      <c r="D50" s="96" t="s">
        <v>11</v>
      </c>
      <c r="E50" s="119" t="s">
        <v>66</v>
      </c>
      <c r="F50" s="71" t="s">
        <v>120</v>
      </c>
      <c r="G50" s="71"/>
      <c r="H50" s="63"/>
      <c r="I50" s="97" t="s">
        <v>25</v>
      </c>
      <c r="J50" s="118" t="s">
        <v>35</v>
      </c>
      <c r="K50" s="84" t="s">
        <v>121</v>
      </c>
      <c r="L50" s="84">
        <v>96423.802286587073</v>
      </c>
      <c r="M50" s="87">
        <v>1</v>
      </c>
      <c r="N50" s="84">
        <f t="shared" si="2"/>
        <v>96423.802286587073</v>
      </c>
      <c r="O50" s="85" t="s">
        <v>374</v>
      </c>
      <c r="P50" s="117" t="s">
        <v>14</v>
      </c>
      <c r="Q50" s="85" t="s">
        <v>61</v>
      </c>
      <c r="R50" s="419">
        <v>1</v>
      </c>
    </row>
    <row r="51" spans="1:18" s="98" customFormat="1" hidden="1" x14ac:dyDescent="0.25">
      <c r="A51" s="48">
        <f t="shared" si="0"/>
        <v>5</v>
      </c>
      <c r="B51" s="86" t="s">
        <v>120</v>
      </c>
      <c r="C51" s="82" t="s">
        <v>65</v>
      </c>
      <c r="D51" s="96" t="s">
        <v>11</v>
      </c>
      <c r="E51" s="119" t="s">
        <v>66</v>
      </c>
      <c r="F51" s="71" t="s">
        <v>120</v>
      </c>
      <c r="G51" s="71"/>
      <c r="H51" s="63"/>
      <c r="I51" s="97" t="s">
        <v>25</v>
      </c>
      <c r="J51" s="118" t="s">
        <v>35</v>
      </c>
      <c r="K51" s="84" t="s">
        <v>121</v>
      </c>
      <c r="L51" s="84">
        <v>750375.76900000009</v>
      </c>
      <c r="M51" s="87">
        <v>1</v>
      </c>
      <c r="N51" s="84">
        <f t="shared" si="2"/>
        <v>750375.76900000009</v>
      </c>
      <c r="O51" s="85" t="s">
        <v>375</v>
      </c>
      <c r="P51" s="117" t="s">
        <v>14</v>
      </c>
      <c r="Q51" s="85" t="s">
        <v>61</v>
      </c>
      <c r="R51" s="419">
        <v>1</v>
      </c>
    </row>
    <row r="52" spans="1:18" s="98" customFormat="1" hidden="1" x14ac:dyDescent="0.25">
      <c r="A52" s="48">
        <f t="shared" si="0"/>
        <v>6</v>
      </c>
      <c r="B52" s="86" t="s">
        <v>120</v>
      </c>
      <c r="C52" s="82" t="s">
        <v>65</v>
      </c>
      <c r="D52" s="96" t="s">
        <v>11</v>
      </c>
      <c r="E52" s="119" t="s">
        <v>66</v>
      </c>
      <c r="F52" s="71" t="s">
        <v>120</v>
      </c>
      <c r="G52" s="71"/>
      <c r="H52" s="63"/>
      <c r="I52" s="97" t="s">
        <v>12</v>
      </c>
      <c r="J52" s="118" t="s">
        <v>41</v>
      </c>
      <c r="K52" s="84" t="s">
        <v>121</v>
      </c>
      <c r="L52" s="84">
        <v>54994.989552785206</v>
      </c>
      <c r="M52" s="87">
        <v>1</v>
      </c>
      <c r="N52" s="84">
        <f t="shared" si="2"/>
        <v>54994.989552785206</v>
      </c>
      <c r="O52" s="85" t="s">
        <v>118</v>
      </c>
      <c r="P52" s="117" t="s">
        <v>14</v>
      </c>
      <c r="Q52" s="85" t="s">
        <v>61</v>
      </c>
      <c r="R52" s="419">
        <v>1</v>
      </c>
    </row>
    <row r="53" spans="1:18" s="98" customFormat="1" hidden="1" x14ac:dyDescent="0.25">
      <c r="A53" s="48">
        <f t="shared" si="0"/>
        <v>7</v>
      </c>
      <c r="B53" s="86" t="s">
        <v>120</v>
      </c>
      <c r="C53" s="82" t="s">
        <v>65</v>
      </c>
      <c r="D53" s="96" t="s">
        <v>11</v>
      </c>
      <c r="E53" s="119" t="s">
        <v>66</v>
      </c>
      <c r="F53" s="71" t="s">
        <v>123</v>
      </c>
      <c r="G53" s="71"/>
      <c r="H53" s="63"/>
      <c r="I53" s="97" t="s">
        <v>22</v>
      </c>
      <c r="J53" s="118" t="s">
        <v>41</v>
      </c>
      <c r="K53" s="84" t="s">
        <v>124</v>
      </c>
      <c r="L53" s="84">
        <v>11832.394920737674</v>
      </c>
      <c r="M53" s="87">
        <v>48</v>
      </c>
      <c r="N53" s="84">
        <f t="shared" si="2"/>
        <v>567954.95619540836</v>
      </c>
      <c r="O53" s="85" t="s">
        <v>118</v>
      </c>
      <c r="P53" s="117" t="s">
        <v>14</v>
      </c>
      <c r="Q53" s="85" t="s">
        <v>61</v>
      </c>
      <c r="R53" s="419">
        <v>1</v>
      </c>
    </row>
    <row r="54" spans="1:18" s="98" customFormat="1" hidden="1" x14ac:dyDescent="0.25">
      <c r="A54" s="48">
        <f t="shared" si="0"/>
        <v>8</v>
      </c>
      <c r="B54" s="86" t="s">
        <v>120</v>
      </c>
      <c r="C54" s="82" t="s">
        <v>65</v>
      </c>
      <c r="D54" s="96" t="s">
        <v>11</v>
      </c>
      <c r="E54" s="119" t="s">
        <v>66</v>
      </c>
      <c r="F54" s="71" t="s">
        <v>125</v>
      </c>
      <c r="G54" s="71"/>
      <c r="H54" s="63"/>
      <c r="I54" s="97" t="s">
        <v>22</v>
      </c>
      <c r="J54" s="118" t="s">
        <v>41</v>
      </c>
      <c r="K54" s="84" t="s">
        <v>124</v>
      </c>
      <c r="L54" s="84">
        <v>11832.394920737674</v>
      </c>
      <c r="M54" s="87">
        <v>42</v>
      </c>
      <c r="N54" s="84">
        <f t="shared" si="2"/>
        <v>496960.5866709823</v>
      </c>
      <c r="O54" s="85" t="s">
        <v>118</v>
      </c>
      <c r="P54" s="117" t="s">
        <v>14</v>
      </c>
      <c r="Q54" s="85" t="s">
        <v>61</v>
      </c>
      <c r="R54" s="419">
        <v>1</v>
      </c>
    </row>
    <row r="55" spans="1:18" s="98" customFormat="1" hidden="1" x14ac:dyDescent="0.25">
      <c r="A55" s="48">
        <f t="shared" si="0"/>
        <v>9</v>
      </c>
      <c r="B55" s="86" t="s">
        <v>120</v>
      </c>
      <c r="C55" s="82" t="s">
        <v>65</v>
      </c>
      <c r="D55" s="96" t="s">
        <v>11</v>
      </c>
      <c r="E55" s="119" t="s">
        <v>66</v>
      </c>
      <c r="F55" s="71" t="s">
        <v>62</v>
      </c>
      <c r="G55" s="71"/>
      <c r="H55" s="63"/>
      <c r="I55" s="97" t="s">
        <v>22</v>
      </c>
      <c r="J55" s="118" t="s">
        <v>41</v>
      </c>
      <c r="K55" s="84" t="s">
        <v>124</v>
      </c>
      <c r="L55" s="84">
        <v>11832.394920737674</v>
      </c>
      <c r="M55" s="87">
        <v>5</v>
      </c>
      <c r="N55" s="84">
        <f t="shared" si="2"/>
        <v>59161.974603688366</v>
      </c>
      <c r="O55" s="85" t="s">
        <v>118</v>
      </c>
      <c r="P55" s="117" t="s">
        <v>14</v>
      </c>
      <c r="Q55" s="85" t="s">
        <v>61</v>
      </c>
      <c r="R55" s="419">
        <v>1</v>
      </c>
    </row>
    <row r="56" spans="1:18" s="98" customFormat="1" hidden="1" x14ac:dyDescent="0.25">
      <c r="A56" s="48">
        <f t="shared" si="0"/>
        <v>10</v>
      </c>
      <c r="B56" s="86"/>
      <c r="C56" s="82"/>
      <c r="D56" s="96"/>
      <c r="E56" s="119"/>
      <c r="F56" s="71"/>
      <c r="G56" s="71"/>
      <c r="H56" s="63"/>
      <c r="I56" s="97"/>
      <c r="J56" s="118"/>
      <c r="K56" s="84"/>
      <c r="L56" s="84"/>
      <c r="M56" s="87"/>
      <c r="N56" s="84"/>
      <c r="O56" s="85"/>
      <c r="P56" s="117"/>
      <c r="Q56" s="85"/>
      <c r="R56" s="419"/>
    </row>
    <row r="57" spans="1:18" s="98" customFormat="1" x14ac:dyDescent="0.25">
      <c r="A57" s="48"/>
      <c r="B57" s="86"/>
      <c r="C57" s="82"/>
      <c r="D57" s="96"/>
      <c r="E57" s="119"/>
      <c r="F57" s="71"/>
      <c r="G57" s="71"/>
      <c r="H57" s="63"/>
      <c r="I57" s="97"/>
      <c r="J57" s="118"/>
      <c r="K57" s="84"/>
      <c r="L57" s="84"/>
      <c r="M57" s="87"/>
      <c r="N57" s="84"/>
      <c r="O57" s="85"/>
      <c r="P57" s="117"/>
      <c r="Q57" s="85"/>
      <c r="R57" s="419"/>
    </row>
    <row r="58" spans="1:18" s="98" customFormat="1" x14ac:dyDescent="0.25">
      <c r="A58" s="48"/>
      <c r="B58" s="86"/>
      <c r="C58" s="82"/>
      <c r="D58" s="96"/>
      <c r="E58" s="119"/>
      <c r="F58" s="71"/>
      <c r="G58" s="71"/>
      <c r="H58" s="63"/>
      <c r="I58" s="97"/>
      <c r="J58" s="118"/>
      <c r="K58" s="84"/>
      <c r="L58" s="84"/>
      <c r="M58" s="87"/>
      <c r="N58" s="84"/>
      <c r="O58" s="85"/>
      <c r="P58" s="117"/>
      <c r="Q58" s="85"/>
      <c r="R58" s="419"/>
    </row>
    <row r="59" spans="1:18" s="98" customFormat="1" x14ac:dyDescent="0.25">
      <c r="A59" s="48"/>
      <c r="B59" s="86"/>
      <c r="C59" s="82"/>
      <c r="D59" s="96"/>
      <c r="E59" s="119"/>
      <c r="F59" s="71"/>
      <c r="G59" s="71"/>
      <c r="H59" s="63"/>
      <c r="I59" s="97"/>
      <c r="J59" s="118"/>
      <c r="K59" s="84"/>
      <c r="L59" s="84"/>
      <c r="M59" s="87"/>
      <c r="N59" s="84"/>
      <c r="O59" s="85"/>
      <c r="P59" s="117"/>
      <c r="Q59" s="85"/>
      <c r="R59" s="419"/>
    </row>
    <row r="60" spans="1:18" s="98" customFormat="1" hidden="1" x14ac:dyDescent="0.25">
      <c r="A60" s="48">
        <f t="shared" si="0"/>
        <v>1</v>
      </c>
      <c r="B60" s="86" t="s">
        <v>120</v>
      </c>
      <c r="C60" s="82" t="s">
        <v>67</v>
      </c>
      <c r="D60" s="96" t="s">
        <v>11</v>
      </c>
      <c r="E60" s="119" t="s">
        <v>131</v>
      </c>
      <c r="F60" s="71" t="s">
        <v>120</v>
      </c>
      <c r="G60" s="71"/>
      <c r="H60" s="63"/>
      <c r="I60" s="97" t="s">
        <v>25</v>
      </c>
      <c r="J60" s="118" t="s">
        <v>20</v>
      </c>
      <c r="K60" s="84" t="s">
        <v>121</v>
      </c>
      <c r="L60" s="84">
        <v>5701.8356549884074</v>
      </c>
      <c r="M60" s="87">
        <v>1</v>
      </c>
      <c r="N60" s="84">
        <f t="shared" ref="N60:N68" si="3">L60*M60</f>
        <v>5701.8356549884074</v>
      </c>
      <c r="O60" s="85" t="s">
        <v>122</v>
      </c>
      <c r="P60" s="117" t="s">
        <v>14</v>
      </c>
      <c r="Q60" s="85" t="s">
        <v>61</v>
      </c>
      <c r="R60" s="419">
        <v>1</v>
      </c>
    </row>
    <row r="61" spans="1:18" s="98" customFormat="1" hidden="1" x14ac:dyDescent="0.25">
      <c r="A61" s="48">
        <f t="shared" si="0"/>
        <v>2</v>
      </c>
      <c r="B61" s="86" t="s">
        <v>120</v>
      </c>
      <c r="C61" s="82" t="s">
        <v>67</v>
      </c>
      <c r="D61" s="96" t="s">
        <v>11</v>
      </c>
      <c r="E61" s="119" t="s">
        <v>131</v>
      </c>
      <c r="F61" s="71" t="s">
        <v>120</v>
      </c>
      <c r="G61" s="71"/>
      <c r="H61" s="63"/>
      <c r="I61" s="97" t="s">
        <v>25</v>
      </c>
      <c r="J61" s="118" t="s">
        <v>28</v>
      </c>
      <c r="K61" s="84" t="s">
        <v>121</v>
      </c>
      <c r="L61" s="84">
        <v>0</v>
      </c>
      <c r="M61" s="87">
        <v>1</v>
      </c>
      <c r="N61" s="84">
        <f t="shared" si="3"/>
        <v>0</v>
      </c>
      <c r="O61" s="85" t="s">
        <v>122</v>
      </c>
      <c r="P61" s="117" t="s">
        <v>14</v>
      </c>
      <c r="Q61" s="85" t="s">
        <v>61</v>
      </c>
      <c r="R61" s="419">
        <v>1</v>
      </c>
    </row>
    <row r="62" spans="1:18" s="98" customFormat="1" hidden="1" x14ac:dyDescent="0.25">
      <c r="A62" s="48">
        <f t="shared" si="0"/>
        <v>3</v>
      </c>
      <c r="B62" s="86" t="s">
        <v>120</v>
      </c>
      <c r="C62" s="82" t="s">
        <v>67</v>
      </c>
      <c r="D62" s="96" t="s">
        <v>11</v>
      </c>
      <c r="E62" s="119" t="s">
        <v>131</v>
      </c>
      <c r="F62" s="71" t="s">
        <v>120</v>
      </c>
      <c r="G62" s="71"/>
      <c r="H62" s="63"/>
      <c r="I62" s="97" t="s">
        <v>25</v>
      </c>
      <c r="J62" s="118" t="s">
        <v>34</v>
      </c>
      <c r="K62" s="84" t="s">
        <v>121</v>
      </c>
      <c r="L62" s="84">
        <v>95859.612378155507</v>
      </c>
      <c r="M62" s="87">
        <v>1</v>
      </c>
      <c r="N62" s="84">
        <f t="shared" si="3"/>
        <v>95859.612378155507</v>
      </c>
      <c r="O62" s="85" t="s">
        <v>374</v>
      </c>
      <c r="P62" s="117" t="s">
        <v>14</v>
      </c>
      <c r="Q62" s="85" t="s">
        <v>61</v>
      </c>
      <c r="R62" s="419">
        <v>1</v>
      </c>
    </row>
    <row r="63" spans="1:18" s="98" customFormat="1" hidden="1" x14ac:dyDescent="0.25">
      <c r="A63" s="48">
        <f t="shared" si="0"/>
        <v>4</v>
      </c>
      <c r="B63" s="86" t="s">
        <v>120</v>
      </c>
      <c r="C63" s="82" t="s">
        <v>67</v>
      </c>
      <c r="D63" s="96" t="s">
        <v>11</v>
      </c>
      <c r="E63" s="119" t="s">
        <v>131</v>
      </c>
      <c r="F63" s="71" t="s">
        <v>120</v>
      </c>
      <c r="G63" s="71"/>
      <c r="H63" s="63"/>
      <c r="I63" s="97" t="s">
        <v>25</v>
      </c>
      <c r="J63" s="118" t="s">
        <v>35</v>
      </c>
      <c r="K63" s="84" t="s">
        <v>121</v>
      </c>
      <c r="L63" s="84">
        <v>4297.7126967413406</v>
      </c>
      <c r="M63" s="87">
        <v>1</v>
      </c>
      <c r="N63" s="84">
        <f t="shared" si="3"/>
        <v>4297.7126967413406</v>
      </c>
      <c r="O63" s="85" t="s">
        <v>374</v>
      </c>
      <c r="P63" s="117" t="s">
        <v>14</v>
      </c>
      <c r="Q63" s="85" t="s">
        <v>61</v>
      </c>
      <c r="R63" s="419">
        <v>1</v>
      </c>
    </row>
    <row r="64" spans="1:18" s="98" customFormat="1" hidden="1" x14ac:dyDescent="0.25">
      <c r="A64" s="48">
        <f t="shared" si="0"/>
        <v>5</v>
      </c>
      <c r="B64" s="86" t="s">
        <v>120</v>
      </c>
      <c r="C64" s="82" t="s">
        <v>67</v>
      </c>
      <c r="D64" s="96" t="s">
        <v>11</v>
      </c>
      <c r="E64" s="119" t="s">
        <v>131</v>
      </c>
      <c r="F64" s="71" t="s">
        <v>120</v>
      </c>
      <c r="G64" s="71"/>
      <c r="H64" s="63"/>
      <c r="I64" s="97" t="s">
        <v>25</v>
      </c>
      <c r="J64" s="118" t="s">
        <v>35</v>
      </c>
      <c r="K64" s="84" t="s">
        <v>121</v>
      </c>
      <c r="L64" s="84">
        <v>116611.73700000001</v>
      </c>
      <c r="M64" s="87">
        <v>1</v>
      </c>
      <c r="N64" s="84">
        <f t="shared" si="3"/>
        <v>116611.73700000001</v>
      </c>
      <c r="O64" s="85" t="s">
        <v>375</v>
      </c>
      <c r="P64" s="117" t="s">
        <v>14</v>
      </c>
      <c r="Q64" s="85" t="s">
        <v>61</v>
      </c>
      <c r="R64" s="419">
        <v>1</v>
      </c>
    </row>
    <row r="65" spans="1:18" s="98" customFormat="1" hidden="1" x14ac:dyDescent="0.25">
      <c r="A65" s="48">
        <f t="shared" si="0"/>
        <v>6</v>
      </c>
      <c r="B65" s="86" t="s">
        <v>120</v>
      </c>
      <c r="C65" s="82" t="s">
        <v>67</v>
      </c>
      <c r="D65" s="96" t="s">
        <v>11</v>
      </c>
      <c r="E65" s="119" t="s">
        <v>131</v>
      </c>
      <c r="F65" s="71" t="s">
        <v>120</v>
      </c>
      <c r="G65" s="71"/>
      <c r="H65" s="63"/>
      <c r="I65" s="97" t="s">
        <v>12</v>
      </c>
      <c r="J65" s="118" t="s">
        <v>41</v>
      </c>
      <c r="K65" s="84" t="s">
        <v>121</v>
      </c>
      <c r="L65" s="84">
        <v>10513.175069024674</v>
      </c>
      <c r="M65" s="87">
        <v>1</v>
      </c>
      <c r="N65" s="84">
        <f t="shared" si="3"/>
        <v>10513.175069024674</v>
      </c>
      <c r="O65" s="85" t="s">
        <v>118</v>
      </c>
      <c r="P65" s="117" t="s">
        <v>14</v>
      </c>
      <c r="Q65" s="85" t="s">
        <v>61</v>
      </c>
      <c r="R65" s="419">
        <v>1</v>
      </c>
    </row>
    <row r="66" spans="1:18" s="98" customFormat="1" hidden="1" x14ac:dyDescent="0.25">
      <c r="A66" s="48">
        <f t="shared" si="0"/>
        <v>7</v>
      </c>
      <c r="B66" s="86" t="s">
        <v>120</v>
      </c>
      <c r="C66" s="82" t="s">
        <v>67</v>
      </c>
      <c r="D66" s="96" t="s">
        <v>11</v>
      </c>
      <c r="E66" s="119" t="s">
        <v>131</v>
      </c>
      <c r="F66" s="71" t="s">
        <v>123</v>
      </c>
      <c r="G66" s="71"/>
      <c r="H66" s="63"/>
      <c r="I66" s="97" t="s">
        <v>22</v>
      </c>
      <c r="J66" s="118" t="s">
        <v>41</v>
      </c>
      <c r="K66" s="84" t="s">
        <v>124</v>
      </c>
      <c r="L66" s="84">
        <v>11832.394920737674</v>
      </c>
      <c r="M66" s="87">
        <v>16</v>
      </c>
      <c r="N66" s="84">
        <f t="shared" si="3"/>
        <v>189318.31873180278</v>
      </c>
      <c r="O66" s="85" t="s">
        <v>118</v>
      </c>
      <c r="P66" s="117" t="s">
        <v>14</v>
      </c>
      <c r="Q66" s="85" t="s">
        <v>61</v>
      </c>
      <c r="R66" s="419">
        <v>1</v>
      </c>
    </row>
    <row r="67" spans="1:18" s="98" customFormat="1" hidden="1" x14ac:dyDescent="0.25">
      <c r="A67" s="48">
        <f t="shared" si="0"/>
        <v>8</v>
      </c>
      <c r="B67" s="86" t="s">
        <v>120</v>
      </c>
      <c r="C67" s="82" t="s">
        <v>67</v>
      </c>
      <c r="D67" s="96" t="s">
        <v>11</v>
      </c>
      <c r="E67" s="119" t="s">
        <v>131</v>
      </c>
      <c r="F67" s="71" t="s">
        <v>125</v>
      </c>
      <c r="G67" s="71"/>
      <c r="H67" s="63"/>
      <c r="I67" s="97" t="s">
        <v>22</v>
      </c>
      <c r="J67" s="118" t="s">
        <v>41</v>
      </c>
      <c r="K67" s="84" t="s">
        <v>124</v>
      </c>
      <c r="L67" s="84">
        <v>11832.394920737674</v>
      </c>
      <c r="M67" s="87">
        <v>7</v>
      </c>
      <c r="N67" s="84">
        <f t="shared" si="3"/>
        <v>82826.764445163717</v>
      </c>
      <c r="O67" s="85" t="s">
        <v>118</v>
      </c>
      <c r="P67" s="117" t="s">
        <v>14</v>
      </c>
      <c r="Q67" s="85" t="s">
        <v>61</v>
      </c>
      <c r="R67" s="419">
        <v>1</v>
      </c>
    </row>
    <row r="68" spans="1:18" s="98" customFormat="1" hidden="1" x14ac:dyDescent="0.25">
      <c r="A68" s="48">
        <f t="shared" si="0"/>
        <v>9</v>
      </c>
      <c r="B68" s="86" t="s">
        <v>120</v>
      </c>
      <c r="C68" s="82" t="s">
        <v>67</v>
      </c>
      <c r="D68" s="96" t="s">
        <v>11</v>
      </c>
      <c r="E68" s="119" t="s">
        <v>131</v>
      </c>
      <c r="F68" s="71" t="s">
        <v>62</v>
      </c>
      <c r="G68" s="71"/>
      <c r="H68" s="63"/>
      <c r="I68" s="97" t="s">
        <v>22</v>
      </c>
      <c r="J68" s="118" t="s">
        <v>41</v>
      </c>
      <c r="K68" s="84" t="s">
        <v>124</v>
      </c>
      <c r="L68" s="84">
        <v>11832.394920737674</v>
      </c>
      <c r="M68" s="87">
        <v>4</v>
      </c>
      <c r="N68" s="84">
        <f t="shared" si="3"/>
        <v>47329.579682950694</v>
      </c>
      <c r="O68" s="85" t="s">
        <v>118</v>
      </c>
      <c r="P68" s="117" t="s">
        <v>14</v>
      </c>
      <c r="Q68" s="85" t="s">
        <v>61</v>
      </c>
      <c r="R68" s="419">
        <v>1</v>
      </c>
    </row>
    <row r="69" spans="1:18" s="98" customFormat="1" hidden="1" x14ac:dyDescent="0.25">
      <c r="A69" s="48">
        <f t="shared" si="0"/>
        <v>10</v>
      </c>
      <c r="B69" s="86"/>
      <c r="C69" s="82"/>
      <c r="D69" s="96"/>
      <c r="E69" s="119"/>
      <c r="F69" s="71"/>
      <c r="G69" s="71"/>
      <c r="H69" s="63"/>
      <c r="I69" s="97"/>
      <c r="J69" s="118"/>
      <c r="K69" s="84"/>
      <c r="L69" s="84"/>
      <c r="M69" s="87"/>
      <c r="N69" s="84"/>
      <c r="O69" s="85"/>
      <c r="P69" s="117"/>
      <c r="Q69" s="85"/>
      <c r="R69" s="419"/>
    </row>
    <row r="70" spans="1:18" s="99" customFormat="1" x14ac:dyDescent="0.25">
      <c r="A70" s="48"/>
      <c r="B70" s="86"/>
      <c r="C70" s="82"/>
      <c r="D70" s="96"/>
      <c r="E70" s="119"/>
      <c r="F70" s="71"/>
      <c r="G70" s="71"/>
      <c r="H70" s="63"/>
      <c r="I70" s="97"/>
      <c r="J70" s="118"/>
      <c r="K70" s="84"/>
      <c r="L70" s="84"/>
      <c r="M70" s="87"/>
      <c r="N70" s="84"/>
      <c r="O70" s="85"/>
      <c r="P70" s="117"/>
      <c r="Q70" s="85"/>
      <c r="R70" s="419"/>
    </row>
    <row r="71" spans="1:18" s="99" customFormat="1" x14ac:dyDescent="0.25">
      <c r="A71" s="48"/>
      <c r="B71" s="86"/>
      <c r="C71" s="82"/>
      <c r="D71" s="96"/>
      <c r="E71" s="119"/>
      <c r="F71" s="71"/>
      <c r="G71" s="71"/>
      <c r="H71" s="63"/>
      <c r="I71" s="97"/>
      <c r="J71" s="118"/>
      <c r="K71" s="84"/>
      <c r="L71" s="84"/>
      <c r="M71" s="87"/>
      <c r="N71" s="84"/>
      <c r="O71" s="85"/>
      <c r="P71" s="117"/>
      <c r="Q71" s="85"/>
      <c r="R71" s="419"/>
    </row>
    <row r="72" spans="1:18" s="99" customFormat="1" x14ac:dyDescent="0.25">
      <c r="A72" s="48"/>
      <c r="B72" s="86"/>
      <c r="C72" s="82"/>
      <c r="D72" s="96"/>
      <c r="E72" s="119"/>
      <c r="F72" s="71"/>
      <c r="G72" s="71"/>
      <c r="H72" s="63"/>
      <c r="I72" s="97"/>
      <c r="J72" s="118"/>
      <c r="K72" s="84"/>
      <c r="L72" s="84"/>
      <c r="M72" s="87"/>
      <c r="N72" s="84"/>
      <c r="O72" s="85"/>
      <c r="P72" s="117"/>
      <c r="Q72" s="85"/>
      <c r="R72" s="419"/>
    </row>
    <row r="73" spans="1:18" s="99" customFormat="1" hidden="1" x14ac:dyDescent="0.25">
      <c r="A73" s="48">
        <f t="shared" si="0"/>
        <v>1</v>
      </c>
      <c r="B73" s="86" t="s">
        <v>120</v>
      </c>
      <c r="C73" s="82" t="s">
        <v>68</v>
      </c>
      <c r="D73" s="96" t="s">
        <v>11</v>
      </c>
      <c r="E73" s="119" t="s">
        <v>132</v>
      </c>
      <c r="F73" s="71" t="s">
        <v>120</v>
      </c>
      <c r="G73" s="71"/>
      <c r="H73" s="63"/>
      <c r="I73" s="97" t="s">
        <v>25</v>
      </c>
      <c r="J73" s="118" t="s">
        <v>20</v>
      </c>
      <c r="K73" s="84" t="s">
        <v>121</v>
      </c>
      <c r="L73" s="84">
        <v>5701.8356549884074</v>
      </c>
      <c r="M73" s="87">
        <v>1</v>
      </c>
      <c r="N73" s="84">
        <f t="shared" ref="N73:N81" si="4">L73*M73</f>
        <v>5701.8356549884074</v>
      </c>
      <c r="O73" s="85" t="s">
        <v>122</v>
      </c>
      <c r="P73" s="117" t="s">
        <v>14</v>
      </c>
      <c r="Q73" s="85" t="s">
        <v>61</v>
      </c>
      <c r="R73" s="419">
        <v>1</v>
      </c>
    </row>
    <row r="74" spans="1:18" s="99" customFormat="1" hidden="1" x14ac:dyDescent="0.25">
      <c r="A74" s="48">
        <f t="shared" si="0"/>
        <v>2</v>
      </c>
      <c r="B74" s="86" t="s">
        <v>120</v>
      </c>
      <c r="C74" s="82" t="s">
        <v>68</v>
      </c>
      <c r="D74" s="96" t="s">
        <v>11</v>
      </c>
      <c r="E74" s="119" t="s">
        <v>132</v>
      </c>
      <c r="F74" s="71" t="s">
        <v>120</v>
      </c>
      <c r="G74" s="71"/>
      <c r="H74" s="63"/>
      <c r="I74" s="97" t="s">
        <v>25</v>
      </c>
      <c r="J74" s="118" t="s">
        <v>28</v>
      </c>
      <c r="K74" s="84" t="s">
        <v>121</v>
      </c>
      <c r="L74" s="84">
        <v>0</v>
      </c>
      <c r="M74" s="87">
        <v>1</v>
      </c>
      <c r="N74" s="84">
        <f t="shared" si="4"/>
        <v>0</v>
      </c>
      <c r="O74" s="85" t="s">
        <v>122</v>
      </c>
      <c r="P74" s="117" t="s">
        <v>14</v>
      </c>
      <c r="Q74" s="85" t="s">
        <v>61</v>
      </c>
      <c r="R74" s="419">
        <v>1</v>
      </c>
    </row>
    <row r="75" spans="1:18" s="99" customFormat="1" hidden="1" x14ac:dyDescent="0.25">
      <c r="A75" s="48">
        <f t="shared" si="0"/>
        <v>3</v>
      </c>
      <c r="B75" s="86" t="s">
        <v>120</v>
      </c>
      <c r="C75" s="82" t="s">
        <v>68</v>
      </c>
      <c r="D75" s="96" t="s">
        <v>11</v>
      </c>
      <c r="E75" s="119" t="s">
        <v>132</v>
      </c>
      <c r="F75" s="71" t="s">
        <v>120</v>
      </c>
      <c r="G75" s="71"/>
      <c r="H75" s="63"/>
      <c r="I75" s="97" t="s">
        <v>25</v>
      </c>
      <c r="J75" s="118" t="s">
        <v>34</v>
      </c>
      <c r="K75" s="84" t="s">
        <v>121</v>
      </c>
      <c r="L75" s="84">
        <v>95859.612378155507</v>
      </c>
      <c r="M75" s="87">
        <v>1</v>
      </c>
      <c r="N75" s="84">
        <f t="shared" si="4"/>
        <v>95859.612378155507</v>
      </c>
      <c r="O75" s="85" t="s">
        <v>374</v>
      </c>
      <c r="P75" s="117" t="s">
        <v>14</v>
      </c>
      <c r="Q75" s="85" t="s">
        <v>61</v>
      </c>
      <c r="R75" s="419">
        <v>1</v>
      </c>
    </row>
    <row r="76" spans="1:18" s="99" customFormat="1" hidden="1" x14ac:dyDescent="0.25">
      <c r="A76" s="48">
        <f t="shared" si="0"/>
        <v>4</v>
      </c>
      <c r="B76" s="86" t="s">
        <v>120</v>
      </c>
      <c r="C76" s="82" t="s">
        <v>68</v>
      </c>
      <c r="D76" s="96" t="s">
        <v>11</v>
      </c>
      <c r="E76" s="119" t="s">
        <v>132</v>
      </c>
      <c r="F76" s="71" t="s">
        <v>120</v>
      </c>
      <c r="G76" s="71"/>
      <c r="H76" s="63"/>
      <c r="I76" s="310" t="s">
        <v>25</v>
      </c>
      <c r="J76" s="118" t="s">
        <v>35</v>
      </c>
      <c r="K76" s="84" t="s">
        <v>121</v>
      </c>
      <c r="L76" s="84">
        <v>4297.7126967413406</v>
      </c>
      <c r="M76" s="87">
        <v>1</v>
      </c>
      <c r="N76" s="84">
        <f t="shared" si="4"/>
        <v>4297.7126967413406</v>
      </c>
      <c r="O76" s="85" t="s">
        <v>374</v>
      </c>
      <c r="P76" s="117" t="s">
        <v>14</v>
      </c>
      <c r="Q76" s="85" t="s">
        <v>61</v>
      </c>
      <c r="R76" s="419">
        <v>1</v>
      </c>
    </row>
    <row r="77" spans="1:18" s="99" customFormat="1" hidden="1" x14ac:dyDescent="0.25">
      <c r="A77" s="48">
        <f t="shared" si="0"/>
        <v>5</v>
      </c>
      <c r="B77" s="86" t="s">
        <v>120</v>
      </c>
      <c r="C77" s="82" t="s">
        <v>68</v>
      </c>
      <c r="D77" s="96" t="s">
        <v>11</v>
      </c>
      <c r="E77" s="119" t="s">
        <v>132</v>
      </c>
      <c r="F77" s="71" t="s">
        <v>120</v>
      </c>
      <c r="G77" s="71"/>
      <c r="H77" s="63"/>
      <c r="I77" s="97" t="s">
        <v>25</v>
      </c>
      <c r="J77" s="118" t="s">
        <v>35</v>
      </c>
      <c r="K77" s="84" t="s">
        <v>121</v>
      </c>
      <c r="L77" s="84">
        <v>116611.73700000001</v>
      </c>
      <c r="M77" s="87">
        <v>1</v>
      </c>
      <c r="N77" s="84">
        <f t="shared" si="4"/>
        <v>116611.73700000001</v>
      </c>
      <c r="O77" s="85" t="s">
        <v>375</v>
      </c>
      <c r="P77" s="117" t="s">
        <v>14</v>
      </c>
      <c r="Q77" s="85" t="s">
        <v>61</v>
      </c>
      <c r="R77" s="419">
        <v>1</v>
      </c>
    </row>
    <row r="78" spans="1:18" s="99" customFormat="1" hidden="1" x14ac:dyDescent="0.25">
      <c r="A78" s="48">
        <f t="shared" si="0"/>
        <v>6</v>
      </c>
      <c r="B78" s="86" t="s">
        <v>120</v>
      </c>
      <c r="C78" s="82" t="s">
        <v>68</v>
      </c>
      <c r="D78" s="96" t="s">
        <v>11</v>
      </c>
      <c r="E78" s="119" t="s">
        <v>132</v>
      </c>
      <c r="F78" s="71" t="s">
        <v>120</v>
      </c>
      <c r="G78" s="71"/>
      <c r="H78" s="63"/>
      <c r="I78" s="97" t="s">
        <v>12</v>
      </c>
      <c r="J78" s="118" t="s">
        <v>41</v>
      </c>
      <c r="K78" s="84" t="s">
        <v>121</v>
      </c>
      <c r="L78" s="84">
        <v>10513.175069024674</v>
      </c>
      <c r="M78" s="87">
        <v>1</v>
      </c>
      <c r="N78" s="84">
        <f t="shared" si="4"/>
        <v>10513.175069024674</v>
      </c>
      <c r="O78" s="85" t="s">
        <v>118</v>
      </c>
      <c r="P78" s="117" t="s">
        <v>14</v>
      </c>
      <c r="Q78" s="85" t="s">
        <v>61</v>
      </c>
      <c r="R78" s="419">
        <v>1</v>
      </c>
    </row>
    <row r="79" spans="1:18" s="99" customFormat="1" hidden="1" x14ac:dyDescent="0.25">
      <c r="A79" s="48">
        <f t="shared" si="0"/>
        <v>7</v>
      </c>
      <c r="B79" s="86" t="s">
        <v>120</v>
      </c>
      <c r="C79" s="82" t="s">
        <v>68</v>
      </c>
      <c r="D79" s="96" t="s">
        <v>11</v>
      </c>
      <c r="E79" s="119" t="s">
        <v>132</v>
      </c>
      <c r="F79" s="71" t="s">
        <v>123</v>
      </c>
      <c r="G79" s="71"/>
      <c r="H79" s="63"/>
      <c r="I79" s="97" t="s">
        <v>22</v>
      </c>
      <c r="J79" s="118" t="s">
        <v>41</v>
      </c>
      <c r="K79" s="84" t="s">
        <v>124</v>
      </c>
      <c r="L79" s="84">
        <v>11832.394920737674</v>
      </c>
      <c r="M79" s="87">
        <v>8</v>
      </c>
      <c r="N79" s="84">
        <f t="shared" si="4"/>
        <v>94659.159365901389</v>
      </c>
      <c r="O79" s="85" t="s">
        <v>118</v>
      </c>
      <c r="P79" s="117" t="s">
        <v>14</v>
      </c>
      <c r="Q79" s="85" t="s">
        <v>61</v>
      </c>
      <c r="R79" s="419">
        <v>1</v>
      </c>
    </row>
    <row r="80" spans="1:18" s="99" customFormat="1" hidden="1" x14ac:dyDescent="0.25">
      <c r="A80" s="48">
        <f t="shared" si="0"/>
        <v>8</v>
      </c>
      <c r="B80" s="86" t="s">
        <v>120</v>
      </c>
      <c r="C80" s="82" t="s">
        <v>68</v>
      </c>
      <c r="D80" s="96" t="s">
        <v>11</v>
      </c>
      <c r="E80" s="119" t="s">
        <v>132</v>
      </c>
      <c r="F80" s="71" t="s">
        <v>125</v>
      </c>
      <c r="G80" s="71"/>
      <c r="H80" s="63"/>
      <c r="I80" s="97" t="s">
        <v>22</v>
      </c>
      <c r="J80" s="118" t="s">
        <v>41</v>
      </c>
      <c r="K80" s="84" t="s">
        <v>124</v>
      </c>
      <c r="L80" s="84">
        <v>11832.394920737674</v>
      </c>
      <c r="M80" s="87">
        <v>15</v>
      </c>
      <c r="N80" s="84">
        <f t="shared" si="4"/>
        <v>177485.92381106509</v>
      </c>
      <c r="O80" s="85" t="s">
        <v>118</v>
      </c>
      <c r="P80" s="117" t="s">
        <v>14</v>
      </c>
      <c r="Q80" s="85" t="s">
        <v>61</v>
      </c>
      <c r="R80" s="419">
        <v>1</v>
      </c>
    </row>
    <row r="81" spans="1:18" s="99" customFormat="1" hidden="1" x14ac:dyDescent="0.25">
      <c r="A81" s="48">
        <f t="shared" si="0"/>
        <v>9</v>
      </c>
      <c r="B81" s="86" t="s">
        <v>120</v>
      </c>
      <c r="C81" s="82" t="s">
        <v>68</v>
      </c>
      <c r="D81" s="96" t="s">
        <v>11</v>
      </c>
      <c r="E81" s="119" t="s">
        <v>132</v>
      </c>
      <c r="F81" s="71" t="s">
        <v>62</v>
      </c>
      <c r="G81" s="71"/>
      <c r="H81" s="63"/>
      <c r="I81" s="97" t="s">
        <v>22</v>
      </c>
      <c r="J81" s="118" t="s">
        <v>41</v>
      </c>
      <c r="K81" s="84" t="s">
        <v>124</v>
      </c>
      <c r="L81" s="84">
        <v>11832.394920737674</v>
      </c>
      <c r="M81" s="87">
        <v>4</v>
      </c>
      <c r="N81" s="84">
        <f t="shared" si="4"/>
        <v>47329.579682950694</v>
      </c>
      <c r="O81" s="85" t="s">
        <v>118</v>
      </c>
      <c r="P81" s="117" t="s">
        <v>14</v>
      </c>
      <c r="Q81" s="85" t="s">
        <v>61</v>
      </c>
      <c r="R81" s="419">
        <v>1</v>
      </c>
    </row>
    <row r="82" spans="1:18" hidden="1" x14ac:dyDescent="0.25">
      <c r="A82" s="48">
        <f t="shared" si="0"/>
        <v>10</v>
      </c>
      <c r="B82" s="86"/>
      <c r="C82" s="82"/>
      <c r="D82" s="96"/>
      <c r="E82" s="119"/>
      <c r="F82" s="71"/>
      <c r="G82" s="71"/>
      <c r="H82" s="63"/>
      <c r="I82" s="97"/>
      <c r="J82" s="118"/>
      <c r="K82" s="84"/>
      <c r="L82" s="84"/>
      <c r="M82" s="87"/>
      <c r="N82" s="84"/>
      <c r="O82" s="85"/>
      <c r="P82" s="117"/>
      <c r="Q82" s="85"/>
      <c r="R82" s="419"/>
    </row>
    <row r="83" spans="1:18" s="98" customFormat="1" x14ac:dyDescent="0.25">
      <c r="A83" s="48"/>
      <c r="B83" s="86"/>
      <c r="C83" s="82"/>
      <c r="D83" s="96"/>
      <c r="E83" s="119"/>
      <c r="F83" s="71"/>
      <c r="G83" s="71"/>
      <c r="H83" s="63"/>
      <c r="I83" s="97"/>
      <c r="J83" s="118"/>
      <c r="K83" s="84"/>
      <c r="L83" s="84"/>
      <c r="M83" s="87"/>
      <c r="N83" s="84"/>
      <c r="O83" s="85"/>
      <c r="P83" s="117"/>
      <c r="Q83" s="85"/>
      <c r="R83" s="419"/>
    </row>
    <row r="84" spans="1:18" s="98" customFormat="1" x14ac:dyDescent="0.25">
      <c r="A84" s="48"/>
      <c r="B84" s="86"/>
      <c r="C84" s="82"/>
      <c r="D84" s="96"/>
      <c r="E84" s="119"/>
      <c r="F84" s="71"/>
      <c r="G84" s="71"/>
      <c r="H84" s="63"/>
      <c r="I84" s="97"/>
      <c r="J84" s="118"/>
      <c r="K84" s="84"/>
      <c r="L84" s="84"/>
      <c r="M84" s="87"/>
      <c r="N84" s="84"/>
      <c r="O84" s="85"/>
      <c r="P84" s="117"/>
      <c r="Q84" s="85"/>
      <c r="R84" s="419"/>
    </row>
    <row r="85" spans="1:18" s="98" customFormat="1" x14ac:dyDescent="0.25">
      <c r="A85" s="48"/>
      <c r="B85" s="86"/>
      <c r="C85" s="82"/>
      <c r="D85" s="96"/>
      <c r="E85" s="119"/>
      <c r="F85" s="71"/>
      <c r="G85" s="71"/>
      <c r="H85" s="63"/>
      <c r="I85" s="97"/>
      <c r="J85" s="118"/>
      <c r="K85" s="84"/>
      <c r="L85" s="84"/>
      <c r="M85" s="87"/>
      <c r="N85" s="84"/>
      <c r="O85" s="85"/>
      <c r="P85" s="117"/>
      <c r="Q85" s="85"/>
      <c r="R85" s="419"/>
    </row>
    <row r="86" spans="1:18" s="98" customFormat="1" hidden="1" x14ac:dyDescent="0.25">
      <c r="A86" s="48">
        <f t="shared" si="0"/>
        <v>1</v>
      </c>
      <c r="B86" s="86" t="s">
        <v>120</v>
      </c>
      <c r="C86" s="82" t="s">
        <v>69</v>
      </c>
      <c r="D86" s="96" t="s">
        <v>11</v>
      </c>
      <c r="E86" s="119" t="s">
        <v>133</v>
      </c>
      <c r="F86" s="71" t="s">
        <v>120</v>
      </c>
      <c r="G86" s="71"/>
      <c r="H86" s="63"/>
      <c r="I86" s="97" t="s">
        <v>25</v>
      </c>
      <c r="J86" s="118" t="s">
        <v>20</v>
      </c>
      <c r="K86" s="84" t="s">
        <v>121</v>
      </c>
      <c r="L86" s="84">
        <v>24689.88469978681</v>
      </c>
      <c r="M86" s="87">
        <v>1</v>
      </c>
      <c r="N86" s="84">
        <f t="shared" ref="N86:N94" si="5">L86*M86</f>
        <v>24689.88469978681</v>
      </c>
      <c r="O86" s="85" t="s">
        <v>122</v>
      </c>
      <c r="P86" s="117" t="s">
        <v>14</v>
      </c>
      <c r="Q86" s="85" t="s">
        <v>61</v>
      </c>
      <c r="R86" s="419">
        <v>1</v>
      </c>
    </row>
    <row r="87" spans="1:18" s="98" customFormat="1" hidden="1" x14ac:dyDescent="0.25">
      <c r="A87" s="48">
        <f t="shared" si="0"/>
        <v>2</v>
      </c>
      <c r="B87" s="86" t="s">
        <v>120</v>
      </c>
      <c r="C87" s="82" t="s">
        <v>69</v>
      </c>
      <c r="D87" s="96" t="s">
        <v>11</v>
      </c>
      <c r="E87" s="119" t="s">
        <v>133</v>
      </c>
      <c r="F87" s="71" t="s">
        <v>120</v>
      </c>
      <c r="G87" s="71"/>
      <c r="H87" s="63"/>
      <c r="I87" s="97" t="s">
        <v>25</v>
      </c>
      <c r="J87" s="118" t="s">
        <v>28</v>
      </c>
      <c r="K87" s="84" t="s">
        <v>121</v>
      </c>
      <c r="L87" s="84">
        <v>0</v>
      </c>
      <c r="M87" s="87">
        <v>1</v>
      </c>
      <c r="N87" s="84">
        <f t="shared" si="5"/>
        <v>0</v>
      </c>
      <c r="O87" s="85" t="s">
        <v>122</v>
      </c>
      <c r="P87" s="117" t="s">
        <v>14</v>
      </c>
      <c r="Q87" s="85" t="s">
        <v>61</v>
      </c>
      <c r="R87" s="419">
        <v>1</v>
      </c>
    </row>
    <row r="88" spans="1:18" s="98" customFormat="1" hidden="1" x14ac:dyDescent="0.25">
      <c r="A88" s="48">
        <f t="shared" si="0"/>
        <v>3</v>
      </c>
      <c r="B88" s="86" t="s">
        <v>120</v>
      </c>
      <c r="C88" s="82" t="s">
        <v>69</v>
      </c>
      <c r="D88" s="96" t="s">
        <v>11</v>
      </c>
      <c r="E88" s="119" t="s">
        <v>133</v>
      </c>
      <c r="F88" s="71" t="s">
        <v>120</v>
      </c>
      <c r="G88" s="71"/>
      <c r="H88" s="63"/>
      <c r="I88" s="97" t="s">
        <v>25</v>
      </c>
      <c r="J88" s="118" t="s">
        <v>34</v>
      </c>
      <c r="K88" s="84" t="s">
        <v>121</v>
      </c>
      <c r="L88" s="84">
        <v>287232.10332719743</v>
      </c>
      <c r="M88" s="87">
        <v>1</v>
      </c>
      <c r="N88" s="84">
        <f t="shared" si="5"/>
        <v>287232.10332719743</v>
      </c>
      <c r="O88" s="85" t="s">
        <v>374</v>
      </c>
      <c r="P88" s="117" t="s">
        <v>14</v>
      </c>
      <c r="Q88" s="85" t="s">
        <v>61</v>
      </c>
      <c r="R88" s="419">
        <v>1</v>
      </c>
    </row>
    <row r="89" spans="1:18" s="98" customFormat="1" hidden="1" x14ac:dyDescent="0.25">
      <c r="A89" s="48">
        <f t="shared" si="0"/>
        <v>4</v>
      </c>
      <c r="B89" s="86" t="s">
        <v>120</v>
      </c>
      <c r="C89" s="82" t="s">
        <v>69</v>
      </c>
      <c r="D89" s="96" t="s">
        <v>11</v>
      </c>
      <c r="E89" s="119" t="s">
        <v>133</v>
      </c>
      <c r="F89" s="71" t="s">
        <v>120</v>
      </c>
      <c r="G89" s="71"/>
      <c r="H89" s="63"/>
      <c r="I89" s="97" t="s">
        <v>25</v>
      </c>
      <c r="J89" s="118" t="s">
        <v>35</v>
      </c>
      <c r="K89" s="84" t="s">
        <v>121</v>
      </c>
      <c r="L89" s="84">
        <v>46973.688332862665</v>
      </c>
      <c r="M89" s="87">
        <v>1</v>
      </c>
      <c r="N89" s="84">
        <f t="shared" si="5"/>
        <v>46973.688332862665</v>
      </c>
      <c r="O89" s="85" t="s">
        <v>374</v>
      </c>
      <c r="P89" s="117" t="s">
        <v>14</v>
      </c>
      <c r="Q89" s="85" t="s">
        <v>61</v>
      </c>
      <c r="R89" s="419">
        <v>1</v>
      </c>
    </row>
    <row r="90" spans="1:18" s="98" customFormat="1" hidden="1" x14ac:dyDescent="0.25">
      <c r="A90" s="48">
        <f t="shared" si="0"/>
        <v>5</v>
      </c>
      <c r="B90" s="86" t="s">
        <v>120</v>
      </c>
      <c r="C90" s="82" t="s">
        <v>69</v>
      </c>
      <c r="D90" s="96" t="s">
        <v>11</v>
      </c>
      <c r="E90" s="119" t="s">
        <v>133</v>
      </c>
      <c r="F90" s="71" t="s">
        <v>120</v>
      </c>
      <c r="G90" s="71"/>
      <c r="H90" s="63"/>
      <c r="I90" s="97" t="s">
        <v>25</v>
      </c>
      <c r="J90" s="118" t="s">
        <v>35</v>
      </c>
      <c r="K90" s="84" t="s">
        <v>121</v>
      </c>
      <c r="L90" s="84">
        <v>457077.73100000009</v>
      </c>
      <c r="M90" s="87">
        <v>1</v>
      </c>
      <c r="N90" s="84">
        <f t="shared" si="5"/>
        <v>457077.73100000009</v>
      </c>
      <c r="O90" s="85" t="s">
        <v>375</v>
      </c>
      <c r="P90" s="117" t="s">
        <v>14</v>
      </c>
      <c r="Q90" s="85" t="s">
        <v>61</v>
      </c>
      <c r="R90" s="419">
        <v>1</v>
      </c>
    </row>
    <row r="91" spans="1:18" s="98" customFormat="1" hidden="1" x14ac:dyDescent="0.25">
      <c r="A91" s="48">
        <f t="shared" si="0"/>
        <v>6</v>
      </c>
      <c r="B91" s="86" t="s">
        <v>120</v>
      </c>
      <c r="C91" s="82" t="s">
        <v>69</v>
      </c>
      <c r="D91" s="96" t="s">
        <v>11</v>
      </c>
      <c r="E91" s="119" t="s">
        <v>133</v>
      </c>
      <c r="F91" s="71" t="s">
        <v>120</v>
      </c>
      <c r="G91" s="71"/>
      <c r="H91" s="63"/>
      <c r="I91" s="97" t="s">
        <v>12</v>
      </c>
      <c r="J91" s="118" t="s">
        <v>41</v>
      </c>
      <c r="K91" s="84" t="s">
        <v>121</v>
      </c>
      <c r="L91" s="84">
        <v>26799.607769499584</v>
      </c>
      <c r="M91" s="87">
        <v>1</v>
      </c>
      <c r="N91" s="84">
        <f t="shared" si="5"/>
        <v>26799.607769499584</v>
      </c>
      <c r="O91" s="85" t="s">
        <v>118</v>
      </c>
      <c r="P91" s="117" t="s">
        <v>14</v>
      </c>
      <c r="Q91" s="85" t="s">
        <v>61</v>
      </c>
      <c r="R91" s="419">
        <v>1</v>
      </c>
    </row>
    <row r="92" spans="1:18" s="98" customFormat="1" hidden="1" x14ac:dyDescent="0.25">
      <c r="A92" s="48">
        <f t="shared" si="0"/>
        <v>7</v>
      </c>
      <c r="B92" s="86" t="s">
        <v>120</v>
      </c>
      <c r="C92" s="82" t="s">
        <v>69</v>
      </c>
      <c r="D92" s="96" t="s">
        <v>11</v>
      </c>
      <c r="E92" s="119" t="s">
        <v>133</v>
      </c>
      <c r="F92" s="71" t="s">
        <v>123</v>
      </c>
      <c r="G92" s="71"/>
      <c r="H92" s="63"/>
      <c r="I92" s="97" t="s">
        <v>22</v>
      </c>
      <c r="J92" s="118" t="s">
        <v>41</v>
      </c>
      <c r="K92" s="84" t="s">
        <v>124</v>
      </c>
      <c r="L92" s="84">
        <v>11832.394920737674</v>
      </c>
      <c r="M92" s="87">
        <v>16</v>
      </c>
      <c r="N92" s="84">
        <f t="shared" si="5"/>
        <v>189318.31873180278</v>
      </c>
      <c r="O92" s="85" t="s">
        <v>118</v>
      </c>
      <c r="P92" s="117" t="s">
        <v>14</v>
      </c>
      <c r="Q92" s="85" t="s">
        <v>61</v>
      </c>
      <c r="R92" s="419">
        <v>1</v>
      </c>
    </row>
    <row r="93" spans="1:18" s="98" customFormat="1" hidden="1" x14ac:dyDescent="0.25">
      <c r="A93" s="48">
        <f t="shared" si="0"/>
        <v>8</v>
      </c>
      <c r="B93" s="86" t="s">
        <v>120</v>
      </c>
      <c r="C93" s="82" t="s">
        <v>69</v>
      </c>
      <c r="D93" s="96" t="s">
        <v>11</v>
      </c>
      <c r="E93" s="119" t="s">
        <v>133</v>
      </c>
      <c r="F93" s="71" t="s">
        <v>125</v>
      </c>
      <c r="G93" s="71"/>
      <c r="H93" s="63"/>
      <c r="I93" s="97" t="s">
        <v>22</v>
      </c>
      <c r="J93" s="118" t="s">
        <v>41</v>
      </c>
      <c r="K93" s="84" t="s">
        <v>124</v>
      </c>
      <c r="L93" s="84">
        <v>11832.394920737674</v>
      </c>
      <c r="M93" s="87">
        <v>14</v>
      </c>
      <c r="N93" s="84">
        <f t="shared" si="5"/>
        <v>165653.52889032743</v>
      </c>
      <c r="O93" s="85" t="s">
        <v>118</v>
      </c>
      <c r="P93" s="117" t="s">
        <v>14</v>
      </c>
      <c r="Q93" s="85" t="s">
        <v>61</v>
      </c>
      <c r="R93" s="419">
        <v>1</v>
      </c>
    </row>
    <row r="94" spans="1:18" s="98" customFormat="1" hidden="1" x14ac:dyDescent="0.25">
      <c r="A94" s="48">
        <f t="shared" si="0"/>
        <v>9</v>
      </c>
      <c r="B94" s="86" t="s">
        <v>120</v>
      </c>
      <c r="C94" s="82" t="s">
        <v>69</v>
      </c>
      <c r="D94" s="96" t="s">
        <v>11</v>
      </c>
      <c r="E94" s="119" t="s">
        <v>133</v>
      </c>
      <c r="F94" s="71" t="s">
        <v>62</v>
      </c>
      <c r="G94" s="71"/>
      <c r="H94" s="63"/>
      <c r="I94" s="97" t="s">
        <v>22</v>
      </c>
      <c r="J94" s="118" t="s">
        <v>41</v>
      </c>
      <c r="K94" s="84" t="s">
        <v>124</v>
      </c>
      <c r="L94" s="84">
        <v>11832.394920737674</v>
      </c>
      <c r="M94" s="87">
        <v>4</v>
      </c>
      <c r="N94" s="84">
        <f t="shared" si="5"/>
        <v>47329.579682950694</v>
      </c>
      <c r="O94" s="85" t="s">
        <v>118</v>
      </c>
      <c r="P94" s="117" t="s">
        <v>14</v>
      </c>
      <c r="Q94" s="85" t="s">
        <v>61</v>
      </c>
      <c r="R94" s="419">
        <v>1</v>
      </c>
    </row>
    <row r="95" spans="1:18" s="98" customFormat="1" hidden="1" x14ac:dyDescent="0.25">
      <c r="A95" s="48">
        <f t="shared" si="0"/>
        <v>10</v>
      </c>
      <c r="B95" s="86"/>
      <c r="C95" s="82"/>
      <c r="D95" s="96"/>
      <c r="E95" s="119"/>
      <c r="F95" s="71"/>
      <c r="G95" s="71"/>
      <c r="H95" s="63"/>
      <c r="I95" s="97"/>
      <c r="J95" s="118"/>
      <c r="K95" s="84"/>
      <c r="L95" s="84"/>
      <c r="M95" s="87"/>
      <c r="N95" s="84"/>
      <c r="O95" s="85"/>
      <c r="P95" s="117"/>
      <c r="Q95" s="85"/>
      <c r="R95" s="419"/>
    </row>
    <row r="96" spans="1:18" s="99" customFormat="1" x14ac:dyDescent="0.25">
      <c r="A96" s="48"/>
      <c r="B96" s="86"/>
      <c r="C96" s="82"/>
      <c r="D96" s="96"/>
      <c r="E96" s="119"/>
      <c r="F96" s="71"/>
      <c r="G96" s="71"/>
      <c r="H96" s="63"/>
      <c r="I96" s="97"/>
      <c r="J96" s="118"/>
      <c r="K96" s="84"/>
      <c r="L96" s="84"/>
      <c r="M96" s="87"/>
      <c r="N96" s="84"/>
      <c r="O96" s="85"/>
      <c r="P96" s="117"/>
      <c r="Q96" s="85"/>
      <c r="R96" s="419"/>
    </row>
    <row r="97" spans="1:18" s="99" customFormat="1" x14ac:dyDescent="0.25">
      <c r="A97" s="48"/>
      <c r="B97" s="86"/>
      <c r="C97" s="82"/>
      <c r="D97" s="96"/>
      <c r="E97" s="119"/>
      <c r="F97" s="71"/>
      <c r="G97" s="71"/>
      <c r="H97" s="63"/>
      <c r="I97" s="97"/>
      <c r="J97" s="118"/>
      <c r="K97" s="84"/>
      <c r="L97" s="84"/>
      <c r="M97" s="87"/>
      <c r="N97" s="84"/>
      <c r="O97" s="85"/>
      <c r="P97" s="117"/>
      <c r="Q97" s="85"/>
      <c r="R97" s="419"/>
    </row>
    <row r="98" spans="1:18" s="99" customFormat="1" x14ac:dyDescent="0.25">
      <c r="A98" s="48"/>
      <c r="B98" s="86"/>
      <c r="C98" s="82"/>
      <c r="D98" s="96"/>
      <c r="E98" s="119"/>
      <c r="F98" s="71"/>
      <c r="G98" s="71"/>
      <c r="H98" s="63"/>
      <c r="I98" s="97"/>
      <c r="J98" s="118"/>
      <c r="K98" s="84"/>
      <c r="L98" s="84"/>
      <c r="M98" s="87"/>
      <c r="N98" s="84"/>
      <c r="O98" s="85"/>
      <c r="P98" s="117"/>
      <c r="Q98" s="85"/>
      <c r="R98" s="419"/>
    </row>
    <row r="99" spans="1:18" s="99" customFormat="1" hidden="1" x14ac:dyDescent="0.25">
      <c r="A99" s="48">
        <f t="shared" ref="A99:A162" si="6">A98+1</f>
        <v>1</v>
      </c>
      <c r="B99" s="86" t="s">
        <v>120</v>
      </c>
      <c r="C99" s="82" t="s">
        <v>134</v>
      </c>
      <c r="D99" s="96" t="s">
        <v>11</v>
      </c>
      <c r="E99" s="119" t="s">
        <v>376</v>
      </c>
      <c r="F99" s="71" t="s">
        <v>120</v>
      </c>
      <c r="G99" s="71"/>
      <c r="H99" s="63"/>
      <c r="I99" s="310" t="s">
        <v>25</v>
      </c>
      <c r="J99" s="118" t="s">
        <v>20</v>
      </c>
      <c r="K99" s="84" t="s">
        <v>121</v>
      </c>
      <c r="L99" s="84">
        <v>38623.080582943941</v>
      </c>
      <c r="M99" s="87">
        <v>1</v>
      </c>
      <c r="N99" s="84">
        <f t="shared" ref="N99:N107" si="7">L99*M99</f>
        <v>38623.080582943941</v>
      </c>
      <c r="O99" s="85" t="s">
        <v>122</v>
      </c>
      <c r="P99" s="117" t="s">
        <v>14</v>
      </c>
      <c r="Q99" s="85" t="s">
        <v>61</v>
      </c>
      <c r="R99" s="419">
        <v>1</v>
      </c>
    </row>
    <row r="100" spans="1:18" s="99" customFormat="1" hidden="1" x14ac:dyDescent="0.25">
      <c r="A100" s="48">
        <f t="shared" si="6"/>
        <v>2</v>
      </c>
      <c r="B100" s="86" t="s">
        <v>120</v>
      </c>
      <c r="C100" s="82" t="s">
        <v>134</v>
      </c>
      <c r="D100" s="96" t="s">
        <v>11</v>
      </c>
      <c r="E100" s="119" t="s">
        <v>376</v>
      </c>
      <c r="F100" s="71" t="s">
        <v>120</v>
      </c>
      <c r="G100" s="71"/>
      <c r="H100" s="63"/>
      <c r="I100" s="97" t="s">
        <v>25</v>
      </c>
      <c r="J100" s="118" t="s">
        <v>28</v>
      </c>
      <c r="K100" s="84" t="s">
        <v>121</v>
      </c>
      <c r="L100" s="84">
        <v>0</v>
      </c>
      <c r="M100" s="87">
        <v>1</v>
      </c>
      <c r="N100" s="84">
        <f t="shared" si="7"/>
        <v>0</v>
      </c>
      <c r="O100" s="85" t="s">
        <v>122</v>
      </c>
      <c r="P100" s="117" t="s">
        <v>14</v>
      </c>
      <c r="Q100" s="85" t="s">
        <v>61</v>
      </c>
      <c r="R100" s="419">
        <v>1</v>
      </c>
    </row>
    <row r="101" spans="1:18" s="99" customFormat="1" hidden="1" x14ac:dyDescent="0.25">
      <c r="A101" s="48">
        <f t="shared" si="6"/>
        <v>3</v>
      </c>
      <c r="B101" s="86" t="s">
        <v>120</v>
      </c>
      <c r="C101" s="82" t="s">
        <v>134</v>
      </c>
      <c r="D101" s="96" t="s">
        <v>11</v>
      </c>
      <c r="E101" s="119" t="s">
        <v>376</v>
      </c>
      <c r="F101" s="71" t="s">
        <v>120</v>
      </c>
      <c r="G101" s="71"/>
      <c r="H101" s="63"/>
      <c r="I101" s="97" t="s">
        <v>25</v>
      </c>
      <c r="J101" s="118" t="s">
        <v>34</v>
      </c>
      <c r="K101" s="84" t="s">
        <v>121</v>
      </c>
      <c r="L101" s="84">
        <v>401426.35288692563</v>
      </c>
      <c r="M101" s="87">
        <v>1</v>
      </c>
      <c r="N101" s="84">
        <f t="shared" si="7"/>
        <v>401426.35288692563</v>
      </c>
      <c r="O101" s="85" t="s">
        <v>374</v>
      </c>
      <c r="P101" s="117" t="s">
        <v>14</v>
      </c>
      <c r="Q101" s="85" t="s">
        <v>61</v>
      </c>
      <c r="R101" s="419">
        <v>1</v>
      </c>
    </row>
    <row r="102" spans="1:18" s="99" customFormat="1" hidden="1" x14ac:dyDescent="0.25">
      <c r="A102" s="48">
        <f t="shared" si="6"/>
        <v>4</v>
      </c>
      <c r="B102" s="86" t="s">
        <v>120</v>
      </c>
      <c r="C102" s="82" t="s">
        <v>134</v>
      </c>
      <c r="D102" s="96" t="s">
        <v>11</v>
      </c>
      <c r="E102" s="119" t="s">
        <v>376</v>
      </c>
      <c r="F102" s="71" t="s">
        <v>120</v>
      </c>
      <c r="G102" s="71"/>
      <c r="H102" s="63"/>
      <c r="I102" s="97" t="s">
        <v>25</v>
      </c>
      <c r="J102" s="118" t="s">
        <v>35</v>
      </c>
      <c r="K102" s="84" t="s">
        <v>121</v>
      </c>
      <c r="L102" s="84">
        <v>197124.7050090518</v>
      </c>
      <c r="M102" s="87">
        <v>1</v>
      </c>
      <c r="N102" s="84">
        <f t="shared" si="7"/>
        <v>197124.7050090518</v>
      </c>
      <c r="O102" s="85" t="s">
        <v>374</v>
      </c>
      <c r="P102" s="117" t="s">
        <v>14</v>
      </c>
      <c r="Q102" s="85" t="s">
        <v>61</v>
      </c>
      <c r="R102" s="419">
        <v>1</v>
      </c>
    </row>
    <row r="103" spans="1:18" s="99" customFormat="1" hidden="1" x14ac:dyDescent="0.25">
      <c r="A103" s="48">
        <f t="shared" si="6"/>
        <v>5</v>
      </c>
      <c r="B103" s="86" t="s">
        <v>120</v>
      </c>
      <c r="C103" s="82" t="s">
        <v>134</v>
      </c>
      <c r="D103" s="96" t="s">
        <v>11</v>
      </c>
      <c r="E103" s="119" t="s">
        <v>376</v>
      </c>
      <c r="F103" s="71" t="s">
        <v>120</v>
      </c>
      <c r="G103" s="71"/>
      <c r="H103" s="63"/>
      <c r="I103" s="97" t="s">
        <v>25</v>
      </c>
      <c r="J103" s="118" t="s">
        <v>35</v>
      </c>
      <c r="K103" s="84" t="s">
        <v>121</v>
      </c>
      <c r="L103" s="84">
        <v>688879.96100000001</v>
      </c>
      <c r="M103" s="87">
        <v>1</v>
      </c>
      <c r="N103" s="84">
        <f t="shared" si="7"/>
        <v>688879.96100000001</v>
      </c>
      <c r="O103" s="85" t="s">
        <v>375</v>
      </c>
      <c r="P103" s="117" t="s">
        <v>14</v>
      </c>
      <c r="Q103" s="85" t="s">
        <v>61</v>
      </c>
      <c r="R103" s="419">
        <v>1</v>
      </c>
    </row>
    <row r="104" spans="1:18" s="99" customFormat="1" hidden="1" x14ac:dyDescent="0.25">
      <c r="A104" s="48">
        <f t="shared" si="6"/>
        <v>6</v>
      </c>
      <c r="B104" s="86" t="s">
        <v>120</v>
      </c>
      <c r="C104" s="82" t="s">
        <v>134</v>
      </c>
      <c r="D104" s="96" t="s">
        <v>11</v>
      </c>
      <c r="E104" s="119" t="s">
        <v>376</v>
      </c>
      <c r="F104" s="71" t="s">
        <v>120</v>
      </c>
      <c r="G104" s="71"/>
      <c r="H104" s="63"/>
      <c r="I104" s="97" t="s">
        <v>12</v>
      </c>
      <c r="J104" s="118" t="s">
        <v>41</v>
      </c>
      <c r="K104" s="84" t="s">
        <v>121</v>
      </c>
      <c r="L104" s="84">
        <v>44002.964646942106</v>
      </c>
      <c r="M104" s="87">
        <v>1</v>
      </c>
      <c r="N104" s="84">
        <f t="shared" si="7"/>
        <v>44002.964646942106</v>
      </c>
      <c r="O104" s="85" t="s">
        <v>118</v>
      </c>
      <c r="P104" s="117" t="s">
        <v>14</v>
      </c>
      <c r="Q104" s="85" t="s">
        <v>61</v>
      </c>
      <c r="R104" s="419">
        <v>1</v>
      </c>
    </row>
    <row r="105" spans="1:18" s="99" customFormat="1" hidden="1" x14ac:dyDescent="0.25">
      <c r="A105" s="48">
        <f t="shared" si="6"/>
        <v>7</v>
      </c>
      <c r="B105" s="86" t="s">
        <v>120</v>
      </c>
      <c r="C105" s="82" t="s">
        <v>134</v>
      </c>
      <c r="D105" s="96" t="s">
        <v>11</v>
      </c>
      <c r="E105" s="119" t="s">
        <v>376</v>
      </c>
      <c r="F105" s="71" t="s">
        <v>123</v>
      </c>
      <c r="G105" s="71"/>
      <c r="H105" s="63"/>
      <c r="I105" s="97" t="s">
        <v>22</v>
      </c>
      <c r="J105" s="118" t="s">
        <v>41</v>
      </c>
      <c r="K105" s="84" t="s">
        <v>124</v>
      </c>
      <c r="L105" s="84">
        <v>11832.394920737674</v>
      </c>
      <c r="M105" s="87">
        <v>30</v>
      </c>
      <c r="N105" s="84">
        <f t="shared" si="7"/>
        <v>354971.84762213018</v>
      </c>
      <c r="O105" s="85" t="s">
        <v>118</v>
      </c>
      <c r="P105" s="117" t="s">
        <v>14</v>
      </c>
      <c r="Q105" s="85" t="s">
        <v>61</v>
      </c>
      <c r="R105" s="419">
        <v>1</v>
      </c>
    </row>
    <row r="106" spans="1:18" s="99" customFormat="1" hidden="1" x14ac:dyDescent="0.25">
      <c r="A106" s="48">
        <f t="shared" si="6"/>
        <v>8</v>
      </c>
      <c r="B106" s="86" t="s">
        <v>120</v>
      </c>
      <c r="C106" s="82" t="s">
        <v>134</v>
      </c>
      <c r="D106" s="96" t="s">
        <v>11</v>
      </c>
      <c r="E106" s="119" t="s">
        <v>376</v>
      </c>
      <c r="F106" s="71" t="s">
        <v>125</v>
      </c>
      <c r="G106" s="71"/>
      <c r="H106" s="63"/>
      <c r="I106" s="97" t="s">
        <v>22</v>
      </c>
      <c r="J106" s="118" t="s">
        <v>41</v>
      </c>
      <c r="K106" s="84" t="s">
        <v>124</v>
      </c>
      <c r="L106" s="84">
        <v>11832.394920737674</v>
      </c>
      <c r="M106" s="87">
        <v>14</v>
      </c>
      <c r="N106" s="84">
        <f t="shared" si="7"/>
        <v>165653.52889032743</v>
      </c>
      <c r="O106" s="85" t="s">
        <v>118</v>
      </c>
      <c r="P106" s="117" t="s">
        <v>14</v>
      </c>
      <c r="Q106" s="85" t="s">
        <v>61</v>
      </c>
      <c r="R106" s="419">
        <v>1</v>
      </c>
    </row>
    <row r="107" spans="1:18" s="99" customFormat="1" hidden="1" x14ac:dyDescent="0.25">
      <c r="A107" s="48">
        <f t="shared" si="6"/>
        <v>9</v>
      </c>
      <c r="B107" s="86" t="s">
        <v>120</v>
      </c>
      <c r="C107" s="82" t="s">
        <v>134</v>
      </c>
      <c r="D107" s="96" t="s">
        <v>11</v>
      </c>
      <c r="E107" s="119" t="s">
        <v>376</v>
      </c>
      <c r="F107" s="71" t="s">
        <v>62</v>
      </c>
      <c r="G107" s="71"/>
      <c r="H107" s="63"/>
      <c r="I107" s="97" t="s">
        <v>22</v>
      </c>
      <c r="J107" s="118" t="s">
        <v>41</v>
      </c>
      <c r="K107" s="84" t="s">
        <v>124</v>
      </c>
      <c r="L107" s="84">
        <v>11832.394920737674</v>
      </c>
      <c r="M107" s="87">
        <v>4</v>
      </c>
      <c r="N107" s="84">
        <f t="shared" si="7"/>
        <v>47329.579682950694</v>
      </c>
      <c r="O107" s="85" t="s">
        <v>118</v>
      </c>
      <c r="P107" s="117" t="s">
        <v>14</v>
      </c>
      <c r="Q107" s="85" t="s">
        <v>61</v>
      </c>
      <c r="R107" s="419">
        <v>1</v>
      </c>
    </row>
    <row r="108" spans="1:18" hidden="1" x14ac:dyDescent="0.25">
      <c r="A108" s="48">
        <f t="shared" si="6"/>
        <v>10</v>
      </c>
      <c r="B108" s="86"/>
      <c r="C108" s="82"/>
      <c r="D108" s="96"/>
      <c r="E108" s="119"/>
      <c r="F108" s="71"/>
      <c r="G108" s="71"/>
      <c r="H108" s="63"/>
      <c r="I108" s="97"/>
      <c r="J108" s="118"/>
      <c r="K108" s="84"/>
      <c r="L108" s="84"/>
      <c r="M108" s="87"/>
      <c r="N108" s="84"/>
      <c r="O108" s="85"/>
      <c r="P108" s="117"/>
      <c r="Q108" s="85"/>
      <c r="R108" s="419"/>
    </row>
    <row r="109" spans="1:18" s="98" customFormat="1" x14ac:dyDescent="0.25">
      <c r="A109" s="48"/>
      <c r="B109" s="86"/>
      <c r="C109" s="82"/>
      <c r="D109" s="96"/>
      <c r="E109" s="119"/>
      <c r="F109" s="71"/>
      <c r="G109" s="71"/>
      <c r="H109" s="63"/>
      <c r="I109" s="97"/>
      <c r="J109" s="118"/>
      <c r="K109" s="84"/>
      <c r="L109" s="84"/>
      <c r="M109" s="87"/>
      <c r="N109" s="84"/>
      <c r="O109" s="85"/>
      <c r="P109" s="117"/>
      <c r="Q109" s="85"/>
      <c r="R109" s="419"/>
    </row>
    <row r="110" spans="1:18" s="98" customFormat="1" x14ac:dyDescent="0.25">
      <c r="A110" s="48"/>
      <c r="B110" s="86"/>
      <c r="C110" s="82"/>
      <c r="D110" s="96"/>
      <c r="E110" s="119"/>
      <c r="F110" s="71"/>
      <c r="G110" s="71"/>
      <c r="H110" s="63"/>
      <c r="I110" s="97"/>
      <c r="J110" s="118"/>
      <c r="K110" s="84"/>
      <c r="L110" s="84"/>
      <c r="M110" s="87"/>
      <c r="N110" s="84"/>
      <c r="O110" s="85"/>
      <c r="P110" s="117"/>
      <c r="Q110" s="85"/>
      <c r="R110" s="419"/>
    </row>
    <row r="111" spans="1:18" s="98" customFormat="1" x14ac:dyDescent="0.25">
      <c r="A111" s="48"/>
      <c r="B111" s="86"/>
      <c r="C111" s="82"/>
      <c r="D111" s="96"/>
      <c r="E111" s="119"/>
      <c r="F111" s="71"/>
      <c r="G111" s="71"/>
      <c r="H111" s="63"/>
      <c r="I111" s="97"/>
      <c r="J111" s="118"/>
      <c r="K111" s="84"/>
      <c r="L111" s="84"/>
      <c r="M111" s="87"/>
      <c r="N111" s="84"/>
      <c r="O111" s="85"/>
      <c r="P111" s="117"/>
      <c r="Q111" s="85"/>
      <c r="R111" s="419"/>
    </row>
    <row r="112" spans="1:18" s="98" customFormat="1" hidden="1" x14ac:dyDescent="0.25">
      <c r="A112" s="48">
        <f t="shared" si="6"/>
        <v>1</v>
      </c>
      <c r="B112" s="86" t="s">
        <v>120</v>
      </c>
      <c r="C112" s="82" t="s">
        <v>135</v>
      </c>
      <c r="D112" s="96" t="s">
        <v>11</v>
      </c>
      <c r="E112" s="119" t="s">
        <v>377</v>
      </c>
      <c r="F112" s="71" t="s">
        <v>120</v>
      </c>
      <c r="G112" s="71"/>
      <c r="H112" s="63"/>
      <c r="I112" s="97" t="s">
        <v>25</v>
      </c>
      <c r="J112" s="118" t="s">
        <v>20</v>
      </c>
      <c r="K112" s="84" t="s">
        <v>121</v>
      </c>
      <c r="L112" s="84">
        <v>38623.080582943941</v>
      </c>
      <c r="M112" s="87">
        <v>1</v>
      </c>
      <c r="N112" s="84">
        <f t="shared" ref="N112:N120" si="8">L112*M112</f>
        <v>38623.080582943941</v>
      </c>
      <c r="O112" s="85" t="s">
        <v>122</v>
      </c>
      <c r="P112" s="117" t="s">
        <v>14</v>
      </c>
      <c r="Q112" s="85" t="s">
        <v>61</v>
      </c>
      <c r="R112" s="419">
        <v>1</v>
      </c>
    </row>
    <row r="113" spans="1:18" s="98" customFormat="1" hidden="1" x14ac:dyDescent="0.25">
      <c r="A113" s="48">
        <f t="shared" si="6"/>
        <v>2</v>
      </c>
      <c r="B113" s="86" t="s">
        <v>120</v>
      </c>
      <c r="C113" s="82" t="s">
        <v>135</v>
      </c>
      <c r="D113" s="96" t="s">
        <v>11</v>
      </c>
      <c r="E113" s="119" t="s">
        <v>377</v>
      </c>
      <c r="F113" s="71" t="s">
        <v>120</v>
      </c>
      <c r="G113" s="71"/>
      <c r="H113" s="63"/>
      <c r="I113" s="97" t="s">
        <v>25</v>
      </c>
      <c r="J113" s="118" t="s">
        <v>28</v>
      </c>
      <c r="K113" s="84" t="s">
        <v>121</v>
      </c>
      <c r="L113" s="84">
        <v>0</v>
      </c>
      <c r="M113" s="87">
        <v>1</v>
      </c>
      <c r="N113" s="84">
        <f t="shared" si="8"/>
        <v>0</v>
      </c>
      <c r="O113" s="85" t="s">
        <v>122</v>
      </c>
      <c r="P113" s="117" t="s">
        <v>14</v>
      </c>
      <c r="Q113" s="85" t="s">
        <v>61</v>
      </c>
      <c r="R113" s="419">
        <v>1</v>
      </c>
    </row>
    <row r="114" spans="1:18" s="98" customFormat="1" hidden="1" x14ac:dyDescent="0.25">
      <c r="A114" s="48">
        <f t="shared" si="6"/>
        <v>3</v>
      </c>
      <c r="B114" s="86" t="s">
        <v>120</v>
      </c>
      <c r="C114" s="82" t="s">
        <v>135</v>
      </c>
      <c r="D114" s="96" t="s">
        <v>11</v>
      </c>
      <c r="E114" s="119" t="s">
        <v>377</v>
      </c>
      <c r="F114" s="71" t="s">
        <v>120</v>
      </c>
      <c r="G114" s="71"/>
      <c r="H114" s="63"/>
      <c r="I114" s="97" t="s">
        <v>25</v>
      </c>
      <c r="J114" s="118" t="s">
        <v>34</v>
      </c>
      <c r="K114" s="84" t="s">
        <v>121</v>
      </c>
      <c r="L114" s="84">
        <v>401426.35288692563</v>
      </c>
      <c r="M114" s="87">
        <v>1</v>
      </c>
      <c r="N114" s="84">
        <f t="shared" si="8"/>
        <v>401426.35288692563</v>
      </c>
      <c r="O114" s="85" t="s">
        <v>374</v>
      </c>
      <c r="P114" s="117" t="s">
        <v>14</v>
      </c>
      <c r="Q114" s="85" t="s">
        <v>61</v>
      </c>
      <c r="R114" s="419">
        <v>1</v>
      </c>
    </row>
    <row r="115" spans="1:18" s="98" customFormat="1" hidden="1" x14ac:dyDescent="0.25">
      <c r="A115" s="48">
        <f t="shared" si="6"/>
        <v>4</v>
      </c>
      <c r="B115" s="86" t="s">
        <v>120</v>
      </c>
      <c r="C115" s="82" t="s">
        <v>135</v>
      </c>
      <c r="D115" s="96" t="s">
        <v>11</v>
      </c>
      <c r="E115" s="119" t="s">
        <v>377</v>
      </c>
      <c r="F115" s="71" t="s">
        <v>120</v>
      </c>
      <c r="G115" s="71"/>
      <c r="H115" s="63"/>
      <c r="I115" s="97" t="s">
        <v>25</v>
      </c>
      <c r="J115" s="118" t="s">
        <v>35</v>
      </c>
      <c r="K115" s="84" t="s">
        <v>121</v>
      </c>
      <c r="L115" s="84">
        <v>197124.7050090518</v>
      </c>
      <c r="M115" s="87">
        <v>1</v>
      </c>
      <c r="N115" s="84">
        <f t="shared" si="8"/>
        <v>197124.7050090518</v>
      </c>
      <c r="O115" s="85" t="s">
        <v>374</v>
      </c>
      <c r="P115" s="117" t="s">
        <v>14</v>
      </c>
      <c r="Q115" s="85" t="s">
        <v>61</v>
      </c>
      <c r="R115" s="419">
        <v>1</v>
      </c>
    </row>
    <row r="116" spans="1:18" s="98" customFormat="1" hidden="1" x14ac:dyDescent="0.25">
      <c r="A116" s="48">
        <f t="shared" si="6"/>
        <v>5</v>
      </c>
      <c r="B116" s="86" t="s">
        <v>120</v>
      </c>
      <c r="C116" s="82" t="s">
        <v>135</v>
      </c>
      <c r="D116" s="96" t="s">
        <v>11</v>
      </c>
      <c r="E116" s="119" t="s">
        <v>377</v>
      </c>
      <c r="F116" s="71" t="s">
        <v>120</v>
      </c>
      <c r="G116" s="71"/>
      <c r="H116" s="63"/>
      <c r="I116" s="97" t="s">
        <v>25</v>
      </c>
      <c r="J116" s="118" t="s">
        <v>35</v>
      </c>
      <c r="K116" s="84" t="s">
        <v>121</v>
      </c>
      <c r="L116" s="84">
        <v>688879.96100000001</v>
      </c>
      <c r="M116" s="87">
        <v>1</v>
      </c>
      <c r="N116" s="84">
        <f t="shared" si="8"/>
        <v>688879.96100000001</v>
      </c>
      <c r="O116" s="85" t="s">
        <v>375</v>
      </c>
      <c r="P116" s="117" t="s">
        <v>14</v>
      </c>
      <c r="Q116" s="85" t="s">
        <v>61</v>
      </c>
      <c r="R116" s="419">
        <v>1</v>
      </c>
    </row>
    <row r="117" spans="1:18" s="98" customFormat="1" hidden="1" x14ac:dyDescent="0.25">
      <c r="A117" s="48">
        <f t="shared" si="6"/>
        <v>6</v>
      </c>
      <c r="B117" s="86" t="s">
        <v>120</v>
      </c>
      <c r="C117" s="82" t="s">
        <v>135</v>
      </c>
      <c r="D117" s="96" t="s">
        <v>11</v>
      </c>
      <c r="E117" s="119" t="s">
        <v>377</v>
      </c>
      <c r="F117" s="71" t="s">
        <v>120</v>
      </c>
      <c r="G117" s="71"/>
      <c r="H117" s="63"/>
      <c r="I117" s="97" t="s">
        <v>12</v>
      </c>
      <c r="J117" s="118" t="s">
        <v>41</v>
      </c>
      <c r="K117" s="84" t="s">
        <v>121</v>
      </c>
      <c r="L117" s="84">
        <v>44002.964646942106</v>
      </c>
      <c r="M117" s="87">
        <v>1</v>
      </c>
      <c r="N117" s="84">
        <f t="shared" si="8"/>
        <v>44002.964646942106</v>
      </c>
      <c r="O117" s="85" t="s">
        <v>118</v>
      </c>
      <c r="P117" s="117" t="s">
        <v>14</v>
      </c>
      <c r="Q117" s="85" t="s">
        <v>61</v>
      </c>
      <c r="R117" s="419">
        <v>1</v>
      </c>
    </row>
    <row r="118" spans="1:18" s="98" customFormat="1" hidden="1" x14ac:dyDescent="0.25">
      <c r="A118" s="48">
        <f t="shared" si="6"/>
        <v>7</v>
      </c>
      <c r="B118" s="86" t="s">
        <v>120</v>
      </c>
      <c r="C118" s="82" t="s">
        <v>135</v>
      </c>
      <c r="D118" s="96" t="s">
        <v>11</v>
      </c>
      <c r="E118" s="119" t="s">
        <v>377</v>
      </c>
      <c r="F118" s="71" t="s">
        <v>123</v>
      </c>
      <c r="G118" s="71"/>
      <c r="H118" s="63"/>
      <c r="I118" s="97" t="s">
        <v>22</v>
      </c>
      <c r="J118" s="118" t="s">
        <v>41</v>
      </c>
      <c r="K118" s="84" t="s">
        <v>124</v>
      </c>
      <c r="L118" s="84">
        <v>11832.394920737674</v>
      </c>
      <c r="M118" s="87">
        <v>30</v>
      </c>
      <c r="N118" s="84">
        <f t="shared" si="8"/>
        <v>354971.84762213018</v>
      </c>
      <c r="O118" s="85" t="s">
        <v>118</v>
      </c>
      <c r="P118" s="117" t="s">
        <v>14</v>
      </c>
      <c r="Q118" s="85" t="s">
        <v>61</v>
      </c>
      <c r="R118" s="419">
        <v>1</v>
      </c>
    </row>
    <row r="119" spans="1:18" s="98" customFormat="1" hidden="1" x14ac:dyDescent="0.25">
      <c r="A119" s="48">
        <f t="shared" si="6"/>
        <v>8</v>
      </c>
      <c r="B119" s="86" t="s">
        <v>120</v>
      </c>
      <c r="C119" s="82" t="s">
        <v>135</v>
      </c>
      <c r="D119" s="96" t="s">
        <v>11</v>
      </c>
      <c r="E119" s="119" t="s">
        <v>377</v>
      </c>
      <c r="F119" s="71" t="s">
        <v>125</v>
      </c>
      <c r="G119" s="71"/>
      <c r="H119" s="63"/>
      <c r="I119" s="97" t="s">
        <v>22</v>
      </c>
      <c r="J119" s="118" t="s">
        <v>41</v>
      </c>
      <c r="K119" s="84" t="s">
        <v>124</v>
      </c>
      <c r="L119" s="84">
        <v>11832.394920737674</v>
      </c>
      <c r="M119" s="87">
        <v>25</v>
      </c>
      <c r="N119" s="84">
        <f t="shared" si="8"/>
        <v>295809.87301844184</v>
      </c>
      <c r="O119" s="85" t="s">
        <v>118</v>
      </c>
      <c r="P119" s="117" t="s">
        <v>14</v>
      </c>
      <c r="Q119" s="85" t="s">
        <v>61</v>
      </c>
      <c r="R119" s="419">
        <v>1</v>
      </c>
    </row>
    <row r="120" spans="1:18" s="98" customFormat="1" hidden="1" x14ac:dyDescent="0.25">
      <c r="A120" s="48">
        <f t="shared" si="6"/>
        <v>9</v>
      </c>
      <c r="B120" s="86" t="s">
        <v>120</v>
      </c>
      <c r="C120" s="82" t="s">
        <v>135</v>
      </c>
      <c r="D120" s="96" t="s">
        <v>11</v>
      </c>
      <c r="E120" s="119" t="s">
        <v>377</v>
      </c>
      <c r="F120" s="71" t="s">
        <v>62</v>
      </c>
      <c r="G120" s="71"/>
      <c r="H120" s="63"/>
      <c r="I120" s="97" t="s">
        <v>22</v>
      </c>
      <c r="J120" s="118" t="s">
        <v>41</v>
      </c>
      <c r="K120" s="84" t="s">
        <v>124</v>
      </c>
      <c r="L120" s="84">
        <v>11832.394920737674</v>
      </c>
      <c r="M120" s="87">
        <v>5</v>
      </c>
      <c r="N120" s="84">
        <f t="shared" si="8"/>
        <v>59161.974603688366</v>
      </c>
      <c r="O120" s="85" t="s">
        <v>118</v>
      </c>
      <c r="P120" s="117" t="s">
        <v>14</v>
      </c>
      <c r="Q120" s="85" t="s">
        <v>61</v>
      </c>
      <c r="R120" s="419">
        <v>1</v>
      </c>
    </row>
    <row r="121" spans="1:18" s="98" customFormat="1" hidden="1" x14ac:dyDescent="0.25">
      <c r="A121" s="48">
        <f t="shared" si="6"/>
        <v>10</v>
      </c>
      <c r="B121" s="86"/>
      <c r="C121" s="82"/>
      <c r="D121" s="96"/>
      <c r="E121" s="119"/>
      <c r="F121" s="71"/>
      <c r="G121" s="71"/>
      <c r="H121" s="63"/>
      <c r="I121" s="97"/>
      <c r="J121" s="118"/>
      <c r="K121" s="84"/>
      <c r="L121" s="84"/>
      <c r="M121" s="87"/>
      <c r="N121" s="84"/>
      <c r="O121" s="85"/>
      <c r="P121" s="117"/>
      <c r="Q121" s="85"/>
      <c r="R121" s="419"/>
    </row>
    <row r="122" spans="1:18" s="98" customFormat="1" hidden="1" x14ac:dyDescent="0.25">
      <c r="A122" s="48">
        <f t="shared" si="6"/>
        <v>11</v>
      </c>
      <c r="B122" s="86" t="s">
        <v>120</v>
      </c>
      <c r="C122" s="82"/>
      <c r="D122" s="96" t="s">
        <v>11</v>
      </c>
      <c r="E122" s="119" t="s">
        <v>389</v>
      </c>
      <c r="F122" s="71"/>
      <c r="G122" s="71"/>
      <c r="H122" s="63"/>
      <c r="I122" s="97" t="s">
        <v>22</v>
      </c>
      <c r="J122" s="118" t="s">
        <v>41</v>
      </c>
      <c r="K122" s="84" t="s">
        <v>121</v>
      </c>
      <c r="L122" s="84">
        <v>209850.99773216975</v>
      </c>
      <c r="M122" s="87">
        <v>1</v>
      </c>
      <c r="N122" s="84">
        <f t="shared" ref="N122:N123" si="9">L122*M122</f>
        <v>209850.99773216975</v>
      </c>
      <c r="O122" s="85" t="s">
        <v>118</v>
      </c>
      <c r="P122" s="123" t="s">
        <v>14</v>
      </c>
      <c r="Q122" s="122" t="s">
        <v>61</v>
      </c>
      <c r="R122" s="124">
        <f t="shared" ref="R122:R123" si="10">VLOOKUP(Q122,Q$2:R$10,2,FALSE)</f>
        <v>1</v>
      </c>
    </row>
    <row r="123" spans="1:18" s="98" customFormat="1" hidden="1" x14ac:dyDescent="0.25">
      <c r="A123" s="48">
        <f t="shared" si="6"/>
        <v>12</v>
      </c>
      <c r="B123" s="86" t="s">
        <v>120</v>
      </c>
      <c r="C123" s="82"/>
      <c r="D123" s="96" t="s">
        <v>11</v>
      </c>
      <c r="E123" s="119" t="s">
        <v>390</v>
      </c>
      <c r="F123" s="71"/>
      <c r="G123" s="71"/>
      <c r="H123" s="63"/>
      <c r="I123" s="97" t="s">
        <v>22</v>
      </c>
      <c r="J123" s="118" t="s">
        <v>41</v>
      </c>
      <c r="K123" s="84" t="s">
        <v>121</v>
      </c>
      <c r="L123" s="84">
        <v>434442.43338625919</v>
      </c>
      <c r="M123" s="87">
        <v>1</v>
      </c>
      <c r="N123" s="84">
        <f t="shared" si="9"/>
        <v>434442.43338625919</v>
      </c>
      <c r="O123" s="85" t="s">
        <v>118</v>
      </c>
      <c r="P123" s="123" t="s">
        <v>14</v>
      </c>
      <c r="Q123" s="122" t="s">
        <v>61</v>
      </c>
      <c r="R123" s="124">
        <f t="shared" si="10"/>
        <v>1</v>
      </c>
    </row>
    <row r="124" spans="1:18" s="98" customFormat="1" hidden="1" x14ac:dyDescent="0.25">
      <c r="A124" s="48">
        <f t="shared" si="6"/>
        <v>13</v>
      </c>
      <c r="B124" s="86"/>
      <c r="C124" s="82"/>
      <c r="D124" s="96"/>
      <c r="E124" s="119"/>
      <c r="F124" s="71"/>
      <c r="G124" s="71"/>
      <c r="H124" s="63"/>
      <c r="I124" s="97"/>
      <c r="J124" s="83"/>
      <c r="K124" s="84"/>
      <c r="L124" s="424"/>
      <c r="M124" s="425"/>
      <c r="N124" s="84"/>
      <c r="O124" s="85"/>
      <c r="P124" s="123"/>
      <c r="Q124" s="122"/>
      <c r="R124" s="124"/>
    </row>
    <row r="125" spans="1:18" s="99" customFormat="1" hidden="1" x14ac:dyDescent="0.25">
      <c r="A125" s="48">
        <f>A124+1</f>
        <v>14</v>
      </c>
      <c r="B125" s="86" t="s">
        <v>120</v>
      </c>
      <c r="C125" s="82"/>
      <c r="D125" s="96" t="s">
        <v>11</v>
      </c>
      <c r="E125" s="119" t="s">
        <v>136</v>
      </c>
      <c r="F125" s="71" t="s">
        <v>137</v>
      </c>
      <c r="G125" s="71"/>
      <c r="H125" s="63"/>
      <c r="I125" s="97" t="s">
        <v>25</v>
      </c>
      <c r="J125" s="118" t="s">
        <v>35</v>
      </c>
      <c r="K125" s="84" t="s">
        <v>138</v>
      </c>
      <c r="L125" s="84">
        <v>29.744</v>
      </c>
      <c r="M125" s="87">
        <v>734</v>
      </c>
      <c r="N125" s="84">
        <f>L125*M125</f>
        <v>21832.096000000001</v>
      </c>
      <c r="O125" s="85" t="s">
        <v>117</v>
      </c>
      <c r="P125" s="117" t="s">
        <v>14</v>
      </c>
      <c r="Q125" s="85" t="s">
        <v>61</v>
      </c>
      <c r="R125" s="419">
        <v>1</v>
      </c>
    </row>
    <row r="126" spans="1:18" hidden="1" x14ac:dyDescent="0.25">
      <c r="A126" s="48">
        <f t="shared" si="6"/>
        <v>15</v>
      </c>
      <c r="B126" s="86"/>
      <c r="C126" s="82"/>
      <c r="D126" s="96"/>
      <c r="E126" s="119"/>
      <c r="F126" s="71"/>
      <c r="G126" s="71"/>
      <c r="H126" s="63"/>
      <c r="I126" s="97"/>
      <c r="J126" s="118"/>
      <c r="K126" s="84"/>
      <c r="L126" s="84"/>
      <c r="M126" s="87"/>
      <c r="N126" s="84"/>
      <c r="O126" s="85"/>
      <c r="P126" s="117"/>
      <c r="Q126" s="85"/>
      <c r="R126" s="419"/>
    </row>
    <row r="127" spans="1:18" s="98" customFormat="1" x14ac:dyDescent="0.25">
      <c r="A127" s="48"/>
      <c r="B127" s="86"/>
      <c r="C127" s="82"/>
      <c r="D127" s="96"/>
      <c r="E127" s="86"/>
      <c r="F127" s="71"/>
      <c r="G127" s="71"/>
      <c r="H127" s="63"/>
      <c r="I127" s="97"/>
      <c r="J127" s="118"/>
      <c r="K127" s="84"/>
      <c r="L127" s="84"/>
      <c r="M127" s="87"/>
      <c r="N127" s="84"/>
      <c r="O127" s="85"/>
      <c r="P127" s="117"/>
      <c r="Q127" s="85"/>
      <c r="R127" s="419"/>
    </row>
    <row r="128" spans="1:18" s="98" customFormat="1" x14ac:dyDescent="0.25">
      <c r="A128" s="48"/>
      <c r="B128" s="86"/>
      <c r="C128" s="82"/>
      <c r="D128" s="96"/>
      <c r="E128" s="86"/>
      <c r="F128" s="71"/>
      <c r="G128" s="71"/>
      <c r="H128" s="63"/>
      <c r="I128" s="97"/>
      <c r="J128" s="118"/>
      <c r="K128" s="84"/>
      <c r="L128" s="84"/>
      <c r="M128" s="87"/>
      <c r="N128" s="84"/>
      <c r="O128" s="85"/>
      <c r="P128" s="117"/>
      <c r="Q128" s="85"/>
      <c r="R128" s="419"/>
    </row>
    <row r="129" spans="1:18" s="98" customFormat="1" x14ac:dyDescent="0.25">
      <c r="A129" s="48"/>
      <c r="B129" s="86"/>
      <c r="C129" s="82"/>
      <c r="D129" s="96"/>
      <c r="E129" s="86"/>
      <c r="F129" s="71"/>
      <c r="G129" s="71"/>
      <c r="H129" s="63"/>
      <c r="I129" s="97"/>
      <c r="J129" s="118"/>
      <c r="K129" s="84"/>
      <c r="L129" s="84"/>
      <c r="M129" s="87"/>
      <c r="N129" s="84"/>
      <c r="O129" s="85"/>
      <c r="P129" s="117"/>
      <c r="Q129" s="85"/>
      <c r="R129" s="419"/>
    </row>
    <row r="130" spans="1:18" s="98" customFormat="1" hidden="1" x14ac:dyDescent="0.25">
      <c r="A130" s="48">
        <f t="shared" si="6"/>
        <v>1</v>
      </c>
      <c r="B130" s="86" t="s">
        <v>120</v>
      </c>
      <c r="C130" s="82" t="s">
        <v>70</v>
      </c>
      <c r="D130" s="96" t="s">
        <v>15</v>
      </c>
      <c r="E130" s="86" t="s">
        <v>71</v>
      </c>
      <c r="F130" s="71" t="s">
        <v>120</v>
      </c>
      <c r="G130" s="71"/>
      <c r="H130" s="63"/>
      <c r="I130" s="97" t="s">
        <v>25</v>
      </c>
      <c r="J130" s="118" t="s">
        <v>20</v>
      </c>
      <c r="K130" s="84" t="s">
        <v>121</v>
      </c>
      <c r="L130" s="84">
        <v>33863.164540779035</v>
      </c>
      <c r="M130" s="87">
        <v>1</v>
      </c>
      <c r="N130" s="84">
        <f t="shared" ref="N130:N138" si="11">L130*M130</f>
        <v>33863.164540779035</v>
      </c>
      <c r="O130" s="85" t="s">
        <v>122</v>
      </c>
      <c r="P130" s="117" t="s">
        <v>14</v>
      </c>
      <c r="Q130" s="85" t="s">
        <v>61</v>
      </c>
      <c r="R130" s="419">
        <v>1</v>
      </c>
    </row>
    <row r="131" spans="1:18" s="98" customFormat="1" hidden="1" x14ac:dyDescent="0.25">
      <c r="A131" s="48">
        <f t="shared" si="6"/>
        <v>2</v>
      </c>
      <c r="B131" s="86" t="s">
        <v>120</v>
      </c>
      <c r="C131" s="82" t="s">
        <v>70</v>
      </c>
      <c r="D131" s="96" t="s">
        <v>15</v>
      </c>
      <c r="E131" s="86" t="s">
        <v>71</v>
      </c>
      <c r="F131" s="71" t="s">
        <v>120</v>
      </c>
      <c r="G131" s="71"/>
      <c r="H131" s="63"/>
      <c r="I131" s="97" t="s">
        <v>25</v>
      </c>
      <c r="J131" s="118" t="s">
        <v>28</v>
      </c>
      <c r="K131" s="84" t="s">
        <v>121</v>
      </c>
      <c r="L131" s="84">
        <v>0</v>
      </c>
      <c r="M131" s="87">
        <v>1</v>
      </c>
      <c r="N131" s="84">
        <f t="shared" si="11"/>
        <v>0</v>
      </c>
      <c r="O131" s="85" t="s">
        <v>122</v>
      </c>
      <c r="P131" s="117" t="s">
        <v>14</v>
      </c>
      <c r="Q131" s="85" t="s">
        <v>61</v>
      </c>
      <c r="R131" s="419">
        <v>1</v>
      </c>
    </row>
    <row r="132" spans="1:18" s="98" customFormat="1" hidden="1" x14ac:dyDescent="0.25">
      <c r="A132" s="48">
        <f t="shared" si="6"/>
        <v>3</v>
      </c>
      <c r="B132" s="86" t="s">
        <v>120</v>
      </c>
      <c r="C132" s="82" t="s">
        <v>70</v>
      </c>
      <c r="D132" s="96" t="s">
        <v>15</v>
      </c>
      <c r="E132" s="86" t="s">
        <v>71</v>
      </c>
      <c r="F132" s="71" t="s">
        <v>120</v>
      </c>
      <c r="G132" s="71"/>
      <c r="H132" s="63"/>
      <c r="I132" s="97" t="s">
        <v>25</v>
      </c>
      <c r="J132" s="118" t="s">
        <v>34</v>
      </c>
      <c r="K132" s="84" t="s">
        <v>121</v>
      </c>
      <c r="L132" s="84">
        <v>399340.35959034186</v>
      </c>
      <c r="M132" s="87">
        <v>1</v>
      </c>
      <c r="N132" s="84">
        <f t="shared" si="11"/>
        <v>399340.35959034186</v>
      </c>
      <c r="O132" s="85" t="s">
        <v>374</v>
      </c>
      <c r="P132" s="117" t="s">
        <v>14</v>
      </c>
      <c r="Q132" s="85" t="s">
        <v>61</v>
      </c>
      <c r="R132" s="419">
        <v>1</v>
      </c>
    </row>
    <row r="133" spans="1:18" s="98" customFormat="1" hidden="1" x14ac:dyDescent="0.25">
      <c r="A133" s="48">
        <f t="shared" si="6"/>
        <v>4</v>
      </c>
      <c r="B133" s="86" t="s">
        <v>120</v>
      </c>
      <c r="C133" s="82" t="s">
        <v>70</v>
      </c>
      <c r="D133" s="96" t="s">
        <v>15</v>
      </c>
      <c r="E133" s="119" t="s">
        <v>71</v>
      </c>
      <c r="F133" s="71" t="s">
        <v>120</v>
      </c>
      <c r="G133" s="71"/>
      <c r="H133" s="63"/>
      <c r="I133" s="97" t="s">
        <v>25</v>
      </c>
      <c r="J133" s="118" t="s">
        <v>35</v>
      </c>
      <c r="K133" s="84" t="s">
        <v>121</v>
      </c>
      <c r="L133" s="84">
        <v>101230.5312579249</v>
      </c>
      <c r="M133" s="87">
        <v>1</v>
      </c>
      <c r="N133" s="84">
        <f t="shared" si="11"/>
        <v>101230.5312579249</v>
      </c>
      <c r="O133" s="85" t="s">
        <v>374</v>
      </c>
      <c r="P133" s="117" t="s">
        <v>14</v>
      </c>
      <c r="Q133" s="85" t="s">
        <v>61</v>
      </c>
      <c r="R133" s="419">
        <v>1</v>
      </c>
    </row>
    <row r="134" spans="1:18" s="98" customFormat="1" hidden="1" x14ac:dyDescent="0.25">
      <c r="A134" s="48">
        <f t="shared" si="6"/>
        <v>5</v>
      </c>
      <c r="B134" s="86" t="s">
        <v>120</v>
      </c>
      <c r="C134" s="82" t="s">
        <v>70</v>
      </c>
      <c r="D134" s="96" t="s">
        <v>15</v>
      </c>
      <c r="E134" s="119" t="s">
        <v>71</v>
      </c>
      <c r="F134" s="71" t="s">
        <v>120</v>
      </c>
      <c r="G134" s="71"/>
      <c r="H134" s="63"/>
      <c r="I134" s="97" t="s">
        <v>25</v>
      </c>
      <c r="J134" s="118" t="s">
        <v>35</v>
      </c>
      <c r="K134" s="84" t="s">
        <v>121</v>
      </c>
      <c r="L134" s="84">
        <v>787646.25500000012</v>
      </c>
      <c r="M134" s="87">
        <v>1</v>
      </c>
      <c r="N134" s="84">
        <f t="shared" si="11"/>
        <v>787646.25500000012</v>
      </c>
      <c r="O134" s="85" t="s">
        <v>375</v>
      </c>
      <c r="P134" s="117" t="s">
        <v>14</v>
      </c>
      <c r="Q134" s="85" t="s">
        <v>61</v>
      </c>
      <c r="R134" s="419">
        <v>1</v>
      </c>
    </row>
    <row r="135" spans="1:18" s="98" customFormat="1" hidden="1" x14ac:dyDescent="0.25">
      <c r="A135" s="48">
        <f t="shared" si="6"/>
        <v>6</v>
      </c>
      <c r="B135" s="86" t="s">
        <v>120</v>
      </c>
      <c r="C135" s="82" t="s">
        <v>70</v>
      </c>
      <c r="D135" s="96" t="s">
        <v>15</v>
      </c>
      <c r="E135" s="86" t="s">
        <v>71</v>
      </c>
      <c r="F135" s="71" t="s">
        <v>120</v>
      </c>
      <c r="G135" s="71"/>
      <c r="H135" s="63"/>
      <c r="I135" s="97" t="s">
        <v>12</v>
      </c>
      <c r="J135" s="118" t="s">
        <v>41</v>
      </c>
      <c r="K135" s="84" t="s">
        <v>121</v>
      </c>
      <c r="L135" s="84">
        <v>56025.498584928231</v>
      </c>
      <c r="M135" s="87">
        <v>1</v>
      </c>
      <c r="N135" s="84">
        <f t="shared" si="11"/>
        <v>56025.498584928231</v>
      </c>
      <c r="O135" s="85" t="s">
        <v>118</v>
      </c>
      <c r="P135" s="117" t="s">
        <v>14</v>
      </c>
      <c r="Q135" s="85" t="s">
        <v>61</v>
      </c>
      <c r="R135" s="419">
        <v>1</v>
      </c>
    </row>
    <row r="136" spans="1:18" s="98" customFormat="1" hidden="1" x14ac:dyDescent="0.25">
      <c r="A136" s="48">
        <f t="shared" si="6"/>
        <v>7</v>
      </c>
      <c r="B136" s="86" t="s">
        <v>120</v>
      </c>
      <c r="C136" s="82" t="s">
        <v>70</v>
      </c>
      <c r="D136" s="96" t="s">
        <v>15</v>
      </c>
      <c r="E136" s="86" t="s">
        <v>71</v>
      </c>
      <c r="F136" s="71" t="s">
        <v>123</v>
      </c>
      <c r="G136" s="71"/>
      <c r="H136" s="63"/>
      <c r="I136" s="97" t="s">
        <v>22</v>
      </c>
      <c r="J136" s="118" t="s">
        <v>41</v>
      </c>
      <c r="K136" s="84" t="s">
        <v>124</v>
      </c>
      <c r="L136" s="84">
        <v>11832.394920737674</v>
      </c>
      <c r="M136" s="87">
        <v>48</v>
      </c>
      <c r="N136" s="84">
        <f t="shared" si="11"/>
        <v>567954.95619540836</v>
      </c>
      <c r="O136" s="85" t="s">
        <v>118</v>
      </c>
      <c r="P136" s="117" t="s">
        <v>14</v>
      </c>
      <c r="Q136" s="85" t="s">
        <v>61</v>
      </c>
      <c r="R136" s="419">
        <v>1</v>
      </c>
    </row>
    <row r="137" spans="1:18" s="98" customFormat="1" hidden="1" x14ac:dyDescent="0.25">
      <c r="A137" s="48">
        <f t="shared" si="6"/>
        <v>8</v>
      </c>
      <c r="B137" s="86" t="s">
        <v>120</v>
      </c>
      <c r="C137" s="82" t="s">
        <v>70</v>
      </c>
      <c r="D137" s="96" t="s">
        <v>15</v>
      </c>
      <c r="E137" s="86" t="s">
        <v>71</v>
      </c>
      <c r="F137" s="71" t="s">
        <v>125</v>
      </c>
      <c r="G137" s="71"/>
      <c r="H137" s="63"/>
      <c r="I137" s="97" t="s">
        <v>22</v>
      </c>
      <c r="J137" s="118" t="s">
        <v>41</v>
      </c>
      <c r="K137" s="84" t="s">
        <v>124</v>
      </c>
      <c r="L137" s="84">
        <v>11832.394920737674</v>
      </c>
      <c r="M137" s="87">
        <v>42</v>
      </c>
      <c r="N137" s="84">
        <f t="shared" si="11"/>
        <v>496960.5866709823</v>
      </c>
      <c r="O137" s="85" t="s">
        <v>118</v>
      </c>
      <c r="P137" s="117" t="s">
        <v>14</v>
      </c>
      <c r="Q137" s="85" t="s">
        <v>61</v>
      </c>
      <c r="R137" s="419">
        <v>1</v>
      </c>
    </row>
    <row r="138" spans="1:18" s="98" customFormat="1" hidden="1" x14ac:dyDescent="0.25">
      <c r="A138" s="48">
        <f t="shared" si="6"/>
        <v>9</v>
      </c>
      <c r="B138" s="86" t="s">
        <v>120</v>
      </c>
      <c r="C138" s="82" t="s">
        <v>70</v>
      </c>
      <c r="D138" s="96" t="s">
        <v>15</v>
      </c>
      <c r="E138" s="86" t="s">
        <v>71</v>
      </c>
      <c r="F138" s="71" t="s">
        <v>62</v>
      </c>
      <c r="G138" s="71"/>
      <c r="H138" s="63"/>
      <c r="I138" s="97" t="s">
        <v>22</v>
      </c>
      <c r="J138" s="118" t="s">
        <v>41</v>
      </c>
      <c r="K138" s="84" t="s">
        <v>124</v>
      </c>
      <c r="L138" s="84">
        <v>11832.394920737674</v>
      </c>
      <c r="M138" s="87">
        <v>5</v>
      </c>
      <c r="N138" s="84">
        <f t="shared" si="11"/>
        <v>59161.974603688366</v>
      </c>
      <c r="O138" s="85" t="s">
        <v>118</v>
      </c>
      <c r="P138" s="117" t="s">
        <v>14</v>
      </c>
      <c r="Q138" s="85" t="s">
        <v>61</v>
      </c>
      <c r="R138" s="419">
        <v>1</v>
      </c>
    </row>
    <row r="139" spans="1:18" s="98" customFormat="1" hidden="1" x14ac:dyDescent="0.25">
      <c r="A139" s="48">
        <f t="shared" si="6"/>
        <v>10</v>
      </c>
      <c r="B139" s="86"/>
      <c r="C139" s="82"/>
      <c r="D139" s="96"/>
      <c r="E139" s="86"/>
      <c r="F139" s="71"/>
      <c r="G139" s="71"/>
      <c r="H139" s="63"/>
      <c r="I139" s="97"/>
      <c r="J139" s="118"/>
      <c r="K139" s="84"/>
      <c r="L139" s="84"/>
      <c r="M139" s="87"/>
      <c r="N139" s="84"/>
      <c r="O139" s="85"/>
      <c r="P139" s="117"/>
      <c r="Q139" s="85"/>
      <c r="R139" s="419"/>
    </row>
    <row r="140" spans="1:18" x14ac:dyDescent="0.25">
      <c r="A140" s="48"/>
      <c r="B140" s="86"/>
      <c r="C140" s="82"/>
      <c r="D140" s="96"/>
      <c r="E140" s="86"/>
      <c r="F140" s="71"/>
      <c r="G140" s="71"/>
      <c r="H140" s="63"/>
      <c r="I140" s="97"/>
      <c r="J140" s="118"/>
      <c r="K140" s="84"/>
      <c r="L140" s="84"/>
      <c r="M140" s="87"/>
      <c r="N140" s="84"/>
      <c r="O140" s="85"/>
      <c r="P140" s="117"/>
      <c r="Q140" s="85"/>
      <c r="R140" s="419"/>
    </row>
    <row r="141" spans="1:18" x14ac:dyDescent="0.25">
      <c r="A141" s="48"/>
      <c r="B141" s="86"/>
      <c r="C141" s="82"/>
      <c r="D141" s="96"/>
      <c r="E141" s="86"/>
      <c r="F141" s="71"/>
      <c r="G141" s="71"/>
      <c r="H141" s="63"/>
      <c r="I141" s="97"/>
      <c r="J141" s="118"/>
      <c r="K141" s="84"/>
      <c r="L141" s="84"/>
      <c r="M141" s="87"/>
      <c r="N141" s="84"/>
      <c r="O141" s="85"/>
      <c r="P141" s="117"/>
      <c r="Q141" s="85"/>
      <c r="R141" s="419"/>
    </row>
    <row r="142" spans="1:18" x14ac:dyDescent="0.25">
      <c r="A142" s="48"/>
      <c r="B142" s="86"/>
      <c r="C142" s="82"/>
      <c r="D142" s="96"/>
      <c r="E142" s="86"/>
      <c r="F142" s="71"/>
      <c r="G142" s="71"/>
      <c r="H142" s="63"/>
      <c r="I142" s="97"/>
      <c r="J142" s="118"/>
      <c r="K142" s="84"/>
      <c r="L142" s="84"/>
      <c r="M142" s="87"/>
      <c r="N142" s="84"/>
      <c r="O142" s="85"/>
      <c r="P142" s="117"/>
      <c r="Q142" s="85"/>
      <c r="R142" s="419"/>
    </row>
    <row r="143" spans="1:18" hidden="1" x14ac:dyDescent="0.25">
      <c r="A143" s="48">
        <f t="shared" si="6"/>
        <v>1</v>
      </c>
      <c r="B143" s="86" t="s">
        <v>120</v>
      </c>
      <c r="C143" s="82" t="s">
        <v>72</v>
      </c>
      <c r="D143" s="96" t="s">
        <v>15</v>
      </c>
      <c r="E143" s="86" t="s">
        <v>73</v>
      </c>
      <c r="F143" s="71" t="s">
        <v>120</v>
      </c>
      <c r="G143" s="71"/>
      <c r="H143" s="63"/>
      <c r="I143" s="97" t="s">
        <v>25</v>
      </c>
      <c r="J143" s="118" t="s">
        <v>20</v>
      </c>
      <c r="K143" s="84" t="s">
        <v>121</v>
      </c>
      <c r="L143" s="84">
        <v>32221.530637394379</v>
      </c>
      <c r="M143" s="87">
        <v>1</v>
      </c>
      <c r="N143" s="84">
        <f t="shared" ref="N143:N151" si="12">L143*M143</f>
        <v>32221.530637394379</v>
      </c>
      <c r="O143" s="85" t="s">
        <v>122</v>
      </c>
      <c r="P143" s="117" t="s">
        <v>14</v>
      </c>
      <c r="Q143" s="85" t="s">
        <v>61</v>
      </c>
      <c r="R143" s="419">
        <v>1</v>
      </c>
    </row>
    <row r="144" spans="1:18" hidden="1" x14ac:dyDescent="0.25">
      <c r="A144" s="48">
        <f t="shared" si="6"/>
        <v>2</v>
      </c>
      <c r="B144" s="86" t="s">
        <v>120</v>
      </c>
      <c r="C144" s="82" t="s">
        <v>72</v>
      </c>
      <c r="D144" s="96" t="s">
        <v>15</v>
      </c>
      <c r="E144" s="86" t="s">
        <v>73</v>
      </c>
      <c r="F144" s="71" t="s">
        <v>120</v>
      </c>
      <c r="G144" s="71"/>
      <c r="H144" s="63"/>
      <c r="I144" s="310" t="s">
        <v>25</v>
      </c>
      <c r="J144" s="118" t="s">
        <v>28</v>
      </c>
      <c r="K144" s="84" t="s">
        <v>121</v>
      </c>
      <c r="L144" s="84">
        <v>0</v>
      </c>
      <c r="M144" s="87">
        <v>1</v>
      </c>
      <c r="N144" s="84">
        <f t="shared" si="12"/>
        <v>0</v>
      </c>
      <c r="O144" s="85" t="s">
        <v>122</v>
      </c>
      <c r="P144" s="117" t="s">
        <v>14</v>
      </c>
      <c r="Q144" s="85" t="s">
        <v>61</v>
      </c>
      <c r="R144" s="419">
        <v>1</v>
      </c>
    </row>
    <row r="145" spans="1:18" hidden="1" x14ac:dyDescent="0.25">
      <c r="A145" s="48">
        <f t="shared" si="6"/>
        <v>3</v>
      </c>
      <c r="B145" s="86" t="s">
        <v>120</v>
      </c>
      <c r="C145" s="82" t="s">
        <v>72</v>
      </c>
      <c r="D145" s="96" t="s">
        <v>15</v>
      </c>
      <c r="E145" s="119" t="s">
        <v>73</v>
      </c>
      <c r="F145" s="71" t="s">
        <v>120</v>
      </c>
      <c r="G145" s="71"/>
      <c r="H145" s="63"/>
      <c r="I145" s="97" t="s">
        <v>25</v>
      </c>
      <c r="J145" s="118" t="s">
        <v>34</v>
      </c>
      <c r="K145" s="84" t="s">
        <v>121</v>
      </c>
      <c r="L145" s="84">
        <v>380299.11940674897</v>
      </c>
      <c r="M145" s="87">
        <v>1</v>
      </c>
      <c r="N145" s="84">
        <f t="shared" si="12"/>
        <v>380299.11940674897</v>
      </c>
      <c r="O145" s="85" t="s">
        <v>374</v>
      </c>
      <c r="P145" s="117" t="s">
        <v>14</v>
      </c>
      <c r="Q145" s="85" t="s">
        <v>61</v>
      </c>
      <c r="R145" s="419">
        <v>1</v>
      </c>
    </row>
    <row r="146" spans="1:18" hidden="1" x14ac:dyDescent="0.25">
      <c r="A146" s="48">
        <f t="shared" si="6"/>
        <v>4</v>
      </c>
      <c r="B146" s="86" t="s">
        <v>120</v>
      </c>
      <c r="C146" s="82" t="s">
        <v>72</v>
      </c>
      <c r="D146" s="96" t="s">
        <v>15</v>
      </c>
      <c r="E146" s="119" t="s">
        <v>73</v>
      </c>
      <c r="F146" s="71" t="s">
        <v>120</v>
      </c>
      <c r="G146" s="71"/>
      <c r="H146" s="63"/>
      <c r="I146" s="97" t="s">
        <v>25</v>
      </c>
      <c r="J146" s="118" t="s">
        <v>35</v>
      </c>
      <c r="K146" s="84" t="s">
        <v>121</v>
      </c>
      <c r="L146" s="84">
        <v>96423.802286587073</v>
      </c>
      <c r="M146" s="87">
        <v>1</v>
      </c>
      <c r="N146" s="84">
        <f t="shared" si="12"/>
        <v>96423.802286587073</v>
      </c>
      <c r="O146" s="85" t="s">
        <v>374</v>
      </c>
      <c r="P146" s="117" t="s">
        <v>14</v>
      </c>
      <c r="Q146" s="85" t="s">
        <v>61</v>
      </c>
      <c r="R146" s="419">
        <v>1</v>
      </c>
    </row>
    <row r="147" spans="1:18" hidden="1" x14ac:dyDescent="0.25">
      <c r="A147" s="48">
        <f t="shared" si="6"/>
        <v>5</v>
      </c>
      <c r="B147" s="86" t="s">
        <v>120</v>
      </c>
      <c r="C147" s="82" t="s">
        <v>72</v>
      </c>
      <c r="D147" s="96" t="s">
        <v>15</v>
      </c>
      <c r="E147" s="119" t="s">
        <v>73</v>
      </c>
      <c r="F147" s="71" t="s">
        <v>120</v>
      </c>
      <c r="G147" s="71"/>
      <c r="H147" s="63"/>
      <c r="I147" s="97" t="s">
        <v>25</v>
      </c>
      <c r="J147" s="118" t="s">
        <v>35</v>
      </c>
      <c r="K147" s="84" t="s">
        <v>121</v>
      </c>
      <c r="L147" s="84">
        <v>750375.76900000009</v>
      </c>
      <c r="M147" s="87">
        <v>1</v>
      </c>
      <c r="N147" s="84">
        <f t="shared" si="12"/>
        <v>750375.76900000009</v>
      </c>
      <c r="O147" s="85" t="s">
        <v>375</v>
      </c>
      <c r="P147" s="117" t="s">
        <v>14</v>
      </c>
      <c r="Q147" s="85" t="s">
        <v>61</v>
      </c>
      <c r="R147" s="419">
        <v>1</v>
      </c>
    </row>
    <row r="148" spans="1:18" hidden="1" x14ac:dyDescent="0.25">
      <c r="A148" s="48">
        <f t="shared" si="6"/>
        <v>6</v>
      </c>
      <c r="B148" s="86" t="s">
        <v>120</v>
      </c>
      <c r="C148" s="82" t="s">
        <v>72</v>
      </c>
      <c r="D148" s="96" t="s">
        <v>15</v>
      </c>
      <c r="E148" s="119" t="s">
        <v>73</v>
      </c>
      <c r="F148" s="71" t="s">
        <v>120</v>
      </c>
      <c r="G148" s="71"/>
      <c r="H148" s="63"/>
      <c r="I148" s="97" t="s">
        <v>12</v>
      </c>
      <c r="J148" s="118" t="s">
        <v>41</v>
      </c>
      <c r="K148" s="84" t="s">
        <v>121</v>
      </c>
      <c r="L148" s="84">
        <v>54994.989552785206</v>
      </c>
      <c r="M148" s="87">
        <v>1</v>
      </c>
      <c r="N148" s="84">
        <f t="shared" si="12"/>
        <v>54994.989552785206</v>
      </c>
      <c r="O148" s="85" t="s">
        <v>118</v>
      </c>
      <c r="P148" s="117" t="s">
        <v>14</v>
      </c>
      <c r="Q148" s="85" t="s">
        <v>61</v>
      </c>
      <c r="R148" s="419">
        <v>1</v>
      </c>
    </row>
    <row r="149" spans="1:18" hidden="1" x14ac:dyDescent="0.25">
      <c r="A149" s="48">
        <f t="shared" si="6"/>
        <v>7</v>
      </c>
      <c r="B149" s="86" t="s">
        <v>120</v>
      </c>
      <c r="C149" s="82" t="s">
        <v>72</v>
      </c>
      <c r="D149" s="96" t="s">
        <v>15</v>
      </c>
      <c r="E149" s="119" t="s">
        <v>73</v>
      </c>
      <c r="F149" s="71" t="s">
        <v>123</v>
      </c>
      <c r="G149" s="71"/>
      <c r="H149" s="63"/>
      <c r="I149" s="97" t="s">
        <v>22</v>
      </c>
      <c r="J149" s="118" t="s">
        <v>41</v>
      </c>
      <c r="K149" s="84" t="s">
        <v>124</v>
      </c>
      <c r="L149" s="84">
        <v>11832.394920737674</v>
      </c>
      <c r="M149" s="87">
        <v>48</v>
      </c>
      <c r="N149" s="84">
        <f t="shared" si="12"/>
        <v>567954.95619540836</v>
      </c>
      <c r="O149" s="85" t="s">
        <v>118</v>
      </c>
      <c r="P149" s="117" t="s">
        <v>14</v>
      </c>
      <c r="Q149" s="85" t="s">
        <v>61</v>
      </c>
      <c r="R149" s="419">
        <v>1</v>
      </c>
    </row>
    <row r="150" spans="1:18" hidden="1" x14ac:dyDescent="0.25">
      <c r="A150" s="48">
        <f t="shared" si="6"/>
        <v>8</v>
      </c>
      <c r="B150" s="86" t="s">
        <v>120</v>
      </c>
      <c r="C150" s="82" t="s">
        <v>72</v>
      </c>
      <c r="D150" s="96" t="s">
        <v>15</v>
      </c>
      <c r="E150" s="119" t="s">
        <v>73</v>
      </c>
      <c r="F150" s="71" t="s">
        <v>125</v>
      </c>
      <c r="G150" s="71"/>
      <c r="H150" s="63"/>
      <c r="I150" s="97" t="s">
        <v>22</v>
      </c>
      <c r="J150" s="118" t="s">
        <v>41</v>
      </c>
      <c r="K150" s="84" t="s">
        <v>124</v>
      </c>
      <c r="L150" s="84">
        <v>11832.394920737674</v>
      </c>
      <c r="M150" s="87">
        <v>42</v>
      </c>
      <c r="N150" s="84">
        <f t="shared" si="12"/>
        <v>496960.5866709823</v>
      </c>
      <c r="O150" s="85" t="s">
        <v>118</v>
      </c>
      <c r="P150" s="117" t="s">
        <v>14</v>
      </c>
      <c r="Q150" s="85" t="s">
        <v>61</v>
      </c>
      <c r="R150" s="419">
        <v>1</v>
      </c>
    </row>
    <row r="151" spans="1:18" hidden="1" x14ac:dyDescent="0.25">
      <c r="A151" s="48">
        <f t="shared" si="6"/>
        <v>9</v>
      </c>
      <c r="B151" s="86" t="s">
        <v>120</v>
      </c>
      <c r="C151" s="82" t="s">
        <v>72</v>
      </c>
      <c r="D151" s="96" t="s">
        <v>15</v>
      </c>
      <c r="E151" s="119" t="s">
        <v>73</v>
      </c>
      <c r="F151" s="71" t="s">
        <v>62</v>
      </c>
      <c r="G151" s="71"/>
      <c r="H151" s="63"/>
      <c r="I151" s="97" t="s">
        <v>22</v>
      </c>
      <c r="J151" s="118" t="s">
        <v>41</v>
      </c>
      <c r="K151" s="84" t="s">
        <v>124</v>
      </c>
      <c r="L151" s="84">
        <v>11832.394920737674</v>
      </c>
      <c r="M151" s="87">
        <v>5</v>
      </c>
      <c r="N151" s="84">
        <f t="shared" si="12"/>
        <v>59161.974603688366</v>
      </c>
      <c r="O151" s="85" t="s">
        <v>118</v>
      </c>
      <c r="P151" s="117" t="s">
        <v>14</v>
      </c>
      <c r="Q151" s="85" t="s">
        <v>61</v>
      </c>
      <c r="R151" s="419">
        <v>1</v>
      </c>
    </row>
    <row r="152" spans="1:18" hidden="1" x14ac:dyDescent="0.25">
      <c r="A152" s="48">
        <f t="shared" si="6"/>
        <v>10</v>
      </c>
      <c r="B152" s="86"/>
      <c r="C152" s="82"/>
      <c r="D152" s="96"/>
      <c r="E152" s="119"/>
      <c r="F152" s="71"/>
      <c r="G152" s="71"/>
      <c r="H152" s="63"/>
      <c r="I152" s="97"/>
      <c r="J152" s="118"/>
      <c r="K152" s="84"/>
      <c r="L152" s="84"/>
      <c r="M152" s="87"/>
      <c r="N152" s="84"/>
      <c r="O152" s="85"/>
      <c r="P152" s="117"/>
      <c r="Q152" s="85"/>
      <c r="R152" s="419"/>
    </row>
    <row r="153" spans="1:18" s="98" customFormat="1" x14ac:dyDescent="0.25">
      <c r="A153" s="48"/>
      <c r="B153" s="86"/>
      <c r="C153" s="82"/>
      <c r="D153" s="96"/>
      <c r="E153" s="119"/>
      <c r="F153" s="71"/>
      <c r="G153" s="71"/>
      <c r="H153" s="63"/>
      <c r="I153" s="97"/>
      <c r="J153" s="118"/>
      <c r="K153" s="84"/>
      <c r="L153" s="84"/>
      <c r="M153" s="87"/>
      <c r="N153" s="84"/>
      <c r="O153" s="85"/>
      <c r="P153" s="117"/>
      <c r="Q153" s="85"/>
      <c r="R153" s="419"/>
    </row>
    <row r="154" spans="1:18" s="98" customFormat="1" x14ac:dyDescent="0.25">
      <c r="A154" s="48"/>
      <c r="B154" s="86"/>
      <c r="C154" s="82"/>
      <c r="D154" s="96"/>
      <c r="E154" s="119"/>
      <c r="F154" s="71"/>
      <c r="G154" s="71"/>
      <c r="H154" s="63"/>
      <c r="I154" s="97"/>
      <c r="J154" s="118"/>
      <c r="K154" s="84"/>
      <c r="L154" s="84"/>
      <c r="M154" s="87"/>
      <c r="N154" s="84"/>
      <c r="O154" s="85"/>
      <c r="P154" s="117"/>
      <c r="Q154" s="85"/>
      <c r="R154" s="419"/>
    </row>
    <row r="155" spans="1:18" s="98" customFormat="1" x14ac:dyDescent="0.25">
      <c r="A155" s="48"/>
      <c r="B155" s="86"/>
      <c r="C155" s="82"/>
      <c r="D155" s="96"/>
      <c r="E155" s="119"/>
      <c r="F155" s="71"/>
      <c r="G155" s="71"/>
      <c r="H155" s="63"/>
      <c r="I155" s="97"/>
      <c r="J155" s="118"/>
      <c r="K155" s="84"/>
      <c r="L155" s="84"/>
      <c r="M155" s="87"/>
      <c r="N155" s="84"/>
      <c r="O155" s="85"/>
      <c r="P155" s="117"/>
      <c r="Q155" s="85"/>
      <c r="R155" s="419"/>
    </row>
    <row r="156" spans="1:18" s="98" customFormat="1" hidden="1" x14ac:dyDescent="0.25">
      <c r="A156" s="48">
        <f t="shared" si="6"/>
        <v>1</v>
      </c>
      <c r="B156" s="86" t="s">
        <v>120</v>
      </c>
      <c r="C156" s="82" t="s">
        <v>74</v>
      </c>
      <c r="D156" s="96" t="s">
        <v>15</v>
      </c>
      <c r="E156" s="119" t="s">
        <v>139</v>
      </c>
      <c r="F156" s="71" t="s">
        <v>120</v>
      </c>
      <c r="G156" s="71"/>
      <c r="H156" s="63"/>
      <c r="I156" s="97" t="s">
        <v>25</v>
      </c>
      <c r="J156" s="118" t="s">
        <v>20</v>
      </c>
      <c r="K156" s="84" t="s">
        <v>121</v>
      </c>
      <c r="L156" s="84">
        <v>5701.8356549884074</v>
      </c>
      <c r="M156" s="87">
        <v>1</v>
      </c>
      <c r="N156" s="84">
        <f t="shared" ref="N156:N164" si="13">L156*M156</f>
        <v>5701.8356549884074</v>
      </c>
      <c r="O156" s="85" t="s">
        <v>122</v>
      </c>
      <c r="P156" s="117" t="s">
        <v>14</v>
      </c>
      <c r="Q156" s="85" t="s">
        <v>61</v>
      </c>
      <c r="R156" s="419">
        <v>1</v>
      </c>
    </row>
    <row r="157" spans="1:18" s="98" customFormat="1" hidden="1" x14ac:dyDescent="0.25">
      <c r="A157" s="48">
        <f t="shared" si="6"/>
        <v>2</v>
      </c>
      <c r="B157" s="86" t="s">
        <v>120</v>
      </c>
      <c r="C157" s="82" t="s">
        <v>74</v>
      </c>
      <c r="D157" s="96" t="s">
        <v>15</v>
      </c>
      <c r="E157" s="119" t="s">
        <v>139</v>
      </c>
      <c r="F157" s="71" t="s">
        <v>120</v>
      </c>
      <c r="G157" s="71"/>
      <c r="H157" s="63"/>
      <c r="I157" s="97" t="s">
        <v>25</v>
      </c>
      <c r="J157" s="118" t="s">
        <v>28</v>
      </c>
      <c r="K157" s="84" t="s">
        <v>121</v>
      </c>
      <c r="L157" s="84">
        <v>0</v>
      </c>
      <c r="M157" s="87">
        <v>1</v>
      </c>
      <c r="N157" s="84">
        <f t="shared" si="13"/>
        <v>0</v>
      </c>
      <c r="O157" s="85" t="s">
        <v>122</v>
      </c>
      <c r="P157" s="117" t="s">
        <v>14</v>
      </c>
      <c r="Q157" s="85" t="s">
        <v>61</v>
      </c>
      <c r="R157" s="419">
        <v>1</v>
      </c>
    </row>
    <row r="158" spans="1:18" s="98" customFormat="1" hidden="1" x14ac:dyDescent="0.25">
      <c r="A158" s="48">
        <f t="shared" si="6"/>
        <v>3</v>
      </c>
      <c r="B158" s="86" t="s">
        <v>120</v>
      </c>
      <c r="C158" s="82" t="s">
        <v>74</v>
      </c>
      <c r="D158" s="96" t="s">
        <v>15</v>
      </c>
      <c r="E158" s="119" t="s">
        <v>139</v>
      </c>
      <c r="F158" s="71" t="s">
        <v>120</v>
      </c>
      <c r="G158" s="71"/>
      <c r="H158" s="63"/>
      <c r="I158" s="97" t="s">
        <v>25</v>
      </c>
      <c r="J158" s="118" t="s">
        <v>34</v>
      </c>
      <c r="K158" s="84" t="s">
        <v>121</v>
      </c>
      <c r="L158" s="84">
        <v>95859.612378155507</v>
      </c>
      <c r="M158" s="87">
        <v>1</v>
      </c>
      <c r="N158" s="84">
        <f t="shared" si="13"/>
        <v>95859.612378155507</v>
      </c>
      <c r="O158" s="85" t="s">
        <v>374</v>
      </c>
      <c r="P158" s="117" t="s">
        <v>14</v>
      </c>
      <c r="Q158" s="85" t="s">
        <v>61</v>
      </c>
      <c r="R158" s="419">
        <v>1</v>
      </c>
    </row>
    <row r="159" spans="1:18" s="98" customFormat="1" hidden="1" x14ac:dyDescent="0.25">
      <c r="A159" s="48">
        <f t="shared" si="6"/>
        <v>4</v>
      </c>
      <c r="B159" s="86" t="s">
        <v>120</v>
      </c>
      <c r="C159" s="82" t="s">
        <v>74</v>
      </c>
      <c r="D159" s="96" t="s">
        <v>15</v>
      </c>
      <c r="E159" s="119" t="s">
        <v>139</v>
      </c>
      <c r="F159" s="71" t="s">
        <v>120</v>
      </c>
      <c r="G159" s="71"/>
      <c r="H159" s="63"/>
      <c r="I159" s="97" t="s">
        <v>25</v>
      </c>
      <c r="J159" s="118" t="s">
        <v>35</v>
      </c>
      <c r="K159" s="84" t="s">
        <v>121</v>
      </c>
      <c r="L159" s="84">
        <v>4297.7126967413406</v>
      </c>
      <c r="M159" s="87">
        <v>1</v>
      </c>
      <c r="N159" s="84">
        <f t="shared" si="13"/>
        <v>4297.7126967413406</v>
      </c>
      <c r="O159" s="85" t="s">
        <v>374</v>
      </c>
      <c r="P159" s="117" t="s">
        <v>14</v>
      </c>
      <c r="Q159" s="85" t="s">
        <v>61</v>
      </c>
      <c r="R159" s="419">
        <v>1</v>
      </c>
    </row>
    <row r="160" spans="1:18" s="98" customFormat="1" hidden="1" x14ac:dyDescent="0.25">
      <c r="A160" s="48">
        <f t="shared" si="6"/>
        <v>5</v>
      </c>
      <c r="B160" s="86" t="s">
        <v>120</v>
      </c>
      <c r="C160" s="82" t="s">
        <v>74</v>
      </c>
      <c r="D160" s="96" t="s">
        <v>15</v>
      </c>
      <c r="E160" s="119" t="s">
        <v>139</v>
      </c>
      <c r="F160" s="71" t="s">
        <v>120</v>
      </c>
      <c r="G160" s="71"/>
      <c r="H160" s="63"/>
      <c r="I160" s="97" t="s">
        <v>25</v>
      </c>
      <c r="J160" s="118" t="s">
        <v>35</v>
      </c>
      <c r="K160" s="84" t="s">
        <v>121</v>
      </c>
      <c r="L160" s="84">
        <v>116611.73700000001</v>
      </c>
      <c r="M160" s="87">
        <v>1</v>
      </c>
      <c r="N160" s="84">
        <f t="shared" si="13"/>
        <v>116611.73700000001</v>
      </c>
      <c r="O160" s="85" t="s">
        <v>375</v>
      </c>
      <c r="P160" s="117" t="s">
        <v>14</v>
      </c>
      <c r="Q160" s="85" t="s">
        <v>61</v>
      </c>
      <c r="R160" s="419">
        <v>1</v>
      </c>
    </row>
    <row r="161" spans="1:18" s="98" customFormat="1" hidden="1" x14ac:dyDescent="0.25">
      <c r="A161" s="48">
        <f t="shared" si="6"/>
        <v>6</v>
      </c>
      <c r="B161" s="86" t="s">
        <v>120</v>
      </c>
      <c r="C161" s="82" t="s">
        <v>74</v>
      </c>
      <c r="D161" s="96" t="s">
        <v>15</v>
      </c>
      <c r="E161" s="119" t="s">
        <v>139</v>
      </c>
      <c r="F161" s="71" t="s">
        <v>120</v>
      </c>
      <c r="G161" s="71"/>
      <c r="H161" s="63"/>
      <c r="I161" s="97" t="s">
        <v>12</v>
      </c>
      <c r="J161" s="118" t="s">
        <v>41</v>
      </c>
      <c r="K161" s="84" t="s">
        <v>121</v>
      </c>
      <c r="L161" s="84">
        <v>10513.175069024674</v>
      </c>
      <c r="M161" s="87">
        <v>1</v>
      </c>
      <c r="N161" s="84">
        <f t="shared" si="13"/>
        <v>10513.175069024674</v>
      </c>
      <c r="O161" s="85" t="s">
        <v>118</v>
      </c>
      <c r="P161" s="117" t="s">
        <v>14</v>
      </c>
      <c r="Q161" s="85" t="s">
        <v>61</v>
      </c>
      <c r="R161" s="419">
        <v>1</v>
      </c>
    </row>
    <row r="162" spans="1:18" s="98" customFormat="1" hidden="1" x14ac:dyDescent="0.25">
      <c r="A162" s="48">
        <f t="shared" si="6"/>
        <v>7</v>
      </c>
      <c r="B162" s="86" t="s">
        <v>120</v>
      </c>
      <c r="C162" s="82" t="s">
        <v>74</v>
      </c>
      <c r="D162" s="96" t="s">
        <v>15</v>
      </c>
      <c r="E162" s="119" t="s">
        <v>139</v>
      </c>
      <c r="F162" s="71" t="s">
        <v>123</v>
      </c>
      <c r="G162" s="71"/>
      <c r="H162" s="63"/>
      <c r="I162" s="97" t="s">
        <v>22</v>
      </c>
      <c r="J162" s="118" t="s">
        <v>41</v>
      </c>
      <c r="K162" s="84" t="s">
        <v>124</v>
      </c>
      <c r="L162" s="84">
        <v>11832.394920737674</v>
      </c>
      <c r="M162" s="87">
        <v>16</v>
      </c>
      <c r="N162" s="84">
        <f t="shared" si="13"/>
        <v>189318.31873180278</v>
      </c>
      <c r="O162" s="85" t="s">
        <v>118</v>
      </c>
      <c r="P162" s="117" t="s">
        <v>14</v>
      </c>
      <c r="Q162" s="85" t="s">
        <v>61</v>
      </c>
      <c r="R162" s="419">
        <v>1</v>
      </c>
    </row>
    <row r="163" spans="1:18" s="98" customFormat="1" hidden="1" x14ac:dyDescent="0.25">
      <c r="A163" s="48">
        <f t="shared" ref="A163:A226" si="14">A162+1</f>
        <v>8</v>
      </c>
      <c r="B163" s="86" t="s">
        <v>120</v>
      </c>
      <c r="C163" s="82" t="s">
        <v>74</v>
      </c>
      <c r="D163" s="96" t="s">
        <v>15</v>
      </c>
      <c r="E163" s="119" t="s">
        <v>139</v>
      </c>
      <c r="F163" s="71" t="s">
        <v>125</v>
      </c>
      <c r="G163" s="71"/>
      <c r="H163" s="63"/>
      <c r="I163" s="97" t="s">
        <v>22</v>
      </c>
      <c r="J163" s="118" t="s">
        <v>41</v>
      </c>
      <c r="K163" s="84" t="s">
        <v>124</v>
      </c>
      <c r="L163" s="84">
        <v>11832.394920737674</v>
      </c>
      <c r="M163" s="87">
        <v>7</v>
      </c>
      <c r="N163" s="84">
        <f t="shared" si="13"/>
        <v>82826.764445163717</v>
      </c>
      <c r="O163" s="85" t="s">
        <v>118</v>
      </c>
      <c r="P163" s="117" t="s">
        <v>14</v>
      </c>
      <c r="Q163" s="85" t="s">
        <v>61</v>
      </c>
      <c r="R163" s="419">
        <v>1</v>
      </c>
    </row>
    <row r="164" spans="1:18" s="98" customFormat="1" hidden="1" x14ac:dyDescent="0.25">
      <c r="A164" s="48">
        <f t="shared" si="14"/>
        <v>9</v>
      </c>
      <c r="B164" s="86" t="s">
        <v>120</v>
      </c>
      <c r="C164" s="82" t="s">
        <v>74</v>
      </c>
      <c r="D164" s="96" t="s">
        <v>15</v>
      </c>
      <c r="E164" s="119" t="s">
        <v>139</v>
      </c>
      <c r="F164" s="71" t="s">
        <v>62</v>
      </c>
      <c r="G164" s="71"/>
      <c r="H164" s="63"/>
      <c r="I164" s="97" t="s">
        <v>22</v>
      </c>
      <c r="J164" s="118" t="s">
        <v>41</v>
      </c>
      <c r="K164" s="84" t="s">
        <v>124</v>
      </c>
      <c r="L164" s="84">
        <v>11832.394920737674</v>
      </c>
      <c r="M164" s="87">
        <v>4</v>
      </c>
      <c r="N164" s="84">
        <f t="shared" si="13"/>
        <v>47329.579682950694</v>
      </c>
      <c r="O164" s="85" t="s">
        <v>118</v>
      </c>
      <c r="P164" s="117" t="s">
        <v>14</v>
      </c>
      <c r="Q164" s="85" t="s">
        <v>61</v>
      </c>
      <c r="R164" s="419">
        <v>1</v>
      </c>
    </row>
    <row r="165" spans="1:18" s="98" customFormat="1" hidden="1" x14ac:dyDescent="0.25">
      <c r="A165" s="48">
        <f t="shared" si="14"/>
        <v>10</v>
      </c>
      <c r="B165" s="86"/>
      <c r="C165" s="82"/>
      <c r="D165" s="96"/>
      <c r="E165" s="119"/>
      <c r="F165" s="71"/>
      <c r="G165" s="71"/>
      <c r="H165" s="63"/>
      <c r="I165" s="97"/>
      <c r="J165" s="118"/>
      <c r="K165" s="84"/>
      <c r="L165" s="84"/>
      <c r="M165" s="87"/>
      <c r="N165" s="84"/>
      <c r="O165" s="85"/>
      <c r="P165" s="117"/>
      <c r="Q165" s="85"/>
      <c r="R165" s="419"/>
    </row>
    <row r="166" spans="1:18" x14ac:dyDescent="0.25">
      <c r="A166" s="48"/>
      <c r="B166" s="86"/>
      <c r="C166" s="82"/>
      <c r="D166" s="96"/>
      <c r="E166" s="119"/>
      <c r="F166" s="71"/>
      <c r="G166" s="71"/>
      <c r="H166" s="63"/>
      <c r="I166" s="97"/>
      <c r="J166" s="118"/>
      <c r="K166" s="84"/>
      <c r="L166" s="84"/>
      <c r="M166" s="87"/>
      <c r="N166" s="84"/>
      <c r="O166" s="85"/>
      <c r="P166" s="117"/>
      <c r="Q166" s="85"/>
      <c r="R166" s="419"/>
    </row>
    <row r="167" spans="1:18" x14ac:dyDescent="0.25">
      <c r="A167" s="48"/>
      <c r="B167" s="86"/>
      <c r="C167" s="82"/>
      <c r="D167" s="96"/>
      <c r="E167" s="119"/>
      <c r="F167" s="71"/>
      <c r="G167" s="71"/>
      <c r="H167" s="63"/>
      <c r="I167" s="97"/>
      <c r="J167" s="118"/>
      <c r="K167" s="84"/>
      <c r="L167" s="84"/>
      <c r="M167" s="87"/>
      <c r="N167" s="84"/>
      <c r="O167" s="85"/>
      <c r="P167" s="117"/>
      <c r="Q167" s="85"/>
      <c r="R167" s="419"/>
    </row>
    <row r="168" spans="1:18" x14ac:dyDescent="0.25">
      <c r="A168" s="48"/>
      <c r="B168" s="86"/>
      <c r="C168" s="82"/>
      <c r="D168" s="96"/>
      <c r="E168" s="119"/>
      <c r="F168" s="71"/>
      <c r="G168" s="71"/>
      <c r="H168" s="63"/>
      <c r="I168" s="97"/>
      <c r="J168" s="118"/>
      <c r="K168" s="84"/>
      <c r="L168" s="84"/>
      <c r="M168" s="87"/>
      <c r="N168" s="84"/>
      <c r="O168" s="85"/>
      <c r="P168" s="117"/>
      <c r="Q168" s="85"/>
      <c r="R168" s="419"/>
    </row>
    <row r="169" spans="1:18" hidden="1" x14ac:dyDescent="0.25">
      <c r="A169" s="48">
        <f t="shared" si="14"/>
        <v>1</v>
      </c>
      <c r="B169" s="86" t="s">
        <v>120</v>
      </c>
      <c r="C169" s="82" t="s">
        <v>75</v>
      </c>
      <c r="D169" s="96" t="s">
        <v>15</v>
      </c>
      <c r="E169" s="119" t="s">
        <v>140</v>
      </c>
      <c r="F169" s="71" t="s">
        <v>120</v>
      </c>
      <c r="G169" s="71"/>
      <c r="H169" s="63"/>
      <c r="I169" s="97" t="s">
        <v>25</v>
      </c>
      <c r="J169" s="118" t="s">
        <v>20</v>
      </c>
      <c r="K169" s="84" t="s">
        <v>121</v>
      </c>
      <c r="L169" s="84">
        <v>5701.8356549884074</v>
      </c>
      <c r="M169" s="87">
        <v>1</v>
      </c>
      <c r="N169" s="84">
        <f t="shared" ref="N169:N177" si="15">L169*M169</f>
        <v>5701.8356549884074</v>
      </c>
      <c r="O169" s="85" t="s">
        <v>122</v>
      </c>
      <c r="P169" s="117" t="s">
        <v>14</v>
      </c>
      <c r="Q169" s="85" t="s">
        <v>61</v>
      </c>
      <c r="R169" s="419">
        <v>1</v>
      </c>
    </row>
    <row r="170" spans="1:18" hidden="1" x14ac:dyDescent="0.25">
      <c r="A170" s="48">
        <f t="shared" si="14"/>
        <v>2</v>
      </c>
      <c r="B170" s="86" t="s">
        <v>120</v>
      </c>
      <c r="C170" s="82" t="s">
        <v>75</v>
      </c>
      <c r="D170" s="96" t="s">
        <v>15</v>
      </c>
      <c r="E170" s="119" t="s">
        <v>140</v>
      </c>
      <c r="F170" s="71" t="s">
        <v>120</v>
      </c>
      <c r="G170" s="71"/>
      <c r="H170" s="63"/>
      <c r="I170" s="97" t="s">
        <v>25</v>
      </c>
      <c r="J170" s="118" t="s">
        <v>28</v>
      </c>
      <c r="K170" s="84" t="s">
        <v>121</v>
      </c>
      <c r="L170" s="84">
        <v>0</v>
      </c>
      <c r="M170" s="87">
        <v>1</v>
      </c>
      <c r="N170" s="84">
        <f t="shared" si="15"/>
        <v>0</v>
      </c>
      <c r="O170" s="85" t="s">
        <v>122</v>
      </c>
      <c r="P170" s="117" t="s">
        <v>14</v>
      </c>
      <c r="Q170" s="85" t="s">
        <v>61</v>
      </c>
      <c r="R170" s="419">
        <v>1</v>
      </c>
    </row>
    <row r="171" spans="1:18" hidden="1" x14ac:dyDescent="0.25">
      <c r="A171" s="48">
        <f t="shared" si="14"/>
        <v>3</v>
      </c>
      <c r="B171" s="86" t="s">
        <v>120</v>
      </c>
      <c r="C171" s="82" t="s">
        <v>75</v>
      </c>
      <c r="D171" s="96" t="s">
        <v>15</v>
      </c>
      <c r="E171" s="119" t="s">
        <v>140</v>
      </c>
      <c r="F171" s="71" t="s">
        <v>120</v>
      </c>
      <c r="G171" s="71"/>
      <c r="H171" s="63"/>
      <c r="I171" s="97" t="s">
        <v>25</v>
      </c>
      <c r="J171" s="118" t="s">
        <v>34</v>
      </c>
      <c r="K171" s="84" t="s">
        <v>121</v>
      </c>
      <c r="L171" s="84">
        <v>95859.612378155507</v>
      </c>
      <c r="M171" s="87">
        <v>1</v>
      </c>
      <c r="N171" s="84">
        <f t="shared" si="15"/>
        <v>95859.612378155507</v>
      </c>
      <c r="O171" s="85" t="s">
        <v>374</v>
      </c>
      <c r="P171" s="117" t="s">
        <v>14</v>
      </c>
      <c r="Q171" s="85" t="s">
        <v>61</v>
      </c>
      <c r="R171" s="419">
        <v>1</v>
      </c>
    </row>
    <row r="172" spans="1:18" hidden="1" x14ac:dyDescent="0.25">
      <c r="A172" s="48">
        <f t="shared" si="14"/>
        <v>4</v>
      </c>
      <c r="B172" s="86" t="s">
        <v>120</v>
      </c>
      <c r="C172" s="82" t="s">
        <v>75</v>
      </c>
      <c r="D172" s="96" t="s">
        <v>15</v>
      </c>
      <c r="E172" s="119" t="s">
        <v>140</v>
      </c>
      <c r="F172" s="71" t="s">
        <v>120</v>
      </c>
      <c r="G172" s="71"/>
      <c r="H172" s="63"/>
      <c r="I172" s="310" t="s">
        <v>25</v>
      </c>
      <c r="J172" s="118" t="s">
        <v>35</v>
      </c>
      <c r="K172" s="84" t="s">
        <v>121</v>
      </c>
      <c r="L172" s="84">
        <v>4297.7126967413406</v>
      </c>
      <c r="M172" s="87">
        <v>1</v>
      </c>
      <c r="N172" s="84">
        <f t="shared" si="15"/>
        <v>4297.7126967413406</v>
      </c>
      <c r="O172" s="85" t="s">
        <v>374</v>
      </c>
      <c r="P172" s="117" t="s">
        <v>14</v>
      </c>
      <c r="Q172" s="85" t="s">
        <v>61</v>
      </c>
      <c r="R172" s="419">
        <v>1</v>
      </c>
    </row>
    <row r="173" spans="1:18" hidden="1" x14ac:dyDescent="0.25">
      <c r="A173" s="48">
        <f t="shared" si="14"/>
        <v>5</v>
      </c>
      <c r="B173" s="86" t="s">
        <v>120</v>
      </c>
      <c r="C173" s="82" t="s">
        <v>75</v>
      </c>
      <c r="D173" s="96" t="s">
        <v>15</v>
      </c>
      <c r="E173" s="119" t="s">
        <v>140</v>
      </c>
      <c r="F173" s="71" t="s">
        <v>120</v>
      </c>
      <c r="G173" s="71"/>
      <c r="H173" s="63"/>
      <c r="I173" s="97" t="s">
        <v>25</v>
      </c>
      <c r="J173" s="118" t="s">
        <v>35</v>
      </c>
      <c r="K173" s="84" t="s">
        <v>121</v>
      </c>
      <c r="L173" s="84">
        <v>116611.73700000001</v>
      </c>
      <c r="M173" s="87">
        <v>1</v>
      </c>
      <c r="N173" s="84">
        <f t="shared" si="15"/>
        <v>116611.73700000001</v>
      </c>
      <c r="O173" s="85" t="s">
        <v>375</v>
      </c>
      <c r="P173" s="117" t="s">
        <v>14</v>
      </c>
      <c r="Q173" s="85" t="s">
        <v>61</v>
      </c>
      <c r="R173" s="419">
        <v>1</v>
      </c>
    </row>
    <row r="174" spans="1:18" hidden="1" x14ac:dyDescent="0.25">
      <c r="A174" s="48">
        <f t="shared" si="14"/>
        <v>6</v>
      </c>
      <c r="B174" s="86" t="s">
        <v>120</v>
      </c>
      <c r="C174" s="82" t="s">
        <v>75</v>
      </c>
      <c r="D174" s="96" t="s">
        <v>15</v>
      </c>
      <c r="E174" s="119" t="s">
        <v>140</v>
      </c>
      <c r="F174" s="71" t="s">
        <v>120</v>
      </c>
      <c r="G174" s="71"/>
      <c r="H174" s="63"/>
      <c r="I174" s="97" t="s">
        <v>12</v>
      </c>
      <c r="J174" s="118" t="s">
        <v>41</v>
      </c>
      <c r="K174" s="84" t="s">
        <v>121</v>
      </c>
      <c r="L174" s="84">
        <v>10513.175069024674</v>
      </c>
      <c r="M174" s="87">
        <v>1</v>
      </c>
      <c r="N174" s="84">
        <f t="shared" si="15"/>
        <v>10513.175069024674</v>
      </c>
      <c r="O174" s="85" t="s">
        <v>118</v>
      </c>
      <c r="P174" s="117" t="s">
        <v>14</v>
      </c>
      <c r="Q174" s="85" t="s">
        <v>61</v>
      </c>
      <c r="R174" s="419">
        <v>1</v>
      </c>
    </row>
    <row r="175" spans="1:18" hidden="1" x14ac:dyDescent="0.25">
      <c r="A175" s="48">
        <f t="shared" si="14"/>
        <v>7</v>
      </c>
      <c r="B175" s="86" t="s">
        <v>120</v>
      </c>
      <c r="C175" s="82" t="s">
        <v>75</v>
      </c>
      <c r="D175" s="96" t="s">
        <v>15</v>
      </c>
      <c r="E175" s="119" t="s">
        <v>140</v>
      </c>
      <c r="F175" s="71" t="s">
        <v>123</v>
      </c>
      <c r="G175" s="71"/>
      <c r="H175" s="63"/>
      <c r="I175" s="97" t="s">
        <v>22</v>
      </c>
      <c r="J175" s="118" t="s">
        <v>41</v>
      </c>
      <c r="K175" s="84" t="s">
        <v>124</v>
      </c>
      <c r="L175" s="84">
        <v>11832.394920737674</v>
      </c>
      <c r="M175" s="87">
        <v>8</v>
      </c>
      <c r="N175" s="84">
        <f t="shared" si="15"/>
        <v>94659.159365901389</v>
      </c>
      <c r="O175" s="85" t="s">
        <v>118</v>
      </c>
      <c r="P175" s="117" t="s">
        <v>14</v>
      </c>
      <c r="Q175" s="85" t="s">
        <v>61</v>
      </c>
      <c r="R175" s="419">
        <v>1</v>
      </c>
    </row>
    <row r="176" spans="1:18" hidden="1" x14ac:dyDescent="0.25">
      <c r="A176" s="48">
        <f t="shared" si="14"/>
        <v>8</v>
      </c>
      <c r="B176" s="86" t="s">
        <v>120</v>
      </c>
      <c r="C176" s="82" t="s">
        <v>75</v>
      </c>
      <c r="D176" s="96" t="s">
        <v>15</v>
      </c>
      <c r="E176" s="119" t="s">
        <v>140</v>
      </c>
      <c r="F176" s="71" t="s">
        <v>125</v>
      </c>
      <c r="G176" s="71"/>
      <c r="H176" s="63"/>
      <c r="I176" s="97" t="s">
        <v>22</v>
      </c>
      <c r="J176" s="118" t="s">
        <v>41</v>
      </c>
      <c r="K176" s="84" t="s">
        <v>124</v>
      </c>
      <c r="L176" s="84">
        <v>11832.394920737674</v>
      </c>
      <c r="M176" s="87">
        <v>15</v>
      </c>
      <c r="N176" s="84">
        <f t="shared" si="15"/>
        <v>177485.92381106509</v>
      </c>
      <c r="O176" s="85" t="s">
        <v>118</v>
      </c>
      <c r="P176" s="117" t="s">
        <v>14</v>
      </c>
      <c r="Q176" s="85" t="s">
        <v>61</v>
      </c>
      <c r="R176" s="419">
        <v>1</v>
      </c>
    </row>
    <row r="177" spans="1:18" hidden="1" x14ac:dyDescent="0.25">
      <c r="A177" s="48">
        <f t="shared" si="14"/>
        <v>9</v>
      </c>
      <c r="B177" s="86" t="s">
        <v>120</v>
      </c>
      <c r="C177" s="82" t="s">
        <v>75</v>
      </c>
      <c r="D177" s="96" t="s">
        <v>15</v>
      </c>
      <c r="E177" s="119" t="s">
        <v>140</v>
      </c>
      <c r="F177" s="71" t="s">
        <v>62</v>
      </c>
      <c r="G177" s="71"/>
      <c r="H177" s="63"/>
      <c r="I177" s="97" t="s">
        <v>22</v>
      </c>
      <c r="J177" s="118" t="s">
        <v>41</v>
      </c>
      <c r="K177" s="84" t="s">
        <v>124</v>
      </c>
      <c r="L177" s="84">
        <v>11832.394920737674</v>
      </c>
      <c r="M177" s="87">
        <v>4</v>
      </c>
      <c r="N177" s="84">
        <f t="shared" si="15"/>
        <v>47329.579682950694</v>
      </c>
      <c r="O177" s="85" t="s">
        <v>118</v>
      </c>
      <c r="P177" s="117" t="s">
        <v>14</v>
      </c>
      <c r="Q177" s="85" t="s">
        <v>61</v>
      </c>
      <c r="R177" s="419">
        <v>1</v>
      </c>
    </row>
    <row r="178" spans="1:18" hidden="1" x14ac:dyDescent="0.25">
      <c r="A178" s="48">
        <f t="shared" si="14"/>
        <v>10</v>
      </c>
      <c r="B178" s="86"/>
      <c r="C178" s="82"/>
      <c r="D178" s="96"/>
      <c r="E178" s="119"/>
      <c r="F178" s="71"/>
      <c r="G178" s="71"/>
      <c r="H178" s="63"/>
      <c r="I178" s="97"/>
      <c r="J178" s="118"/>
      <c r="K178" s="84"/>
      <c r="L178" s="84"/>
      <c r="M178" s="87"/>
      <c r="N178" s="84"/>
      <c r="O178" s="85"/>
      <c r="P178" s="117"/>
      <c r="Q178" s="85"/>
      <c r="R178" s="419"/>
    </row>
    <row r="179" spans="1:18" s="98" customFormat="1" x14ac:dyDescent="0.25">
      <c r="A179" s="48"/>
      <c r="B179" s="86"/>
      <c r="C179" s="82"/>
      <c r="D179" s="96"/>
      <c r="E179" s="119"/>
      <c r="F179" s="71"/>
      <c r="G179" s="71"/>
      <c r="H179" s="63"/>
      <c r="I179" s="97"/>
      <c r="J179" s="118"/>
      <c r="K179" s="84"/>
      <c r="L179" s="84"/>
      <c r="M179" s="87"/>
      <c r="N179" s="84"/>
      <c r="O179" s="85"/>
      <c r="P179" s="117"/>
      <c r="Q179" s="85"/>
      <c r="R179" s="419"/>
    </row>
    <row r="180" spans="1:18" s="98" customFormat="1" x14ac:dyDescent="0.25">
      <c r="A180" s="48"/>
      <c r="B180" s="86"/>
      <c r="C180" s="82"/>
      <c r="D180" s="96"/>
      <c r="E180" s="119"/>
      <c r="F180" s="71"/>
      <c r="G180" s="71"/>
      <c r="H180" s="63"/>
      <c r="I180" s="97"/>
      <c r="J180" s="118"/>
      <c r="K180" s="84"/>
      <c r="L180" s="84"/>
      <c r="M180" s="87"/>
      <c r="N180" s="84"/>
      <c r="O180" s="85"/>
      <c r="P180" s="117"/>
      <c r="Q180" s="85"/>
      <c r="R180" s="419"/>
    </row>
    <row r="181" spans="1:18" s="98" customFormat="1" x14ac:dyDescent="0.25">
      <c r="A181" s="48"/>
      <c r="B181" s="86"/>
      <c r="C181" s="82"/>
      <c r="D181" s="96"/>
      <c r="E181" s="119"/>
      <c r="F181" s="71"/>
      <c r="G181" s="71"/>
      <c r="H181" s="63"/>
      <c r="I181" s="97"/>
      <c r="J181" s="118"/>
      <c r="K181" s="84"/>
      <c r="L181" s="84"/>
      <c r="M181" s="87"/>
      <c r="N181" s="84"/>
      <c r="O181" s="85"/>
      <c r="P181" s="117"/>
      <c r="Q181" s="85"/>
      <c r="R181" s="419"/>
    </row>
    <row r="182" spans="1:18" s="98" customFormat="1" hidden="1" x14ac:dyDescent="0.25">
      <c r="A182" s="48">
        <f t="shared" si="14"/>
        <v>1</v>
      </c>
      <c r="B182" s="86" t="s">
        <v>120</v>
      </c>
      <c r="C182" s="82" t="s">
        <v>76</v>
      </c>
      <c r="D182" s="96" t="s">
        <v>15</v>
      </c>
      <c r="E182" s="119" t="s">
        <v>141</v>
      </c>
      <c r="F182" s="71" t="s">
        <v>120</v>
      </c>
      <c r="G182" s="71"/>
      <c r="H182" s="63"/>
      <c r="I182" s="97" t="s">
        <v>25</v>
      </c>
      <c r="J182" s="118" t="s">
        <v>20</v>
      </c>
      <c r="K182" s="84" t="s">
        <v>121</v>
      </c>
      <c r="L182" s="84">
        <v>24689.88469978681</v>
      </c>
      <c r="M182" s="87">
        <v>1</v>
      </c>
      <c r="N182" s="84">
        <f t="shared" ref="N182:N190" si="16">L182*M182</f>
        <v>24689.88469978681</v>
      </c>
      <c r="O182" s="85" t="s">
        <v>122</v>
      </c>
      <c r="P182" s="117" t="s">
        <v>14</v>
      </c>
      <c r="Q182" s="85" t="s">
        <v>61</v>
      </c>
      <c r="R182" s="419">
        <v>1</v>
      </c>
    </row>
    <row r="183" spans="1:18" s="98" customFormat="1" hidden="1" x14ac:dyDescent="0.25">
      <c r="A183" s="48">
        <f t="shared" si="14"/>
        <v>2</v>
      </c>
      <c r="B183" s="86" t="s">
        <v>120</v>
      </c>
      <c r="C183" s="82" t="s">
        <v>76</v>
      </c>
      <c r="D183" s="96" t="s">
        <v>15</v>
      </c>
      <c r="E183" s="119" t="s">
        <v>141</v>
      </c>
      <c r="F183" s="71" t="s">
        <v>120</v>
      </c>
      <c r="G183" s="71"/>
      <c r="H183" s="63"/>
      <c r="I183" s="97" t="s">
        <v>25</v>
      </c>
      <c r="J183" s="118" t="s">
        <v>28</v>
      </c>
      <c r="K183" s="84" t="s">
        <v>121</v>
      </c>
      <c r="L183" s="84">
        <v>0</v>
      </c>
      <c r="M183" s="87">
        <v>1</v>
      </c>
      <c r="N183" s="84">
        <f t="shared" si="16"/>
        <v>0</v>
      </c>
      <c r="O183" s="85" t="s">
        <v>122</v>
      </c>
      <c r="P183" s="117" t="s">
        <v>14</v>
      </c>
      <c r="Q183" s="85" t="s">
        <v>61</v>
      </c>
      <c r="R183" s="419">
        <v>1</v>
      </c>
    </row>
    <row r="184" spans="1:18" s="98" customFormat="1" hidden="1" x14ac:dyDescent="0.25">
      <c r="A184" s="48">
        <f t="shared" si="14"/>
        <v>3</v>
      </c>
      <c r="B184" s="86" t="s">
        <v>120</v>
      </c>
      <c r="C184" s="82" t="s">
        <v>76</v>
      </c>
      <c r="D184" s="96" t="s">
        <v>15</v>
      </c>
      <c r="E184" s="119" t="s">
        <v>141</v>
      </c>
      <c r="F184" s="71" t="s">
        <v>120</v>
      </c>
      <c r="G184" s="71"/>
      <c r="H184" s="63"/>
      <c r="I184" s="97" t="s">
        <v>25</v>
      </c>
      <c r="J184" s="118" t="s">
        <v>34</v>
      </c>
      <c r="K184" s="84" t="s">
        <v>121</v>
      </c>
      <c r="L184" s="84">
        <v>287232.10332719743</v>
      </c>
      <c r="M184" s="87">
        <v>1</v>
      </c>
      <c r="N184" s="84">
        <f t="shared" si="16"/>
        <v>287232.10332719743</v>
      </c>
      <c r="O184" s="85" t="s">
        <v>374</v>
      </c>
      <c r="P184" s="117" t="s">
        <v>14</v>
      </c>
      <c r="Q184" s="85" t="s">
        <v>61</v>
      </c>
      <c r="R184" s="419">
        <v>1</v>
      </c>
    </row>
    <row r="185" spans="1:18" s="98" customFormat="1" hidden="1" x14ac:dyDescent="0.25">
      <c r="A185" s="48">
        <f t="shared" si="14"/>
        <v>4</v>
      </c>
      <c r="B185" s="86" t="s">
        <v>120</v>
      </c>
      <c r="C185" s="82" t="s">
        <v>76</v>
      </c>
      <c r="D185" s="96" t="s">
        <v>15</v>
      </c>
      <c r="E185" s="119" t="s">
        <v>141</v>
      </c>
      <c r="F185" s="71" t="s">
        <v>120</v>
      </c>
      <c r="G185" s="71"/>
      <c r="H185" s="63"/>
      <c r="I185" s="97" t="s">
        <v>25</v>
      </c>
      <c r="J185" s="118" t="s">
        <v>35</v>
      </c>
      <c r="K185" s="84" t="s">
        <v>121</v>
      </c>
      <c r="L185" s="84">
        <v>46973.688332862665</v>
      </c>
      <c r="M185" s="87">
        <v>1</v>
      </c>
      <c r="N185" s="84">
        <f t="shared" si="16"/>
        <v>46973.688332862665</v>
      </c>
      <c r="O185" s="85" t="s">
        <v>374</v>
      </c>
      <c r="P185" s="117" t="s">
        <v>14</v>
      </c>
      <c r="Q185" s="85" t="s">
        <v>61</v>
      </c>
      <c r="R185" s="419">
        <v>1</v>
      </c>
    </row>
    <row r="186" spans="1:18" s="98" customFormat="1" hidden="1" x14ac:dyDescent="0.25">
      <c r="A186" s="48">
        <f t="shared" si="14"/>
        <v>5</v>
      </c>
      <c r="B186" s="86" t="s">
        <v>120</v>
      </c>
      <c r="C186" s="82" t="s">
        <v>76</v>
      </c>
      <c r="D186" s="96" t="s">
        <v>15</v>
      </c>
      <c r="E186" s="119" t="s">
        <v>141</v>
      </c>
      <c r="F186" s="71" t="s">
        <v>120</v>
      </c>
      <c r="G186" s="71"/>
      <c r="H186" s="63"/>
      <c r="I186" s="97" t="s">
        <v>25</v>
      </c>
      <c r="J186" s="118" t="s">
        <v>35</v>
      </c>
      <c r="K186" s="84" t="s">
        <v>121</v>
      </c>
      <c r="L186" s="84">
        <v>457077.73100000009</v>
      </c>
      <c r="M186" s="87">
        <v>1</v>
      </c>
      <c r="N186" s="84">
        <f t="shared" si="16"/>
        <v>457077.73100000009</v>
      </c>
      <c r="O186" s="85" t="s">
        <v>375</v>
      </c>
      <c r="P186" s="117" t="s">
        <v>14</v>
      </c>
      <c r="Q186" s="85" t="s">
        <v>61</v>
      </c>
      <c r="R186" s="419">
        <v>1</v>
      </c>
    </row>
    <row r="187" spans="1:18" s="98" customFormat="1" hidden="1" x14ac:dyDescent="0.25">
      <c r="A187" s="48">
        <f t="shared" si="14"/>
        <v>6</v>
      </c>
      <c r="B187" s="86" t="s">
        <v>120</v>
      </c>
      <c r="C187" s="82" t="s">
        <v>76</v>
      </c>
      <c r="D187" s="96" t="s">
        <v>15</v>
      </c>
      <c r="E187" s="119" t="s">
        <v>141</v>
      </c>
      <c r="F187" s="71" t="s">
        <v>120</v>
      </c>
      <c r="G187" s="71"/>
      <c r="H187" s="63"/>
      <c r="I187" s="97" t="s">
        <v>12</v>
      </c>
      <c r="J187" s="118" t="s">
        <v>41</v>
      </c>
      <c r="K187" s="84" t="s">
        <v>121</v>
      </c>
      <c r="L187" s="84">
        <v>26799.607769499584</v>
      </c>
      <c r="M187" s="87">
        <v>1</v>
      </c>
      <c r="N187" s="84">
        <f t="shared" si="16"/>
        <v>26799.607769499584</v>
      </c>
      <c r="O187" s="85" t="s">
        <v>118</v>
      </c>
      <c r="P187" s="117" t="s">
        <v>14</v>
      </c>
      <c r="Q187" s="85" t="s">
        <v>61</v>
      </c>
      <c r="R187" s="419">
        <v>1</v>
      </c>
    </row>
    <row r="188" spans="1:18" s="98" customFormat="1" hidden="1" x14ac:dyDescent="0.25">
      <c r="A188" s="48">
        <f t="shared" si="14"/>
        <v>7</v>
      </c>
      <c r="B188" s="86" t="s">
        <v>120</v>
      </c>
      <c r="C188" s="82" t="s">
        <v>76</v>
      </c>
      <c r="D188" s="96" t="s">
        <v>15</v>
      </c>
      <c r="E188" s="119" t="s">
        <v>141</v>
      </c>
      <c r="F188" s="71" t="s">
        <v>123</v>
      </c>
      <c r="G188" s="71"/>
      <c r="H188" s="63"/>
      <c r="I188" s="97" t="s">
        <v>22</v>
      </c>
      <c r="J188" s="118" t="s">
        <v>41</v>
      </c>
      <c r="K188" s="84" t="s">
        <v>124</v>
      </c>
      <c r="L188" s="84">
        <v>11832.394920737674</v>
      </c>
      <c r="M188" s="87">
        <v>16</v>
      </c>
      <c r="N188" s="84">
        <f t="shared" si="16"/>
        <v>189318.31873180278</v>
      </c>
      <c r="O188" s="85" t="s">
        <v>118</v>
      </c>
      <c r="P188" s="117" t="s">
        <v>14</v>
      </c>
      <c r="Q188" s="85" t="s">
        <v>61</v>
      </c>
      <c r="R188" s="419">
        <v>1</v>
      </c>
    </row>
    <row r="189" spans="1:18" s="98" customFormat="1" hidden="1" x14ac:dyDescent="0.25">
      <c r="A189" s="48">
        <f t="shared" si="14"/>
        <v>8</v>
      </c>
      <c r="B189" s="86" t="s">
        <v>120</v>
      </c>
      <c r="C189" s="82" t="s">
        <v>76</v>
      </c>
      <c r="D189" s="96" t="s">
        <v>15</v>
      </c>
      <c r="E189" s="119" t="s">
        <v>141</v>
      </c>
      <c r="F189" s="71" t="s">
        <v>125</v>
      </c>
      <c r="G189" s="71"/>
      <c r="H189" s="63"/>
      <c r="I189" s="97" t="s">
        <v>22</v>
      </c>
      <c r="J189" s="118" t="s">
        <v>41</v>
      </c>
      <c r="K189" s="84" t="s">
        <v>124</v>
      </c>
      <c r="L189" s="84">
        <v>11832.394920737674</v>
      </c>
      <c r="M189" s="87">
        <v>14</v>
      </c>
      <c r="N189" s="84">
        <f t="shared" si="16"/>
        <v>165653.52889032743</v>
      </c>
      <c r="O189" s="85" t="s">
        <v>118</v>
      </c>
      <c r="P189" s="117" t="s">
        <v>14</v>
      </c>
      <c r="Q189" s="85" t="s">
        <v>61</v>
      </c>
      <c r="R189" s="419">
        <v>1</v>
      </c>
    </row>
    <row r="190" spans="1:18" s="98" customFormat="1" hidden="1" x14ac:dyDescent="0.25">
      <c r="A190" s="48">
        <f t="shared" si="14"/>
        <v>9</v>
      </c>
      <c r="B190" s="86" t="s">
        <v>120</v>
      </c>
      <c r="C190" s="82" t="s">
        <v>76</v>
      </c>
      <c r="D190" s="96" t="s">
        <v>15</v>
      </c>
      <c r="E190" s="119" t="s">
        <v>141</v>
      </c>
      <c r="F190" s="71" t="s">
        <v>62</v>
      </c>
      <c r="G190" s="71"/>
      <c r="H190" s="63"/>
      <c r="I190" s="97" t="s">
        <v>22</v>
      </c>
      <c r="J190" s="118" t="s">
        <v>41</v>
      </c>
      <c r="K190" s="84" t="s">
        <v>124</v>
      </c>
      <c r="L190" s="84">
        <v>11832.394920737674</v>
      </c>
      <c r="M190" s="87">
        <v>4</v>
      </c>
      <c r="N190" s="84">
        <f t="shared" si="16"/>
        <v>47329.579682950694</v>
      </c>
      <c r="O190" s="85" t="s">
        <v>118</v>
      </c>
      <c r="P190" s="117" t="s">
        <v>14</v>
      </c>
      <c r="Q190" s="85" t="s">
        <v>61</v>
      </c>
      <c r="R190" s="419">
        <v>1</v>
      </c>
    </row>
    <row r="191" spans="1:18" s="98" customFormat="1" hidden="1" x14ac:dyDescent="0.25">
      <c r="A191" s="48">
        <f t="shared" si="14"/>
        <v>10</v>
      </c>
      <c r="B191" s="86"/>
      <c r="C191" s="82"/>
      <c r="D191" s="96"/>
      <c r="E191" s="119"/>
      <c r="F191" s="71"/>
      <c r="G191" s="71"/>
      <c r="H191" s="63"/>
      <c r="I191" s="97"/>
      <c r="J191" s="118"/>
      <c r="K191" s="84"/>
      <c r="L191" s="84"/>
      <c r="M191" s="87"/>
      <c r="N191" s="84"/>
      <c r="O191" s="85"/>
      <c r="P191" s="117"/>
      <c r="Q191" s="85"/>
      <c r="R191" s="419"/>
    </row>
    <row r="192" spans="1:18" x14ac:dyDescent="0.25">
      <c r="A192" s="48"/>
      <c r="B192" s="86"/>
      <c r="C192" s="82"/>
      <c r="D192" s="96"/>
      <c r="E192" s="119"/>
      <c r="F192" s="71"/>
      <c r="G192" s="71"/>
      <c r="H192" s="63"/>
      <c r="I192" s="97"/>
      <c r="J192" s="118"/>
      <c r="K192" s="84"/>
      <c r="L192" s="84"/>
      <c r="M192" s="87"/>
      <c r="N192" s="84"/>
      <c r="O192" s="85"/>
      <c r="P192" s="117"/>
      <c r="Q192" s="85"/>
      <c r="R192" s="419"/>
    </row>
    <row r="193" spans="1:18" x14ac:dyDescent="0.25">
      <c r="A193" s="48"/>
      <c r="B193" s="86"/>
      <c r="C193" s="82"/>
      <c r="D193" s="96"/>
      <c r="E193" s="119"/>
      <c r="F193" s="71"/>
      <c r="G193" s="71"/>
      <c r="H193" s="63"/>
      <c r="I193" s="97"/>
      <c r="J193" s="118"/>
      <c r="K193" s="84"/>
      <c r="L193" s="84"/>
      <c r="M193" s="87"/>
      <c r="N193" s="84"/>
      <c r="O193" s="85"/>
      <c r="P193" s="117"/>
      <c r="Q193" s="85"/>
      <c r="R193" s="419"/>
    </row>
    <row r="194" spans="1:18" x14ac:dyDescent="0.25">
      <c r="A194" s="48"/>
      <c r="B194" s="86"/>
      <c r="C194" s="82"/>
      <c r="D194" s="96"/>
      <c r="E194" s="119"/>
      <c r="F194" s="71"/>
      <c r="G194" s="71"/>
      <c r="H194" s="63"/>
      <c r="I194" s="97"/>
      <c r="J194" s="118"/>
      <c r="K194" s="84"/>
      <c r="L194" s="84"/>
      <c r="M194" s="87"/>
      <c r="N194" s="84"/>
      <c r="O194" s="85"/>
      <c r="P194" s="117"/>
      <c r="Q194" s="85"/>
      <c r="R194" s="419"/>
    </row>
    <row r="195" spans="1:18" hidden="1" x14ac:dyDescent="0.25">
      <c r="A195" s="48">
        <f t="shared" si="14"/>
        <v>1</v>
      </c>
      <c r="B195" s="86" t="s">
        <v>120</v>
      </c>
      <c r="C195" s="82" t="s">
        <v>142</v>
      </c>
      <c r="D195" s="96" t="s">
        <v>15</v>
      </c>
      <c r="E195" s="119" t="s">
        <v>143</v>
      </c>
      <c r="F195" s="71" t="s">
        <v>120</v>
      </c>
      <c r="G195" s="71"/>
      <c r="H195" s="63"/>
      <c r="I195" s="310" t="s">
        <v>25</v>
      </c>
      <c r="J195" s="118" t="s">
        <v>20</v>
      </c>
      <c r="K195" s="84" t="s">
        <v>121</v>
      </c>
      <c r="L195" s="84">
        <v>38623.080582943941</v>
      </c>
      <c r="M195" s="87">
        <v>1</v>
      </c>
      <c r="N195" s="84">
        <f t="shared" ref="N195:N203" si="17">L195*M195</f>
        <v>38623.080582943941</v>
      </c>
      <c r="O195" s="85" t="s">
        <v>122</v>
      </c>
      <c r="P195" s="117" t="s">
        <v>14</v>
      </c>
      <c r="Q195" s="85" t="s">
        <v>61</v>
      </c>
      <c r="R195" s="419">
        <v>1</v>
      </c>
    </row>
    <row r="196" spans="1:18" hidden="1" x14ac:dyDescent="0.25">
      <c r="A196" s="48">
        <f t="shared" si="14"/>
        <v>2</v>
      </c>
      <c r="B196" s="86" t="s">
        <v>120</v>
      </c>
      <c r="C196" s="82" t="s">
        <v>142</v>
      </c>
      <c r="D196" s="96" t="s">
        <v>15</v>
      </c>
      <c r="E196" s="119" t="s">
        <v>143</v>
      </c>
      <c r="F196" s="71" t="s">
        <v>120</v>
      </c>
      <c r="G196" s="71"/>
      <c r="H196" s="63"/>
      <c r="I196" s="97" t="s">
        <v>25</v>
      </c>
      <c r="J196" s="118" t="s">
        <v>28</v>
      </c>
      <c r="K196" s="84" t="s">
        <v>121</v>
      </c>
      <c r="L196" s="84">
        <v>0</v>
      </c>
      <c r="M196" s="87">
        <v>1</v>
      </c>
      <c r="N196" s="84">
        <f t="shared" si="17"/>
        <v>0</v>
      </c>
      <c r="O196" s="85" t="s">
        <v>122</v>
      </c>
      <c r="P196" s="117" t="s">
        <v>14</v>
      </c>
      <c r="Q196" s="85" t="s">
        <v>61</v>
      </c>
      <c r="R196" s="419">
        <v>1</v>
      </c>
    </row>
    <row r="197" spans="1:18" hidden="1" x14ac:dyDescent="0.25">
      <c r="A197" s="48">
        <f t="shared" si="14"/>
        <v>3</v>
      </c>
      <c r="B197" s="86" t="s">
        <v>120</v>
      </c>
      <c r="C197" s="82" t="s">
        <v>142</v>
      </c>
      <c r="D197" s="96" t="s">
        <v>15</v>
      </c>
      <c r="E197" s="119" t="s">
        <v>143</v>
      </c>
      <c r="F197" s="71" t="s">
        <v>120</v>
      </c>
      <c r="G197" s="71"/>
      <c r="H197" s="63"/>
      <c r="I197" s="97" t="s">
        <v>25</v>
      </c>
      <c r="J197" s="118" t="s">
        <v>34</v>
      </c>
      <c r="K197" s="84" t="s">
        <v>121</v>
      </c>
      <c r="L197" s="84">
        <v>401426.35288692563</v>
      </c>
      <c r="M197" s="87">
        <v>1</v>
      </c>
      <c r="N197" s="84">
        <f t="shared" si="17"/>
        <v>401426.35288692563</v>
      </c>
      <c r="O197" s="85" t="s">
        <v>374</v>
      </c>
      <c r="P197" s="117" t="s">
        <v>14</v>
      </c>
      <c r="Q197" s="85" t="s">
        <v>61</v>
      </c>
      <c r="R197" s="419">
        <v>1</v>
      </c>
    </row>
    <row r="198" spans="1:18" hidden="1" x14ac:dyDescent="0.25">
      <c r="A198" s="48">
        <f t="shared" si="14"/>
        <v>4</v>
      </c>
      <c r="B198" s="86" t="s">
        <v>120</v>
      </c>
      <c r="C198" s="82" t="s">
        <v>142</v>
      </c>
      <c r="D198" s="96" t="s">
        <v>15</v>
      </c>
      <c r="E198" s="119" t="s">
        <v>143</v>
      </c>
      <c r="F198" s="71" t="s">
        <v>120</v>
      </c>
      <c r="G198" s="71"/>
      <c r="H198" s="63"/>
      <c r="I198" s="97" t="s">
        <v>25</v>
      </c>
      <c r="J198" s="118" t="s">
        <v>35</v>
      </c>
      <c r="K198" s="84" t="s">
        <v>121</v>
      </c>
      <c r="L198" s="84">
        <v>197124.7050090518</v>
      </c>
      <c r="M198" s="87">
        <v>1</v>
      </c>
      <c r="N198" s="84">
        <f t="shared" si="17"/>
        <v>197124.7050090518</v>
      </c>
      <c r="O198" s="85" t="s">
        <v>374</v>
      </c>
      <c r="P198" s="117" t="s">
        <v>14</v>
      </c>
      <c r="Q198" s="85" t="s">
        <v>61</v>
      </c>
      <c r="R198" s="419">
        <v>1</v>
      </c>
    </row>
    <row r="199" spans="1:18" hidden="1" x14ac:dyDescent="0.25">
      <c r="A199" s="48">
        <f t="shared" si="14"/>
        <v>5</v>
      </c>
      <c r="B199" s="86" t="s">
        <v>120</v>
      </c>
      <c r="C199" s="82" t="s">
        <v>142</v>
      </c>
      <c r="D199" s="96" t="s">
        <v>15</v>
      </c>
      <c r="E199" s="119" t="s">
        <v>143</v>
      </c>
      <c r="F199" s="71" t="s">
        <v>120</v>
      </c>
      <c r="G199" s="71"/>
      <c r="H199" s="63"/>
      <c r="I199" s="97" t="s">
        <v>25</v>
      </c>
      <c r="J199" s="118" t="s">
        <v>35</v>
      </c>
      <c r="K199" s="84" t="s">
        <v>121</v>
      </c>
      <c r="L199" s="84">
        <v>688879.96100000001</v>
      </c>
      <c r="M199" s="87">
        <v>1</v>
      </c>
      <c r="N199" s="84">
        <f t="shared" si="17"/>
        <v>688879.96100000001</v>
      </c>
      <c r="O199" s="85" t="s">
        <v>375</v>
      </c>
      <c r="P199" s="117" t="s">
        <v>14</v>
      </c>
      <c r="Q199" s="85" t="s">
        <v>61</v>
      </c>
      <c r="R199" s="419">
        <v>1</v>
      </c>
    </row>
    <row r="200" spans="1:18" hidden="1" x14ac:dyDescent="0.25">
      <c r="A200" s="48">
        <f t="shared" si="14"/>
        <v>6</v>
      </c>
      <c r="B200" s="86" t="s">
        <v>120</v>
      </c>
      <c r="C200" s="82" t="s">
        <v>142</v>
      </c>
      <c r="D200" s="96" t="s">
        <v>15</v>
      </c>
      <c r="E200" s="119" t="s">
        <v>143</v>
      </c>
      <c r="F200" s="71" t="s">
        <v>120</v>
      </c>
      <c r="G200" s="71"/>
      <c r="H200" s="63"/>
      <c r="I200" s="97" t="s">
        <v>12</v>
      </c>
      <c r="J200" s="118" t="s">
        <v>41</v>
      </c>
      <c r="K200" s="84" t="s">
        <v>121</v>
      </c>
      <c r="L200" s="84">
        <v>44002.964646942106</v>
      </c>
      <c r="M200" s="87">
        <v>1</v>
      </c>
      <c r="N200" s="84">
        <f t="shared" si="17"/>
        <v>44002.964646942106</v>
      </c>
      <c r="O200" s="85" t="s">
        <v>118</v>
      </c>
      <c r="P200" s="117" t="s">
        <v>14</v>
      </c>
      <c r="Q200" s="85" t="s">
        <v>61</v>
      </c>
      <c r="R200" s="419">
        <v>1</v>
      </c>
    </row>
    <row r="201" spans="1:18" hidden="1" x14ac:dyDescent="0.25">
      <c r="A201" s="48">
        <f t="shared" si="14"/>
        <v>7</v>
      </c>
      <c r="B201" s="86" t="s">
        <v>120</v>
      </c>
      <c r="C201" s="82" t="s">
        <v>142</v>
      </c>
      <c r="D201" s="96" t="s">
        <v>15</v>
      </c>
      <c r="E201" s="119" t="s">
        <v>143</v>
      </c>
      <c r="F201" s="71" t="s">
        <v>123</v>
      </c>
      <c r="G201" s="71"/>
      <c r="H201" s="63"/>
      <c r="I201" s="97" t="s">
        <v>22</v>
      </c>
      <c r="J201" s="118" t="s">
        <v>41</v>
      </c>
      <c r="K201" s="84" t="s">
        <v>124</v>
      </c>
      <c r="L201" s="84">
        <v>11832.394920737674</v>
      </c>
      <c r="M201" s="87">
        <v>30</v>
      </c>
      <c r="N201" s="84">
        <f t="shared" si="17"/>
        <v>354971.84762213018</v>
      </c>
      <c r="O201" s="85" t="s">
        <v>118</v>
      </c>
      <c r="P201" s="117" t="s">
        <v>14</v>
      </c>
      <c r="Q201" s="85" t="s">
        <v>61</v>
      </c>
      <c r="R201" s="419">
        <v>1</v>
      </c>
    </row>
    <row r="202" spans="1:18" hidden="1" x14ac:dyDescent="0.25">
      <c r="A202" s="48">
        <f t="shared" si="14"/>
        <v>8</v>
      </c>
      <c r="B202" s="86" t="s">
        <v>120</v>
      </c>
      <c r="C202" s="82" t="s">
        <v>142</v>
      </c>
      <c r="D202" s="96" t="s">
        <v>15</v>
      </c>
      <c r="E202" s="119" t="s">
        <v>143</v>
      </c>
      <c r="F202" s="71" t="s">
        <v>125</v>
      </c>
      <c r="G202" s="71"/>
      <c r="H202" s="63"/>
      <c r="I202" s="97" t="s">
        <v>22</v>
      </c>
      <c r="J202" s="118" t="s">
        <v>41</v>
      </c>
      <c r="K202" s="84" t="s">
        <v>124</v>
      </c>
      <c r="L202" s="84">
        <v>11832.394920737674</v>
      </c>
      <c r="M202" s="87">
        <v>14</v>
      </c>
      <c r="N202" s="84">
        <f t="shared" si="17"/>
        <v>165653.52889032743</v>
      </c>
      <c r="O202" s="85" t="s">
        <v>118</v>
      </c>
      <c r="P202" s="117" t="s">
        <v>14</v>
      </c>
      <c r="Q202" s="85" t="s">
        <v>61</v>
      </c>
      <c r="R202" s="419">
        <v>1</v>
      </c>
    </row>
    <row r="203" spans="1:18" hidden="1" x14ac:dyDescent="0.25">
      <c r="A203" s="48">
        <f t="shared" si="14"/>
        <v>9</v>
      </c>
      <c r="B203" s="86" t="s">
        <v>120</v>
      </c>
      <c r="C203" s="82" t="s">
        <v>142</v>
      </c>
      <c r="D203" s="96" t="s">
        <v>15</v>
      </c>
      <c r="E203" s="119" t="s">
        <v>143</v>
      </c>
      <c r="F203" s="71" t="s">
        <v>62</v>
      </c>
      <c r="G203" s="71"/>
      <c r="H203" s="63"/>
      <c r="I203" s="97" t="s">
        <v>22</v>
      </c>
      <c r="J203" s="118" t="s">
        <v>41</v>
      </c>
      <c r="K203" s="84" t="s">
        <v>124</v>
      </c>
      <c r="L203" s="84">
        <v>11832.394920737674</v>
      </c>
      <c r="M203" s="87">
        <v>4</v>
      </c>
      <c r="N203" s="84">
        <f t="shared" si="17"/>
        <v>47329.579682950694</v>
      </c>
      <c r="O203" s="85" t="s">
        <v>118</v>
      </c>
      <c r="P203" s="117" t="s">
        <v>14</v>
      </c>
      <c r="Q203" s="85" t="s">
        <v>61</v>
      </c>
      <c r="R203" s="419">
        <v>1</v>
      </c>
    </row>
    <row r="204" spans="1:18" hidden="1" x14ac:dyDescent="0.25">
      <c r="A204" s="48">
        <f t="shared" si="14"/>
        <v>10</v>
      </c>
      <c r="B204" s="86"/>
      <c r="C204" s="82"/>
      <c r="D204" s="96"/>
      <c r="E204" s="119"/>
      <c r="F204" s="71"/>
      <c r="G204" s="71"/>
      <c r="H204" s="63"/>
      <c r="I204" s="97"/>
      <c r="J204" s="118"/>
      <c r="K204" s="84"/>
      <c r="L204" s="84"/>
      <c r="M204" s="87"/>
      <c r="N204" s="84"/>
      <c r="O204" s="85"/>
      <c r="P204" s="117"/>
      <c r="Q204" s="85"/>
      <c r="R204" s="419"/>
    </row>
    <row r="205" spans="1:18" s="98" customFormat="1" x14ac:dyDescent="0.25">
      <c r="A205" s="48"/>
      <c r="B205" s="86"/>
      <c r="C205" s="82"/>
      <c r="D205" s="96"/>
      <c r="E205" s="119"/>
      <c r="F205" s="71"/>
      <c r="G205" s="71"/>
      <c r="H205" s="63"/>
      <c r="I205" s="97"/>
      <c r="J205" s="118"/>
      <c r="K205" s="84"/>
      <c r="L205" s="84"/>
      <c r="M205" s="87"/>
      <c r="N205" s="84"/>
      <c r="O205" s="85"/>
      <c r="P205" s="117"/>
      <c r="Q205" s="85"/>
      <c r="R205" s="419"/>
    </row>
    <row r="206" spans="1:18" s="98" customFormat="1" x14ac:dyDescent="0.25">
      <c r="A206" s="48"/>
      <c r="B206" s="86"/>
      <c r="C206" s="82"/>
      <c r="D206" s="96"/>
      <c r="E206" s="119"/>
      <c r="F206" s="71"/>
      <c r="G206" s="71"/>
      <c r="H206" s="63"/>
      <c r="I206" s="97"/>
      <c r="J206" s="118"/>
      <c r="K206" s="84"/>
      <c r="L206" s="84"/>
      <c r="M206" s="87"/>
      <c r="N206" s="84"/>
      <c r="O206" s="85"/>
      <c r="P206" s="117"/>
      <c r="Q206" s="85"/>
      <c r="R206" s="419"/>
    </row>
    <row r="207" spans="1:18" s="98" customFormat="1" x14ac:dyDescent="0.25">
      <c r="A207" s="48"/>
      <c r="B207" s="86"/>
      <c r="C207" s="82"/>
      <c r="D207" s="96"/>
      <c r="E207" s="119"/>
      <c r="F207" s="71"/>
      <c r="G207" s="71"/>
      <c r="H207" s="63"/>
      <c r="I207" s="97"/>
      <c r="J207" s="118"/>
      <c r="K207" s="84"/>
      <c r="L207" s="84"/>
      <c r="M207" s="87"/>
      <c r="N207" s="84"/>
      <c r="O207" s="85"/>
      <c r="P207" s="117"/>
      <c r="Q207" s="85"/>
      <c r="R207" s="419"/>
    </row>
    <row r="208" spans="1:18" s="98" customFormat="1" hidden="1" x14ac:dyDescent="0.25">
      <c r="A208" s="48">
        <f t="shared" si="14"/>
        <v>1</v>
      </c>
      <c r="B208" s="86" t="s">
        <v>120</v>
      </c>
      <c r="C208" s="82" t="s">
        <v>144</v>
      </c>
      <c r="D208" s="96" t="s">
        <v>15</v>
      </c>
      <c r="E208" s="119" t="s">
        <v>145</v>
      </c>
      <c r="F208" s="71" t="s">
        <v>120</v>
      </c>
      <c r="G208" s="71"/>
      <c r="H208" s="63"/>
      <c r="I208" s="97" t="s">
        <v>25</v>
      </c>
      <c r="J208" s="118" t="s">
        <v>20</v>
      </c>
      <c r="K208" s="84" t="s">
        <v>121</v>
      </c>
      <c r="L208" s="84">
        <v>38623.080582943941</v>
      </c>
      <c r="M208" s="87">
        <v>1</v>
      </c>
      <c r="N208" s="84">
        <f t="shared" ref="N208:N216" si="18">L208*M208</f>
        <v>38623.080582943941</v>
      </c>
      <c r="O208" s="85" t="s">
        <v>122</v>
      </c>
      <c r="P208" s="117" t="s">
        <v>14</v>
      </c>
      <c r="Q208" s="85" t="s">
        <v>61</v>
      </c>
      <c r="R208" s="419">
        <v>1</v>
      </c>
    </row>
    <row r="209" spans="1:18" s="98" customFormat="1" hidden="1" x14ac:dyDescent="0.25">
      <c r="A209" s="48">
        <f t="shared" si="14"/>
        <v>2</v>
      </c>
      <c r="B209" s="86" t="s">
        <v>120</v>
      </c>
      <c r="C209" s="82" t="s">
        <v>144</v>
      </c>
      <c r="D209" s="96" t="s">
        <v>15</v>
      </c>
      <c r="E209" s="119" t="s">
        <v>145</v>
      </c>
      <c r="F209" s="71" t="s">
        <v>120</v>
      </c>
      <c r="G209" s="71"/>
      <c r="H209" s="63"/>
      <c r="I209" s="97" t="s">
        <v>25</v>
      </c>
      <c r="J209" s="118" t="s">
        <v>28</v>
      </c>
      <c r="K209" s="84" t="s">
        <v>121</v>
      </c>
      <c r="L209" s="84">
        <v>0</v>
      </c>
      <c r="M209" s="87">
        <v>1</v>
      </c>
      <c r="N209" s="84">
        <f t="shared" si="18"/>
        <v>0</v>
      </c>
      <c r="O209" s="85" t="s">
        <v>122</v>
      </c>
      <c r="P209" s="117" t="s">
        <v>14</v>
      </c>
      <c r="Q209" s="85" t="s">
        <v>61</v>
      </c>
      <c r="R209" s="419">
        <v>1</v>
      </c>
    </row>
    <row r="210" spans="1:18" s="98" customFormat="1" hidden="1" x14ac:dyDescent="0.25">
      <c r="A210" s="48">
        <f t="shared" si="14"/>
        <v>3</v>
      </c>
      <c r="B210" s="86" t="s">
        <v>120</v>
      </c>
      <c r="C210" s="82" t="s">
        <v>144</v>
      </c>
      <c r="D210" s="96" t="s">
        <v>15</v>
      </c>
      <c r="E210" s="119" t="s">
        <v>145</v>
      </c>
      <c r="F210" s="71" t="s">
        <v>120</v>
      </c>
      <c r="G210" s="71"/>
      <c r="H210" s="63"/>
      <c r="I210" s="97" t="s">
        <v>25</v>
      </c>
      <c r="J210" s="118" t="s">
        <v>34</v>
      </c>
      <c r="K210" s="84" t="s">
        <v>121</v>
      </c>
      <c r="L210" s="84">
        <v>401426.35288692563</v>
      </c>
      <c r="M210" s="87">
        <v>1</v>
      </c>
      <c r="N210" s="84">
        <f t="shared" si="18"/>
        <v>401426.35288692563</v>
      </c>
      <c r="O210" s="85" t="s">
        <v>374</v>
      </c>
      <c r="P210" s="117" t="s">
        <v>14</v>
      </c>
      <c r="Q210" s="85" t="s">
        <v>61</v>
      </c>
      <c r="R210" s="419">
        <v>1</v>
      </c>
    </row>
    <row r="211" spans="1:18" s="98" customFormat="1" hidden="1" x14ac:dyDescent="0.25">
      <c r="A211" s="48">
        <f t="shared" si="14"/>
        <v>4</v>
      </c>
      <c r="B211" s="86" t="s">
        <v>120</v>
      </c>
      <c r="C211" s="82" t="s">
        <v>144</v>
      </c>
      <c r="D211" s="96" t="s">
        <v>15</v>
      </c>
      <c r="E211" s="119" t="s">
        <v>145</v>
      </c>
      <c r="F211" s="71" t="s">
        <v>120</v>
      </c>
      <c r="G211" s="71"/>
      <c r="H211" s="63"/>
      <c r="I211" s="97" t="s">
        <v>25</v>
      </c>
      <c r="J211" s="118" t="s">
        <v>35</v>
      </c>
      <c r="K211" s="84" t="s">
        <v>121</v>
      </c>
      <c r="L211" s="84">
        <v>197124.7050090518</v>
      </c>
      <c r="M211" s="87">
        <v>1</v>
      </c>
      <c r="N211" s="84">
        <f t="shared" si="18"/>
        <v>197124.7050090518</v>
      </c>
      <c r="O211" s="85" t="s">
        <v>374</v>
      </c>
      <c r="P211" s="117" t="s">
        <v>14</v>
      </c>
      <c r="Q211" s="85" t="s">
        <v>61</v>
      </c>
      <c r="R211" s="419">
        <v>1</v>
      </c>
    </row>
    <row r="212" spans="1:18" s="98" customFormat="1" hidden="1" x14ac:dyDescent="0.25">
      <c r="A212" s="48">
        <f t="shared" si="14"/>
        <v>5</v>
      </c>
      <c r="B212" s="86" t="s">
        <v>120</v>
      </c>
      <c r="C212" s="82" t="s">
        <v>144</v>
      </c>
      <c r="D212" s="96" t="s">
        <v>15</v>
      </c>
      <c r="E212" s="119" t="s">
        <v>145</v>
      </c>
      <c r="F212" s="71" t="s">
        <v>120</v>
      </c>
      <c r="G212" s="71"/>
      <c r="H212" s="63"/>
      <c r="I212" s="97" t="s">
        <v>25</v>
      </c>
      <c r="J212" s="118" t="s">
        <v>35</v>
      </c>
      <c r="K212" s="84" t="s">
        <v>121</v>
      </c>
      <c r="L212" s="84">
        <v>688879.96100000001</v>
      </c>
      <c r="M212" s="87">
        <v>1</v>
      </c>
      <c r="N212" s="84">
        <f t="shared" si="18"/>
        <v>688879.96100000001</v>
      </c>
      <c r="O212" s="85" t="s">
        <v>375</v>
      </c>
      <c r="P212" s="117" t="s">
        <v>14</v>
      </c>
      <c r="Q212" s="85" t="s">
        <v>61</v>
      </c>
      <c r="R212" s="419">
        <v>1</v>
      </c>
    </row>
    <row r="213" spans="1:18" s="98" customFormat="1" hidden="1" x14ac:dyDescent="0.25">
      <c r="A213" s="48">
        <f t="shared" si="14"/>
        <v>6</v>
      </c>
      <c r="B213" s="86" t="s">
        <v>120</v>
      </c>
      <c r="C213" s="82" t="s">
        <v>144</v>
      </c>
      <c r="D213" s="96" t="s">
        <v>15</v>
      </c>
      <c r="E213" s="119" t="s">
        <v>145</v>
      </c>
      <c r="F213" s="71" t="s">
        <v>120</v>
      </c>
      <c r="G213" s="71"/>
      <c r="H213" s="63"/>
      <c r="I213" s="97" t="s">
        <v>12</v>
      </c>
      <c r="J213" s="118" t="s">
        <v>41</v>
      </c>
      <c r="K213" s="84" t="s">
        <v>121</v>
      </c>
      <c r="L213" s="84">
        <v>44002.964646942106</v>
      </c>
      <c r="M213" s="87">
        <v>1</v>
      </c>
      <c r="N213" s="84">
        <f t="shared" si="18"/>
        <v>44002.964646942106</v>
      </c>
      <c r="O213" s="85" t="s">
        <v>118</v>
      </c>
      <c r="P213" s="117" t="s">
        <v>14</v>
      </c>
      <c r="Q213" s="85" t="s">
        <v>61</v>
      </c>
      <c r="R213" s="419">
        <v>1</v>
      </c>
    </row>
    <row r="214" spans="1:18" s="98" customFormat="1" hidden="1" x14ac:dyDescent="0.25">
      <c r="A214" s="48">
        <f t="shared" si="14"/>
        <v>7</v>
      </c>
      <c r="B214" s="86" t="s">
        <v>120</v>
      </c>
      <c r="C214" s="82" t="s">
        <v>144</v>
      </c>
      <c r="D214" s="96" t="s">
        <v>15</v>
      </c>
      <c r="E214" s="119" t="s">
        <v>145</v>
      </c>
      <c r="F214" s="71" t="s">
        <v>123</v>
      </c>
      <c r="G214" s="71"/>
      <c r="H214" s="63"/>
      <c r="I214" s="97" t="s">
        <v>22</v>
      </c>
      <c r="J214" s="118" t="s">
        <v>41</v>
      </c>
      <c r="K214" s="84" t="s">
        <v>124</v>
      </c>
      <c r="L214" s="84">
        <v>11832.394920737674</v>
      </c>
      <c r="M214" s="87">
        <v>30</v>
      </c>
      <c r="N214" s="84">
        <f t="shared" si="18"/>
        <v>354971.84762213018</v>
      </c>
      <c r="O214" s="85" t="s">
        <v>118</v>
      </c>
      <c r="P214" s="117" t="s">
        <v>14</v>
      </c>
      <c r="Q214" s="85" t="s">
        <v>61</v>
      </c>
      <c r="R214" s="419">
        <v>1</v>
      </c>
    </row>
    <row r="215" spans="1:18" s="98" customFormat="1" hidden="1" x14ac:dyDescent="0.25">
      <c r="A215" s="48">
        <f t="shared" si="14"/>
        <v>8</v>
      </c>
      <c r="B215" s="86" t="s">
        <v>120</v>
      </c>
      <c r="C215" s="82" t="s">
        <v>144</v>
      </c>
      <c r="D215" s="96" t="s">
        <v>15</v>
      </c>
      <c r="E215" s="119" t="s">
        <v>145</v>
      </c>
      <c r="F215" s="71" t="s">
        <v>125</v>
      </c>
      <c r="G215" s="71"/>
      <c r="H215" s="63"/>
      <c r="I215" s="97" t="s">
        <v>22</v>
      </c>
      <c r="J215" s="118" t="s">
        <v>41</v>
      </c>
      <c r="K215" s="84" t="s">
        <v>124</v>
      </c>
      <c r="L215" s="84">
        <v>11832.394920737674</v>
      </c>
      <c r="M215" s="87">
        <v>25</v>
      </c>
      <c r="N215" s="84">
        <f t="shared" si="18"/>
        <v>295809.87301844184</v>
      </c>
      <c r="O215" s="85" t="s">
        <v>118</v>
      </c>
      <c r="P215" s="117" t="s">
        <v>14</v>
      </c>
      <c r="Q215" s="85" t="s">
        <v>61</v>
      </c>
      <c r="R215" s="419">
        <v>1</v>
      </c>
    </row>
    <row r="216" spans="1:18" s="98" customFormat="1" hidden="1" x14ac:dyDescent="0.25">
      <c r="A216" s="48">
        <f t="shared" si="14"/>
        <v>9</v>
      </c>
      <c r="B216" s="86" t="s">
        <v>120</v>
      </c>
      <c r="C216" s="82" t="s">
        <v>144</v>
      </c>
      <c r="D216" s="96" t="s">
        <v>15</v>
      </c>
      <c r="E216" s="119" t="s">
        <v>145</v>
      </c>
      <c r="F216" s="71" t="s">
        <v>62</v>
      </c>
      <c r="G216" s="71"/>
      <c r="H216" s="63"/>
      <c r="I216" s="97" t="s">
        <v>22</v>
      </c>
      <c r="J216" s="118" t="s">
        <v>41</v>
      </c>
      <c r="K216" s="84" t="s">
        <v>124</v>
      </c>
      <c r="L216" s="84">
        <v>11832.394920737674</v>
      </c>
      <c r="M216" s="87">
        <v>5</v>
      </c>
      <c r="N216" s="84">
        <f t="shared" si="18"/>
        <v>59161.974603688366</v>
      </c>
      <c r="O216" s="85" t="s">
        <v>118</v>
      </c>
      <c r="P216" s="117" t="s">
        <v>14</v>
      </c>
      <c r="Q216" s="85" t="s">
        <v>61</v>
      </c>
      <c r="R216" s="419">
        <v>1</v>
      </c>
    </row>
    <row r="217" spans="1:18" s="98" customFormat="1" hidden="1" x14ac:dyDescent="0.25">
      <c r="A217" s="48">
        <f t="shared" si="14"/>
        <v>10</v>
      </c>
      <c r="B217" s="86"/>
      <c r="C217" s="82"/>
      <c r="D217" s="96"/>
      <c r="E217" s="119"/>
      <c r="F217" s="71"/>
      <c r="G217" s="71"/>
      <c r="H217" s="63"/>
      <c r="I217" s="97"/>
      <c r="J217" s="118"/>
      <c r="K217" s="84"/>
      <c r="L217" s="84"/>
      <c r="M217" s="87"/>
      <c r="N217" s="84"/>
      <c r="O217" s="85"/>
      <c r="P217" s="117"/>
      <c r="Q217" s="85"/>
      <c r="R217" s="419"/>
    </row>
    <row r="218" spans="1:18" s="99" customFormat="1" hidden="1" x14ac:dyDescent="0.25">
      <c r="A218" s="48">
        <f t="shared" si="14"/>
        <v>11</v>
      </c>
      <c r="B218" s="86" t="s">
        <v>120</v>
      </c>
      <c r="C218" s="82"/>
      <c r="D218" s="96" t="s">
        <v>15</v>
      </c>
      <c r="E218" s="119" t="s">
        <v>136</v>
      </c>
      <c r="F218" s="71" t="s">
        <v>137</v>
      </c>
      <c r="G218" s="71"/>
      <c r="H218" s="63"/>
      <c r="I218" s="97" t="s">
        <v>25</v>
      </c>
      <c r="J218" s="118" t="s">
        <v>35</v>
      </c>
      <c r="K218" s="84" t="s">
        <v>138</v>
      </c>
      <c r="L218" s="84">
        <v>29.744</v>
      </c>
      <c r="M218" s="87">
        <v>861</v>
      </c>
      <c r="N218" s="84">
        <f>L218*M218</f>
        <v>25609.583999999999</v>
      </c>
      <c r="O218" s="85" t="s">
        <v>117</v>
      </c>
      <c r="P218" s="117" t="s">
        <v>14</v>
      </c>
      <c r="Q218" s="85" t="s">
        <v>61</v>
      </c>
      <c r="R218" s="419">
        <v>1</v>
      </c>
    </row>
    <row r="219" spans="1:18" hidden="1" x14ac:dyDescent="0.25">
      <c r="A219" s="48">
        <f t="shared" si="14"/>
        <v>12</v>
      </c>
      <c r="B219" s="86"/>
      <c r="C219" s="82"/>
      <c r="D219" s="96"/>
      <c r="E219" s="119"/>
      <c r="F219" s="71"/>
      <c r="G219" s="71"/>
      <c r="H219" s="63"/>
      <c r="I219" s="97"/>
      <c r="J219" s="118"/>
      <c r="K219" s="84"/>
      <c r="L219" s="84"/>
      <c r="M219" s="87"/>
      <c r="N219" s="84"/>
      <c r="O219" s="85"/>
      <c r="P219" s="117"/>
      <c r="Q219" s="85"/>
      <c r="R219" s="419"/>
    </row>
    <row r="220" spans="1:18" s="98" customFormat="1" x14ac:dyDescent="0.25">
      <c r="A220" s="48"/>
      <c r="B220" s="86"/>
      <c r="C220" s="82"/>
      <c r="D220" s="96"/>
      <c r="E220" s="86"/>
      <c r="F220" s="71"/>
      <c r="G220" s="71"/>
      <c r="H220" s="63"/>
      <c r="I220" s="97"/>
      <c r="J220" s="118"/>
      <c r="K220" s="84"/>
      <c r="L220" s="84"/>
      <c r="M220" s="87"/>
      <c r="N220" s="84"/>
      <c r="O220" s="85"/>
      <c r="P220" s="117"/>
      <c r="Q220" s="85"/>
      <c r="R220" s="419"/>
    </row>
    <row r="221" spans="1:18" s="98" customFormat="1" x14ac:dyDescent="0.25">
      <c r="A221" s="48"/>
      <c r="B221" s="86"/>
      <c r="C221" s="82"/>
      <c r="D221" s="96"/>
      <c r="E221" s="86"/>
      <c r="F221" s="71"/>
      <c r="G221" s="71"/>
      <c r="H221" s="63"/>
      <c r="I221" s="97"/>
      <c r="J221" s="118"/>
      <c r="K221" s="84"/>
      <c r="L221" s="84"/>
      <c r="M221" s="87"/>
      <c r="N221" s="84"/>
      <c r="O221" s="85"/>
      <c r="P221" s="117"/>
      <c r="Q221" s="85"/>
      <c r="R221" s="419"/>
    </row>
    <row r="222" spans="1:18" s="98" customFormat="1" x14ac:dyDescent="0.25">
      <c r="A222" s="48"/>
      <c r="B222" s="86"/>
      <c r="C222" s="82"/>
      <c r="D222" s="96"/>
      <c r="E222" s="86"/>
      <c r="F222" s="71"/>
      <c r="G222" s="71"/>
      <c r="H222" s="63"/>
      <c r="I222" s="97"/>
      <c r="J222" s="118"/>
      <c r="K222" s="84"/>
      <c r="L222" s="84"/>
      <c r="M222" s="87"/>
      <c r="N222" s="84"/>
      <c r="O222" s="85"/>
      <c r="P222" s="117"/>
      <c r="Q222" s="85"/>
      <c r="R222" s="419"/>
    </row>
    <row r="223" spans="1:18" s="98" customFormat="1" hidden="1" x14ac:dyDescent="0.25">
      <c r="A223" s="48">
        <f t="shared" si="14"/>
        <v>1</v>
      </c>
      <c r="B223" s="86" t="s">
        <v>120</v>
      </c>
      <c r="C223" s="82" t="s">
        <v>77</v>
      </c>
      <c r="D223" s="96" t="s">
        <v>18</v>
      </c>
      <c r="E223" s="86" t="s">
        <v>78</v>
      </c>
      <c r="F223" s="71" t="s">
        <v>120</v>
      </c>
      <c r="G223" s="71"/>
      <c r="H223" s="63"/>
      <c r="I223" s="97" t="s">
        <v>25</v>
      </c>
      <c r="J223" s="118" t="s">
        <v>20</v>
      </c>
      <c r="K223" s="84" t="s">
        <v>121</v>
      </c>
      <c r="L223" s="84">
        <v>33863.164540779035</v>
      </c>
      <c r="M223" s="87">
        <v>1</v>
      </c>
      <c r="N223" s="84">
        <f t="shared" ref="N223:N231" si="19">L223*M223</f>
        <v>33863.164540779035</v>
      </c>
      <c r="O223" s="85" t="s">
        <v>122</v>
      </c>
      <c r="P223" s="117" t="s">
        <v>14</v>
      </c>
      <c r="Q223" s="85" t="s">
        <v>61</v>
      </c>
      <c r="R223" s="419">
        <v>1</v>
      </c>
    </row>
    <row r="224" spans="1:18" s="98" customFormat="1" hidden="1" x14ac:dyDescent="0.25">
      <c r="A224" s="48">
        <f t="shared" si="14"/>
        <v>2</v>
      </c>
      <c r="B224" s="86" t="s">
        <v>120</v>
      </c>
      <c r="C224" s="82" t="s">
        <v>77</v>
      </c>
      <c r="D224" s="96" t="s">
        <v>18</v>
      </c>
      <c r="E224" s="86" t="s">
        <v>78</v>
      </c>
      <c r="F224" s="71" t="s">
        <v>120</v>
      </c>
      <c r="G224" s="71"/>
      <c r="H224" s="63"/>
      <c r="I224" s="97" t="s">
        <v>25</v>
      </c>
      <c r="J224" s="118" t="s">
        <v>28</v>
      </c>
      <c r="K224" s="84" t="s">
        <v>121</v>
      </c>
      <c r="L224" s="84">
        <v>0</v>
      </c>
      <c r="M224" s="87">
        <v>1</v>
      </c>
      <c r="N224" s="84">
        <f t="shared" si="19"/>
        <v>0</v>
      </c>
      <c r="O224" s="85" t="s">
        <v>122</v>
      </c>
      <c r="P224" s="117" t="s">
        <v>14</v>
      </c>
      <c r="Q224" s="85" t="s">
        <v>61</v>
      </c>
      <c r="R224" s="419">
        <v>1</v>
      </c>
    </row>
    <row r="225" spans="1:18" s="98" customFormat="1" hidden="1" x14ac:dyDescent="0.25">
      <c r="A225" s="48">
        <f t="shared" si="14"/>
        <v>3</v>
      </c>
      <c r="B225" s="86" t="s">
        <v>120</v>
      </c>
      <c r="C225" s="82" t="s">
        <v>77</v>
      </c>
      <c r="D225" s="96" t="s">
        <v>18</v>
      </c>
      <c r="E225" s="86" t="s">
        <v>78</v>
      </c>
      <c r="F225" s="71" t="s">
        <v>120</v>
      </c>
      <c r="G225" s="71"/>
      <c r="H225" s="63"/>
      <c r="I225" s="97" t="s">
        <v>25</v>
      </c>
      <c r="J225" s="118" t="s">
        <v>34</v>
      </c>
      <c r="K225" s="84" t="s">
        <v>121</v>
      </c>
      <c r="L225" s="84">
        <v>399340.35959034186</v>
      </c>
      <c r="M225" s="87">
        <v>1</v>
      </c>
      <c r="N225" s="84">
        <f t="shared" si="19"/>
        <v>399340.35959034186</v>
      </c>
      <c r="O225" s="85" t="s">
        <v>374</v>
      </c>
      <c r="P225" s="117" t="s">
        <v>14</v>
      </c>
      <c r="Q225" s="85" t="s">
        <v>61</v>
      </c>
      <c r="R225" s="419">
        <v>1</v>
      </c>
    </row>
    <row r="226" spans="1:18" s="98" customFormat="1" hidden="1" x14ac:dyDescent="0.25">
      <c r="A226" s="48">
        <f t="shared" si="14"/>
        <v>4</v>
      </c>
      <c r="B226" s="86" t="s">
        <v>120</v>
      </c>
      <c r="C226" s="82" t="s">
        <v>77</v>
      </c>
      <c r="D226" s="96" t="s">
        <v>18</v>
      </c>
      <c r="E226" s="119" t="s">
        <v>78</v>
      </c>
      <c r="F226" s="71" t="s">
        <v>120</v>
      </c>
      <c r="G226" s="71"/>
      <c r="H226" s="63"/>
      <c r="I226" s="97" t="s">
        <v>25</v>
      </c>
      <c r="J226" s="118" t="s">
        <v>35</v>
      </c>
      <c r="K226" s="84" t="s">
        <v>121</v>
      </c>
      <c r="L226" s="84">
        <v>101230.5312579249</v>
      </c>
      <c r="M226" s="87">
        <v>1</v>
      </c>
      <c r="N226" s="84">
        <f t="shared" si="19"/>
        <v>101230.5312579249</v>
      </c>
      <c r="O226" s="85" t="s">
        <v>374</v>
      </c>
      <c r="P226" s="117" t="s">
        <v>14</v>
      </c>
      <c r="Q226" s="85" t="s">
        <v>61</v>
      </c>
      <c r="R226" s="419">
        <v>1</v>
      </c>
    </row>
    <row r="227" spans="1:18" s="98" customFormat="1" hidden="1" x14ac:dyDescent="0.25">
      <c r="A227" s="48">
        <f t="shared" ref="A227:A290" si="20">A226+1</f>
        <v>5</v>
      </c>
      <c r="B227" s="86" t="s">
        <v>120</v>
      </c>
      <c r="C227" s="82" t="s">
        <v>77</v>
      </c>
      <c r="D227" s="96" t="s">
        <v>18</v>
      </c>
      <c r="E227" s="119" t="s">
        <v>78</v>
      </c>
      <c r="F227" s="71" t="s">
        <v>120</v>
      </c>
      <c r="G227" s="71"/>
      <c r="H227" s="63"/>
      <c r="I227" s="97" t="s">
        <v>25</v>
      </c>
      <c r="J227" s="118" t="s">
        <v>35</v>
      </c>
      <c r="K227" s="84" t="s">
        <v>121</v>
      </c>
      <c r="L227" s="84">
        <v>787646.25500000012</v>
      </c>
      <c r="M227" s="87">
        <v>1</v>
      </c>
      <c r="N227" s="84">
        <f t="shared" si="19"/>
        <v>787646.25500000012</v>
      </c>
      <c r="O227" s="85" t="s">
        <v>375</v>
      </c>
      <c r="P227" s="117" t="s">
        <v>14</v>
      </c>
      <c r="Q227" s="85" t="s">
        <v>61</v>
      </c>
      <c r="R227" s="419">
        <v>1</v>
      </c>
    </row>
    <row r="228" spans="1:18" s="98" customFormat="1" hidden="1" x14ac:dyDescent="0.25">
      <c r="A228" s="48">
        <f t="shared" si="20"/>
        <v>6</v>
      </c>
      <c r="B228" s="86" t="s">
        <v>120</v>
      </c>
      <c r="C228" s="82" t="s">
        <v>77</v>
      </c>
      <c r="D228" s="96" t="s">
        <v>18</v>
      </c>
      <c r="E228" s="86" t="s">
        <v>78</v>
      </c>
      <c r="F228" s="71" t="s">
        <v>120</v>
      </c>
      <c r="G228" s="71"/>
      <c r="H228" s="63"/>
      <c r="I228" s="97" t="s">
        <v>12</v>
      </c>
      <c r="J228" s="118" t="s">
        <v>41</v>
      </c>
      <c r="K228" s="84" t="s">
        <v>121</v>
      </c>
      <c r="L228" s="84">
        <v>56025.498584928231</v>
      </c>
      <c r="M228" s="87">
        <v>1</v>
      </c>
      <c r="N228" s="84">
        <f t="shared" si="19"/>
        <v>56025.498584928231</v>
      </c>
      <c r="O228" s="85" t="s">
        <v>118</v>
      </c>
      <c r="P228" s="117" t="s">
        <v>14</v>
      </c>
      <c r="Q228" s="85" t="s">
        <v>61</v>
      </c>
      <c r="R228" s="419">
        <v>1</v>
      </c>
    </row>
    <row r="229" spans="1:18" s="98" customFormat="1" hidden="1" x14ac:dyDescent="0.25">
      <c r="A229" s="48">
        <f t="shared" si="20"/>
        <v>7</v>
      </c>
      <c r="B229" s="86" t="s">
        <v>120</v>
      </c>
      <c r="C229" s="82" t="s">
        <v>77</v>
      </c>
      <c r="D229" s="96" t="s">
        <v>18</v>
      </c>
      <c r="E229" s="86" t="s">
        <v>78</v>
      </c>
      <c r="F229" s="71" t="s">
        <v>123</v>
      </c>
      <c r="G229" s="71"/>
      <c r="H229" s="63"/>
      <c r="I229" s="97" t="s">
        <v>22</v>
      </c>
      <c r="J229" s="118" t="s">
        <v>41</v>
      </c>
      <c r="K229" s="84" t="s">
        <v>124</v>
      </c>
      <c r="L229" s="84">
        <v>11832.394920737674</v>
      </c>
      <c r="M229" s="87">
        <v>48</v>
      </c>
      <c r="N229" s="84">
        <f t="shared" si="19"/>
        <v>567954.95619540836</v>
      </c>
      <c r="O229" s="85" t="s">
        <v>118</v>
      </c>
      <c r="P229" s="117" t="s">
        <v>14</v>
      </c>
      <c r="Q229" s="85" t="s">
        <v>61</v>
      </c>
      <c r="R229" s="419">
        <v>1</v>
      </c>
    </row>
    <row r="230" spans="1:18" s="98" customFormat="1" hidden="1" x14ac:dyDescent="0.25">
      <c r="A230" s="48">
        <f t="shared" si="20"/>
        <v>8</v>
      </c>
      <c r="B230" s="86" t="s">
        <v>120</v>
      </c>
      <c r="C230" s="82" t="s">
        <v>77</v>
      </c>
      <c r="D230" s="96" t="s">
        <v>18</v>
      </c>
      <c r="E230" s="86" t="s">
        <v>78</v>
      </c>
      <c r="F230" s="71" t="s">
        <v>125</v>
      </c>
      <c r="G230" s="71"/>
      <c r="H230" s="63"/>
      <c r="I230" s="97" t="s">
        <v>22</v>
      </c>
      <c r="J230" s="118" t="s">
        <v>41</v>
      </c>
      <c r="K230" s="84" t="s">
        <v>124</v>
      </c>
      <c r="L230" s="84">
        <v>11832.394920737674</v>
      </c>
      <c r="M230" s="87">
        <v>42</v>
      </c>
      <c r="N230" s="84">
        <f t="shared" si="19"/>
        <v>496960.5866709823</v>
      </c>
      <c r="O230" s="85" t="s">
        <v>118</v>
      </c>
      <c r="P230" s="117" t="s">
        <v>14</v>
      </c>
      <c r="Q230" s="85" t="s">
        <v>61</v>
      </c>
      <c r="R230" s="419">
        <v>1</v>
      </c>
    </row>
    <row r="231" spans="1:18" s="98" customFormat="1" hidden="1" x14ac:dyDescent="0.25">
      <c r="A231" s="48">
        <f t="shared" si="20"/>
        <v>9</v>
      </c>
      <c r="B231" s="86" t="s">
        <v>120</v>
      </c>
      <c r="C231" s="82" t="s">
        <v>77</v>
      </c>
      <c r="D231" s="96" t="s">
        <v>18</v>
      </c>
      <c r="E231" s="86" t="s">
        <v>78</v>
      </c>
      <c r="F231" s="71" t="s">
        <v>62</v>
      </c>
      <c r="G231" s="71"/>
      <c r="H231" s="63"/>
      <c r="I231" s="97" t="s">
        <v>22</v>
      </c>
      <c r="J231" s="118" t="s">
        <v>41</v>
      </c>
      <c r="K231" s="84" t="s">
        <v>124</v>
      </c>
      <c r="L231" s="84">
        <v>11832.394920737674</v>
      </c>
      <c r="M231" s="87">
        <v>5</v>
      </c>
      <c r="N231" s="84">
        <f t="shared" si="19"/>
        <v>59161.974603688366</v>
      </c>
      <c r="O231" s="85" t="s">
        <v>118</v>
      </c>
      <c r="P231" s="117" t="s">
        <v>14</v>
      </c>
      <c r="Q231" s="85" t="s">
        <v>61</v>
      </c>
      <c r="R231" s="419">
        <v>1</v>
      </c>
    </row>
    <row r="232" spans="1:18" s="98" customFormat="1" hidden="1" x14ac:dyDescent="0.25">
      <c r="A232" s="48">
        <f t="shared" si="20"/>
        <v>10</v>
      </c>
      <c r="B232" s="86"/>
      <c r="C232" s="82"/>
      <c r="D232" s="96"/>
      <c r="E232" s="86"/>
      <c r="F232" s="71"/>
      <c r="G232" s="71"/>
      <c r="H232" s="63"/>
      <c r="I232" s="97"/>
      <c r="J232" s="118"/>
      <c r="K232" s="84"/>
      <c r="L232" s="84"/>
      <c r="M232" s="87"/>
      <c r="N232" s="84"/>
      <c r="O232" s="85"/>
      <c r="P232" s="117"/>
      <c r="Q232" s="85"/>
      <c r="R232" s="419"/>
    </row>
    <row r="233" spans="1:18" s="99" customFormat="1" x14ac:dyDescent="0.25">
      <c r="A233" s="48"/>
      <c r="B233" s="86"/>
      <c r="C233" s="82"/>
      <c r="D233" s="96"/>
      <c r="E233" s="86"/>
      <c r="F233" s="71"/>
      <c r="G233" s="71"/>
      <c r="H233" s="63"/>
      <c r="I233" s="97"/>
      <c r="J233" s="118"/>
      <c r="K233" s="84"/>
      <c r="L233" s="84"/>
      <c r="M233" s="87"/>
      <c r="N233" s="84"/>
      <c r="O233" s="85"/>
      <c r="P233" s="117"/>
      <c r="Q233" s="85"/>
      <c r="R233" s="419"/>
    </row>
    <row r="234" spans="1:18" s="99" customFormat="1" x14ac:dyDescent="0.25">
      <c r="A234" s="48"/>
      <c r="B234" s="86"/>
      <c r="C234" s="82"/>
      <c r="D234" s="96"/>
      <c r="E234" s="86"/>
      <c r="F234" s="71"/>
      <c r="G234" s="71"/>
      <c r="H234" s="63"/>
      <c r="I234" s="97"/>
      <c r="J234" s="118"/>
      <c r="K234" s="84"/>
      <c r="L234" s="84"/>
      <c r="M234" s="87"/>
      <c r="N234" s="84"/>
      <c r="O234" s="85"/>
      <c r="P234" s="117"/>
      <c r="Q234" s="85"/>
      <c r="R234" s="419"/>
    </row>
    <row r="235" spans="1:18" s="99" customFormat="1" x14ac:dyDescent="0.25">
      <c r="A235" s="48"/>
      <c r="B235" s="86"/>
      <c r="C235" s="82"/>
      <c r="D235" s="96"/>
      <c r="E235" s="86"/>
      <c r="F235" s="71"/>
      <c r="G235" s="71"/>
      <c r="H235" s="63"/>
      <c r="I235" s="97"/>
      <c r="J235" s="118"/>
      <c r="K235" s="84"/>
      <c r="L235" s="84"/>
      <c r="M235" s="87"/>
      <c r="N235" s="84"/>
      <c r="O235" s="85"/>
      <c r="P235" s="117"/>
      <c r="Q235" s="85"/>
      <c r="R235" s="419"/>
    </row>
    <row r="236" spans="1:18" s="99" customFormat="1" hidden="1" x14ac:dyDescent="0.25">
      <c r="A236" s="48">
        <f t="shared" si="20"/>
        <v>1</v>
      </c>
      <c r="B236" s="86" t="s">
        <v>120</v>
      </c>
      <c r="C236" s="82" t="s">
        <v>79</v>
      </c>
      <c r="D236" s="96" t="s">
        <v>18</v>
      </c>
      <c r="E236" s="86" t="s">
        <v>80</v>
      </c>
      <c r="F236" s="71" t="s">
        <v>120</v>
      </c>
      <c r="G236" s="71"/>
      <c r="H236" s="63"/>
      <c r="I236" s="97" t="s">
        <v>25</v>
      </c>
      <c r="J236" s="118" t="s">
        <v>20</v>
      </c>
      <c r="K236" s="84" t="s">
        <v>121</v>
      </c>
      <c r="L236" s="84">
        <v>32221.530637394379</v>
      </c>
      <c r="M236" s="87">
        <v>1</v>
      </c>
      <c r="N236" s="84">
        <f t="shared" ref="N236:N244" si="21">L236*M236</f>
        <v>32221.530637394379</v>
      </c>
      <c r="O236" s="85" t="s">
        <v>122</v>
      </c>
      <c r="P236" s="117" t="s">
        <v>14</v>
      </c>
      <c r="Q236" s="85" t="s">
        <v>61</v>
      </c>
      <c r="R236" s="419">
        <v>1</v>
      </c>
    </row>
    <row r="237" spans="1:18" s="99" customFormat="1" hidden="1" x14ac:dyDescent="0.25">
      <c r="A237" s="48">
        <f t="shared" si="20"/>
        <v>2</v>
      </c>
      <c r="B237" s="86" t="s">
        <v>120</v>
      </c>
      <c r="C237" s="82" t="s">
        <v>79</v>
      </c>
      <c r="D237" s="96" t="s">
        <v>18</v>
      </c>
      <c r="E237" s="86" t="s">
        <v>80</v>
      </c>
      <c r="F237" s="71" t="s">
        <v>120</v>
      </c>
      <c r="G237" s="71"/>
      <c r="H237" s="63"/>
      <c r="I237" s="310" t="s">
        <v>25</v>
      </c>
      <c r="J237" s="118" t="s">
        <v>28</v>
      </c>
      <c r="K237" s="84" t="s">
        <v>121</v>
      </c>
      <c r="L237" s="84">
        <v>0</v>
      </c>
      <c r="M237" s="87">
        <v>1</v>
      </c>
      <c r="N237" s="84">
        <f t="shared" si="21"/>
        <v>0</v>
      </c>
      <c r="O237" s="85" t="s">
        <v>122</v>
      </c>
      <c r="P237" s="117" t="s">
        <v>14</v>
      </c>
      <c r="Q237" s="85" t="s">
        <v>61</v>
      </c>
      <c r="R237" s="419">
        <v>1</v>
      </c>
    </row>
    <row r="238" spans="1:18" s="99" customFormat="1" hidden="1" x14ac:dyDescent="0.25">
      <c r="A238" s="48">
        <f t="shared" si="20"/>
        <v>3</v>
      </c>
      <c r="B238" s="86" t="s">
        <v>120</v>
      </c>
      <c r="C238" s="82" t="s">
        <v>79</v>
      </c>
      <c r="D238" s="96" t="s">
        <v>18</v>
      </c>
      <c r="E238" s="119" t="s">
        <v>80</v>
      </c>
      <c r="F238" s="71" t="s">
        <v>120</v>
      </c>
      <c r="G238" s="71"/>
      <c r="H238" s="63"/>
      <c r="I238" s="97" t="s">
        <v>25</v>
      </c>
      <c r="J238" s="118" t="s">
        <v>34</v>
      </c>
      <c r="K238" s="84" t="s">
        <v>121</v>
      </c>
      <c r="L238" s="84">
        <v>380299.11940674897</v>
      </c>
      <c r="M238" s="87">
        <v>1</v>
      </c>
      <c r="N238" s="84">
        <f t="shared" si="21"/>
        <v>380299.11940674897</v>
      </c>
      <c r="O238" s="85" t="s">
        <v>374</v>
      </c>
      <c r="P238" s="117" t="s">
        <v>14</v>
      </c>
      <c r="Q238" s="85" t="s">
        <v>61</v>
      </c>
      <c r="R238" s="419">
        <v>1</v>
      </c>
    </row>
    <row r="239" spans="1:18" s="99" customFormat="1" hidden="1" x14ac:dyDescent="0.25">
      <c r="A239" s="48">
        <f t="shared" si="20"/>
        <v>4</v>
      </c>
      <c r="B239" s="86" t="s">
        <v>120</v>
      </c>
      <c r="C239" s="82" t="s">
        <v>79</v>
      </c>
      <c r="D239" s="96" t="s">
        <v>18</v>
      </c>
      <c r="E239" s="119" t="s">
        <v>80</v>
      </c>
      <c r="F239" s="71" t="s">
        <v>120</v>
      </c>
      <c r="G239" s="71"/>
      <c r="H239" s="63"/>
      <c r="I239" s="97" t="s">
        <v>25</v>
      </c>
      <c r="J239" s="118" t="s">
        <v>35</v>
      </c>
      <c r="K239" s="84" t="s">
        <v>121</v>
      </c>
      <c r="L239" s="84">
        <v>96423.802286587073</v>
      </c>
      <c r="M239" s="87">
        <v>1</v>
      </c>
      <c r="N239" s="84">
        <f t="shared" si="21"/>
        <v>96423.802286587073</v>
      </c>
      <c r="O239" s="85" t="s">
        <v>374</v>
      </c>
      <c r="P239" s="117" t="s">
        <v>14</v>
      </c>
      <c r="Q239" s="85" t="s">
        <v>61</v>
      </c>
      <c r="R239" s="419">
        <v>1</v>
      </c>
    </row>
    <row r="240" spans="1:18" s="99" customFormat="1" hidden="1" x14ac:dyDescent="0.25">
      <c r="A240" s="48">
        <f t="shared" si="20"/>
        <v>5</v>
      </c>
      <c r="B240" s="86" t="s">
        <v>120</v>
      </c>
      <c r="C240" s="82" t="s">
        <v>79</v>
      </c>
      <c r="D240" s="96" t="s">
        <v>18</v>
      </c>
      <c r="E240" s="119" t="s">
        <v>80</v>
      </c>
      <c r="F240" s="71" t="s">
        <v>120</v>
      </c>
      <c r="G240" s="71"/>
      <c r="H240" s="63"/>
      <c r="I240" s="97" t="s">
        <v>25</v>
      </c>
      <c r="J240" s="118" t="s">
        <v>35</v>
      </c>
      <c r="K240" s="84" t="s">
        <v>121</v>
      </c>
      <c r="L240" s="84">
        <v>750375.76900000009</v>
      </c>
      <c r="M240" s="87">
        <v>1</v>
      </c>
      <c r="N240" s="84">
        <f t="shared" si="21"/>
        <v>750375.76900000009</v>
      </c>
      <c r="O240" s="85" t="s">
        <v>375</v>
      </c>
      <c r="P240" s="117" t="s">
        <v>14</v>
      </c>
      <c r="Q240" s="85" t="s">
        <v>61</v>
      </c>
      <c r="R240" s="419">
        <v>1</v>
      </c>
    </row>
    <row r="241" spans="1:18" s="99" customFormat="1" hidden="1" x14ac:dyDescent="0.25">
      <c r="A241" s="48">
        <f t="shared" si="20"/>
        <v>6</v>
      </c>
      <c r="B241" s="86" t="s">
        <v>120</v>
      </c>
      <c r="C241" s="82" t="s">
        <v>79</v>
      </c>
      <c r="D241" s="96" t="s">
        <v>18</v>
      </c>
      <c r="E241" s="119" t="s">
        <v>80</v>
      </c>
      <c r="F241" s="71" t="s">
        <v>120</v>
      </c>
      <c r="G241" s="71"/>
      <c r="H241" s="63"/>
      <c r="I241" s="97" t="s">
        <v>12</v>
      </c>
      <c r="J241" s="118" t="s">
        <v>41</v>
      </c>
      <c r="K241" s="84" t="s">
        <v>121</v>
      </c>
      <c r="L241" s="84">
        <v>54994.989552785206</v>
      </c>
      <c r="M241" s="87">
        <v>1</v>
      </c>
      <c r="N241" s="84">
        <f t="shared" si="21"/>
        <v>54994.989552785206</v>
      </c>
      <c r="O241" s="85" t="s">
        <v>118</v>
      </c>
      <c r="P241" s="117" t="s">
        <v>14</v>
      </c>
      <c r="Q241" s="85" t="s">
        <v>61</v>
      </c>
      <c r="R241" s="419">
        <v>1</v>
      </c>
    </row>
    <row r="242" spans="1:18" s="99" customFormat="1" hidden="1" x14ac:dyDescent="0.25">
      <c r="A242" s="48">
        <f t="shared" si="20"/>
        <v>7</v>
      </c>
      <c r="B242" s="86" t="s">
        <v>120</v>
      </c>
      <c r="C242" s="82" t="s">
        <v>79</v>
      </c>
      <c r="D242" s="96" t="s">
        <v>18</v>
      </c>
      <c r="E242" s="119" t="s">
        <v>80</v>
      </c>
      <c r="F242" s="71" t="s">
        <v>123</v>
      </c>
      <c r="G242" s="71"/>
      <c r="H242" s="63"/>
      <c r="I242" s="97" t="s">
        <v>22</v>
      </c>
      <c r="J242" s="118" t="s">
        <v>41</v>
      </c>
      <c r="K242" s="84" t="s">
        <v>124</v>
      </c>
      <c r="L242" s="84">
        <v>11832.394920737674</v>
      </c>
      <c r="M242" s="87">
        <v>48</v>
      </c>
      <c r="N242" s="84">
        <f t="shared" si="21"/>
        <v>567954.95619540836</v>
      </c>
      <c r="O242" s="85" t="s">
        <v>118</v>
      </c>
      <c r="P242" s="117" t="s">
        <v>14</v>
      </c>
      <c r="Q242" s="85" t="s">
        <v>61</v>
      </c>
      <c r="R242" s="419">
        <v>1</v>
      </c>
    </row>
    <row r="243" spans="1:18" s="99" customFormat="1" hidden="1" x14ac:dyDescent="0.25">
      <c r="A243" s="48">
        <f t="shared" si="20"/>
        <v>8</v>
      </c>
      <c r="B243" s="86" t="s">
        <v>120</v>
      </c>
      <c r="C243" s="82" t="s">
        <v>79</v>
      </c>
      <c r="D243" s="96" t="s">
        <v>18</v>
      </c>
      <c r="E243" s="119" t="s">
        <v>80</v>
      </c>
      <c r="F243" s="71" t="s">
        <v>125</v>
      </c>
      <c r="G243" s="71"/>
      <c r="H243" s="63"/>
      <c r="I243" s="97" t="s">
        <v>22</v>
      </c>
      <c r="J243" s="118" t="s">
        <v>41</v>
      </c>
      <c r="K243" s="84" t="s">
        <v>124</v>
      </c>
      <c r="L243" s="84">
        <v>11832.394920737674</v>
      </c>
      <c r="M243" s="87">
        <v>42</v>
      </c>
      <c r="N243" s="84">
        <f t="shared" si="21"/>
        <v>496960.5866709823</v>
      </c>
      <c r="O243" s="85" t="s">
        <v>118</v>
      </c>
      <c r="P243" s="117" t="s">
        <v>14</v>
      </c>
      <c r="Q243" s="85" t="s">
        <v>61</v>
      </c>
      <c r="R243" s="419">
        <v>1</v>
      </c>
    </row>
    <row r="244" spans="1:18" s="99" customFormat="1" hidden="1" x14ac:dyDescent="0.25">
      <c r="A244" s="48">
        <f t="shared" si="20"/>
        <v>9</v>
      </c>
      <c r="B244" s="86" t="s">
        <v>120</v>
      </c>
      <c r="C244" s="82" t="s">
        <v>79</v>
      </c>
      <c r="D244" s="96" t="s">
        <v>18</v>
      </c>
      <c r="E244" s="119" t="s">
        <v>80</v>
      </c>
      <c r="F244" s="71" t="s">
        <v>62</v>
      </c>
      <c r="G244" s="71"/>
      <c r="H244" s="63"/>
      <c r="I244" s="97" t="s">
        <v>22</v>
      </c>
      <c r="J244" s="118" t="s">
        <v>41</v>
      </c>
      <c r="K244" s="84" t="s">
        <v>124</v>
      </c>
      <c r="L244" s="84">
        <v>11832.394920737674</v>
      </c>
      <c r="M244" s="87">
        <v>5</v>
      </c>
      <c r="N244" s="84">
        <f t="shared" si="21"/>
        <v>59161.974603688366</v>
      </c>
      <c r="O244" s="85" t="s">
        <v>118</v>
      </c>
      <c r="P244" s="117" t="s">
        <v>14</v>
      </c>
      <c r="Q244" s="85" t="s">
        <v>61</v>
      </c>
      <c r="R244" s="419">
        <v>1</v>
      </c>
    </row>
    <row r="245" spans="1:18" hidden="1" x14ac:dyDescent="0.25">
      <c r="A245" s="48">
        <f t="shared" si="20"/>
        <v>10</v>
      </c>
      <c r="B245" s="86"/>
      <c r="C245" s="82"/>
      <c r="D245" s="96"/>
      <c r="E245" s="119"/>
      <c r="F245" s="71"/>
      <c r="G245" s="71"/>
      <c r="H245" s="63"/>
      <c r="I245" s="97"/>
      <c r="J245" s="118"/>
      <c r="K245" s="84"/>
      <c r="L245" s="84"/>
      <c r="M245" s="87"/>
      <c r="N245" s="84"/>
      <c r="O245" s="85"/>
      <c r="P245" s="117"/>
      <c r="Q245" s="85"/>
      <c r="R245" s="419"/>
    </row>
    <row r="246" spans="1:18" s="98" customFormat="1" x14ac:dyDescent="0.25">
      <c r="A246" s="48"/>
      <c r="B246" s="86"/>
      <c r="C246" s="82"/>
      <c r="D246" s="96"/>
      <c r="E246" s="119"/>
      <c r="F246" s="71"/>
      <c r="G246" s="71"/>
      <c r="H246" s="63"/>
      <c r="I246" s="97"/>
      <c r="J246" s="118"/>
      <c r="K246" s="84"/>
      <c r="L246" s="84"/>
      <c r="M246" s="87"/>
      <c r="N246" s="84"/>
      <c r="O246" s="85"/>
      <c r="P246" s="117"/>
      <c r="Q246" s="85"/>
      <c r="R246" s="419"/>
    </row>
    <row r="247" spans="1:18" s="98" customFormat="1" x14ac:dyDescent="0.25">
      <c r="A247" s="48"/>
      <c r="B247" s="86"/>
      <c r="C247" s="82"/>
      <c r="D247" s="96"/>
      <c r="E247" s="119"/>
      <c r="F247" s="71"/>
      <c r="G247" s="71"/>
      <c r="H247" s="63"/>
      <c r="I247" s="97"/>
      <c r="J247" s="118"/>
      <c r="K247" s="84"/>
      <c r="L247" s="84"/>
      <c r="M247" s="87"/>
      <c r="N247" s="84"/>
      <c r="O247" s="85"/>
      <c r="P247" s="117"/>
      <c r="Q247" s="85"/>
      <c r="R247" s="419"/>
    </row>
    <row r="248" spans="1:18" s="98" customFormat="1" x14ac:dyDescent="0.25">
      <c r="A248" s="48"/>
      <c r="B248" s="86"/>
      <c r="C248" s="82"/>
      <c r="D248" s="96"/>
      <c r="E248" s="119"/>
      <c r="F248" s="71"/>
      <c r="G248" s="71"/>
      <c r="H248" s="63"/>
      <c r="I248" s="97"/>
      <c r="J248" s="118"/>
      <c r="K248" s="84"/>
      <c r="L248" s="84"/>
      <c r="M248" s="87"/>
      <c r="N248" s="84"/>
      <c r="O248" s="85"/>
      <c r="P248" s="117"/>
      <c r="Q248" s="85"/>
      <c r="R248" s="419"/>
    </row>
    <row r="249" spans="1:18" s="98" customFormat="1" hidden="1" x14ac:dyDescent="0.25">
      <c r="A249" s="48">
        <f t="shared" si="20"/>
        <v>1</v>
      </c>
      <c r="B249" s="86" t="s">
        <v>120</v>
      </c>
      <c r="C249" s="82" t="s">
        <v>81</v>
      </c>
      <c r="D249" s="96" t="s">
        <v>18</v>
      </c>
      <c r="E249" s="119" t="s">
        <v>146</v>
      </c>
      <c r="F249" s="71" t="s">
        <v>120</v>
      </c>
      <c r="G249" s="71"/>
      <c r="H249" s="63"/>
      <c r="I249" s="97" t="s">
        <v>25</v>
      </c>
      <c r="J249" s="118" t="s">
        <v>20</v>
      </c>
      <c r="K249" s="84" t="s">
        <v>121</v>
      </c>
      <c r="L249" s="84">
        <v>5701.8356549884074</v>
      </c>
      <c r="M249" s="87">
        <v>1</v>
      </c>
      <c r="N249" s="84">
        <f t="shared" ref="N249:N257" si="22">L249*M249</f>
        <v>5701.8356549884074</v>
      </c>
      <c r="O249" s="85" t="s">
        <v>122</v>
      </c>
      <c r="P249" s="117" t="s">
        <v>14</v>
      </c>
      <c r="Q249" s="85" t="s">
        <v>61</v>
      </c>
      <c r="R249" s="419">
        <v>1</v>
      </c>
    </row>
    <row r="250" spans="1:18" s="98" customFormat="1" hidden="1" x14ac:dyDescent="0.25">
      <c r="A250" s="48">
        <f t="shared" si="20"/>
        <v>2</v>
      </c>
      <c r="B250" s="86" t="s">
        <v>120</v>
      </c>
      <c r="C250" s="82" t="s">
        <v>81</v>
      </c>
      <c r="D250" s="96" t="s">
        <v>18</v>
      </c>
      <c r="E250" s="119" t="s">
        <v>146</v>
      </c>
      <c r="F250" s="71" t="s">
        <v>120</v>
      </c>
      <c r="G250" s="71"/>
      <c r="H250" s="63"/>
      <c r="I250" s="97" t="s">
        <v>25</v>
      </c>
      <c r="J250" s="118" t="s">
        <v>28</v>
      </c>
      <c r="K250" s="84" t="s">
        <v>121</v>
      </c>
      <c r="L250" s="84">
        <v>0</v>
      </c>
      <c r="M250" s="87">
        <v>1</v>
      </c>
      <c r="N250" s="84">
        <f t="shared" si="22"/>
        <v>0</v>
      </c>
      <c r="O250" s="85" t="s">
        <v>122</v>
      </c>
      <c r="P250" s="117" t="s">
        <v>14</v>
      </c>
      <c r="Q250" s="85" t="s">
        <v>61</v>
      </c>
      <c r="R250" s="419">
        <v>1</v>
      </c>
    </row>
    <row r="251" spans="1:18" s="98" customFormat="1" hidden="1" x14ac:dyDescent="0.25">
      <c r="A251" s="48">
        <f t="shared" si="20"/>
        <v>3</v>
      </c>
      <c r="B251" s="86" t="s">
        <v>120</v>
      </c>
      <c r="C251" s="82" t="s">
        <v>81</v>
      </c>
      <c r="D251" s="96" t="s">
        <v>18</v>
      </c>
      <c r="E251" s="119" t="s">
        <v>146</v>
      </c>
      <c r="F251" s="71" t="s">
        <v>120</v>
      </c>
      <c r="G251" s="71"/>
      <c r="H251" s="63"/>
      <c r="I251" s="97" t="s">
        <v>25</v>
      </c>
      <c r="J251" s="118" t="s">
        <v>34</v>
      </c>
      <c r="K251" s="84" t="s">
        <v>121</v>
      </c>
      <c r="L251" s="84">
        <v>95859.612378155507</v>
      </c>
      <c r="M251" s="87">
        <v>1</v>
      </c>
      <c r="N251" s="84">
        <f t="shared" si="22"/>
        <v>95859.612378155507</v>
      </c>
      <c r="O251" s="85" t="s">
        <v>374</v>
      </c>
      <c r="P251" s="117" t="s">
        <v>14</v>
      </c>
      <c r="Q251" s="85" t="s">
        <v>61</v>
      </c>
      <c r="R251" s="419">
        <v>1</v>
      </c>
    </row>
    <row r="252" spans="1:18" s="98" customFormat="1" hidden="1" x14ac:dyDescent="0.25">
      <c r="A252" s="48">
        <f t="shared" si="20"/>
        <v>4</v>
      </c>
      <c r="B252" s="86" t="s">
        <v>120</v>
      </c>
      <c r="C252" s="82" t="s">
        <v>81</v>
      </c>
      <c r="D252" s="96" t="s">
        <v>18</v>
      </c>
      <c r="E252" s="119" t="s">
        <v>146</v>
      </c>
      <c r="F252" s="71" t="s">
        <v>120</v>
      </c>
      <c r="G252" s="71"/>
      <c r="H252" s="63"/>
      <c r="I252" s="97" t="s">
        <v>25</v>
      </c>
      <c r="J252" s="118" t="s">
        <v>35</v>
      </c>
      <c r="K252" s="84" t="s">
        <v>121</v>
      </c>
      <c r="L252" s="84">
        <v>4297.7126967413406</v>
      </c>
      <c r="M252" s="87">
        <v>1</v>
      </c>
      <c r="N252" s="84">
        <f t="shared" si="22"/>
        <v>4297.7126967413406</v>
      </c>
      <c r="O252" s="85" t="s">
        <v>374</v>
      </c>
      <c r="P252" s="117" t="s">
        <v>14</v>
      </c>
      <c r="Q252" s="85" t="s">
        <v>61</v>
      </c>
      <c r="R252" s="419">
        <v>1</v>
      </c>
    </row>
    <row r="253" spans="1:18" s="98" customFormat="1" hidden="1" x14ac:dyDescent="0.25">
      <c r="A253" s="48">
        <f t="shared" si="20"/>
        <v>5</v>
      </c>
      <c r="B253" s="86" t="s">
        <v>120</v>
      </c>
      <c r="C253" s="82" t="s">
        <v>81</v>
      </c>
      <c r="D253" s="96" t="s">
        <v>18</v>
      </c>
      <c r="E253" s="119" t="s">
        <v>146</v>
      </c>
      <c r="F253" s="71" t="s">
        <v>120</v>
      </c>
      <c r="G253" s="71"/>
      <c r="H253" s="63"/>
      <c r="I253" s="97" t="s">
        <v>25</v>
      </c>
      <c r="J253" s="118" t="s">
        <v>35</v>
      </c>
      <c r="K253" s="84" t="s">
        <v>121</v>
      </c>
      <c r="L253" s="84">
        <v>116611.73700000001</v>
      </c>
      <c r="M253" s="87">
        <v>1</v>
      </c>
      <c r="N253" s="84">
        <f t="shared" si="22"/>
        <v>116611.73700000001</v>
      </c>
      <c r="O253" s="85" t="s">
        <v>375</v>
      </c>
      <c r="P253" s="117" t="s">
        <v>14</v>
      </c>
      <c r="Q253" s="85" t="s">
        <v>61</v>
      </c>
      <c r="R253" s="419">
        <v>1</v>
      </c>
    </row>
    <row r="254" spans="1:18" s="98" customFormat="1" hidden="1" x14ac:dyDescent="0.25">
      <c r="A254" s="48">
        <f t="shared" si="20"/>
        <v>6</v>
      </c>
      <c r="B254" s="86" t="s">
        <v>120</v>
      </c>
      <c r="C254" s="82" t="s">
        <v>81</v>
      </c>
      <c r="D254" s="96" t="s">
        <v>18</v>
      </c>
      <c r="E254" s="119" t="s">
        <v>146</v>
      </c>
      <c r="F254" s="71" t="s">
        <v>120</v>
      </c>
      <c r="G254" s="71"/>
      <c r="H254" s="63"/>
      <c r="I254" s="97" t="s">
        <v>12</v>
      </c>
      <c r="J254" s="118" t="s">
        <v>41</v>
      </c>
      <c r="K254" s="84" t="s">
        <v>121</v>
      </c>
      <c r="L254" s="84">
        <v>10513.175069024674</v>
      </c>
      <c r="M254" s="87">
        <v>1</v>
      </c>
      <c r="N254" s="84">
        <f t="shared" si="22"/>
        <v>10513.175069024674</v>
      </c>
      <c r="O254" s="85" t="s">
        <v>118</v>
      </c>
      <c r="P254" s="117" t="s">
        <v>14</v>
      </c>
      <c r="Q254" s="85" t="s">
        <v>61</v>
      </c>
      <c r="R254" s="419">
        <v>1</v>
      </c>
    </row>
    <row r="255" spans="1:18" s="98" customFormat="1" hidden="1" x14ac:dyDescent="0.25">
      <c r="A255" s="48">
        <f t="shared" si="20"/>
        <v>7</v>
      </c>
      <c r="B255" s="86" t="s">
        <v>120</v>
      </c>
      <c r="C255" s="82" t="s">
        <v>81</v>
      </c>
      <c r="D255" s="96" t="s">
        <v>18</v>
      </c>
      <c r="E255" s="119" t="s">
        <v>146</v>
      </c>
      <c r="F255" s="71" t="s">
        <v>123</v>
      </c>
      <c r="G255" s="71"/>
      <c r="H255" s="63"/>
      <c r="I255" s="97" t="s">
        <v>22</v>
      </c>
      <c r="J255" s="118" t="s">
        <v>41</v>
      </c>
      <c r="K255" s="84" t="s">
        <v>124</v>
      </c>
      <c r="L255" s="84">
        <v>11832.394920737674</v>
      </c>
      <c r="M255" s="87">
        <v>16</v>
      </c>
      <c r="N255" s="84">
        <f t="shared" si="22"/>
        <v>189318.31873180278</v>
      </c>
      <c r="O255" s="85" t="s">
        <v>118</v>
      </c>
      <c r="P255" s="117" t="s">
        <v>14</v>
      </c>
      <c r="Q255" s="85" t="s">
        <v>61</v>
      </c>
      <c r="R255" s="419">
        <v>1</v>
      </c>
    </row>
    <row r="256" spans="1:18" s="98" customFormat="1" hidden="1" x14ac:dyDescent="0.25">
      <c r="A256" s="48">
        <f t="shared" si="20"/>
        <v>8</v>
      </c>
      <c r="B256" s="86" t="s">
        <v>120</v>
      </c>
      <c r="C256" s="82" t="s">
        <v>81</v>
      </c>
      <c r="D256" s="96" t="s">
        <v>18</v>
      </c>
      <c r="E256" s="119" t="s">
        <v>146</v>
      </c>
      <c r="F256" s="71" t="s">
        <v>125</v>
      </c>
      <c r="G256" s="71"/>
      <c r="H256" s="63"/>
      <c r="I256" s="97" t="s">
        <v>22</v>
      </c>
      <c r="J256" s="118" t="s">
        <v>41</v>
      </c>
      <c r="K256" s="84" t="s">
        <v>124</v>
      </c>
      <c r="L256" s="84">
        <v>11832.394920737674</v>
      </c>
      <c r="M256" s="87">
        <v>7</v>
      </c>
      <c r="N256" s="84">
        <f t="shared" si="22"/>
        <v>82826.764445163717</v>
      </c>
      <c r="O256" s="85" t="s">
        <v>118</v>
      </c>
      <c r="P256" s="117" t="s">
        <v>14</v>
      </c>
      <c r="Q256" s="85" t="s">
        <v>61</v>
      </c>
      <c r="R256" s="419">
        <v>1</v>
      </c>
    </row>
    <row r="257" spans="1:18" s="98" customFormat="1" hidden="1" x14ac:dyDescent="0.25">
      <c r="A257" s="48">
        <f t="shared" si="20"/>
        <v>9</v>
      </c>
      <c r="B257" s="86" t="s">
        <v>120</v>
      </c>
      <c r="C257" s="82" t="s">
        <v>81</v>
      </c>
      <c r="D257" s="96" t="s">
        <v>18</v>
      </c>
      <c r="E257" s="119" t="s">
        <v>146</v>
      </c>
      <c r="F257" s="71" t="s">
        <v>62</v>
      </c>
      <c r="G257" s="71"/>
      <c r="H257" s="63"/>
      <c r="I257" s="97" t="s">
        <v>22</v>
      </c>
      <c r="J257" s="118" t="s">
        <v>41</v>
      </c>
      <c r="K257" s="84" t="s">
        <v>124</v>
      </c>
      <c r="L257" s="84">
        <v>11832.394920737674</v>
      </c>
      <c r="M257" s="87">
        <v>4</v>
      </c>
      <c r="N257" s="84">
        <f t="shared" si="22"/>
        <v>47329.579682950694</v>
      </c>
      <c r="O257" s="85" t="s">
        <v>118</v>
      </c>
      <c r="P257" s="117" t="s">
        <v>14</v>
      </c>
      <c r="Q257" s="85" t="s">
        <v>61</v>
      </c>
      <c r="R257" s="419">
        <v>1</v>
      </c>
    </row>
    <row r="258" spans="1:18" s="98" customFormat="1" hidden="1" x14ac:dyDescent="0.25">
      <c r="A258" s="48">
        <f t="shared" si="20"/>
        <v>10</v>
      </c>
      <c r="B258" s="86"/>
      <c r="C258" s="82"/>
      <c r="D258" s="96"/>
      <c r="E258" s="119"/>
      <c r="F258" s="71"/>
      <c r="G258" s="71"/>
      <c r="H258" s="63"/>
      <c r="I258" s="97"/>
      <c r="J258" s="118"/>
      <c r="K258" s="84"/>
      <c r="L258" s="84"/>
      <c r="M258" s="87"/>
      <c r="N258" s="84"/>
      <c r="O258" s="85"/>
      <c r="P258" s="117"/>
      <c r="Q258" s="85"/>
      <c r="R258" s="419"/>
    </row>
    <row r="259" spans="1:18" s="99" customFormat="1" x14ac:dyDescent="0.25">
      <c r="A259" s="48"/>
      <c r="B259" s="86"/>
      <c r="C259" s="82"/>
      <c r="D259" s="96"/>
      <c r="E259" s="119"/>
      <c r="F259" s="71"/>
      <c r="G259" s="71"/>
      <c r="H259" s="63"/>
      <c r="I259" s="97"/>
      <c r="J259" s="118"/>
      <c r="K259" s="84"/>
      <c r="L259" s="84"/>
      <c r="M259" s="87"/>
      <c r="N259" s="84"/>
      <c r="O259" s="85"/>
      <c r="P259" s="117"/>
      <c r="Q259" s="85"/>
      <c r="R259" s="419"/>
    </row>
    <row r="260" spans="1:18" s="99" customFormat="1" x14ac:dyDescent="0.25">
      <c r="A260" s="48"/>
      <c r="B260" s="86"/>
      <c r="C260" s="82"/>
      <c r="D260" s="96"/>
      <c r="E260" s="119"/>
      <c r="F260" s="71"/>
      <c r="G260" s="71"/>
      <c r="H260" s="63"/>
      <c r="I260" s="97"/>
      <c r="J260" s="118"/>
      <c r="K260" s="84"/>
      <c r="L260" s="84"/>
      <c r="M260" s="87"/>
      <c r="N260" s="84"/>
      <c r="O260" s="85"/>
      <c r="P260" s="117"/>
      <c r="Q260" s="85"/>
      <c r="R260" s="419"/>
    </row>
    <row r="261" spans="1:18" s="99" customFormat="1" x14ac:dyDescent="0.25">
      <c r="A261" s="48"/>
      <c r="B261" s="86"/>
      <c r="C261" s="82"/>
      <c r="D261" s="96"/>
      <c r="E261" s="119"/>
      <c r="F261" s="71"/>
      <c r="G261" s="71"/>
      <c r="H261" s="63"/>
      <c r="I261" s="97"/>
      <c r="J261" s="118"/>
      <c r="K261" s="84"/>
      <c r="L261" s="84"/>
      <c r="M261" s="87"/>
      <c r="N261" s="84"/>
      <c r="O261" s="85"/>
      <c r="P261" s="117"/>
      <c r="Q261" s="85"/>
      <c r="R261" s="419"/>
    </row>
    <row r="262" spans="1:18" s="99" customFormat="1" hidden="1" x14ac:dyDescent="0.25">
      <c r="A262" s="48">
        <f t="shared" si="20"/>
        <v>1</v>
      </c>
      <c r="B262" s="86" t="s">
        <v>120</v>
      </c>
      <c r="C262" s="82" t="s">
        <v>82</v>
      </c>
      <c r="D262" s="96" t="s">
        <v>18</v>
      </c>
      <c r="E262" s="119" t="s">
        <v>147</v>
      </c>
      <c r="F262" s="71" t="s">
        <v>120</v>
      </c>
      <c r="G262" s="71"/>
      <c r="H262" s="63"/>
      <c r="I262" s="97" t="s">
        <v>25</v>
      </c>
      <c r="J262" s="118" t="s">
        <v>20</v>
      </c>
      <c r="K262" s="84" t="s">
        <v>121</v>
      </c>
      <c r="L262" s="84">
        <v>5701.8356549884074</v>
      </c>
      <c r="M262" s="87">
        <v>1</v>
      </c>
      <c r="N262" s="84">
        <f t="shared" ref="N262:N270" si="23">L262*M262</f>
        <v>5701.8356549884074</v>
      </c>
      <c r="O262" s="85" t="s">
        <v>122</v>
      </c>
      <c r="P262" s="117" t="s">
        <v>14</v>
      </c>
      <c r="Q262" s="85" t="s">
        <v>61</v>
      </c>
      <c r="R262" s="419">
        <v>1</v>
      </c>
    </row>
    <row r="263" spans="1:18" s="99" customFormat="1" hidden="1" x14ac:dyDescent="0.25">
      <c r="A263" s="48">
        <f t="shared" si="20"/>
        <v>2</v>
      </c>
      <c r="B263" s="86" t="s">
        <v>120</v>
      </c>
      <c r="C263" s="82" t="s">
        <v>82</v>
      </c>
      <c r="D263" s="96" t="s">
        <v>18</v>
      </c>
      <c r="E263" s="119" t="s">
        <v>147</v>
      </c>
      <c r="F263" s="71" t="s">
        <v>120</v>
      </c>
      <c r="G263" s="71"/>
      <c r="H263" s="63"/>
      <c r="I263" s="97" t="s">
        <v>25</v>
      </c>
      <c r="J263" s="118" t="s">
        <v>28</v>
      </c>
      <c r="K263" s="84" t="s">
        <v>121</v>
      </c>
      <c r="L263" s="84">
        <v>0</v>
      </c>
      <c r="M263" s="87">
        <v>1</v>
      </c>
      <c r="N263" s="84">
        <f t="shared" si="23"/>
        <v>0</v>
      </c>
      <c r="O263" s="85" t="s">
        <v>122</v>
      </c>
      <c r="P263" s="117" t="s">
        <v>14</v>
      </c>
      <c r="Q263" s="85" t="s">
        <v>61</v>
      </c>
      <c r="R263" s="419">
        <v>1</v>
      </c>
    </row>
    <row r="264" spans="1:18" s="99" customFormat="1" hidden="1" x14ac:dyDescent="0.25">
      <c r="A264" s="48">
        <f t="shared" si="20"/>
        <v>3</v>
      </c>
      <c r="B264" s="86" t="s">
        <v>120</v>
      </c>
      <c r="C264" s="82" t="s">
        <v>82</v>
      </c>
      <c r="D264" s="96" t="s">
        <v>18</v>
      </c>
      <c r="E264" s="119" t="s">
        <v>147</v>
      </c>
      <c r="F264" s="71" t="s">
        <v>120</v>
      </c>
      <c r="G264" s="71"/>
      <c r="H264" s="63"/>
      <c r="I264" s="97" t="s">
        <v>25</v>
      </c>
      <c r="J264" s="118" t="s">
        <v>34</v>
      </c>
      <c r="K264" s="84" t="s">
        <v>121</v>
      </c>
      <c r="L264" s="84">
        <v>95859.612378155507</v>
      </c>
      <c r="M264" s="87">
        <v>1</v>
      </c>
      <c r="N264" s="84">
        <f t="shared" si="23"/>
        <v>95859.612378155507</v>
      </c>
      <c r="O264" s="85" t="s">
        <v>374</v>
      </c>
      <c r="P264" s="117" t="s">
        <v>14</v>
      </c>
      <c r="Q264" s="85" t="s">
        <v>61</v>
      </c>
      <c r="R264" s="419">
        <v>1</v>
      </c>
    </row>
    <row r="265" spans="1:18" s="99" customFormat="1" hidden="1" x14ac:dyDescent="0.25">
      <c r="A265" s="48">
        <f t="shared" si="20"/>
        <v>4</v>
      </c>
      <c r="B265" s="86" t="s">
        <v>120</v>
      </c>
      <c r="C265" s="82" t="s">
        <v>82</v>
      </c>
      <c r="D265" s="96" t="s">
        <v>18</v>
      </c>
      <c r="E265" s="119" t="s">
        <v>147</v>
      </c>
      <c r="F265" s="71" t="s">
        <v>120</v>
      </c>
      <c r="G265" s="71"/>
      <c r="H265" s="63"/>
      <c r="I265" s="310" t="s">
        <v>25</v>
      </c>
      <c r="J265" s="118" t="s">
        <v>35</v>
      </c>
      <c r="K265" s="84" t="s">
        <v>121</v>
      </c>
      <c r="L265" s="84">
        <v>4297.7126967413406</v>
      </c>
      <c r="M265" s="87">
        <v>1</v>
      </c>
      <c r="N265" s="84">
        <f t="shared" si="23"/>
        <v>4297.7126967413406</v>
      </c>
      <c r="O265" s="85" t="s">
        <v>374</v>
      </c>
      <c r="P265" s="117" t="s">
        <v>14</v>
      </c>
      <c r="Q265" s="85" t="s">
        <v>61</v>
      </c>
      <c r="R265" s="419">
        <v>1</v>
      </c>
    </row>
    <row r="266" spans="1:18" s="99" customFormat="1" hidden="1" x14ac:dyDescent="0.25">
      <c r="A266" s="48">
        <f t="shared" si="20"/>
        <v>5</v>
      </c>
      <c r="B266" s="86" t="s">
        <v>120</v>
      </c>
      <c r="C266" s="82" t="s">
        <v>82</v>
      </c>
      <c r="D266" s="96" t="s">
        <v>18</v>
      </c>
      <c r="E266" s="119" t="s">
        <v>147</v>
      </c>
      <c r="F266" s="71" t="s">
        <v>120</v>
      </c>
      <c r="G266" s="71"/>
      <c r="H266" s="63"/>
      <c r="I266" s="97" t="s">
        <v>25</v>
      </c>
      <c r="J266" s="118" t="s">
        <v>35</v>
      </c>
      <c r="K266" s="84" t="s">
        <v>121</v>
      </c>
      <c r="L266" s="84">
        <v>116611.73700000001</v>
      </c>
      <c r="M266" s="87">
        <v>1</v>
      </c>
      <c r="N266" s="84">
        <f t="shared" si="23"/>
        <v>116611.73700000001</v>
      </c>
      <c r="O266" s="85" t="s">
        <v>375</v>
      </c>
      <c r="P266" s="117" t="s">
        <v>14</v>
      </c>
      <c r="Q266" s="85" t="s">
        <v>61</v>
      </c>
      <c r="R266" s="419">
        <v>1</v>
      </c>
    </row>
    <row r="267" spans="1:18" s="99" customFormat="1" hidden="1" x14ac:dyDescent="0.25">
      <c r="A267" s="48">
        <f t="shared" si="20"/>
        <v>6</v>
      </c>
      <c r="B267" s="86" t="s">
        <v>120</v>
      </c>
      <c r="C267" s="82" t="s">
        <v>82</v>
      </c>
      <c r="D267" s="96" t="s">
        <v>18</v>
      </c>
      <c r="E267" s="119" t="s">
        <v>147</v>
      </c>
      <c r="F267" s="71" t="s">
        <v>120</v>
      </c>
      <c r="G267" s="71"/>
      <c r="H267" s="63"/>
      <c r="I267" s="97" t="s">
        <v>12</v>
      </c>
      <c r="J267" s="118" t="s">
        <v>41</v>
      </c>
      <c r="K267" s="84" t="s">
        <v>121</v>
      </c>
      <c r="L267" s="84">
        <v>10513.175069024674</v>
      </c>
      <c r="M267" s="87">
        <v>1</v>
      </c>
      <c r="N267" s="84">
        <f t="shared" si="23"/>
        <v>10513.175069024674</v>
      </c>
      <c r="O267" s="85" t="s">
        <v>118</v>
      </c>
      <c r="P267" s="117" t="s">
        <v>14</v>
      </c>
      <c r="Q267" s="85" t="s">
        <v>61</v>
      </c>
      <c r="R267" s="419">
        <v>1</v>
      </c>
    </row>
    <row r="268" spans="1:18" s="99" customFormat="1" hidden="1" x14ac:dyDescent="0.25">
      <c r="A268" s="48">
        <f t="shared" si="20"/>
        <v>7</v>
      </c>
      <c r="B268" s="86" t="s">
        <v>120</v>
      </c>
      <c r="C268" s="82" t="s">
        <v>82</v>
      </c>
      <c r="D268" s="96" t="s">
        <v>18</v>
      </c>
      <c r="E268" s="119" t="s">
        <v>147</v>
      </c>
      <c r="F268" s="71" t="s">
        <v>123</v>
      </c>
      <c r="G268" s="71"/>
      <c r="H268" s="63"/>
      <c r="I268" s="97" t="s">
        <v>22</v>
      </c>
      <c r="J268" s="118" t="s">
        <v>41</v>
      </c>
      <c r="K268" s="84" t="s">
        <v>124</v>
      </c>
      <c r="L268" s="84">
        <v>11832.394920737674</v>
      </c>
      <c r="M268" s="87">
        <v>8</v>
      </c>
      <c r="N268" s="84">
        <f t="shared" si="23"/>
        <v>94659.159365901389</v>
      </c>
      <c r="O268" s="85" t="s">
        <v>118</v>
      </c>
      <c r="P268" s="117" t="s">
        <v>14</v>
      </c>
      <c r="Q268" s="85" t="s">
        <v>61</v>
      </c>
      <c r="R268" s="419">
        <v>1</v>
      </c>
    </row>
    <row r="269" spans="1:18" s="99" customFormat="1" hidden="1" x14ac:dyDescent="0.25">
      <c r="A269" s="48">
        <f t="shared" si="20"/>
        <v>8</v>
      </c>
      <c r="B269" s="86" t="s">
        <v>120</v>
      </c>
      <c r="C269" s="82" t="s">
        <v>82</v>
      </c>
      <c r="D269" s="96" t="s">
        <v>18</v>
      </c>
      <c r="E269" s="119" t="s">
        <v>147</v>
      </c>
      <c r="F269" s="71" t="s">
        <v>125</v>
      </c>
      <c r="G269" s="71"/>
      <c r="H269" s="63"/>
      <c r="I269" s="97" t="s">
        <v>22</v>
      </c>
      <c r="J269" s="118" t="s">
        <v>41</v>
      </c>
      <c r="K269" s="84" t="s">
        <v>124</v>
      </c>
      <c r="L269" s="84">
        <v>11832.394920737674</v>
      </c>
      <c r="M269" s="87">
        <v>15</v>
      </c>
      <c r="N269" s="84">
        <f t="shared" si="23"/>
        <v>177485.92381106509</v>
      </c>
      <c r="O269" s="85" t="s">
        <v>118</v>
      </c>
      <c r="P269" s="117" t="s">
        <v>14</v>
      </c>
      <c r="Q269" s="85" t="s">
        <v>61</v>
      </c>
      <c r="R269" s="419">
        <v>1</v>
      </c>
    </row>
    <row r="270" spans="1:18" s="99" customFormat="1" hidden="1" x14ac:dyDescent="0.25">
      <c r="A270" s="48">
        <f t="shared" si="20"/>
        <v>9</v>
      </c>
      <c r="B270" s="86" t="s">
        <v>120</v>
      </c>
      <c r="C270" s="82" t="s">
        <v>82</v>
      </c>
      <c r="D270" s="96" t="s">
        <v>18</v>
      </c>
      <c r="E270" s="119" t="s">
        <v>147</v>
      </c>
      <c r="F270" s="71" t="s">
        <v>62</v>
      </c>
      <c r="G270" s="71"/>
      <c r="H270" s="63"/>
      <c r="I270" s="97" t="s">
        <v>22</v>
      </c>
      <c r="J270" s="118" t="s">
        <v>41</v>
      </c>
      <c r="K270" s="84" t="s">
        <v>124</v>
      </c>
      <c r="L270" s="84">
        <v>11832.394920737674</v>
      </c>
      <c r="M270" s="87">
        <v>4</v>
      </c>
      <c r="N270" s="84">
        <f t="shared" si="23"/>
        <v>47329.579682950694</v>
      </c>
      <c r="O270" s="85" t="s">
        <v>118</v>
      </c>
      <c r="P270" s="117" t="s">
        <v>14</v>
      </c>
      <c r="Q270" s="85" t="s">
        <v>61</v>
      </c>
      <c r="R270" s="419">
        <v>1</v>
      </c>
    </row>
    <row r="271" spans="1:18" hidden="1" x14ac:dyDescent="0.25">
      <c r="A271" s="48">
        <f t="shared" si="20"/>
        <v>10</v>
      </c>
      <c r="B271" s="86"/>
      <c r="C271" s="82"/>
      <c r="D271" s="96"/>
      <c r="E271" s="119"/>
      <c r="F271" s="71"/>
      <c r="G271" s="71"/>
      <c r="H271" s="63"/>
      <c r="I271" s="97"/>
      <c r="J271" s="118"/>
      <c r="K271" s="84"/>
      <c r="L271" s="84"/>
      <c r="M271" s="87"/>
      <c r="N271" s="84"/>
      <c r="O271" s="85"/>
      <c r="P271" s="117"/>
      <c r="Q271" s="85"/>
      <c r="R271" s="419"/>
    </row>
    <row r="272" spans="1:18" s="98" customFormat="1" x14ac:dyDescent="0.25">
      <c r="A272" s="48"/>
      <c r="B272" s="86"/>
      <c r="C272" s="82"/>
      <c r="D272" s="96"/>
      <c r="E272" s="119"/>
      <c r="F272" s="71"/>
      <c r="G272" s="71"/>
      <c r="H272" s="63"/>
      <c r="I272" s="97"/>
      <c r="J272" s="118"/>
      <c r="K272" s="84"/>
      <c r="L272" s="84"/>
      <c r="M272" s="87"/>
      <c r="N272" s="84"/>
      <c r="O272" s="85"/>
      <c r="P272" s="117"/>
      <c r="Q272" s="85"/>
      <c r="R272" s="419"/>
    </row>
    <row r="273" spans="1:18" s="98" customFormat="1" x14ac:dyDescent="0.25">
      <c r="A273" s="48"/>
      <c r="B273" s="86"/>
      <c r="C273" s="82"/>
      <c r="D273" s="96"/>
      <c r="E273" s="119"/>
      <c r="F273" s="71"/>
      <c r="G273" s="71"/>
      <c r="H273" s="63"/>
      <c r="I273" s="97"/>
      <c r="J273" s="118"/>
      <c r="K273" s="84"/>
      <c r="L273" s="84"/>
      <c r="M273" s="87"/>
      <c r="N273" s="84"/>
      <c r="O273" s="85"/>
      <c r="P273" s="117"/>
      <c r="Q273" s="85"/>
      <c r="R273" s="419"/>
    </row>
    <row r="274" spans="1:18" s="98" customFormat="1" x14ac:dyDescent="0.25">
      <c r="A274" s="48"/>
      <c r="B274" s="86"/>
      <c r="C274" s="82"/>
      <c r="D274" s="96"/>
      <c r="E274" s="119"/>
      <c r="F274" s="71"/>
      <c r="G274" s="71"/>
      <c r="H274" s="63"/>
      <c r="I274" s="97"/>
      <c r="J274" s="118"/>
      <c r="K274" s="84"/>
      <c r="L274" s="84"/>
      <c r="M274" s="87"/>
      <c r="N274" s="84"/>
      <c r="O274" s="85"/>
      <c r="P274" s="117"/>
      <c r="Q274" s="85"/>
      <c r="R274" s="419"/>
    </row>
    <row r="275" spans="1:18" s="98" customFormat="1" hidden="1" x14ac:dyDescent="0.25">
      <c r="A275" s="48">
        <f t="shared" si="20"/>
        <v>1</v>
      </c>
      <c r="B275" s="86" t="s">
        <v>120</v>
      </c>
      <c r="C275" s="82" t="s">
        <v>83</v>
      </c>
      <c r="D275" s="96" t="s">
        <v>18</v>
      </c>
      <c r="E275" s="119" t="s">
        <v>148</v>
      </c>
      <c r="F275" s="71" t="s">
        <v>120</v>
      </c>
      <c r="G275" s="71"/>
      <c r="H275" s="63"/>
      <c r="I275" s="97" t="s">
        <v>25</v>
      </c>
      <c r="J275" s="118" t="s">
        <v>20</v>
      </c>
      <c r="K275" s="84" t="s">
        <v>121</v>
      </c>
      <c r="L275" s="84">
        <v>24689.88469978681</v>
      </c>
      <c r="M275" s="87">
        <v>1</v>
      </c>
      <c r="N275" s="84">
        <f t="shared" ref="N275:N283" si="24">L275*M275</f>
        <v>24689.88469978681</v>
      </c>
      <c r="O275" s="85" t="s">
        <v>122</v>
      </c>
      <c r="P275" s="117" t="s">
        <v>14</v>
      </c>
      <c r="Q275" s="85" t="s">
        <v>61</v>
      </c>
      <c r="R275" s="419">
        <v>1</v>
      </c>
    </row>
    <row r="276" spans="1:18" s="98" customFormat="1" hidden="1" x14ac:dyDescent="0.25">
      <c r="A276" s="48">
        <f t="shared" si="20"/>
        <v>2</v>
      </c>
      <c r="B276" s="86" t="s">
        <v>120</v>
      </c>
      <c r="C276" s="82" t="s">
        <v>83</v>
      </c>
      <c r="D276" s="96" t="s">
        <v>18</v>
      </c>
      <c r="E276" s="119" t="s">
        <v>148</v>
      </c>
      <c r="F276" s="71" t="s">
        <v>120</v>
      </c>
      <c r="G276" s="71"/>
      <c r="H276" s="63"/>
      <c r="I276" s="97" t="s">
        <v>25</v>
      </c>
      <c r="J276" s="118" t="s">
        <v>28</v>
      </c>
      <c r="K276" s="84" t="s">
        <v>121</v>
      </c>
      <c r="L276" s="84">
        <v>0</v>
      </c>
      <c r="M276" s="87">
        <v>1</v>
      </c>
      <c r="N276" s="84">
        <f t="shared" si="24"/>
        <v>0</v>
      </c>
      <c r="O276" s="85" t="s">
        <v>122</v>
      </c>
      <c r="P276" s="117" t="s">
        <v>14</v>
      </c>
      <c r="Q276" s="85" t="s">
        <v>61</v>
      </c>
      <c r="R276" s="419">
        <v>1</v>
      </c>
    </row>
    <row r="277" spans="1:18" s="98" customFormat="1" hidden="1" x14ac:dyDescent="0.25">
      <c r="A277" s="48">
        <f t="shared" si="20"/>
        <v>3</v>
      </c>
      <c r="B277" s="86" t="s">
        <v>120</v>
      </c>
      <c r="C277" s="82" t="s">
        <v>83</v>
      </c>
      <c r="D277" s="96" t="s">
        <v>18</v>
      </c>
      <c r="E277" s="119" t="s">
        <v>148</v>
      </c>
      <c r="F277" s="71" t="s">
        <v>120</v>
      </c>
      <c r="G277" s="71"/>
      <c r="H277" s="63"/>
      <c r="I277" s="97" t="s">
        <v>25</v>
      </c>
      <c r="J277" s="118" t="s">
        <v>34</v>
      </c>
      <c r="K277" s="84" t="s">
        <v>121</v>
      </c>
      <c r="L277" s="84">
        <v>287232.10332719743</v>
      </c>
      <c r="M277" s="87">
        <v>1</v>
      </c>
      <c r="N277" s="84">
        <f t="shared" si="24"/>
        <v>287232.10332719743</v>
      </c>
      <c r="O277" s="85" t="s">
        <v>374</v>
      </c>
      <c r="P277" s="117" t="s">
        <v>14</v>
      </c>
      <c r="Q277" s="85" t="s">
        <v>61</v>
      </c>
      <c r="R277" s="419">
        <v>1</v>
      </c>
    </row>
    <row r="278" spans="1:18" s="98" customFormat="1" hidden="1" x14ac:dyDescent="0.25">
      <c r="A278" s="48">
        <f t="shared" si="20"/>
        <v>4</v>
      </c>
      <c r="B278" s="86" t="s">
        <v>120</v>
      </c>
      <c r="C278" s="82" t="s">
        <v>83</v>
      </c>
      <c r="D278" s="96" t="s">
        <v>18</v>
      </c>
      <c r="E278" s="119" t="s">
        <v>148</v>
      </c>
      <c r="F278" s="71" t="s">
        <v>120</v>
      </c>
      <c r="G278" s="71"/>
      <c r="H278" s="63"/>
      <c r="I278" s="97" t="s">
        <v>25</v>
      </c>
      <c r="J278" s="118" t="s">
        <v>35</v>
      </c>
      <c r="K278" s="84" t="s">
        <v>121</v>
      </c>
      <c r="L278" s="84">
        <v>46973.688332862665</v>
      </c>
      <c r="M278" s="87">
        <v>1</v>
      </c>
      <c r="N278" s="84">
        <f t="shared" si="24"/>
        <v>46973.688332862665</v>
      </c>
      <c r="O278" s="85" t="s">
        <v>374</v>
      </c>
      <c r="P278" s="117" t="s">
        <v>14</v>
      </c>
      <c r="Q278" s="85" t="s">
        <v>61</v>
      </c>
      <c r="R278" s="419">
        <v>1</v>
      </c>
    </row>
    <row r="279" spans="1:18" s="98" customFormat="1" hidden="1" x14ac:dyDescent="0.25">
      <c r="A279" s="48">
        <f t="shared" si="20"/>
        <v>5</v>
      </c>
      <c r="B279" s="86" t="s">
        <v>120</v>
      </c>
      <c r="C279" s="82" t="s">
        <v>83</v>
      </c>
      <c r="D279" s="96" t="s">
        <v>18</v>
      </c>
      <c r="E279" s="119" t="s">
        <v>148</v>
      </c>
      <c r="F279" s="71" t="s">
        <v>120</v>
      </c>
      <c r="G279" s="71"/>
      <c r="H279" s="63"/>
      <c r="I279" s="97" t="s">
        <v>25</v>
      </c>
      <c r="J279" s="118" t="s">
        <v>35</v>
      </c>
      <c r="K279" s="84" t="s">
        <v>121</v>
      </c>
      <c r="L279" s="84">
        <v>457077.73100000009</v>
      </c>
      <c r="M279" s="87">
        <v>1</v>
      </c>
      <c r="N279" s="84">
        <f t="shared" si="24"/>
        <v>457077.73100000009</v>
      </c>
      <c r="O279" s="85" t="s">
        <v>375</v>
      </c>
      <c r="P279" s="117" t="s">
        <v>14</v>
      </c>
      <c r="Q279" s="85" t="s">
        <v>61</v>
      </c>
      <c r="R279" s="419">
        <v>1</v>
      </c>
    </row>
    <row r="280" spans="1:18" s="98" customFormat="1" hidden="1" x14ac:dyDescent="0.25">
      <c r="A280" s="48">
        <f t="shared" si="20"/>
        <v>6</v>
      </c>
      <c r="B280" s="86" t="s">
        <v>120</v>
      </c>
      <c r="C280" s="82" t="s">
        <v>83</v>
      </c>
      <c r="D280" s="96" t="s">
        <v>18</v>
      </c>
      <c r="E280" s="119" t="s">
        <v>148</v>
      </c>
      <c r="F280" s="71" t="s">
        <v>120</v>
      </c>
      <c r="G280" s="71"/>
      <c r="H280" s="63"/>
      <c r="I280" s="97" t="s">
        <v>12</v>
      </c>
      <c r="J280" s="118" t="s">
        <v>41</v>
      </c>
      <c r="K280" s="84" t="s">
        <v>121</v>
      </c>
      <c r="L280" s="84">
        <v>26799.607769499584</v>
      </c>
      <c r="M280" s="87">
        <v>1</v>
      </c>
      <c r="N280" s="84">
        <f t="shared" si="24"/>
        <v>26799.607769499584</v>
      </c>
      <c r="O280" s="85" t="s">
        <v>118</v>
      </c>
      <c r="P280" s="117" t="s">
        <v>14</v>
      </c>
      <c r="Q280" s="85" t="s">
        <v>61</v>
      </c>
      <c r="R280" s="419">
        <v>1</v>
      </c>
    </row>
    <row r="281" spans="1:18" s="98" customFormat="1" hidden="1" x14ac:dyDescent="0.25">
      <c r="A281" s="48">
        <f t="shared" si="20"/>
        <v>7</v>
      </c>
      <c r="B281" s="86" t="s">
        <v>120</v>
      </c>
      <c r="C281" s="82" t="s">
        <v>83</v>
      </c>
      <c r="D281" s="96" t="s">
        <v>18</v>
      </c>
      <c r="E281" s="119" t="s">
        <v>148</v>
      </c>
      <c r="F281" s="71" t="s">
        <v>123</v>
      </c>
      <c r="G281" s="71"/>
      <c r="H281" s="63"/>
      <c r="I281" s="97" t="s">
        <v>22</v>
      </c>
      <c r="J281" s="118" t="s">
        <v>41</v>
      </c>
      <c r="K281" s="84" t="s">
        <v>124</v>
      </c>
      <c r="L281" s="84">
        <v>11832.394920737674</v>
      </c>
      <c r="M281" s="87">
        <v>16</v>
      </c>
      <c r="N281" s="84">
        <f t="shared" si="24"/>
        <v>189318.31873180278</v>
      </c>
      <c r="O281" s="85" t="s">
        <v>118</v>
      </c>
      <c r="P281" s="117" t="s">
        <v>14</v>
      </c>
      <c r="Q281" s="85" t="s">
        <v>61</v>
      </c>
      <c r="R281" s="419">
        <v>1</v>
      </c>
    </row>
    <row r="282" spans="1:18" s="98" customFormat="1" hidden="1" x14ac:dyDescent="0.25">
      <c r="A282" s="48">
        <f t="shared" si="20"/>
        <v>8</v>
      </c>
      <c r="B282" s="86" t="s">
        <v>120</v>
      </c>
      <c r="C282" s="82" t="s">
        <v>83</v>
      </c>
      <c r="D282" s="96" t="s">
        <v>18</v>
      </c>
      <c r="E282" s="119" t="s">
        <v>148</v>
      </c>
      <c r="F282" s="71" t="s">
        <v>125</v>
      </c>
      <c r="G282" s="71"/>
      <c r="H282" s="63"/>
      <c r="I282" s="97" t="s">
        <v>22</v>
      </c>
      <c r="J282" s="118" t="s">
        <v>41</v>
      </c>
      <c r="K282" s="84" t="s">
        <v>124</v>
      </c>
      <c r="L282" s="84">
        <v>11832.394920737674</v>
      </c>
      <c r="M282" s="87">
        <v>14</v>
      </c>
      <c r="N282" s="84">
        <f t="shared" si="24"/>
        <v>165653.52889032743</v>
      </c>
      <c r="O282" s="85" t="s">
        <v>118</v>
      </c>
      <c r="P282" s="117" t="s">
        <v>14</v>
      </c>
      <c r="Q282" s="85" t="s">
        <v>61</v>
      </c>
      <c r="R282" s="419">
        <v>1</v>
      </c>
    </row>
    <row r="283" spans="1:18" s="98" customFormat="1" hidden="1" x14ac:dyDescent="0.25">
      <c r="A283" s="48">
        <f t="shared" si="20"/>
        <v>9</v>
      </c>
      <c r="B283" s="86" t="s">
        <v>120</v>
      </c>
      <c r="C283" s="82" t="s">
        <v>83</v>
      </c>
      <c r="D283" s="96" t="s">
        <v>18</v>
      </c>
      <c r="E283" s="119" t="s">
        <v>148</v>
      </c>
      <c r="F283" s="71" t="s">
        <v>62</v>
      </c>
      <c r="G283" s="71"/>
      <c r="H283" s="63"/>
      <c r="I283" s="97" t="s">
        <v>22</v>
      </c>
      <c r="J283" s="118" t="s">
        <v>41</v>
      </c>
      <c r="K283" s="84" t="s">
        <v>124</v>
      </c>
      <c r="L283" s="84">
        <v>11832.394920737674</v>
      </c>
      <c r="M283" s="87">
        <v>4</v>
      </c>
      <c r="N283" s="84">
        <f t="shared" si="24"/>
        <v>47329.579682950694</v>
      </c>
      <c r="O283" s="85" t="s">
        <v>118</v>
      </c>
      <c r="P283" s="117" t="s">
        <v>14</v>
      </c>
      <c r="Q283" s="85" t="s">
        <v>61</v>
      </c>
      <c r="R283" s="419">
        <v>1</v>
      </c>
    </row>
    <row r="284" spans="1:18" s="98" customFormat="1" hidden="1" x14ac:dyDescent="0.25">
      <c r="A284" s="48">
        <f t="shared" si="20"/>
        <v>10</v>
      </c>
      <c r="B284" s="86"/>
      <c r="C284" s="82"/>
      <c r="D284" s="96"/>
      <c r="E284" s="119"/>
      <c r="F284" s="71"/>
      <c r="G284" s="71"/>
      <c r="H284" s="63"/>
      <c r="I284" s="97"/>
      <c r="J284" s="118"/>
      <c r="K284" s="84"/>
      <c r="L284" s="84"/>
      <c r="M284" s="87"/>
      <c r="N284" s="84"/>
      <c r="O284" s="85"/>
      <c r="P284" s="117"/>
      <c r="Q284" s="85"/>
      <c r="R284" s="419"/>
    </row>
    <row r="285" spans="1:18" s="99" customFormat="1" x14ac:dyDescent="0.25">
      <c r="A285" s="48"/>
      <c r="B285" s="86"/>
      <c r="C285" s="82"/>
      <c r="D285" s="96"/>
      <c r="E285" s="119"/>
      <c r="F285" s="71"/>
      <c r="G285" s="71"/>
      <c r="H285" s="63"/>
      <c r="I285" s="97"/>
      <c r="J285" s="118"/>
      <c r="K285" s="84"/>
      <c r="L285" s="84"/>
      <c r="M285" s="87"/>
      <c r="N285" s="84"/>
      <c r="O285" s="85"/>
      <c r="P285" s="117"/>
      <c r="Q285" s="85"/>
      <c r="R285" s="419"/>
    </row>
    <row r="286" spans="1:18" s="99" customFormat="1" x14ac:dyDescent="0.25">
      <c r="A286" s="48"/>
      <c r="B286" s="86"/>
      <c r="C286" s="82"/>
      <c r="D286" s="96"/>
      <c r="E286" s="119"/>
      <c r="F286" s="71"/>
      <c r="G286" s="71"/>
      <c r="H286" s="63"/>
      <c r="I286" s="97"/>
      <c r="J286" s="118"/>
      <c r="K286" s="84"/>
      <c r="L286" s="84"/>
      <c r="M286" s="87"/>
      <c r="N286" s="84"/>
      <c r="O286" s="85"/>
      <c r="P286" s="117"/>
      <c r="Q286" s="85"/>
      <c r="R286" s="419"/>
    </row>
    <row r="287" spans="1:18" s="99" customFormat="1" x14ac:dyDescent="0.25">
      <c r="A287" s="48"/>
      <c r="B287" s="86"/>
      <c r="C287" s="82"/>
      <c r="D287" s="96"/>
      <c r="E287" s="119"/>
      <c r="F287" s="71"/>
      <c r="G287" s="71"/>
      <c r="H287" s="63"/>
      <c r="I287" s="97"/>
      <c r="J287" s="118"/>
      <c r="K287" s="84"/>
      <c r="L287" s="84"/>
      <c r="M287" s="87"/>
      <c r="N287" s="84"/>
      <c r="O287" s="85"/>
      <c r="P287" s="117"/>
      <c r="Q287" s="85"/>
      <c r="R287" s="419"/>
    </row>
    <row r="288" spans="1:18" s="99" customFormat="1" hidden="1" x14ac:dyDescent="0.25">
      <c r="A288" s="48">
        <f t="shared" si="20"/>
        <v>1</v>
      </c>
      <c r="B288" s="86" t="s">
        <v>120</v>
      </c>
      <c r="C288" s="82" t="s">
        <v>149</v>
      </c>
      <c r="D288" s="96" t="s">
        <v>18</v>
      </c>
      <c r="E288" s="119" t="s">
        <v>150</v>
      </c>
      <c r="F288" s="71" t="s">
        <v>120</v>
      </c>
      <c r="G288" s="71"/>
      <c r="H288" s="63"/>
      <c r="I288" s="310" t="s">
        <v>25</v>
      </c>
      <c r="J288" s="118" t="s">
        <v>20</v>
      </c>
      <c r="K288" s="84" t="s">
        <v>121</v>
      </c>
      <c r="L288" s="84">
        <v>38623.080582943941</v>
      </c>
      <c r="M288" s="87">
        <v>1</v>
      </c>
      <c r="N288" s="84">
        <f t="shared" ref="N288:N296" si="25">L288*M288</f>
        <v>38623.080582943941</v>
      </c>
      <c r="O288" s="85" t="s">
        <v>122</v>
      </c>
      <c r="P288" s="117" t="s">
        <v>14</v>
      </c>
      <c r="Q288" s="85" t="s">
        <v>61</v>
      </c>
      <c r="R288" s="419">
        <v>1</v>
      </c>
    </row>
    <row r="289" spans="1:18" s="99" customFormat="1" hidden="1" x14ac:dyDescent="0.25">
      <c r="A289" s="48">
        <f t="shared" si="20"/>
        <v>2</v>
      </c>
      <c r="B289" s="86" t="s">
        <v>120</v>
      </c>
      <c r="C289" s="82" t="s">
        <v>149</v>
      </c>
      <c r="D289" s="96" t="s">
        <v>18</v>
      </c>
      <c r="E289" s="119" t="s">
        <v>150</v>
      </c>
      <c r="F289" s="71" t="s">
        <v>120</v>
      </c>
      <c r="G289" s="71"/>
      <c r="H289" s="63"/>
      <c r="I289" s="97" t="s">
        <v>25</v>
      </c>
      <c r="J289" s="118" t="s">
        <v>28</v>
      </c>
      <c r="K289" s="84" t="s">
        <v>121</v>
      </c>
      <c r="L289" s="84">
        <v>0</v>
      </c>
      <c r="M289" s="87">
        <v>1</v>
      </c>
      <c r="N289" s="84">
        <f t="shared" si="25"/>
        <v>0</v>
      </c>
      <c r="O289" s="85" t="s">
        <v>122</v>
      </c>
      <c r="P289" s="117" t="s">
        <v>14</v>
      </c>
      <c r="Q289" s="85" t="s">
        <v>61</v>
      </c>
      <c r="R289" s="419">
        <v>1</v>
      </c>
    </row>
    <row r="290" spans="1:18" s="99" customFormat="1" hidden="1" x14ac:dyDescent="0.25">
      <c r="A290" s="48">
        <f t="shared" si="20"/>
        <v>3</v>
      </c>
      <c r="B290" s="86" t="s">
        <v>120</v>
      </c>
      <c r="C290" s="82" t="s">
        <v>149</v>
      </c>
      <c r="D290" s="96" t="s">
        <v>18</v>
      </c>
      <c r="E290" s="119" t="s">
        <v>150</v>
      </c>
      <c r="F290" s="71" t="s">
        <v>120</v>
      </c>
      <c r="G290" s="71"/>
      <c r="H290" s="63"/>
      <c r="I290" s="97" t="s">
        <v>25</v>
      </c>
      <c r="J290" s="118" t="s">
        <v>34</v>
      </c>
      <c r="K290" s="84" t="s">
        <v>121</v>
      </c>
      <c r="L290" s="84">
        <v>401426.35288692563</v>
      </c>
      <c r="M290" s="87">
        <v>1</v>
      </c>
      <c r="N290" s="84">
        <f t="shared" si="25"/>
        <v>401426.35288692563</v>
      </c>
      <c r="O290" s="85" t="s">
        <v>374</v>
      </c>
      <c r="P290" s="117" t="s">
        <v>14</v>
      </c>
      <c r="Q290" s="85" t="s">
        <v>61</v>
      </c>
      <c r="R290" s="419">
        <v>1</v>
      </c>
    </row>
    <row r="291" spans="1:18" s="99" customFormat="1" hidden="1" x14ac:dyDescent="0.25">
      <c r="A291" s="48">
        <f t="shared" ref="A291:A351" si="26">A290+1</f>
        <v>4</v>
      </c>
      <c r="B291" s="86" t="s">
        <v>120</v>
      </c>
      <c r="C291" s="82" t="s">
        <v>149</v>
      </c>
      <c r="D291" s="96" t="s">
        <v>18</v>
      </c>
      <c r="E291" s="119" t="s">
        <v>150</v>
      </c>
      <c r="F291" s="71" t="s">
        <v>120</v>
      </c>
      <c r="G291" s="71"/>
      <c r="H291" s="63"/>
      <c r="I291" s="97" t="s">
        <v>25</v>
      </c>
      <c r="J291" s="118" t="s">
        <v>35</v>
      </c>
      <c r="K291" s="84" t="s">
        <v>121</v>
      </c>
      <c r="L291" s="84">
        <v>197124.7050090518</v>
      </c>
      <c r="M291" s="87">
        <v>1</v>
      </c>
      <c r="N291" s="84">
        <f t="shared" si="25"/>
        <v>197124.7050090518</v>
      </c>
      <c r="O291" s="85" t="s">
        <v>374</v>
      </c>
      <c r="P291" s="117" t="s">
        <v>14</v>
      </c>
      <c r="Q291" s="85" t="s">
        <v>61</v>
      </c>
      <c r="R291" s="419">
        <v>1</v>
      </c>
    </row>
    <row r="292" spans="1:18" s="99" customFormat="1" hidden="1" x14ac:dyDescent="0.25">
      <c r="A292" s="48">
        <f t="shared" si="26"/>
        <v>5</v>
      </c>
      <c r="B292" s="86" t="s">
        <v>120</v>
      </c>
      <c r="C292" s="82" t="s">
        <v>149</v>
      </c>
      <c r="D292" s="96" t="s">
        <v>18</v>
      </c>
      <c r="E292" s="119" t="s">
        <v>150</v>
      </c>
      <c r="F292" s="71" t="s">
        <v>120</v>
      </c>
      <c r="G292" s="71"/>
      <c r="H292" s="63"/>
      <c r="I292" s="97" t="s">
        <v>25</v>
      </c>
      <c r="J292" s="118" t="s">
        <v>35</v>
      </c>
      <c r="K292" s="84" t="s">
        <v>121</v>
      </c>
      <c r="L292" s="84">
        <v>688879.96100000001</v>
      </c>
      <c r="M292" s="87">
        <v>1</v>
      </c>
      <c r="N292" s="84">
        <f t="shared" si="25"/>
        <v>688879.96100000001</v>
      </c>
      <c r="O292" s="85" t="s">
        <v>375</v>
      </c>
      <c r="P292" s="117" t="s">
        <v>14</v>
      </c>
      <c r="Q292" s="85" t="s">
        <v>61</v>
      </c>
      <c r="R292" s="419">
        <v>1</v>
      </c>
    </row>
    <row r="293" spans="1:18" s="99" customFormat="1" hidden="1" x14ac:dyDescent="0.25">
      <c r="A293" s="48">
        <f t="shared" si="26"/>
        <v>6</v>
      </c>
      <c r="B293" s="86" t="s">
        <v>120</v>
      </c>
      <c r="C293" s="82" t="s">
        <v>149</v>
      </c>
      <c r="D293" s="96" t="s">
        <v>18</v>
      </c>
      <c r="E293" s="119" t="s">
        <v>150</v>
      </c>
      <c r="F293" s="71" t="s">
        <v>120</v>
      </c>
      <c r="G293" s="71"/>
      <c r="H293" s="63"/>
      <c r="I293" s="97" t="s">
        <v>12</v>
      </c>
      <c r="J293" s="118" t="s">
        <v>41</v>
      </c>
      <c r="K293" s="84" t="s">
        <v>121</v>
      </c>
      <c r="L293" s="84">
        <v>44002.964646942106</v>
      </c>
      <c r="M293" s="87">
        <v>1</v>
      </c>
      <c r="N293" s="84">
        <f t="shared" si="25"/>
        <v>44002.964646942106</v>
      </c>
      <c r="O293" s="85" t="s">
        <v>118</v>
      </c>
      <c r="P293" s="117" t="s">
        <v>14</v>
      </c>
      <c r="Q293" s="85" t="s">
        <v>61</v>
      </c>
      <c r="R293" s="419">
        <v>1</v>
      </c>
    </row>
    <row r="294" spans="1:18" s="99" customFormat="1" hidden="1" x14ac:dyDescent="0.25">
      <c r="A294" s="48">
        <f t="shared" si="26"/>
        <v>7</v>
      </c>
      <c r="B294" s="86" t="s">
        <v>120</v>
      </c>
      <c r="C294" s="82" t="s">
        <v>149</v>
      </c>
      <c r="D294" s="96" t="s">
        <v>18</v>
      </c>
      <c r="E294" s="119" t="s">
        <v>150</v>
      </c>
      <c r="F294" s="71" t="s">
        <v>123</v>
      </c>
      <c r="G294" s="71"/>
      <c r="H294" s="63"/>
      <c r="I294" s="97" t="s">
        <v>22</v>
      </c>
      <c r="J294" s="118" t="s">
        <v>41</v>
      </c>
      <c r="K294" s="84" t="s">
        <v>124</v>
      </c>
      <c r="L294" s="84">
        <v>11832.394920737674</v>
      </c>
      <c r="M294" s="87">
        <v>30</v>
      </c>
      <c r="N294" s="84">
        <f t="shared" si="25"/>
        <v>354971.84762213018</v>
      </c>
      <c r="O294" s="85" t="s">
        <v>118</v>
      </c>
      <c r="P294" s="117" t="s">
        <v>14</v>
      </c>
      <c r="Q294" s="85" t="s">
        <v>61</v>
      </c>
      <c r="R294" s="419">
        <v>1</v>
      </c>
    </row>
    <row r="295" spans="1:18" s="99" customFormat="1" hidden="1" x14ac:dyDescent="0.25">
      <c r="A295" s="48">
        <f t="shared" si="26"/>
        <v>8</v>
      </c>
      <c r="B295" s="86" t="s">
        <v>120</v>
      </c>
      <c r="C295" s="82" t="s">
        <v>149</v>
      </c>
      <c r="D295" s="96" t="s">
        <v>18</v>
      </c>
      <c r="E295" s="119" t="s">
        <v>150</v>
      </c>
      <c r="F295" s="71" t="s">
        <v>125</v>
      </c>
      <c r="G295" s="71"/>
      <c r="H295" s="63"/>
      <c r="I295" s="97" t="s">
        <v>22</v>
      </c>
      <c r="J295" s="118" t="s">
        <v>41</v>
      </c>
      <c r="K295" s="84" t="s">
        <v>124</v>
      </c>
      <c r="L295" s="84">
        <v>11832.394920737674</v>
      </c>
      <c r="M295" s="87">
        <v>14</v>
      </c>
      <c r="N295" s="84">
        <f t="shared" si="25"/>
        <v>165653.52889032743</v>
      </c>
      <c r="O295" s="85" t="s">
        <v>118</v>
      </c>
      <c r="P295" s="117" t="s">
        <v>14</v>
      </c>
      <c r="Q295" s="85" t="s">
        <v>61</v>
      </c>
      <c r="R295" s="419">
        <v>1</v>
      </c>
    </row>
    <row r="296" spans="1:18" s="99" customFormat="1" hidden="1" x14ac:dyDescent="0.25">
      <c r="A296" s="48">
        <f t="shared" si="26"/>
        <v>9</v>
      </c>
      <c r="B296" s="86" t="s">
        <v>120</v>
      </c>
      <c r="C296" s="82" t="s">
        <v>149</v>
      </c>
      <c r="D296" s="96" t="s">
        <v>18</v>
      </c>
      <c r="E296" s="119" t="s">
        <v>150</v>
      </c>
      <c r="F296" s="71" t="s">
        <v>62</v>
      </c>
      <c r="G296" s="71"/>
      <c r="H296" s="63"/>
      <c r="I296" s="97" t="s">
        <v>22</v>
      </c>
      <c r="J296" s="118" t="s">
        <v>41</v>
      </c>
      <c r="K296" s="84" t="s">
        <v>124</v>
      </c>
      <c r="L296" s="84">
        <v>11832.394920737674</v>
      </c>
      <c r="M296" s="87">
        <v>4</v>
      </c>
      <c r="N296" s="84">
        <f t="shared" si="25"/>
        <v>47329.579682950694</v>
      </c>
      <c r="O296" s="85" t="s">
        <v>118</v>
      </c>
      <c r="P296" s="117" t="s">
        <v>14</v>
      </c>
      <c r="Q296" s="85" t="s">
        <v>61</v>
      </c>
      <c r="R296" s="419">
        <v>1</v>
      </c>
    </row>
    <row r="297" spans="1:18" hidden="1" x14ac:dyDescent="0.25">
      <c r="A297" s="48">
        <f t="shared" si="26"/>
        <v>10</v>
      </c>
      <c r="B297" s="86"/>
      <c r="C297" s="82"/>
      <c r="D297" s="96"/>
      <c r="E297" s="119"/>
      <c r="F297" s="71"/>
      <c r="G297" s="71"/>
      <c r="H297" s="63"/>
      <c r="I297" s="97"/>
      <c r="J297" s="118"/>
      <c r="K297" s="84"/>
      <c r="L297" s="84"/>
      <c r="M297" s="87"/>
      <c r="N297" s="84"/>
      <c r="O297" s="85"/>
      <c r="P297" s="117"/>
      <c r="Q297" s="85"/>
      <c r="R297" s="419"/>
    </row>
    <row r="298" spans="1:18" s="98" customFormat="1" x14ac:dyDescent="0.25">
      <c r="A298" s="48"/>
      <c r="B298" s="86"/>
      <c r="C298" s="82"/>
      <c r="D298" s="96"/>
      <c r="E298" s="119"/>
      <c r="F298" s="71"/>
      <c r="G298" s="71"/>
      <c r="H298" s="63"/>
      <c r="I298" s="97"/>
      <c r="J298" s="118"/>
      <c r="K298" s="84"/>
      <c r="L298" s="84"/>
      <c r="M298" s="87"/>
      <c r="N298" s="84"/>
      <c r="O298" s="85"/>
      <c r="P298" s="117"/>
      <c r="Q298" s="85"/>
      <c r="R298" s="419"/>
    </row>
    <row r="299" spans="1:18" s="98" customFormat="1" x14ac:dyDescent="0.25">
      <c r="A299" s="48"/>
      <c r="B299" s="86"/>
      <c r="C299" s="82"/>
      <c r="D299" s="96"/>
      <c r="E299" s="119"/>
      <c r="F299" s="71"/>
      <c r="G299" s="71"/>
      <c r="H299" s="63"/>
      <c r="I299" s="97"/>
      <c r="J299" s="118"/>
      <c r="K299" s="84"/>
      <c r="L299" s="84"/>
      <c r="M299" s="87"/>
      <c r="N299" s="84"/>
      <c r="O299" s="85"/>
      <c r="P299" s="117"/>
      <c r="Q299" s="85"/>
      <c r="R299" s="419"/>
    </row>
    <row r="300" spans="1:18" s="98" customFormat="1" x14ac:dyDescent="0.25">
      <c r="A300" s="48"/>
      <c r="B300" s="86"/>
      <c r="C300" s="82"/>
      <c r="D300" s="96"/>
      <c r="E300" s="119"/>
      <c r="F300" s="71"/>
      <c r="G300" s="71"/>
      <c r="H300" s="63"/>
      <c r="I300" s="97"/>
      <c r="J300" s="118"/>
      <c r="K300" s="84"/>
      <c r="L300" s="84"/>
      <c r="M300" s="87"/>
      <c r="N300" s="84"/>
      <c r="O300" s="85"/>
      <c r="P300" s="117"/>
      <c r="Q300" s="85"/>
      <c r="R300" s="419"/>
    </row>
    <row r="301" spans="1:18" s="98" customFormat="1" hidden="1" x14ac:dyDescent="0.25">
      <c r="A301" s="48">
        <f t="shared" si="26"/>
        <v>1</v>
      </c>
      <c r="B301" s="86" t="s">
        <v>120</v>
      </c>
      <c r="C301" s="82" t="s">
        <v>151</v>
      </c>
      <c r="D301" s="96" t="s">
        <v>18</v>
      </c>
      <c r="E301" s="119" t="s">
        <v>152</v>
      </c>
      <c r="F301" s="71" t="s">
        <v>120</v>
      </c>
      <c r="G301" s="71"/>
      <c r="H301" s="63"/>
      <c r="I301" s="97" t="s">
        <v>25</v>
      </c>
      <c r="J301" s="118" t="s">
        <v>20</v>
      </c>
      <c r="K301" s="84" t="s">
        <v>121</v>
      </c>
      <c r="L301" s="84">
        <v>38623.080582943941</v>
      </c>
      <c r="M301" s="87">
        <v>1</v>
      </c>
      <c r="N301" s="84">
        <f t="shared" ref="N301:N309" si="27">L301*M301</f>
        <v>38623.080582943941</v>
      </c>
      <c r="O301" s="85" t="s">
        <v>122</v>
      </c>
      <c r="P301" s="117" t="s">
        <v>14</v>
      </c>
      <c r="Q301" s="85" t="s">
        <v>61</v>
      </c>
      <c r="R301" s="419">
        <v>1</v>
      </c>
    </row>
    <row r="302" spans="1:18" s="98" customFormat="1" hidden="1" x14ac:dyDescent="0.25">
      <c r="A302" s="48">
        <f t="shared" si="26"/>
        <v>2</v>
      </c>
      <c r="B302" s="86" t="s">
        <v>120</v>
      </c>
      <c r="C302" s="82" t="s">
        <v>151</v>
      </c>
      <c r="D302" s="96" t="s">
        <v>18</v>
      </c>
      <c r="E302" s="119" t="s">
        <v>152</v>
      </c>
      <c r="F302" s="71" t="s">
        <v>120</v>
      </c>
      <c r="G302" s="71"/>
      <c r="H302" s="63"/>
      <c r="I302" s="97" t="s">
        <v>25</v>
      </c>
      <c r="J302" s="118" t="s">
        <v>28</v>
      </c>
      <c r="K302" s="84" t="s">
        <v>121</v>
      </c>
      <c r="L302" s="84">
        <v>0</v>
      </c>
      <c r="M302" s="87">
        <v>1</v>
      </c>
      <c r="N302" s="84">
        <f t="shared" si="27"/>
        <v>0</v>
      </c>
      <c r="O302" s="85" t="s">
        <v>122</v>
      </c>
      <c r="P302" s="117" t="s">
        <v>14</v>
      </c>
      <c r="Q302" s="85" t="s">
        <v>61</v>
      </c>
      <c r="R302" s="419">
        <v>1</v>
      </c>
    </row>
    <row r="303" spans="1:18" s="98" customFormat="1" hidden="1" x14ac:dyDescent="0.25">
      <c r="A303" s="48">
        <f t="shared" si="26"/>
        <v>3</v>
      </c>
      <c r="B303" s="86" t="s">
        <v>120</v>
      </c>
      <c r="C303" s="82" t="s">
        <v>151</v>
      </c>
      <c r="D303" s="96" t="s">
        <v>18</v>
      </c>
      <c r="E303" s="119" t="s">
        <v>152</v>
      </c>
      <c r="F303" s="71" t="s">
        <v>120</v>
      </c>
      <c r="G303" s="71"/>
      <c r="H303" s="63"/>
      <c r="I303" s="97" t="s">
        <v>25</v>
      </c>
      <c r="J303" s="118" t="s">
        <v>34</v>
      </c>
      <c r="K303" s="84" t="s">
        <v>121</v>
      </c>
      <c r="L303" s="84">
        <v>401426.35288692563</v>
      </c>
      <c r="M303" s="87">
        <v>1</v>
      </c>
      <c r="N303" s="84">
        <f t="shared" si="27"/>
        <v>401426.35288692563</v>
      </c>
      <c r="O303" s="85" t="s">
        <v>374</v>
      </c>
      <c r="P303" s="117" t="s">
        <v>14</v>
      </c>
      <c r="Q303" s="85" t="s">
        <v>61</v>
      </c>
      <c r="R303" s="419">
        <v>1</v>
      </c>
    </row>
    <row r="304" spans="1:18" s="98" customFormat="1" hidden="1" x14ac:dyDescent="0.25">
      <c r="A304" s="48">
        <f t="shared" si="26"/>
        <v>4</v>
      </c>
      <c r="B304" s="86" t="s">
        <v>120</v>
      </c>
      <c r="C304" s="82" t="s">
        <v>151</v>
      </c>
      <c r="D304" s="96" t="s">
        <v>18</v>
      </c>
      <c r="E304" s="119" t="s">
        <v>152</v>
      </c>
      <c r="F304" s="71" t="s">
        <v>120</v>
      </c>
      <c r="G304" s="71"/>
      <c r="H304" s="63"/>
      <c r="I304" s="97" t="s">
        <v>25</v>
      </c>
      <c r="J304" s="118" t="s">
        <v>35</v>
      </c>
      <c r="K304" s="84" t="s">
        <v>121</v>
      </c>
      <c r="L304" s="84">
        <v>197124.7050090518</v>
      </c>
      <c r="M304" s="87">
        <v>1</v>
      </c>
      <c r="N304" s="84">
        <f t="shared" si="27"/>
        <v>197124.7050090518</v>
      </c>
      <c r="O304" s="85" t="s">
        <v>374</v>
      </c>
      <c r="P304" s="117" t="s">
        <v>14</v>
      </c>
      <c r="Q304" s="85" t="s">
        <v>61</v>
      </c>
      <c r="R304" s="419">
        <v>1</v>
      </c>
    </row>
    <row r="305" spans="1:18" s="98" customFormat="1" hidden="1" x14ac:dyDescent="0.25">
      <c r="A305" s="48">
        <f t="shared" si="26"/>
        <v>5</v>
      </c>
      <c r="B305" s="86" t="s">
        <v>120</v>
      </c>
      <c r="C305" s="82" t="s">
        <v>151</v>
      </c>
      <c r="D305" s="96" t="s">
        <v>18</v>
      </c>
      <c r="E305" s="119" t="s">
        <v>152</v>
      </c>
      <c r="F305" s="71" t="s">
        <v>120</v>
      </c>
      <c r="G305" s="71"/>
      <c r="H305" s="63"/>
      <c r="I305" s="97" t="s">
        <v>25</v>
      </c>
      <c r="J305" s="118" t="s">
        <v>35</v>
      </c>
      <c r="K305" s="84" t="s">
        <v>121</v>
      </c>
      <c r="L305" s="84">
        <v>688879.96100000001</v>
      </c>
      <c r="M305" s="87">
        <v>1</v>
      </c>
      <c r="N305" s="84">
        <f t="shared" si="27"/>
        <v>688879.96100000001</v>
      </c>
      <c r="O305" s="85" t="s">
        <v>375</v>
      </c>
      <c r="P305" s="117" t="s">
        <v>14</v>
      </c>
      <c r="Q305" s="85" t="s">
        <v>61</v>
      </c>
      <c r="R305" s="419">
        <v>1</v>
      </c>
    </row>
    <row r="306" spans="1:18" s="98" customFormat="1" hidden="1" x14ac:dyDescent="0.25">
      <c r="A306" s="48">
        <f t="shared" si="26"/>
        <v>6</v>
      </c>
      <c r="B306" s="86" t="s">
        <v>120</v>
      </c>
      <c r="C306" s="82" t="s">
        <v>151</v>
      </c>
      <c r="D306" s="96" t="s">
        <v>18</v>
      </c>
      <c r="E306" s="119" t="s">
        <v>152</v>
      </c>
      <c r="F306" s="71" t="s">
        <v>120</v>
      </c>
      <c r="G306" s="71"/>
      <c r="H306" s="63"/>
      <c r="I306" s="97" t="s">
        <v>12</v>
      </c>
      <c r="J306" s="118" t="s">
        <v>41</v>
      </c>
      <c r="K306" s="84" t="s">
        <v>121</v>
      </c>
      <c r="L306" s="84">
        <v>44002.964646942106</v>
      </c>
      <c r="M306" s="87">
        <v>1</v>
      </c>
      <c r="N306" s="84">
        <f t="shared" si="27"/>
        <v>44002.964646942106</v>
      </c>
      <c r="O306" s="85" t="s">
        <v>118</v>
      </c>
      <c r="P306" s="117" t="s">
        <v>14</v>
      </c>
      <c r="Q306" s="85" t="s">
        <v>61</v>
      </c>
      <c r="R306" s="419">
        <v>1</v>
      </c>
    </row>
    <row r="307" spans="1:18" s="98" customFormat="1" hidden="1" x14ac:dyDescent="0.25">
      <c r="A307" s="48">
        <f t="shared" si="26"/>
        <v>7</v>
      </c>
      <c r="B307" s="86" t="s">
        <v>120</v>
      </c>
      <c r="C307" s="82" t="s">
        <v>151</v>
      </c>
      <c r="D307" s="96" t="s">
        <v>18</v>
      </c>
      <c r="E307" s="119" t="s">
        <v>152</v>
      </c>
      <c r="F307" s="71" t="s">
        <v>123</v>
      </c>
      <c r="G307" s="71"/>
      <c r="H307" s="63"/>
      <c r="I307" s="97" t="s">
        <v>22</v>
      </c>
      <c r="J307" s="118" t="s">
        <v>41</v>
      </c>
      <c r="K307" s="84" t="s">
        <v>124</v>
      </c>
      <c r="L307" s="84">
        <v>11832.394920737674</v>
      </c>
      <c r="M307" s="87">
        <v>30</v>
      </c>
      <c r="N307" s="84">
        <f t="shared" si="27"/>
        <v>354971.84762213018</v>
      </c>
      <c r="O307" s="85" t="s">
        <v>118</v>
      </c>
      <c r="P307" s="117" t="s">
        <v>14</v>
      </c>
      <c r="Q307" s="85" t="s">
        <v>61</v>
      </c>
      <c r="R307" s="419">
        <v>1</v>
      </c>
    </row>
    <row r="308" spans="1:18" s="98" customFormat="1" hidden="1" x14ac:dyDescent="0.25">
      <c r="A308" s="48">
        <f t="shared" si="26"/>
        <v>8</v>
      </c>
      <c r="B308" s="86" t="s">
        <v>120</v>
      </c>
      <c r="C308" s="82" t="s">
        <v>151</v>
      </c>
      <c r="D308" s="96" t="s">
        <v>18</v>
      </c>
      <c r="E308" s="119" t="s">
        <v>152</v>
      </c>
      <c r="F308" s="71" t="s">
        <v>125</v>
      </c>
      <c r="G308" s="71"/>
      <c r="H308" s="63"/>
      <c r="I308" s="97" t="s">
        <v>22</v>
      </c>
      <c r="J308" s="118" t="s">
        <v>41</v>
      </c>
      <c r="K308" s="84" t="s">
        <v>124</v>
      </c>
      <c r="L308" s="84">
        <v>11832.394920737674</v>
      </c>
      <c r="M308" s="87">
        <v>25</v>
      </c>
      <c r="N308" s="84">
        <f t="shared" si="27"/>
        <v>295809.87301844184</v>
      </c>
      <c r="O308" s="85" t="s">
        <v>118</v>
      </c>
      <c r="P308" s="117" t="s">
        <v>14</v>
      </c>
      <c r="Q308" s="85" t="s">
        <v>61</v>
      </c>
      <c r="R308" s="419">
        <v>1</v>
      </c>
    </row>
    <row r="309" spans="1:18" s="98" customFormat="1" hidden="1" x14ac:dyDescent="0.25">
      <c r="A309" s="48">
        <f t="shared" si="26"/>
        <v>9</v>
      </c>
      <c r="B309" s="86" t="s">
        <v>120</v>
      </c>
      <c r="C309" s="82" t="s">
        <v>151</v>
      </c>
      <c r="D309" s="96" t="s">
        <v>18</v>
      </c>
      <c r="E309" s="119" t="s">
        <v>152</v>
      </c>
      <c r="F309" s="71" t="s">
        <v>62</v>
      </c>
      <c r="G309" s="71"/>
      <c r="H309" s="63"/>
      <c r="I309" s="97" t="s">
        <v>22</v>
      </c>
      <c r="J309" s="118" t="s">
        <v>41</v>
      </c>
      <c r="K309" s="84" t="s">
        <v>124</v>
      </c>
      <c r="L309" s="84">
        <v>11832.394920737674</v>
      </c>
      <c r="M309" s="87">
        <v>5</v>
      </c>
      <c r="N309" s="84">
        <f t="shared" si="27"/>
        <v>59161.974603688366</v>
      </c>
      <c r="O309" s="85" t="s">
        <v>118</v>
      </c>
      <c r="P309" s="117" t="s">
        <v>14</v>
      </c>
      <c r="Q309" s="85" t="s">
        <v>61</v>
      </c>
      <c r="R309" s="419">
        <v>1</v>
      </c>
    </row>
    <row r="310" spans="1:18" s="98" customFormat="1" hidden="1" x14ac:dyDescent="0.25">
      <c r="A310" s="48">
        <f t="shared" si="26"/>
        <v>10</v>
      </c>
      <c r="B310" s="86"/>
      <c r="C310" s="82"/>
      <c r="D310" s="96"/>
      <c r="E310" s="119"/>
      <c r="F310" s="71"/>
      <c r="G310" s="71"/>
      <c r="H310" s="63"/>
      <c r="I310" s="97"/>
      <c r="J310" s="118"/>
      <c r="K310" s="84"/>
      <c r="L310" s="84"/>
      <c r="M310" s="87"/>
      <c r="N310" s="84"/>
      <c r="O310" s="85"/>
      <c r="P310" s="117"/>
      <c r="Q310" s="85"/>
      <c r="R310" s="419"/>
    </row>
    <row r="311" spans="1:18" s="99" customFormat="1" hidden="1" x14ac:dyDescent="0.25">
      <c r="A311" s="48">
        <f t="shared" si="26"/>
        <v>11</v>
      </c>
      <c r="B311" s="86" t="s">
        <v>120</v>
      </c>
      <c r="C311" s="82"/>
      <c r="D311" s="96" t="s">
        <v>18</v>
      </c>
      <c r="E311" s="119" t="s">
        <v>136</v>
      </c>
      <c r="F311" s="71" t="s">
        <v>137</v>
      </c>
      <c r="G311" s="71"/>
      <c r="H311" s="63"/>
      <c r="I311" s="97" t="s">
        <v>25</v>
      </c>
      <c r="J311" s="118" t="s">
        <v>35</v>
      </c>
      <c r="K311" s="84" t="s">
        <v>138</v>
      </c>
      <c r="L311" s="84">
        <v>29.744</v>
      </c>
      <c r="M311" s="87">
        <v>1014</v>
      </c>
      <c r="N311" s="84">
        <f>L311*M311</f>
        <v>30160.416000000001</v>
      </c>
      <c r="O311" s="85" t="s">
        <v>117</v>
      </c>
      <c r="P311" s="117" t="s">
        <v>14</v>
      </c>
      <c r="Q311" s="85" t="s">
        <v>61</v>
      </c>
      <c r="R311" s="419">
        <v>1</v>
      </c>
    </row>
    <row r="312" spans="1:18" hidden="1" x14ac:dyDescent="0.25">
      <c r="A312" s="48">
        <f t="shared" si="26"/>
        <v>12</v>
      </c>
      <c r="B312" s="86"/>
      <c r="C312" s="82"/>
      <c r="D312" s="96"/>
      <c r="E312" s="119"/>
      <c r="F312" s="71"/>
      <c r="G312" s="71"/>
      <c r="H312" s="63"/>
      <c r="I312" s="97"/>
      <c r="J312" s="118"/>
      <c r="K312" s="84"/>
      <c r="L312" s="84"/>
      <c r="M312" s="87"/>
      <c r="N312" s="84"/>
      <c r="O312" s="85"/>
      <c r="P312" s="117"/>
      <c r="Q312" s="85"/>
      <c r="R312" s="419"/>
    </row>
    <row r="313" spans="1:18" s="98" customFormat="1" x14ac:dyDescent="0.25">
      <c r="A313" s="48"/>
      <c r="B313" s="86"/>
      <c r="C313" s="82"/>
      <c r="D313" s="96"/>
      <c r="E313" s="86"/>
      <c r="F313" s="71"/>
      <c r="G313" s="71"/>
      <c r="H313" s="63"/>
      <c r="I313" s="97"/>
      <c r="J313" s="118"/>
      <c r="K313" s="84"/>
      <c r="L313" s="84"/>
      <c r="M313" s="87"/>
      <c r="N313" s="84"/>
      <c r="O313" s="85"/>
      <c r="P313" s="117"/>
      <c r="Q313" s="85"/>
      <c r="R313" s="419"/>
    </row>
    <row r="314" spans="1:18" s="98" customFormat="1" x14ac:dyDescent="0.25">
      <c r="A314" s="48"/>
      <c r="B314" s="86"/>
      <c r="C314" s="82"/>
      <c r="D314" s="96"/>
      <c r="E314" s="86"/>
      <c r="F314" s="71"/>
      <c r="G314" s="71"/>
      <c r="H314" s="63"/>
      <c r="I314" s="97"/>
      <c r="J314" s="118"/>
      <c r="K314" s="84"/>
      <c r="L314" s="84"/>
      <c r="M314" s="87"/>
      <c r="N314" s="84"/>
      <c r="O314" s="85"/>
      <c r="P314" s="117"/>
      <c r="Q314" s="85"/>
      <c r="R314" s="419"/>
    </row>
    <row r="315" spans="1:18" s="98" customFormat="1" x14ac:dyDescent="0.25">
      <c r="A315" s="48"/>
      <c r="B315" s="86"/>
      <c r="C315" s="82"/>
      <c r="D315" s="96"/>
      <c r="E315" s="86"/>
      <c r="F315" s="71"/>
      <c r="G315" s="71"/>
      <c r="H315" s="63"/>
      <c r="I315" s="97"/>
      <c r="J315" s="118"/>
      <c r="K315" s="84"/>
      <c r="L315" s="84"/>
      <c r="M315" s="87"/>
      <c r="N315" s="84"/>
      <c r="O315" s="85"/>
      <c r="P315" s="117"/>
      <c r="Q315" s="85"/>
      <c r="R315" s="419"/>
    </row>
    <row r="316" spans="1:18" s="98" customFormat="1" hidden="1" x14ac:dyDescent="0.25">
      <c r="A316" s="48">
        <f t="shared" si="26"/>
        <v>1</v>
      </c>
      <c r="B316" s="86" t="s">
        <v>120</v>
      </c>
      <c r="C316" s="82" t="s">
        <v>84</v>
      </c>
      <c r="D316" s="96" t="s">
        <v>21</v>
      </c>
      <c r="E316" s="86" t="s">
        <v>85</v>
      </c>
      <c r="F316" s="71" t="s">
        <v>120</v>
      </c>
      <c r="G316" s="71"/>
      <c r="H316" s="63"/>
      <c r="I316" s="97" t="s">
        <v>25</v>
      </c>
      <c r="J316" s="118" t="s">
        <v>20</v>
      </c>
      <c r="K316" s="84" t="s">
        <v>121</v>
      </c>
      <c r="L316" s="84">
        <v>33863.164540779035</v>
      </c>
      <c r="M316" s="87">
        <v>1</v>
      </c>
      <c r="N316" s="84">
        <f t="shared" ref="N316:N324" si="28">L316*M316</f>
        <v>33863.164540779035</v>
      </c>
      <c r="O316" s="85" t="s">
        <v>122</v>
      </c>
      <c r="P316" s="117" t="s">
        <v>14</v>
      </c>
      <c r="Q316" s="85" t="s">
        <v>61</v>
      </c>
      <c r="R316" s="419">
        <v>1</v>
      </c>
    </row>
    <row r="317" spans="1:18" s="98" customFormat="1" hidden="1" x14ac:dyDescent="0.25">
      <c r="A317" s="48">
        <f t="shared" si="26"/>
        <v>2</v>
      </c>
      <c r="B317" s="86" t="s">
        <v>120</v>
      </c>
      <c r="C317" s="82" t="s">
        <v>84</v>
      </c>
      <c r="D317" s="96" t="s">
        <v>21</v>
      </c>
      <c r="E317" s="86" t="s">
        <v>85</v>
      </c>
      <c r="F317" s="71" t="s">
        <v>120</v>
      </c>
      <c r="G317" s="71"/>
      <c r="H317" s="63"/>
      <c r="I317" s="97" t="s">
        <v>25</v>
      </c>
      <c r="J317" s="118" t="s">
        <v>28</v>
      </c>
      <c r="K317" s="84" t="s">
        <v>121</v>
      </c>
      <c r="L317" s="84">
        <v>0</v>
      </c>
      <c r="M317" s="87">
        <v>1</v>
      </c>
      <c r="N317" s="84">
        <f t="shared" si="28"/>
        <v>0</v>
      </c>
      <c r="O317" s="85" t="s">
        <v>122</v>
      </c>
      <c r="P317" s="117" t="s">
        <v>14</v>
      </c>
      <c r="Q317" s="85" t="s">
        <v>61</v>
      </c>
      <c r="R317" s="419">
        <v>1</v>
      </c>
    </row>
    <row r="318" spans="1:18" s="98" customFormat="1" hidden="1" x14ac:dyDescent="0.25">
      <c r="A318" s="48">
        <f t="shared" si="26"/>
        <v>3</v>
      </c>
      <c r="B318" s="86" t="s">
        <v>120</v>
      </c>
      <c r="C318" s="82" t="s">
        <v>84</v>
      </c>
      <c r="D318" s="96" t="s">
        <v>21</v>
      </c>
      <c r="E318" s="86" t="s">
        <v>85</v>
      </c>
      <c r="F318" s="71" t="s">
        <v>120</v>
      </c>
      <c r="G318" s="71"/>
      <c r="H318" s="63"/>
      <c r="I318" s="97" t="s">
        <v>25</v>
      </c>
      <c r="J318" s="118" t="s">
        <v>34</v>
      </c>
      <c r="K318" s="84" t="s">
        <v>121</v>
      </c>
      <c r="L318" s="84">
        <v>399340.35959034186</v>
      </c>
      <c r="M318" s="87">
        <v>1</v>
      </c>
      <c r="N318" s="84">
        <f t="shared" si="28"/>
        <v>399340.35959034186</v>
      </c>
      <c r="O318" s="85" t="s">
        <v>374</v>
      </c>
      <c r="P318" s="117" t="s">
        <v>14</v>
      </c>
      <c r="Q318" s="85" t="s">
        <v>61</v>
      </c>
      <c r="R318" s="419">
        <v>1</v>
      </c>
    </row>
    <row r="319" spans="1:18" s="98" customFormat="1" hidden="1" x14ac:dyDescent="0.25">
      <c r="A319" s="48">
        <f t="shared" si="26"/>
        <v>4</v>
      </c>
      <c r="B319" s="86" t="s">
        <v>120</v>
      </c>
      <c r="C319" s="82" t="s">
        <v>84</v>
      </c>
      <c r="D319" s="96" t="s">
        <v>21</v>
      </c>
      <c r="E319" s="119" t="s">
        <v>85</v>
      </c>
      <c r="F319" s="71" t="s">
        <v>120</v>
      </c>
      <c r="G319" s="71"/>
      <c r="H319" s="63"/>
      <c r="I319" s="97" t="s">
        <v>25</v>
      </c>
      <c r="J319" s="118" t="s">
        <v>35</v>
      </c>
      <c r="K319" s="84" t="s">
        <v>121</v>
      </c>
      <c r="L319" s="84">
        <v>101230.5312579249</v>
      </c>
      <c r="M319" s="87">
        <v>1</v>
      </c>
      <c r="N319" s="84">
        <f t="shared" si="28"/>
        <v>101230.5312579249</v>
      </c>
      <c r="O319" s="85" t="s">
        <v>374</v>
      </c>
      <c r="P319" s="117" t="s">
        <v>14</v>
      </c>
      <c r="Q319" s="85" t="s">
        <v>61</v>
      </c>
      <c r="R319" s="419">
        <v>1</v>
      </c>
    </row>
    <row r="320" spans="1:18" s="98" customFormat="1" hidden="1" x14ac:dyDescent="0.25">
      <c r="A320" s="48">
        <f t="shared" si="26"/>
        <v>5</v>
      </c>
      <c r="B320" s="86" t="s">
        <v>120</v>
      </c>
      <c r="C320" s="82" t="s">
        <v>84</v>
      </c>
      <c r="D320" s="96" t="s">
        <v>21</v>
      </c>
      <c r="E320" s="119" t="s">
        <v>85</v>
      </c>
      <c r="F320" s="71" t="s">
        <v>120</v>
      </c>
      <c r="G320" s="71"/>
      <c r="H320" s="63"/>
      <c r="I320" s="97" t="s">
        <v>25</v>
      </c>
      <c r="J320" s="118" t="s">
        <v>35</v>
      </c>
      <c r="K320" s="84" t="s">
        <v>121</v>
      </c>
      <c r="L320" s="84">
        <v>787646.25500000012</v>
      </c>
      <c r="M320" s="87">
        <v>1</v>
      </c>
      <c r="N320" s="84">
        <f t="shared" si="28"/>
        <v>787646.25500000012</v>
      </c>
      <c r="O320" s="85" t="s">
        <v>375</v>
      </c>
      <c r="P320" s="117" t="s">
        <v>14</v>
      </c>
      <c r="Q320" s="85" t="s">
        <v>61</v>
      </c>
      <c r="R320" s="419">
        <v>1</v>
      </c>
    </row>
    <row r="321" spans="1:18" s="98" customFormat="1" hidden="1" x14ac:dyDescent="0.25">
      <c r="A321" s="48">
        <f t="shared" si="26"/>
        <v>6</v>
      </c>
      <c r="B321" s="86" t="s">
        <v>120</v>
      </c>
      <c r="C321" s="82" t="s">
        <v>84</v>
      </c>
      <c r="D321" s="96" t="s">
        <v>21</v>
      </c>
      <c r="E321" s="86" t="s">
        <v>85</v>
      </c>
      <c r="F321" s="71" t="s">
        <v>120</v>
      </c>
      <c r="G321" s="71"/>
      <c r="H321" s="63"/>
      <c r="I321" s="97" t="s">
        <v>12</v>
      </c>
      <c r="J321" s="118" t="s">
        <v>41</v>
      </c>
      <c r="K321" s="84" t="s">
        <v>121</v>
      </c>
      <c r="L321" s="84">
        <v>56025.498584928231</v>
      </c>
      <c r="M321" s="87">
        <v>1</v>
      </c>
      <c r="N321" s="84">
        <f t="shared" si="28"/>
        <v>56025.498584928231</v>
      </c>
      <c r="O321" s="85" t="s">
        <v>118</v>
      </c>
      <c r="P321" s="117" t="s">
        <v>14</v>
      </c>
      <c r="Q321" s="85" t="s">
        <v>61</v>
      </c>
      <c r="R321" s="419">
        <v>1</v>
      </c>
    </row>
    <row r="322" spans="1:18" s="98" customFormat="1" hidden="1" x14ac:dyDescent="0.25">
      <c r="A322" s="48">
        <f t="shared" si="26"/>
        <v>7</v>
      </c>
      <c r="B322" s="86" t="s">
        <v>120</v>
      </c>
      <c r="C322" s="82" t="s">
        <v>84</v>
      </c>
      <c r="D322" s="96" t="s">
        <v>21</v>
      </c>
      <c r="E322" s="86" t="s">
        <v>85</v>
      </c>
      <c r="F322" s="71" t="s">
        <v>123</v>
      </c>
      <c r="G322" s="71"/>
      <c r="H322" s="63"/>
      <c r="I322" s="97" t="s">
        <v>22</v>
      </c>
      <c r="J322" s="118" t="s">
        <v>41</v>
      </c>
      <c r="K322" s="84" t="s">
        <v>124</v>
      </c>
      <c r="L322" s="84">
        <v>11832.394920737674</v>
      </c>
      <c r="M322" s="87">
        <v>48</v>
      </c>
      <c r="N322" s="84">
        <f t="shared" si="28"/>
        <v>567954.95619540836</v>
      </c>
      <c r="O322" s="85" t="s">
        <v>118</v>
      </c>
      <c r="P322" s="117" t="s">
        <v>14</v>
      </c>
      <c r="Q322" s="85" t="s">
        <v>61</v>
      </c>
      <c r="R322" s="419">
        <v>1</v>
      </c>
    </row>
    <row r="323" spans="1:18" s="98" customFormat="1" hidden="1" x14ac:dyDescent="0.25">
      <c r="A323" s="48">
        <f t="shared" si="26"/>
        <v>8</v>
      </c>
      <c r="B323" s="86" t="s">
        <v>120</v>
      </c>
      <c r="C323" s="82" t="s">
        <v>84</v>
      </c>
      <c r="D323" s="96" t="s">
        <v>21</v>
      </c>
      <c r="E323" s="86" t="s">
        <v>85</v>
      </c>
      <c r="F323" s="71" t="s">
        <v>125</v>
      </c>
      <c r="G323" s="71"/>
      <c r="H323" s="63"/>
      <c r="I323" s="97" t="s">
        <v>22</v>
      </c>
      <c r="J323" s="118" t="s">
        <v>41</v>
      </c>
      <c r="K323" s="84" t="s">
        <v>124</v>
      </c>
      <c r="L323" s="84">
        <v>11832.394920737674</v>
      </c>
      <c r="M323" s="87">
        <v>42</v>
      </c>
      <c r="N323" s="84">
        <f t="shared" si="28"/>
        <v>496960.5866709823</v>
      </c>
      <c r="O323" s="85" t="s">
        <v>118</v>
      </c>
      <c r="P323" s="117" t="s">
        <v>14</v>
      </c>
      <c r="Q323" s="85" t="s">
        <v>61</v>
      </c>
      <c r="R323" s="419">
        <v>1</v>
      </c>
    </row>
    <row r="324" spans="1:18" s="98" customFormat="1" hidden="1" x14ac:dyDescent="0.25">
      <c r="A324" s="48">
        <f t="shared" si="26"/>
        <v>9</v>
      </c>
      <c r="B324" s="86" t="s">
        <v>120</v>
      </c>
      <c r="C324" s="82" t="s">
        <v>84</v>
      </c>
      <c r="D324" s="96" t="s">
        <v>21</v>
      </c>
      <c r="E324" s="86" t="s">
        <v>85</v>
      </c>
      <c r="F324" s="71" t="s">
        <v>62</v>
      </c>
      <c r="G324" s="71"/>
      <c r="H324" s="63"/>
      <c r="I324" s="97" t="s">
        <v>22</v>
      </c>
      <c r="J324" s="118" t="s">
        <v>41</v>
      </c>
      <c r="K324" s="84" t="s">
        <v>124</v>
      </c>
      <c r="L324" s="84">
        <v>11832.394920737674</v>
      </c>
      <c r="M324" s="87">
        <v>5</v>
      </c>
      <c r="N324" s="84">
        <f t="shared" si="28"/>
        <v>59161.974603688366</v>
      </c>
      <c r="O324" s="85" t="s">
        <v>118</v>
      </c>
      <c r="P324" s="117" t="s">
        <v>14</v>
      </c>
      <c r="Q324" s="85" t="s">
        <v>61</v>
      </c>
      <c r="R324" s="419">
        <v>1</v>
      </c>
    </row>
    <row r="325" spans="1:18" s="98" customFormat="1" hidden="1" x14ac:dyDescent="0.25">
      <c r="A325" s="48">
        <f t="shared" si="26"/>
        <v>10</v>
      </c>
      <c r="B325" s="86"/>
      <c r="C325" s="82"/>
      <c r="D325" s="96"/>
      <c r="E325" s="86"/>
      <c r="F325" s="71"/>
      <c r="G325" s="71"/>
      <c r="H325" s="63"/>
      <c r="I325" s="97"/>
      <c r="J325" s="118"/>
      <c r="K325" s="84"/>
      <c r="L325" s="84"/>
      <c r="M325" s="87"/>
      <c r="N325" s="84"/>
      <c r="O325" s="85"/>
      <c r="P325" s="117"/>
      <c r="Q325" s="85"/>
      <c r="R325" s="419"/>
    </row>
    <row r="326" spans="1:18" x14ac:dyDescent="0.25">
      <c r="A326" s="48"/>
      <c r="B326" s="86"/>
      <c r="C326" s="82"/>
      <c r="D326" s="96"/>
      <c r="E326" s="86"/>
      <c r="F326" s="71"/>
      <c r="G326" s="71"/>
      <c r="H326" s="63"/>
      <c r="I326" s="97"/>
      <c r="J326" s="118"/>
      <c r="K326" s="84"/>
      <c r="L326" s="84"/>
      <c r="M326" s="87"/>
      <c r="N326" s="84"/>
      <c r="O326" s="85"/>
      <c r="P326" s="117"/>
      <c r="Q326" s="85"/>
      <c r="R326" s="419"/>
    </row>
    <row r="327" spans="1:18" x14ac:dyDescent="0.25">
      <c r="A327" s="48"/>
      <c r="B327" s="86"/>
      <c r="C327" s="82"/>
      <c r="D327" s="96"/>
      <c r="E327" s="86"/>
      <c r="F327" s="71"/>
      <c r="G327" s="71"/>
      <c r="H327" s="63"/>
      <c r="I327" s="97"/>
      <c r="J327" s="118"/>
      <c r="K327" s="84"/>
      <c r="L327" s="84"/>
      <c r="M327" s="87"/>
      <c r="N327" s="84"/>
      <c r="O327" s="85"/>
      <c r="P327" s="117"/>
      <c r="Q327" s="85"/>
      <c r="R327" s="419"/>
    </row>
    <row r="328" spans="1:18" x14ac:dyDescent="0.25">
      <c r="A328" s="48"/>
      <c r="B328" s="86"/>
      <c r="C328" s="82"/>
      <c r="D328" s="96"/>
      <c r="E328" s="86"/>
      <c r="F328" s="71"/>
      <c r="G328" s="71"/>
      <c r="H328" s="63"/>
      <c r="I328" s="97"/>
      <c r="J328" s="118"/>
      <c r="K328" s="84"/>
      <c r="L328" s="84"/>
      <c r="M328" s="87"/>
      <c r="N328" s="84"/>
      <c r="O328" s="85"/>
      <c r="P328" s="117"/>
      <c r="Q328" s="85"/>
      <c r="R328" s="419"/>
    </row>
    <row r="329" spans="1:18" hidden="1" x14ac:dyDescent="0.25">
      <c r="A329" s="48">
        <f t="shared" si="26"/>
        <v>1</v>
      </c>
      <c r="B329" s="86" t="s">
        <v>120</v>
      </c>
      <c r="C329" s="82" t="s">
        <v>86</v>
      </c>
      <c r="D329" s="96" t="s">
        <v>21</v>
      </c>
      <c r="E329" s="86" t="s">
        <v>87</v>
      </c>
      <c r="F329" s="71" t="s">
        <v>120</v>
      </c>
      <c r="G329" s="71"/>
      <c r="H329" s="63"/>
      <c r="I329" s="97" t="s">
        <v>25</v>
      </c>
      <c r="J329" s="118" t="s">
        <v>20</v>
      </c>
      <c r="K329" s="84" t="s">
        <v>121</v>
      </c>
      <c r="L329" s="84">
        <v>32221.530637394379</v>
      </c>
      <c r="M329" s="87">
        <v>1</v>
      </c>
      <c r="N329" s="84">
        <f t="shared" ref="N329:N337" si="29">L329*M329</f>
        <v>32221.530637394379</v>
      </c>
      <c r="O329" s="85" t="s">
        <v>122</v>
      </c>
      <c r="P329" s="117" t="s">
        <v>14</v>
      </c>
      <c r="Q329" s="85" t="s">
        <v>61</v>
      </c>
      <c r="R329" s="419">
        <v>1</v>
      </c>
    </row>
    <row r="330" spans="1:18" hidden="1" x14ac:dyDescent="0.25">
      <c r="A330" s="48">
        <f t="shared" si="26"/>
        <v>2</v>
      </c>
      <c r="B330" s="86" t="s">
        <v>120</v>
      </c>
      <c r="C330" s="82" t="s">
        <v>86</v>
      </c>
      <c r="D330" s="96" t="s">
        <v>21</v>
      </c>
      <c r="E330" s="86" t="s">
        <v>87</v>
      </c>
      <c r="F330" s="71" t="s">
        <v>120</v>
      </c>
      <c r="G330" s="71"/>
      <c r="H330" s="63"/>
      <c r="I330" s="310" t="s">
        <v>25</v>
      </c>
      <c r="J330" s="118" t="s">
        <v>28</v>
      </c>
      <c r="K330" s="84" t="s">
        <v>121</v>
      </c>
      <c r="L330" s="84">
        <v>0</v>
      </c>
      <c r="M330" s="87">
        <v>1</v>
      </c>
      <c r="N330" s="84">
        <f t="shared" si="29"/>
        <v>0</v>
      </c>
      <c r="O330" s="85" t="s">
        <v>122</v>
      </c>
      <c r="P330" s="117" t="s">
        <v>14</v>
      </c>
      <c r="Q330" s="85" t="s">
        <v>61</v>
      </c>
      <c r="R330" s="419">
        <v>1</v>
      </c>
    </row>
    <row r="331" spans="1:18" hidden="1" x14ac:dyDescent="0.25">
      <c r="A331" s="48">
        <f t="shared" si="26"/>
        <v>3</v>
      </c>
      <c r="B331" s="86" t="s">
        <v>120</v>
      </c>
      <c r="C331" s="82" t="s">
        <v>86</v>
      </c>
      <c r="D331" s="96" t="s">
        <v>21</v>
      </c>
      <c r="E331" s="119" t="s">
        <v>87</v>
      </c>
      <c r="F331" s="71" t="s">
        <v>120</v>
      </c>
      <c r="G331" s="71"/>
      <c r="H331" s="63"/>
      <c r="I331" s="97" t="s">
        <v>25</v>
      </c>
      <c r="J331" s="118" t="s">
        <v>34</v>
      </c>
      <c r="K331" s="84" t="s">
        <v>121</v>
      </c>
      <c r="L331" s="84">
        <v>380299.11940674897</v>
      </c>
      <c r="M331" s="87">
        <v>1</v>
      </c>
      <c r="N331" s="84">
        <f t="shared" si="29"/>
        <v>380299.11940674897</v>
      </c>
      <c r="O331" s="85" t="s">
        <v>374</v>
      </c>
      <c r="P331" s="117" t="s">
        <v>14</v>
      </c>
      <c r="Q331" s="85" t="s">
        <v>61</v>
      </c>
      <c r="R331" s="419">
        <v>1</v>
      </c>
    </row>
    <row r="332" spans="1:18" hidden="1" x14ac:dyDescent="0.25">
      <c r="A332" s="48">
        <f t="shared" si="26"/>
        <v>4</v>
      </c>
      <c r="B332" s="86" t="s">
        <v>120</v>
      </c>
      <c r="C332" s="82" t="s">
        <v>86</v>
      </c>
      <c r="D332" s="96" t="s">
        <v>21</v>
      </c>
      <c r="E332" s="119" t="s">
        <v>87</v>
      </c>
      <c r="F332" s="71" t="s">
        <v>120</v>
      </c>
      <c r="G332" s="71"/>
      <c r="H332" s="63"/>
      <c r="I332" s="97" t="s">
        <v>25</v>
      </c>
      <c r="J332" s="118" t="s">
        <v>35</v>
      </c>
      <c r="K332" s="84" t="s">
        <v>121</v>
      </c>
      <c r="L332" s="84">
        <v>96423.802286587073</v>
      </c>
      <c r="M332" s="87">
        <v>1</v>
      </c>
      <c r="N332" s="84">
        <f t="shared" si="29"/>
        <v>96423.802286587073</v>
      </c>
      <c r="O332" s="85" t="s">
        <v>374</v>
      </c>
      <c r="P332" s="117" t="s">
        <v>14</v>
      </c>
      <c r="Q332" s="85" t="s">
        <v>61</v>
      </c>
      <c r="R332" s="419">
        <v>1</v>
      </c>
    </row>
    <row r="333" spans="1:18" hidden="1" x14ac:dyDescent="0.25">
      <c r="A333" s="48">
        <f t="shared" si="26"/>
        <v>5</v>
      </c>
      <c r="B333" s="86" t="s">
        <v>120</v>
      </c>
      <c r="C333" s="82" t="s">
        <v>86</v>
      </c>
      <c r="D333" s="96" t="s">
        <v>21</v>
      </c>
      <c r="E333" s="119" t="s">
        <v>87</v>
      </c>
      <c r="F333" s="71" t="s">
        <v>120</v>
      </c>
      <c r="G333" s="71"/>
      <c r="H333" s="63"/>
      <c r="I333" s="97" t="s">
        <v>25</v>
      </c>
      <c r="J333" s="118" t="s">
        <v>35</v>
      </c>
      <c r="K333" s="84" t="s">
        <v>121</v>
      </c>
      <c r="L333" s="84">
        <v>750375.76900000009</v>
      </c>
      <c r="M333" s="87">
        <v>1</v>
      </c>
      <c r="N333" s="84">
        <f t="shared" si="29"/>
        <v>750375.76900000009</v>
      </c>
      <c r="O333" s="85" t="s">
        <v>375</v>
      </c>
      <c r="P333" s="117" t="s">
        <v>14</v>
      </c>
      <c r="Q333" s="85" t="s">
        <v>61</v>
      </c>
      <c r="R333" s="419">
        <v>1</v>
      </c>
    </row>
    <row r="334" spans="1:18" hidden="1" x14ac:dyDescent="0.25">
      <c r="A334" s="48">
        <f t="shared" si="26"/>
        <v>6</v>
      </c>
      <c r="B334" s="86" t="s">
        <v>120</v>
      </c>
      <c r="C334" s="82" t="s">
        <v>86</v>
      </c>
      <c r="D334" s="96" t="s">
        <v>21</v>
      </c>
      <c r="E334" s="119" t="s">
        <v>87</v>
      </c>
      <c r="F334" s="71" t="s">
        <v>120</v>
      </c>
      <c r="G334" s="71"/>
      <c r="H334" s="63"/>
      <c r="I334" s="97" t="s">
        <v>12</v>
      </c>
      <c r="J334" s="118" t="s">
        <v>41</v>
      </c>
      <c r="K334" s="84" t="s">
        <v>121</v>
      </c>
      <c r="L334" s="84">
        <v>54994.989552785206</v>
      </c>
      <c r="M334" s="87">
        <v>1</v>
      </c>
      <c r="N334" s="84">
        <f t="shared" si="29"/>
        <v>54994.989552785206</v>
      </c>
      <c r="O334" s="85" t="s">
        <v>118</v>
      </c>
      <c r="P334" s="117" t="s">
        <v>14</v>
      </c>
      <c r="Q334" s="85" t="s">
        <v>61</v>
      </c>
      <c r="R334" s="419">
        <v>1</v>
      </c>
    </row>
    <row r="335" spans="1:18" hidden="1" x14ac:dyDescent="0.25">
      <c r="A335" s="48">
        <f t="shared" si="26"/>
        <v>7</v>
      </c>
      <c r="B335" s="86" t="s">
        <v>120</v>
      </c>
      <c r="C335" s="82" t="s">
        <v>86</v>
      </c>
      <c r="D335" s="96" t="s">
        <v>21</v>
      </c>
      <c r="E335" s="119" t="s">
        <v>87</v>
      </c>
      <c r="F335" s="71" t="s">
        <v>123</v>
      </c>
      <c r="G335" s="71"/>
      <c r="H335" s="63"/>
      <c r="I335" s="97" t="s">
        <v>22</v>
      </c>
      <c r="J335" s="118" t="s">
        <v>41</v>
      </c>
      <c r="K335" s="84" t="s">
        <v>124</v>
      </c>
      <c r="L335" s="84">
        <v>11832.394920737674</v>
      </c>
      <c r="M335" s="87">
        <v>48</v>
      </c>
      <c r="N335" s="84">
        <f t="shared" si="29"/>
        <v>567954.95619540836</v>
      </c>
      <c r="O335" s="85" t="s">
        <v>118</v>
      </c>
      <c r="P335" s="117" t="s">
        <v>14</v>
      </c>
      <c r="Q335" s="85" t="s">
        <v>61</v>
      </c>
      <c r="R335" s="419">
        <v>1</v>
      </c>
    </row>
    <row r="336" spans="1:18" hidden="1" x14ac:dyDescent="0.25">
      <c r="A336" s="48">
        <f t="shared" si="26"/>
        <v>8</v>
      </c>
      <c r="B336" s="86" t="s">
        <v>120</v>
      </c>
      <c r="C336" s="82" t="s">
        <v>86</v>
      </c>
      <c r="D336" s="96" t="s">
        <v>21</v>
      </c>
      <c r="E336" s="119" t="s">
        <v>87</v>
      </c>
      <c r="F336" s="71" t="s">
        <v>125</v>
      </c>
      <c r="G336" s="71"/>
      <c r="H336" s="63"/>
      <c r="I336" s="97" t="s">
        <v>22</v>
      </c>
      <c r="J336" s="118" t="s">
        <v>41</v>
      </c>
      <c r="K336" s="84" t="s">
        <v>124</v>
      </c>
      <c r="L336" s="84">
        <v>11832.394920737674</v>
      </c>
      <c r="M336" s="87">
        <v>42</v>
      </c>
      <c r="N336" s="84">
        <f t="shared" si="29"/>
        <v>496960.5866709823</v>
      </c>
      <c r="O336" s="85" t="s">
        <v>118</v>
      </c>
      <c r="P336" s="117" t="s">
        <v>14</v>
      </c>
      <c r="Q336" s="85" t="s">
        <v>61</v>
      </c>
      <c r="R336" s="419">
        <v>1</v>
      </c>
    </row>
    <row r="337" spans="1:18" hidden="1" x14ac:dyDescent="0.25">
      <c r="A337" s="48">
        <f t="shared" si="26"/>
        <v>9</v>
      </c>
      <c r="B337" s="86" t="s">
        <v>120</v>
      </c>
      <c r="C337" s="82" t="s">
        <v>86</v>
      </c>
      <c r="D337" s="96" t="s">
        <v>21</v>
      </c>
      <c r="E337" s="119" t="s">
        <v>87</v>
      </c>
      <c r="F337" s="71" t="s">
        <v>62</v>
      </c>
      <c r="G337" s="71"/>
      <c r="H337" s="63"/>
      <c r="I337" s="97" t="s">
        <v>22</v>
      </c>
      <c r="J337" s="118" t="s">
        <v>41</v>
      </c>
      <c r="K337" s="84" t="s">
        <v>124</v>
      </c>
      <c r="L337" s="84">
        <v>11832.394920737674</v>
      </c>
      <c r="M337" s="87">
        <v>5</v>
      </c>
      <c r="N337" s="84">
        <f t="shared" si="29"/>
        <v>59161.974603688366</v>
      </c>
      <c r="O337" s="85" t="s">
        <v>118</v>
      </c>
      <c r="P337" s="117" t="s">
        <v>14</v>
      </c>
      <c r="Q337" s="85" t="s">
        <v>61</v>
      </c>
      <c r="R337" s="419">
        <v>1</v>
      </c>
    </row>
    <row r="338" spans="1:18" hidden="1" x14ac:dyDescent="0.25">
      <c r="A338" s="48">
        <f t="shared" si="26"/>
        <v>10</v>
      </c>
      <c r="B338" s="86"/>
      <c r="C338" s="82"/>
      <c r="D338" s="96"/>
      <c r="E338" s="119"/>
      <c r="F338" s="71"/>
      <c r="G338" s="71"/>
      <c r="H338" s="63"/>
      <c r="I338" s="97"/>
      <c r="J338" s="118"/>
      <c r="K338" s="84"/>
      <c r="L338" s="84"/>
      <c r="M338" s="87"/>
      <c r="N338" s="84"/>
      <c r="O338" s="85"/>
      <c r="P338" s="117"/>
      <c r="Q338" s="85"/>
      <c r="R338" s="419"/>
    </row>
    <row r="339" spans="1:18" s="98" customFormat="1" x14ac:dyDescent="0.25">
      <c r="A339" s="48"/>
      <c r="B339" s="86"/>
      <c r="C339" s="82"/>
      <c r="D339" s="96"/>
      <c r="E339" s="119"/>
      <c r="F339" s="71"/>
      <c r="G339" s="71"/>
      <c r="H339" s="63"/>
      <c r="I339" s="97"/>
      <c r="J339" s="118"/>
      <c r="K339" s="84"/>
      <c r="L339" s="84"/>
      <c r="M339" s="87"/>
      <c r="N339" s="84"/>
      <c r="O339" s="85"/>
      <c r="P339" s="117"/>
      <c r="Q339" s="85"/>
      <c r="R339" s="419"/>
    </row>
    <row r="340" spans="1:18" s="98" customFormat="1" x14ac:dyDescent="0.25">
      <c r="A340" s="48"/>
      <c r="B340" s="86"/>
      <c r="C340" s="82"/>
      <c r="D340" s="96"/>
      <c r="E340" s="119"/>
      <c r="F340" s="71"/>
      <c r="G340" s="71"/>
      <c r="H340" s="63"/>
      <c r="I340" s="97"/>
      <c r="J340" s="118"/>
      <c r="K340" s="84"/>
      <c r="L340" s="84"/>
      <c r="M340" s="87"/>
      <c r="N340" s="84"/>
      <c r="O340" s="85"/>
      <c r="P340" s="117"/>
      <c r="Q340" s="85"/>
      <c r="R340" s="419"/>
    </row>
    <row r="341" spans="1:18" s="98" customFormat="1" x14ac:dyDescent="0.25">
      <c r="A341" s="48"/>
      <c r="B341" s="86"/>
      <c r="C341" s="82"/>
      <c r="D341" s="96"/>
      <c r="E341" s="119"/>
      <c r="F341" s="71"/>
      <c r="G341" s="71"/>
      <c r="H341" s="63"/>
      <c r="I341" s="97"/>
      <c r="J341" s="118"/>
      <c r="K341" s="84"/>
      <c r="L341" s="84"/>
      <c r="M341" s="87"/>
      <c r="N341" s="84"/>
      <c r="O341" s="85"/>
      <c r="P341" s="117"/>
      <c r="Q341" s="85"/>
      <c r="R341" s="419"/>
    </row>
    <row r="342" spans="1:18" s="98" customFormat="1" hidden="1" x14ac:dyDescent="0.25">
      <c r="A342" s="48">
        <f t="shared" si="26"/>
        <v>1</v>
      </c>
      <c r="B342" s="86" t="s">
        <v>120</v>
      </c>
      <c r="C342" s="82" t="s">
        <v>88</v>
      </c>
      <c r="D342" s="96" t="s">
        <v>21</v>
      </c>
      <c r="E342" s="119" t="s">
        <v>153</v>
      </c>
      <c r="F342" s="71" t="s">
        <v>120</v>
      </c>
      <c r="G342" s="71"/>
      <c r="H342" s="63"/>
      <c r="I342" s="97" t="s">
        <v>25</v>
      </c>
      <c r="J342" s="118" t="s">
        <v>20</v>
      </c>
      <c r="K342" s="84" t="s">
        <v>121</v>
      </c>
      <c r="L342" s="84">
        <v>5701.8356549884074</v>
      </c>
      <c r="M342" s="87">
        <v>1</v>
      </c>
      <c r="N342" s="84">
        <f t="shared" ref="N342:N350" si="30">L342*M342</f>
        <v>5701.8356549884074</v>
      </c>
      <c r="O342" s="85" t="s">
        <v>122</v>
      </c>
      <c r="P342" s="117" t="s">
        <v>14</v>
      </c>
      <c r="Q342" s="85" t="s">
        <v>61</v>
      </c>
      <c r="R342" s="419">
        <v>1</v>
      </c>
    </row>
    <row r="343" spans="1:18" s="98" customFormat="1" hidden="1" x14ac:dyDescent="0.25">
      <c r="A343" s="48">
        <f t="shared" si="26"/>
        <v>2</v>
      </c>
      <c r="B343" s="86" t="s">
        <v>120</v>
      </c>
      <c r="C343" s="82" t="s">
        <v>88</v>
      </c>
      <c r="D343" s="96" t="s">
        <v>21</v>
      </c>
      <c r="E343" s="119" t="s">
        <v>153</v>
      </c>
      <c r="F343" s="71" t="s">
        <v>120</v>
      </c>
      <c r="G343" s="71"/>
      <c r="H343" s="63"/>
      <c r="I343" s="97" t="s">
        <v>25</v>
      </c>
      <c r="J343" s="118" t="s">
        <v>28</v>
      </c>
      <c r="K343" s="84" t="s">
        <v>121</v>
      </c>
      <c r="L343" s="84">
        <v>0</v>
      </c>
      <c r="M343" s="87">
        <v>1</v>
      </c>
      <c r="N343" s="84">
        <f t="shared" si="30"/>
        <v>0</v>
      </c>
      <c r="O343" s="85" t="s">
        <v>122</v>
      </c>
      <c r="P343" s="117" t="s">
        <v>14</v>
      </c>
      <c r="Q343" s="85" t="s">
        <v>61</v>
      </c>
      <c r="R343" s="419">
        <v>1</v>
      </c>
    </row>
    <row r="344" spans="1:18" s="98" customFormat="1" hidden="1" x14ac:dyDescent="0.25">
      <c r="A344" s="48">
        <f t="shared" si="26"/>
        <v>3</v>
      </c>
      <c r="B344" s="86" t="s">
        <v>120</v>
      </c>
      <c r="C344" s="82" t="s">
        <v>88</v>
      </c>
      <c r="D344" s="96" t="s">
        <v>21</v>
      </c>
      <c r="E344" s="119" t="s">
        <v>153</v>
      </c>
      <c r="F344" s="71" t="s">
        <v>120</v>
      </c>
      <c r="G344" s="71"/>
      <c r="H344" s="63"/>
      <c r="I344" s="97" t="s">
        <v>25</v>
      </c>
      <c r="J344" s="118" t="s">
        <v>34</v>
      </c>
      <c r="K344" s="84" t="s">
        <v>121</v>
      </c>
      <c r="L344" s="84">
        <v>95859.612378155507</v>
      </c>
      <c r="M344" s="87">
        <v>1</v>
      </c>
      <c r="N344" s="84">
        <f t="shared" si="30"/>
        <v>95859.612378155507</v>
      </c>
      <c r="O344" s="85" t="s">
        <v>374</v>
      </c>
      <c r="P344" s="117" t="s">
        <v>14</v>
      </c>
      <c r="Q344" s="85" t="s">
        <v>61</v>
      </c>
      <c r="R344" s="419">
        <v>1</v>
      </c>
    </row>
    <row r="345" spans="1:18" s="98" customFormat="1" hidden="1" x14ac:dyDescent="0.25">
      <c r="A345" s="48">
        <f t="shared" si="26"/>
        <v>4</v>
      </c>
      <c r="B345" s="86" t="s">
        <v>120</v>
      </c>
      <c r="C345" s="82" t="s">
        <v>88</v>
      </c>
      <c r="D345" s="96" t="s">
        <v>21</v>
      </c>
      <c r="E345" s="119" t="s">
        <v>153</v>
      </c>
      <c r="F345" s="71" t="s">
        <v>120</v>
      </c>
      <c r="G345" s="71"/>
      <c r="H345" s="63"/>
      <c r="I345" s="97" t="s">
        <v>25</v>
      </c>
      <c r="J345" s="118" t="s">
        <v>35</v>
      </c>
      <c r="K345" s="84" t="s">
        <v>121</v>
      </c>
      <c r="L345" s="84">
        <v>4297.7126967413406</v>
      </c>
      <c r="M345" s="87">
        <v>1</v>
      </c>
      <c r="N345" s="84">
        <f t="shared" si="30"/>
        <v>4297.7126967413406</v>
      </c>
      <c r="O345" s="85" t="s">
        <v>374</v>
      </c>
      <c r="P345" s="117" t="s">
        <v>14</v>
      </c>
      <c r="Q345" s="85" t="s">
        <v>61</v>
      </c>
      <c r="R345" s="419">
        <v>1</v>
      </c>
    </row>
    <row r="346" spans="1:18" s="98" customFormat="1" hidden="1" x14ac:dyDescent="0.25">
      <c r="A346" s="48">
        <f t="shared" si="26"/>
        <v>5</v>
      </c>
      <c r="B346" s="86" t="s">
        <v>120</v>
      </c>
      <c r="C346" s="82" t="s">
        <v>88</v>
      </c>
      <c r="D346" s="96" t="s">
        <v>21</v>
      </c>
      <c r="E346" s="119" t="s">
        <v>153</v>
      </c>
      <c r="F346" s="71" t="s">
        <v>120</v>
      </c>
      <c r="G346" s="71"/>
      <c r="H346" s="63"/>
      <c r="I346" s="97" t="s">
        <v>25</v>
      </c>
      <c r="J346" s="118" t="s">
        <v>35</v>
      </c>
      <c r="K346" s="84" t="s">
        <v>121</v>
      </c>
      <c r="L346" s="84">
        <v>116611.73700000001</v>
      </c>
      <c r="M346" s="87">
        <v>1</v>
      </c>
      <c r="N346" s="84">
        <f t="shared" si="30"/>
        <v>116611.73700000001</v>
      </c>
      <c r="O346" s="85" t="s">
        <v>375</v>
      </c>
      <c r="P346" s="117" t="s">
        <v>14</v>
      </c>
      <c r="Q346" s="85" t="s">
        <v>61</v>
      </c>
      <c r="R346" s="419">
        <v>1</v>
      </c>
    </row>
    <row r="347" spans="1:18" s="98" customFormat="1" hidden="1" x14ac:dyDescent="0.25">
      <c r="A347" s="48">
        <f t="shared" si="26"/>
        <v>6</v>
      </c>
      <c r="B347" s="86" t="s">
        <v>120</v>
      </c>
      <c r="C347" s="82" t="s">
        <v>88</v>
      </c>
      <c r="D347" s="96" t="s">
        <v>21</v>
      </c>
      <c r="E347" s="119" t="s">
        <v>153</v>
      </c>
      <c r="F347" s="71" t="s">
        <v>120</v>
      </c>
      <c r="G347" s="71"/>
      <c r="H347" s="63"/>
      <c r="I347" s="97" t="s">
        <v>12</v>
      </c>
      <c r="J347" s="118" t="s">
        <v>41</v>
      </c>
      <c r="K347" s="84" t="s">
        <v>121</v>
      </c>
      <c r="L347" s="84">
        <v>10513.175069024674</v>
      </c>
      <c r="M347" s="87">
        <v>1</v>
      </c>
      <c r="N347" s="84">
        <f t="shared" si="30"/>
        <v>10513.175069024674</v>
      </c>
      <c r="O347" s="85" t="s">
        <v>118</v>
      </c>
      <c r="P347" s="117" t="s">
        <v>14</v>
      </c>
      <c r="Q347" s="85" t="s">
        <v>61</v>
      </c>
      <c r="R347" s="419">
        <v>1</v>
      </c>
    </row>
    <row r="348" spans="1:18" s="98" customFormat="1" hidden="1" x14ac:dyDescent="0.25">
      <c r="A348" s="48">
        <f t="shared" si="26"/>
        <v>7</v>
      </c>
      <c r="B348" s="86" t="s">
        <v>120</v>
      </c>
      <c r="C348" s="82" t="s">
        <v>88</v>
      </c>
      <c r="D348" s="96" t="s">
        <v>21</v>
      </c>
      <c r="E348" s="119" t="s">
        <v>153</v>
      </c>
      <c r="F348" s="71" t="s">
        <v>123</v>
      </c>
      <c r="G348" s="71"/>
      <c r="H348" s="63"/>
      <c r="I348" s="97" t="s">
        <v>22</v>
      </c>
      <c r="J348" s="118" t="s">
        <v>41</v>
      </c>
      <c r="K348" s="84" t="s">
        <v>124</v>
      </c>
      <c r="L348" s="84">
        <v>11832.394920737674</v>
      </c>
      <c r="M348" s="87">
        <v>16</v>
      </c>
      <c r="N348" s="84">
        <f t="shared" si="30"/>
        <v>189318.31873180278</v>
      </c>
      <c r="O348" s="85" t="s">
        <v>118</v>
      </c>
      <c r="P348" s="117" t="s">
        <v>14</v>
      </c>
      <c r="Q348" s="85" t="s">
        <v>61</v>
      </c>
      <c r="R348" s="419">
        <v>1</v>
      </c>
    </row>
    <row r="349" spans="1:18" s="98" customFormat="1" hidden="1" x14ac:dyDescent="0.25">
      <c r="A349" s="48">
        <f t="shared" si="26"/>
        <v>8</v>
      </c>
      <c r="B349" s="86" t="s">
        <v>120</v>
      </c>
      <c r="C349" s="82" t="s">
        <v>88</v>
      </c>
      <c r="D349" s="96" t="s">
        <v>21</v>
      </c>
      <c r="E349" s="119" t="s">
        <v>153</v>
      </c>
      <c r="F349" s="71" t="s">
        <v>125</v>
      </c>
      <c r="G349" s="71"/>
      <c r="H349" s="63"/>
      <c r="I349" s="97" t="s">
        <v>22</v>
      </c>
      <c r="J349" s="118" t="s">
        <v>41</v>
      </c>
      <c r="K349" s="84" t="s">
        <v>124</v>
      </c>
      <c r="L349" s="84">
        <v>11832.394920737674</v>
      </c>
      <c r="M349" s="87">
        <v>7</v>
      </c>
      <c r="N349" s="84">
        <f t="shared" si="30"/>
        <v>82826.764445163717</v>
      </c>
      <c r="O349" s="85" t="s">
        <v>118</v>
      </c>
      <c r="P349" s="117" t="s">
        <v>14</v>
      </c>
      <c r="Q349" s="85" t="s">
        <v>61</v>
      </c>
      <c r="R349" s="419">
        <v>1</v>
      </c>
    </row>
    <row r="350" spans="1:18" s="98" customFormat="1" hidden="1" x14ac:dyDescent="0.25">
      <c r="A350" s="48">
        <f t="shared" si="26"/>
        <v>9</v>
      </c>
      <c r="B350" s="86" t="s">
        <v>120</v>
      </c>
      <c r="C350" s="82" t="s">
        <v>88</v>
      </c>
      <c r="D350" s="96" t="s">
        <v>21</v>
      </c>
      <c r="E350" s="119" t="s">
        <v>153</v>
      </c>
      <c r="F350" s="71" t="s">
        <v>62</v>
      </c>
      <c r="G350" s="71"/>
      <c r="H350" s="63"/>
      <c r="I350" s="97" t="s">
        <v>22</v>
      </c>
      <c r="J350" s="118" t="s">
        <v>41</v>
      </c>
      <c r="K350" s="84" t="s">
        <v>124</v>
      </c>
      <c r="L350" s="84">
        <v>11832.394920737674</v>
      </c>
      <c r="M350" s="87">
        <v>4</v>
      </c>
      <c r="N350" s="84">
        <f t="shared" si="30"/>
        <v>47329.579682950694</v>
      </c>
      <c r="O350" s="85" t="s">
        <v>118</v>
      </c>
      <c r="P350" s="117" t="s">
        <v>14</v>
      </c>
      <c r="Q350" s="85" t="s">
        <v>61</v>
      </c>
      <c r="R350" s="419">
        <v>1</v>
      </c>
    </row>
    <row r="351" spans="1:18" s="98" customFormat="1" hidden="1" x14ac:dyDescent="0.25">
      <c r="A351" s="48">
        <f t="shared" si="26"/>
        <v>10</v>
      </c>
      <c r="B351" s="86"/>
      <c r="C351" s="82"/>
      <c r="D351" s="96"/>
      <c r="E351" s="119"/>
      <c r="F351" s="71"/>
      <c r="G351" s="71"/>
      <c r="H351" s="63"/>
      <c r="I351" s="97"/>
      <c r="J351" s="118"/>
      <c r="K351" s="84"/>
      <c r="L351" s="84"/>
      <c r="M351" s="87"/>
      <c r="N351" s="84"/>
      <c r="O351" s="85"/>
      <c r="P351" s="117"/>
      <c r="Q351" s="85"/>
      <c r="R351" s="419"/>
    </row>
    <row r="352" spans="1:18" x14ac:dyDescent="0.25">
      <c r="A352" s="48"/>
      <c r="B352" s="86"/>
      <c r="C352" s="82"/>
      <c r="D352" s="96"/>
      <c r="E352" s="119"/>
      <c r="F352" s="71"/>
      <c r="G352" s="71"/>
      <c r="H352" s="63"/>
      <c r="I352" s="97"/>
      <c r="J352" s="118"/>
      <c r="K352" s="84"/>
      <c r="L352" s="84"/>
      <c r="M352" s="87"/>
      <c r="N352" s="84"/>
      <c r="O352" s="85"/>
      <c r="P352" s="117"/>
      <c r="Q352" s="85"/>
      <c r="R352" s="419"/>
    </row>
    <row r="353" spans="1:18" x14ac:dyDescent="0.25">
      <c r="A353" s="48"/>
      <c r="B353" s="86"/>
      <c r="C353" s="82"/>
      <c r="D353" s="96"/>
      <c r="E353" s="119"/>
      <c r="F353" s="71"/>
      <c r="G353" s="71"/>
      <c r="H353" s="63"/>
      <c r="I353" s="97"/>
      <c r="J353" s="118"/>
      <c r="K353" s="84"/>
      <c r="L353" s="84"/>
      <c r="M353" s="87"/>
      <c r="N353" s="84"/>
      <c r="O353" s="85"/>
      <c r="P353" s="117"/>
      <c r="Q353" s="85"/>
      <c r="R353" s="419"/>
    </row>
    <row r="354" spans="1:18" x14ac:dyDescent="0.25">
      <c r="A354" s="48"/>
      <c r="B354" s="86"/>
      <c r="C354" s="82"/>
      <c r="D354" s="96"/>
      <c r="E354" s="119"/>
      <c r="F354" s="71"/>
      <c r="G354" s="71"/>
      <c r="H354" s="63"/>
      <c r="I354" s="97"/>
      <c r="J354" s="118"/>
      <c r="K354" s="84"/>
      <c r="L354" s="84"/>
      <c r="M354" s="87"/>
      <c r="N354" s="84"/>
      <c r="O354" s="85"/>
      <c r="P354" s="117"/>
      <c r="Q354" s="85"/>
      <c r="R354" s="419"/>
    </row>
    <row r="355" spans="1:18" hidden="1" x14ac:dyDescent="0.25">
      <c r="A355" s="48">
        <f t="shared" ref="A355:A418" si="31">A354+1</f>
        <v>1</v>
      </c>
      <c r="B355" s="86" t="s">
        <v>120</v>
      </c>
      <c r="C355" s="82" t="s">
        <v>89</v>
      </c>
      <c r="D355" s="96" t="s">
        <v>21</v>
      </c>
      <c r="E355" s="119" t="s">
        <v>154</v>
      </c>
      <c r="F355" s="71" t="s">
        <v>120</v>
      </c>
      <c r="G355" s="71"/>
      <c r="H355" s="63"/>
      <c r="I355" s="97" t="s">
        <v>25</v>
      </c>
      <c r="J355" s="118" t="s">
        <v>20</v>
      </c>
      <c r="K355" s="84" t="s">
        <v>121</v>
      </c>
      <c r="L355" s="84">
        <v>5701.8356549884074</v>
      </c>
      <c r="M355" s="87">
        <v>1</v>
      </c>
      <c r="N355" s="84">
        <f t="shared" ref="N355:N363" si="32">L355*M355</f>
        <v>5701.8356549884074</v>
      </c>
      <c r="O355" s="85" t="s">
        <v>122</v>
      </c>
      <c r="P355" s="117" t="s">
        <v>14</v>
      </c>
      <c r="Q355" s="85" t="s">
        <v>61</v>
      </c>
      <c r="R355" s="419">
        <v>1</v>
      </c>
    </row>
    <row r="356" spans="1:18" hidden="1" x14ac:dyDescent="0.25">
      <c r="A356" s="48">
        <f t="shared" si="31"/>
        <v>2</v>
      </c>
      <c r="B356" s="86" t="s">
        <v>120</v>
      </c>
      <c r="C356" s="82" t="s">
        <v>89</v>
      </c>
      <c r="D356" s="96" t="s">
        <v>21</v>
      </c>
      <c r="E356" s="119" t="s">
        <v>154</v>
      </c>
      <c r="F356" s="71" t="s">
        <v>120</v>
      </c>
      <c r="G356" s="71"/>
      <c r="H356" s="63"/>
      <c r="I356" s="97" t="s">
        <v>25</v>
      </c>
      <c r="J356" s="118" t="s">
        <v>28</v>
      </c>
      <c r="K356" s="84" t="s">
        <v>121</v>
      </c>
      <c r="L356" s="84">
        <v>0</v>
      </c>
      <c r="M356" s="87">
        <v>1</v>
      </c>
      <c r="N356" s="84">
        <f t="shared" si="32"/>
        <v>0</v>
      </c>
      <c r="O356" s="85" t="s">
        <v>122</v>
      </c>
      <c r="P356" s="117" t="s">
        <v>14</v>
      </c>
      <c r="Q356" s="85" t="s">
        <v>61</v>
      </c>
      <c r="R356" s="419">
        <v>1</v>
      </c>
    </row>
    <row r="357" spans="1:18" hidden="1" x14ac:dyDescent="0.25">
      <c r="A357" s="48">
        <f t="shared" si="31"/>
        <v>3</v>
      </c>
      <c r="B357" s="86" t="s">
        <v>120</v>
      </c>
      <c r="C357" s="82" t="s">
        <v>89</v>
      </c>
      <c r="D357" s="96" t="s">
        <v>21</v>
      </c>
      <c r="E357" s="119" t="s">
        <v>154</v>
      </c>
      <c r="F357" s="71" t="s">
        <v>120</v>
      </c>
      <c r="G357" s="71"/>
      <c r="H357" s="63"/>
      <c r="I357" s="97" t="s">
        <v>25</v>
      </c>
      <c r="J357" s="118" t="s">
        <v>34</v>
      </c>
      <c r="K357" s="84" t="s">
        <v>121</v>
      </c>
      <c r="L357" s="84">
        <v>95859.612378155507</v>
      </c>
      <c r="M357" s="87">
        <v>1</v>
      </c>
      <c r="N357" s="84">
        <f t="shared" si="32"/>
        <v>95859.612378155507</v>
      </c>
      <c r="O357" s="85" t="s">
        <v>374</v>
      </c>
      <c r="P357" s="117" t="s">
        <v>14</v>
      </c>
      <c r="Q357" s="85" t="s">
        <v>61</v>
      </c>
      <c r="R357" s="419">
        <v>1</v>
      </c>
    </row>
    <row r="358" spans="1:18" hidden="1" x14ac:dyDescent="0.25">
      <c r="A358" s="48">
        <f t="shared" si="31"/>
        <v>4</v>
      </c>
      <c r="B358" s="86" t="s">
        <v>120</v>
      </c>
      <c r="C358" s="82" t="s">
        <v>89</v>
      </c>
      <c r="D358" s="96" t="s">
        <v>21</v>
      </c>
      <c r="E358" s="119" t="s">
        <v>154</v>
      </c>
      <c r="F358" s="71" t="s">
        <v>120</v>
      </c>
      <c r="G358" s="71"/>
      <c r="H358" s="63"/>
      <c r="I358" s="310" t="s">
        <v>25</v>
      </c>
      <c r="J358" s="118" t="s">
        <v>35</v>
      </c>
      <c r="K358" s="84" t="s">
        <v>121</v>
      </c>
      <c r="L358" s="84">
        <v>4297.7126967413406</v>
      </c>
      <c r="M358" s="87">
        <v>1</v>
      </c>
      <c r="N358" s="84">
        <f t="shared" si="32"/>
        <v>4297.7126967413406</v>
      </c>
      <c r="O358" s="85" t="s">
        <v>374</v>
      </c>
      <c r="P358" s="117" t="s">
        <v>14</v>
      </c>
      <c r="Q358" s="85" t="s">
        <v>61</v>
      </c>
      <c r="R358" s="419">
        <v>1</v>
      </c>
    </row>
    <row r="359" spans="1:18" hidden="1" x14ac:dyDescent="0.25">
      <c r="A359" s="48">
        <f t="shared" si="31"/>
        <v>5</v>
      </c>
      <c r="B359" s="86" t="s">
        <v>120</v>
      </c>
      <c r="C359" s="82" t="s">
        <v>89</v>
      </c>
      <c r="D359" s="96" t="s">
        <v>21</v>
      </c>
      <c r="E359" s="119" t="s">
        <v>154</v>
      </c>
      <c r="F359" s="71" t="s">
        <v>120</v>
      </c>
      <c r="G359" s="71"/>
      <c r="H359" s="63"/>
      <c r="I359" s="97" t="s">
        <v>25</v>
      </c>
      <c r="J359" s="118" t="s">
        <v>35</v>
      </c>
      <c r="K359" s="84" t="s">
        <v>121</v>
      </c>
      <c r="L359" s="84">
        <v>116611.73700000001</v>
      </c>
      <c r="M359" s="87">
        <v>1</v>
      </c>
      <c r="N359" s="84">
        <f t="shared" si="32"/>
        <v>116611.73700000001</v>
      </c>
      <c r="O359" s="85" t="s">
        <v>375</v>
      </c>
      <c r="P359" s="117" t="s">
        <v>14</v>
      </c>
      <c r="Q359" s="85" t="s">
        <v>61</v>
      </c>
      <c r="R359" s="419">
        <v>1</v>
      </c>
    </row>
    <row r="360" spans="1:18" hidden="1" x14ac:dyDescent="0.25">
      <c r="A360" s="48">
        <f t="shared" si="31"/>
        <v>6</v>
      </c>
      <c r="B360" s="86" t="s">
        <v>120</v>
      </c>
      <c r="C360" s="82" t="s">
        <v>89</v>
      </c>
      <c r="D360" s="96" t="s">
        <v>21</v>
      </c>
      <c r="E360" s="119" t="s">
        <v>154</v>
      </c>
      <c r="F360" s="71" t="s">
        <v>120</v>
      </c>
      <c r="G360" s="71"/>
      <c r="H360" s="63"/>
      <c r="I360" s="97" t="s">
        <v>12</v>
      </c>
      <c r="J360" s="118" t="s">
        <v>41</v>
      </c>
      <c r="K360" s="84" t="s">
        <v>121</v>
      </c>
      <c r="L360" s="84">
        <v>10513.175069024674</v>
      </c>
      <c r="M360" s="87">
        <v>1</v>
      </c>
      <c r="N360" s="84">
        <f t="shared" si="32"/>
        <v>10513.175069024674</v>
      </c>
      <c r="O360" s="85" t="s">
        <v>118</v>
      </c>
      <c r="P360" s="117" t="s">
        <v>14</v>
      </c>
      <c r="Q360" s="85" t="s">
        <v>61</v>
      </c>
      <c r="R360" s="419">
        <v>1</v>
      </c>
    </row>
    <row r="361" spans="1:18" hidden="1" x14ac:dyDescent="0.25">
      <c r="A361" s="48">
        <f t="shared" si="31"/>
        <v>7</v>
      </c>
      <c r="B361" s="86" t="s">
        <v>120</v>
      </c>
      <c r="C361" s="82" t="s">
        <v>89</v>
      </c>
      <c r="D361" s="96" t="s">
        <v>21</v>
      </c>
      <c r="E361" s="119" t="s">
        <v>154</v>
      </c>
      <c r="F361" s="71" t="s">
        <v>123</v>
      </c>
      <c r="G361" s="71"/>
      <c r="H361" s="63"/>
      <c r="I361" s="97" t="s">
        <v>22</v>
      </c>
      <c r="J361" s="118" t="s">
        <v>41</v>
      </c>
      <c r="K361" s="84" t="s">
        <v>124</v>
      </c>
      <c r="L361" s="84">
        <v>11832.394920737674</v>
      </c>
      <c r="M361" s="87">
        <v>8</v>
      </c>
      <c r="N361" s="84">
        <f t="shared" si="32"/>
        <v>94659.159365901389</v>
      </c>
      <c r="O361" s="85" t="s">
        <v>118</v>
      </c>
      <c r="P361" s="117" t="s">
        <v>14</v>
      </c>
      <c r="Q361" s="85" t="s">
        <v>61</v>
      </c>
      <c r="R361" s="419">
        <v>1</v>
      </c>
    </row>
    <row r="362" spans="1:18" hidden="1" x14ac:dyDescent="0.25">
      <c r="A362" s="48">
        <f t="shared" si="31"/>
        <v>8</v>
      </c>
      <c r="B362" s="86" t="s">
        <v>120</v>
      </c>
      <c r="C362" s="82" t="s">
        <v>89</v>
      </c>
      <c r="D362" s="96" t="s">
        <v>21</v>
      </c>
      <c r="E362" s="119" t="s">
        <v>154</v>
      </c>
      <c r="F362" s="71" t="s">
        <v>125</v>
      </c>
      <c r="G362" s="71"/>
      <c r="H362" s="63"/>
      <c r="I362" s="97" t="s">
        <v>22</v>
      </c>
      <c r="J362" s="118" t="s">
        <v>41</v>
      </c>
      <c r="K362" s="84" t="s">
        <v>124</v>
      </c>
      <c r="L362" s="84">
        <v>11832.394920737674</v>
      </c>
      <c r="M362" s="87">
        <v>15</v>
      </c>
      <c r="N362" s="84">
        <f t="shared" si="32"/>
        <v>177485.92381106509</v>
      </c>
      <c r="O362" s="85" t="s">
        <v>118</v>
      </c>
      <c r="P362" s="117" t="s">
        <v>14</v>
      </c>
      <c r="Q362" s="85" t="s">
        <v>61</v>
      </c>
      <c r="R362" s="419">
        <v>1</v>
      </c>
    </row>
    <row r="363" spans="1:18" hidden="1" x14ac:dyDescent="0.25">
      <c r="A363" s="48">
        <f t="shared" si="31"/>
        <v>9</v>
      </c>
      <c r="B363" s="86" t="s">
        <v>120</v>
      </c>
      <c r="C363" s="82" t="s">
        <v>89</v>
      </c>
      <c r="D363" s="96" t="s">
        <v>21</v>
      </c>
      <c r="E363" s="119" t="s">
        <v>154</v>
      </c>
      <c r="F363" s="71" t="s">
        <v>62</v>
      </c>
      <c r="G363" s="71"/>
      <c r="H363" s="63"/>
      <c r="I363" s="97" t="s">
        <v>22</v>
      </c>
      <c r="J363" s="118" t="s">
        <v>41</v>
      </c>
      <c r="K363" s="84" t="s">
        <v>124</v>
      </c>
      <c r="L363" s="84">
        <v>11832.394920737674</v>
      </c>
      <c r="M363" s="87">
        <v>4</v>
      </c>
      <c r="N363" s="84">
        <f t="shared" si="32"/>
        <v>47329.579682950694</v>
      </c>
      <c r="O363" s="85" t="s">
        <v>118</v>
      </c>
      <c r="P363" s="117" t="s">
        <v>14</v>
      </c>
      <c r="Q363" s="85" t="s">
        <v>61</v>
      </c>
      <c r="R363" s="419">
        <v>1</v>
      </c>
    </row>
    <row r="364" spans="1:18" hidden="1" x14ac:dyDescent="0.25">
      <c r="A364" s="48">
        <f t="shared" si="31"/>
        <v>10</v>
      </c>
      <c r="B364" s="86"/>
      <c r="C364" s="82"/>
      <c r="D364" s="96"/>
      <c r="E364" s="119"/>
      <c r="F364" s="71"/>
      <c r="G364" s="71"/>
      <c r="H364" s="63"/>
      <c r="I364" s="97"/>
      <c r="J364" s="118"/>
      <c r="K364" s="84"/>
      <c r="L364" s="84"/>
      <c r="M364" s="87"/>
      <c r="N364" s="84"/>
      <c r="O364" s="85"/>
      <c r="P364" s="117"/>
      <c r="Q364" s="85"/>
      <c r="R364" s="419"/>
    </row>
    <row r="365" spans="1:18" s="98" customFormat="1" x14ac:dyDescent="0.25">
      <c r="A365" s="48"/>
      <c r="B365" s="86"/>
      <c r="C365" s="82"/>
      <c r="D365" s="96"/>
      <c r="E365" s="119"/>
      <c r="F365" s="71"/>
      <c r="G365" s="71"/>
      <c r="H365" s="63"/>
      <c r="I365" s="97"/>
      <c r="J365" s="118"/>
      <c r="K365" s="84"/>
      <c r="L365" s="84"/>
      <c r="M365" s="87"/>
      <c r="N365" s="84"/>
      <c r="O365" s="85"/>
      <c r="P365" s="117"/>
      <c r="Q365" s="85"/>
      <c r="R365" s="419"/>
    </row>
    <row r="366" spans="1:18" s="98" customFormat="1" x14ac:dyDescent="0.25">
      <c r="A366" s="48"/>
      <c r="B366" s="86"/>
      <c r="C366" s="82"/>
      <c r="D366" s="96"/>
      <c r="E366" s="119"/>
      <c r="F366" s="71"/>
      <c r="G366" s="71"/>
      <c r="H366" s="63"/>
      <c r="I366" s="97"/>
      <c r="J366" s="118"/>
      <c r="K366" s="84"/>
      <c r="L366" s="84"/>
      <c r="M366" s="87"/>
      <c r="N366" s="84"/>
      <c r="O366" s="85"/>
      <c r="P366" s="117"/>
      <c r="Q366" s="85"/>
      <c r="R366" s="419"/>
    </row>
    <row r="367" spans="1:18" s="98" customFormat="1" x14ac:dyDescent="0.25">
      <c r="A367" s="48"/>
      <c r="B367" s="86"/>
      <c r="C367" s="82"/>
      <c r="D367" s="96"/>
      <c r="E367" s="119"/>
      <c r="F367" s="71"/>
      <c r="G367" s="71"/>
      <c r="H367" s="63"/>
      <c r="I367" s="97"/>
      <c r="J367" s="118"/>
      <c r="K367" s="84"/>
      <c r="L367" s="84"/>
      <c r="M367" s="87"/>
      <c r="N367" s="84"/>
      <c r="O367" s="85"/>
      <c r="P367" s="117"/>
      <c r="Q367" s="85"/>
      <c r="R367" s="419"/>
    </row>
    <row r="368" spans="1:18" s="98" customFormat="1" hidden="1" x14ac:dyDescent="0.25">
      <c r="A368" s="48">
        <f t="shared" si="31"/>
        <v>1</v>
      </c>
      <c r="B368" s="86" t="s">
        <v>120</v>
      </c>
      <c r="C368" s="82" t="s">
        <v>90</v>
      </c>
      <c r="D368" s="96" t="s">
        <v>21</v>
      </c>
      <c r="E368" s="119" t="s">
        <v>155</v>
      </c>
      <c r="F368" s="71" t="s">
        <v>120</v>
      </c>
      <c r="G368" s="71"/>
      <c r="H368" s="63"/>
      <c r="I368" s="97" t="s">
        <v>25</v>
      </c>
      <c r="J368" s="118" t="s">
        <v>20</v>
      </c>
      <c r="K368" s="84" t="s">
        <v>121</v>
      </c>
      <c r="L368" s="84">
        <v>24689.88469978681</v>
      </c>
      <c r="M368" s="87">
        <v>1</v>
      </c>
      <c r="N368" s="84">
        <f t="shared" ref="N368:N376" si="33">L368*M368</f>
        <v>24689.88469978681</v>
      </c>
      <c r="O368" s="85" t="s">
        <v>122</v>
      </c>
      <c r="P368" s="117" t="s">
        <v>14</v>
      </c>
      <c r="Q368" s="85" t="s">
        <v>61</v>
      </c>
      <c r="R368" s="419">
        <v>1</v>
      </c>
    </row>
    <row r="369" spans="1:18" s="98" customFormat="1" hidden="1" x14ac:dyDescent="0.25">
      <c r="A369" s="48">
        <f t="shared" si="31"/>
        <v>2</v>
      </c>
      <c r="B369" s="86" t="s">
        <v>120</v>
      </c>
      <c r="C369" s="82" t="s">
        <v>90</v>
      </c>
      <c r="D369" s="96" t="s">
        <v>21</v>
      </c>
      <c r="E369" s="119" t="s">
        <v>155</v>
      </c>
      <c r="F369" s="71" t="s">
        <v>120</v>
      </c>
      <c r="G369" s="71"/>
      <c r="H369" s="63"/>
      <c r="I369" s="97" t="s">
        <v>25</v>
      </c>
      <c r="J369" s="118" t="s">
        <v>28</v>
      </c>
      <c r="K369" s="84" t="s">
        <v>121</v>
      </c>
      <c r="L369" s="84">
        <v>0</v>
      </c>
      <c r="M369" s="87">
        <v>1</v>
      </c>
      <c r="N369" s="84">
        <f t="shared" si="33"/>
        <v>0</v>
      </c>
      <c r="O369" s="85" t="s">
        <v>122</v>
      </c>
      <c r="P369" s="117" t="s">
        <v>14</v>
      </c>
      <c r="Q369" s="85" t="s">
        <v>61</v>
      </c>
      <c r="R369" s="419">
        <v>1</v>
      </c>
    </row>
    <row r="370" spans="1:18" s="98" customFormat="1" hidden="1" x14ac:dyDescent="0.25">
      <c r="A370" s="48">
        <f t="shared" si="31"/>
        <v>3</v>
      </c>
      <c r="B370" s="86" t="s">
        <v>120</v>
      </c>
      <c r="C370" s="82" t="s">
        <v>90</v>
      </c>
      <c r="D370" s="96" t="s">
        <v>21</v>
      </c>
      <c r="E370" s="119" t="s">
        <v>155</v>
      </c>
      <c r="F370" s="71" t="s">
        <v>120</v>
      </c>
      <c r="G370" s="71"/>
      <c r="H370" s="63"/>
      <c r="I370" s="97" t="s">
        <v>25</v>
      </c>
      <c r="J370" s="118" t="s">
        <v>34</v>
      </c>
      <c r="K370" s="84" t="s">
        <v>121</v>
      </c>
      <c r="L370" s="84">
        <v>287232.10332719743</v>
      </c>
      <c r="M370" s="87">
        <v>1</v>
      </c>
      <c r="N370" s="84">
        <f t="shared" si="33"/>
        <v>287232.10332719743</v>
      </c>
      <c r="O370" s="85" t="s">
        <v>374</v>
      </c>
      <c r="P370" s="117" t="s">
        <v>14</v>
      </c>
      <c r="Q370" s="85" t="s">
        <v>61</v>
      </c>
      <c r="R370" s="419">
        <v>1</v>
      </c>
    </row>
    <row r="371" spans="1:18" s="98" customFormat="1" hidden="1" x14ac:dyDescent="0.25">
      <c r="A371" s="48">
        <f t="shared" si="31"/>
        <v>4</v>
      </c>
      <c r="B371" s="86" t="s">
        <v>120</v>
      </c>
      <c r="C371" s="82" t="s">
        <v>90</v>
      </c>
      <c r="D371" s="96" t="s">
        <v>21</v>
      </c>
      <c r="E371" s="119" t="s">
        <v>155</v>
      </c>
      <c r="F371" s="71" t="s">
        <v>120</v>
      </c>
      <c r="G371" s="71"/>
      <c r="H371" s="63"/>
      <c r="I371" s="97" t="s">
        <v>25</v>
      </c>
      <c r="J371" s="118" t="s">
        <v>35</v>
      </c>
      <c r="K371" s="84" t="s">
        <v>121</v>
      </c>
      <c r="L371" s="84">
        <v>46973.688332862665</v>
      </c>
      <c r="M371" s="87">
        <v>1</v>
      </c>
      <c r="N371" s="84">
        <f t="shared" si="33"/>
        <v>46973.688332862665</v>
      </c>
      <c r="O371" s="85" t="s">
        <v>374</v>
      </c>
      <c r="P371" s="117" t="s">
        <v>14</v>
      </c>
      <c r="Q371" s="85" t="s">
        <v>61</v>
      </c>
      <c r="R371" s="419">
        <v>1</v>
      </c>
    </row>
    <row r="372" spans="1:18" s="98" customFormat="1" hidden="1" x14ac:dyDescent="0.25">
      <c r="A372" s="48">
        <f t="shared" si="31"/>
        <v>5</v>
      </c>
      <c r="B372" s="86" t="s">
        <v>120</v>
      </c>
      <c r="C372" s="82" t="s">
        <v>90</v>
      </c>
      <c r="D372" s="96" t="s">
        <v>21</v>
      </c>
      <c r="E372" s="119" t="s">
        <v>155</v>
      </c>
      <c r="F372" s="71" t="s">
        <v>120</v>
      </c>
      <c r="G372" s="71"/>
      <c r="H372" s="63"/>
      <c r="I372" s="97" t="s">
        <v>25</v>
      </c>
      <c r="J372" s="118" t="s">
        <v>35</v>
      </c>
      <c r="K372" s="84" t="s">
        <v>121</v>
      </c>
      <c r="L372" s="84">
        <v>457077.73100000009</v>
      </c>
      <c r="M372" s="87">
        <v>1</v>
      </c>
      <c r="N372" s="84">
        <f t="shared" si="33"/>
        <v>457077.73100000009</v>
      </c>
      <c r="O372" s="85" t="s">
        <v>375</v>
      </c>
      <c r="P372" s="117" t="s">
        <v>14</v>
      </c>
      <c r="Q372" s="85" t="s">
        <v>61</v>
      </c>
      <c r="R372" s="419">
        <v>1</v>
      </c>
    </row>
    <row r="373" spans="1:18" s="98" customFormat="1" hidden="1" x14ac:dyDescent="0.25">
      <c r="A373" s="48">
        <f t="shared" si="31"/>
        <v>6</v>
      </c>
      <c r="B373" s="86" t="s">
        <v>120</v>
      </c>
      <c r="C373" s="82" t="s">
        <v>90</v>
      </c>
      <c r="D373" s="96" t="s">
        <v>21</v>
      </c>
      <c r="E373" s="119" t="s">
        <v>155</v>
      </c>
      <c r="F373" s="71" t="s">
        <v>120</v>
      </c>
      <c r="G373" s="71"/>
      <c r="H373" s="63"/>
      <c r="I373" s="97" t="s">
        <v>12</v>
      </c>
      <c r="J373" s="118" t="s">
        <v>41</v>
      </c>
      <c r="K373" s="84" t="s">
        <v>121</v>
      </c>
      <c r="L373" s="84">
        <v>26799.607769499584</v>
      </c>
      <c r="M373" s="87">
        <v>1</v>
      </c>
      <c r="N373" s="84">
        <f t="shared" si="33"/>
        <v>26799.607769499584</v>
      </c>
      <c r="O373" s="85" t="s">
        <v>118</v>
      </c>
      <c r="P373" s="117" t="s">
        <v>14</v>
      </c>
      <c r="Q373" s="85" t="s">
        <v>61</v>
      </c>
      <c r="R373" s="419">
        <v>1</v>
      </c>
    </row>
    <row r="374" spans="1:18" s="98" customFormat="1" hidden="1" x14ac:dyDescent="0.25">
      <c r="A374" s="48">
        <f t="shared" si="31"/>
        <v>7</v>
      </c>
      <c r="B374" s="86" t="s">
        <v>120</v>
      </c>
      <c r="C374" s="82" t="s">
        <v>90</v>
      </c>
      <c r="D374" s="96" t="s">
        <v>21</v>
      </c>
      <c r="E374" s="119" t="s">
        <v>155</v>
      </c>
      <c r="F374" s="71" t="s">
        <v>123</v>
      </c>
      <c r="G374" s="71"/>
      <c r="H374" s="63"/>
      <c r="I374" s="97" t="s">
        <v>22</v>
      </c>
      <c r="J374" s="118" t="s">
        <v>41</v>
      </c>
      <c r="K374" s="84" t="s">
        <v>124</v>
      </c>
      <c r="L374" s="84">
        <v>11832.394920737674</v>
      </c>
      <c r="M374" s="87">
        <v>16</v>
      </c>
      <c r="N374" s="84">
        <f t="shared" si="33"/>
        <v>189318.31873180278</v>
      </c>
      <c r="O374" s="85" t="s">
        <v>118</v>
      </c>
      <c r="P374" s="117" t="s">
        <v>14</v>
      </c>
      <c r="Q374" s="85" t="s">
        <v>61</v>
      </c>
      <c r="R374" s="419">
        <v>1</v>
      </c>
    </row>
    <row r="375" spans="1:18" s="98" customFormat="1" hidden="1" x14ac:dyDescent="0.25">
      <c r="A375" s="48">
        <f t="shared" si="31"/>
        <v>8</v>
      </c>
      <c r="B375" s="86" t="s">
        <v>120</v>
      </c>
      <c r="C375" s="82" t="s">
        <v>90</v>
      </c>
      <c r="D375" s="96" t="s">
        <v>21</v>
      </c>
      <c r="E375" s="119" t="s">
        <v>155</v>
      </c>
      <c r="F375" s="71" t="s">
        <v>125</v>
      </c>
      <c r="G375" s="71"/>
      <c r="H375" s="63"/>
      <c r="I375" s="97" t="s">
        <v>22</v>
      </c>
      <c r="J375" s="118" t="s">
        <v>41</v>
      </c>
      <c r="K375" s="84" t="s">
        <v>124</v>
      </c>
      <c r="L375" s="84">
        <v>11832.394920737674</v>
      </c>
      <c r="M375" s="87">
        <v>14</v>
      </c>
      <c r="N375" s="84">
        <f t="shared" si="33"/>
        <v>165653.52889032743</v>
      </c>
      <c r="O375" s="85" t="s">
        <v>118</v>
      </c>
      <c r="P375" s="117" t="s">
        <v>14</v>
      </c>
      <c r="Q375" s="85" t="s">
        <v>61</v>
      </c>
      <c r="R375" s="419">
        <v>1</v>
      </c>
    </row>
    <row r="376" spans="1:18" s="98" customFormat="1" hidden="1" x14ac:dyDescent="0.25">
      <c r="A376" s="48">
        <f t="shared" si="31"/>
        <v>9</v>
      </c>
      <c r="B376" s="86" t="s">
        <v>120</v>
      </c>
      <c r="C376" s="82" t="s">
        <v>90</v>
      </c>
      <c r="D376" s="96" t="s">
        <v>21</v>
      </c>
      <c r="E376" s="119" t="s">
        <v>155</v>
      </c>
      <c r="F376" s="71" t="s">
        <v>62</v>
      </c>
      <c r="G376" s="71"/>
      <c r="H376" s="63"/>
      <c r="I376" s="97" t="s">
        <v>22</v>
      </c>
      <c r="J376" s="118" t="s">
        <v>41</v>
      </c>
      <c r="K376" s="84" t="s">
        <v>124</v>
      </c>
      <c r="L376" s="84">
        <v>11832.394920737674</v>
      </c>
      <c r="M376" s="87">
        <v>4</v>
      </c>
      <c r="N376" s="84">
        <f t="shared" si="33"/>
        <v>47329.579682950694</v>
      </c>
      <c r="O376" s="85" t="s">
        <v>118</v>
      </c>
      <c r="P376" s="117" t="s">
        <v>14</v>
      </c>
      <c r="Q376" s="85" t="s">
        <v>61</v>
      </c>
      <c r="R376" s="419">
        <v>1</v>
      </c>
    </row>
    <row r="377" spans="1:18" s="98" customFormat="1" hidden="1" x14ac:dyDescent="0.25">
      <c r="A377" s="48">
        <f t="shared" si="31"/>
        <v>10</v>
      </c>
      <c r="B377" s="86"/>
      <c r="C377" s="82"/>
      <c r="D377" s="96"/>
      <c r="E377" s="119"/>
      <c r="F377" s="71"/>
      <c r="G377" s="71"/>
      <c r="H377" s="63"/>
      <c r="I377" s="97"/>
      <c r="J377" s="118"/>
      <c r="K377" s="84"/>
      <c r="L377" s="84"/>
      <c r="M377" s="87"/>
      <c r="N377" s="84"/>
      <c r="O377" s="85"/>
      <c r="P377" s="117"/>
      <c r="Q377" s="85"/>
      <c r="R377" s="419"/>
    </row>
    <row r="378" spans="1:18" x14ac:dyDescent="0.25">
      <c r="A378" s="48"/>
      <c r="B378" s="86"/>
      <c r="C378" s="82"/>
      <c r="D378" s="96"/>
      <c r="E378" s="119"/>
      <c r="F378" s="71"/>
      <c r="G378" s="71"/>
      <c r="H378" s="63"/>
      <c r="I378" s="97"/>
      <c r="J378" s="118"/>
      <c r="K378" s="84"/>
      <c r="L378" s="84"/>
      <c r="M378" s="87"/>
      <c r="N378" s="84"/>
      <c r="O378" s="85"/>
      <c r="P378" s="117"/>
      <c r="Q378" s="85"/>
      <c r="R378" s="419"/>
    </row>
    <row r="379" spans="1:18" x14ac:dyDescent="0.25">
      <c r="A379" s="48"/>
      <c r="B379" s="86"/>
      <c r="C379" s="82"/>
      <c r="D379" s="96"/>
      <c r="E379" s="119"/>
      <c r="F379" s="71"/>
      <c r="G379" s="71"/>
      <c r="H379" s="63"/>
      <c r="I379" s="97"/>
      <c r="J379" s="118"/>
      <c r="K379" s="84"/>
      <c r="L379" s="84"/>
      <c r="M379" s="87"/>
      <c r="N379" s="84"/>
      <c r="O379" s="85"/>
      <c r="P379" s="117"/>
      <c r="Q379" s="85"/>
      <c r="R379" s="419"/>
    </row>
    <row r="380" spans="1:18" x14ac:dyDescent="0.25">
      <c r="A380" s="48"/>
      <c r="B380" s="86"/>
      <c r="C380" s="82"/>
      <c r="D380" s="96"/>
      <c r="E380" s="119"/>
      <c r="F380" s="71"/>
      <c r="G380" s="71"/>
      <c r="H380" s="63"/>
      <c r="I380" s="97"/>
      <c r="J380" s="118"/>
      <c r="K380" s="84"/>
      <c r="L380" s="84"/>
      <c r="M380" s="87"/>
      <c r="N380" s="84"/>
      <c r="O380" s="85"/>
      <c r="P380" s="117"/>
      <c r="Q380" s="85"/>
      <c r="R380" s="419"/>
    </row>
    <row r="381" spans="1:18" hidden="1" x14ac:dyDescent="0.25">
      <c r="A381" s="48">
        <f t="shared" si="31"/>
        <v>1</v>
      </c>
      <c r="B381" s="86" t="s">
        <v>120</v>
      </c>
      <c r="C381" s="82" t="s">
        <v>156</v>
      </c>
      <c r="D381" s="96" t="s">
        <v>21</v>
      </c>
      <c r="E381" s="119" t="s">
        <v>157</v>
      </c>
      <c r="F381" s="71" t="s">
        <v>120</v>
      </c>
      <c r="G381" s="71"/>
      <c r="H381" s="63"/>
      <c r="I381" s="310" t="s">
        <v>25</v>
      </c>
      <c r="J381" s="118" t="s">
        <v>20</v>
      </c>
      <c r="K381" s="84" t="s">
        <v>121</v>
      </c>
      <c r="L381" s="84">
        <v>38623.080582943941</v>
      </c>
      <c r="M381" s="87">
        <v>1</v>
      </c>
      <c r="N381" s="84">
        <f t="shared" ref="N381:N389" si="34">L381*M381</f>
        <v>38623.080582943941</v>
      </c>
      <c r="O381" s="85" t="s">
        <v>122</v>
      </c>
      <c r="P381" s="117" t="s">
        <v>14</v>
      </c>
      <c r="Q381" s="85" t="s">
        <v>61</v>
      </c>
      <c r="R381" s="419">
        <v>1</v>
      </c>
    </row>
    <row r="382" spans="1:18" hidden="1" x14ac:dyDescent="0.25">
      <c r="A382" s="48">
        <f t="shared" si="31"/>
        <v>2</v>
      </c>
      <c r="B382" s="86" t="s">
        <v>120</v>
      </c>
      <c r="C382" s="82" t="s">
        <v>156</v>
      </c>
      <c r="D382" s="96" t="s">
        <v>21</v>
      </c>
      <c r="E382" s="119" t="s">
        <v>157</v>
      </c>
      <c r="F382" s="71" t="s">
        <v>120</v>
      </c>
      <c r="G382" s="71"/>
      <c r="H382" s="63"/>
      <c r="I382" s="97" t="s">
        <v>25</v>
      </c>
      <c r="J382" s="118" t="s">
        <v>28</v>
      </c>
      <c r="K382" s="84" t="s">
        <v>121</v>
      </c>
      <c r="L382" s="84">
        <v>0</v>
      </c>
      <c r="M382" s="87">
        <v>1</v>
      </c>
      <c r="N382" s="84">
        <f t="shared" si="34"/>
        <v>0</v>
      </c>
      <c r="O382" s="85" t="s">
        <v>122</v>
      </c>
      <c r="P382" s="117" t="s">
        <v>14</v>
      </c>
      <c r="Q382" s="85" t="s">
        <v>61</v>
      </c>
      <c r="R382" s="419">
        <v>1</v>
      </c>
    </row>
    <row r="383" spans="1:18" hidden="1" x14ac:dyDescent="0.25">
      <c r="A383" s="48">
        <f t="shared" si="31"/>
        <v>3</v>
      </c>
      <c r="B383" s="86" t="s">
        <v>120</v>
      </c>
      <c r="C383" s="82" t="s">
        <v>156</v>
      </c>
      <c r="D383" s="96" t="s">
        <v>21</v>
      </c>
      <c r="E383" s="119" t="s">
        <v>157</v>
      </c>
      <c r="F383" s="71" t="s">
        <v>120</v>
      </c>
      <c r="G383" s="71"/>
      <c r="H383" s="63"/>
      <c r="I383" s="97" t="s">
        <v>25</v>
      </c>
      <c r="J383" s="118" t="s">
        <v>34</v>
      </c>
      <c r="K383" s="84" t="s">
        <v>121</v>
      </c>
      <c r="L383" s="84">
        <v>401426.35288692563</v>
      </c>
      <c r="M383" s="87">
        <v>1</v>
      </c>
      <c r="N383" s="84">
        <f t="shared" si="34"/>
        <v>401426.35288692563</v>
      </c>
      <c r="O383" s="85" t="s">
        <v>374</v>
      </c>
      <c r="P383" s="117" t="s">
        <v>14</v>
      </c>
      <c r="Q383" s="85" t="s">
        <v>61</v>
      </c>
      <c r="R383" s="419">
        <v>1</v>
      </c>
    </row>
    <row r="384" spans="1:18" hidden="1" x14ac:dyDescent="0.25">
      <c r="A384" s="48">
        <f t="shared" si="31"/>
        <v>4</v>
      </c>
      <c r="B384" s="86" t="s">
        <v>120</v>
      </c>
      <c r="C384" s="82" t="s">
        <v>156</v>
      </c>
      <c r="D384" s="96" t="s">
        <v>21</v>
      </c>
      <c r="E384" s="119" t="s">
        <v>157</v>
      </c>
      <c r="F384" s="71" t="s">
        <v>120</v>
      </c>
      <c r="G384" s="71"/>
      <c r="H384" s="63"/>
      <c r="I384" s="97" t="s">
        <v>25</v>
      </c>
      <c r="J384" s="118" t="s">
        <v>35</v>
      </c>
      <c r="K384" s="84" t="s">
        <v>121</v>
      </c>
      <c r="L384" s="84">
        <v>197124.7050090518</v>
      </c>
      <c r="M384" s="87">
        <v>1</v>
      </c>
      <c r="N384" s="84">
        <f t="shared" si="34"/>
        <v>197124.7050090518</v>
      </c>
      <c r="O384" s="85" t="s">
        <v>374</v>
      </c>
      <c r="P384" s="117" t="s">
        <v>14</v>
      </c>
      <c r="Q384" s="85" t="s">
        <v>61</v>
      </c>
      <c r="R384" s="419">
        <v>1</v>
      </c>
    </row>
    <row r="385" spans="1:18" hidden="1" x14ac:dyDescent="0.25">
      <c r="A385" s="48">
        <f t="shared" si="31"/>
        <v>5</v>
      </c>
      <c r="B385" s="86" t="s">
        <v>120</v>
      </c>
      <c r="C385" s="82" t="s">
        <v>156</v>
      </c>
      <c r="D385" s="96" t="s">
        <v>21</v>
      </c>
      <c r="E385" s="119" t="s">
        <v>157</v>
      </c>
      <c r="F385" s="71" t="s">
        <v>120</v>
      </c>
      <c r="G385" s="71"/>
      <c r="H385" s="63"/>
      <c r="I385" s="97" t="s">
        <v>25</v>
      </c>
      <c r="J385" s="118" t="s">
        <v>35</v>
      </c>
      <c r="K385" s="84" t="s">
        <v>121</v>
      </c>
      <c r="L385" s="84">
        <v>688879.96100000001</v>
      </c>
      <c r="M385" s="87">
        <v>1</v>
      </c>
      <c r="N385" s="84">
        <f t="shared" si="34"/>
        <v>688879.96100000001</v>
      </c>
      <c r="O385" s="85" t="s">
        <v>375</v>
      </c>
      <c r="P385" s="117" t="s">
        <v>14</v>
      </c>
      <c r="Q385" s="85" t="s">
        <v>61</v>
      </c>
      <c r="R385" s="419">
        <v>1</v>
      </c>
    </row>
    <row r="386" spans="1:18" hidden="1" x14ac:dyDescent="0.25">
      <c r="A386" s="48">
        <f t="shared" si="31"/>
        <v>6</v>
      </c>
      <c r="B386" s="86" t="s">
        <v>120</v>
      </c>
      <c r="C386" s="82" t="s">
        <v>156</v>
      </c>
      <c r="D386" s="96" t="s">
        <v>21</v>
      </c>
      <c r="E386" s="119" t="s">
        <v>157</v>
      </c>
      <c r="F386" s="71" t="s">
        <v>120</v>
      </c>
      <c r="G386" s="71"/>
      <c r="H386" s="63"/>
      <c r="I386" s="97" t="s">
        <v>12</v>
      </c>
      <c r="J386" s="118" t="s">
        <v>41</v>
      </c>
      <c r="K386" s="84" t="s">
        <v>121</v>
      </c>
      <c r="L386" s="84">
        <v>44002.964646942106</v>
      </c>
      <c r="M386" s="87">
        <v>1</v>
      </c>
      <c r="N386" s="84">
        <f t="shared" si="34"/>
        <v>44002.964646942106</v>
      </c>
      <c r="O386" s="85" t="s">
        <v>118</v>
      </c>
      <c r="P386" s="117" t="s">
        <v>14</v>
      </c>
      <c r="Q386" s="85" t="s">
        <v>61</v>
      </c>
      <c r="R386" s="419">
        <v>1</v>
      </c>
    </row>
    <row r="387" spans="1:18" hidden="1" x14ac:dyDescent="0.25">
      <c r="A387" s="48">
        <f t="shared" si="31"/>
        <v>7</v>
      </c>
      <c r="B387" s="86" t="s">
        <v>120</v>
      </c>
      <c r="C387" s="82" t="s">
        <v>156</v>
      </c>
      <c r="D387" s="96" t="s">
        <v>21</v>
      </c>
      <c r="E387" s="119" t="s">
        <v>157</v>
      </c>
      <c r="F387" s="71" t="s">
        <v>123</v>
      </c>
      <c r="G387" s="71"/>
      <c r="H387" s="63"/>
      <c r="I387" s="97" t="s">
        <v>22</v>
      </c>
      <c r="J387" s="118" t="s">
        <v>41</v>
      </c>
      <c r="K387" s="84" t="s">
        <v>124</v>
      </c>
      <c r="L387" s="84">
        <v>11832.394920737674</v>
      </c>
      <c r="M387" s="87">
        <v>30</v>
      </c>
      <c r="N387" s="84">
        <f t="shared" si="34"/>
        <v>354971.84762213018</v>
      </c>
      <c r="O387" s="85" t="s">
        <v>118</v>
      </c>
      <c r="P387" s="117" t="s">
        <v>14</v>
      </c>
      <c r="Q387" s="85" t="s">
        <v>61</v>
      </c>
      <c r="R387" s="419">
        <v>1</v>
      </c>
    </row>
    <row r="388" spans="1:18" hidden="1" x14ac:dyDescent="0.25">
      <c r="A388" s="48">
        <f t="shared" si="31"/>
        <v>8</v>
      </c>
      <c r="B388" s="86" t="s">
        <v>120</v>
      </c>
      <c r="C388" s="82" t="s">
        <v>156</v>
      </c>
      <c r="D388" s="96" t="s">
        <v>21</v>
      </c>
      <c r="E388" s="119" t="s">
        <v>157</v>
      </c>
      <c r="F388" s="71" t="s">
        <v>125</v>
      </c>
      <c r="G388" s="71"/>
      <c r="H388" s="63"/>
      <c r="I388" s="97" t="s">
        <v>22</v>
      </c>
      <c r="J388" s="118" t="s">
        <v>41</v>
      </c>
      <c r="K388" s="84" t="s">
        <v>124</v>
      </c>
      <c r="L388" s="84">
        <v>11832.394920737674</v>
      </c>
      <c r="M388" s="87">
        <v>14</v>
      </c>
      <c r="N388" s="84">
        <f t="shared" si="34"/>
        <v>165653.52889032743</v>
      </c>
      <c r="O388" s="85" t="s">
        <v>118</v>
      </c>
      <c r="P388" s="117" t="s">
        <v>14</v>
      </c>
      <c r="Q388" s="85" t="s">
        <v>61</v>
      </c>
      <c r="R388" s="419">
        <v>1</v>
      </c>
    </row>
    <row r="389" spans="1:18" hidden="1" x14ac:dyDescent="0.25">
      <c r="A389" s="48">
        <f t="shared" si="31"/>
        <v>9</v>
      </c>
      <c r="B389" s="86" t="s">
        <v>120</v>
      </c>
      <c r="C389" s="82" t="s">
        <v>156</v>
      </c>
      <c r="D389" s="96" t="s">
        <v>21</v>
      </c>
      <c r="E389" s="119" t="s">
        <v>157</v>
      </c>
      <c r="F389" s="71" t="s">
        <v>62</v>
      </c>
      <c r="G389" s="71"/>
      <c r="H389" s="63"/>
      <c r="I389" s="97" t="s">
        <v>22</v>
      </c>
      <c r="J389" s="118" t="s">
        <v>41</v>
      </c>
      <c r="K389" s="84" t="s">
        <v>124</v>
      </c>
      <c r="L389" s="84">
        <v>11832.394920737674</v>
      </c>
      <c r="M389" s="87">
        <v>4</v>
      </c>
      <c r="N389" s="84">
        <f t="shared" si="34"/>
        <v>47329.579682950694</v>
      </c>
      <c r="O389" s="85" t="s">
        <v>118</v>
      </c>
      <c r="P389" s="117" t="s">
        <v>14</v>
      </c>
      <c r="Q389" s="85" t="s">
        <v>61</v>
      </c>
      <c r="R389" s="419">
        <v>1</v>
      </c>
    </row>
    <row r="390" spans="1:18" hidden="1" x14ac:dyDescent="0.25">
      <c r="A390" s="48">
        <f t="shared" si="31"/>
        <v>10</v>
      </c>
      <c r="B390" s="86"/>
      <c r="C390" s="82"/>
      <c r="D390" s="96"/>
      <c r="E390" s="119"/>
      <c r="F390" s="71"/>
      <c r="G390" s="71"/>
      <c r="H390" s="63"/>
      <c r="I390" s="97"/>
      <c r="J390" s="118"/>
      <c r="K390" s="84"/>
      <c r="L390" s="84"/>
      <c r="M390" s="87"/>
      <c r="N390" s="84"/>
      <c r="O390" s="85"/>
      <c r="P390" s="117"/>
      <c r="Q390" s="85"/>
      <c r="R390" s="419"/>
    </row>
    <row r="391" spans="1:18" s="98" customFormat="1" x14ac:dyDescent="0.25">
      <c r="A391" s="48"/>
      <c r="B391" s="86"/>
      <c r="C391" s="82"/>
      <c r="D391" s="96"/>
      <c r="E391" s="119"/>
      <c r="F391" s="71"/>
      <c r="G391" s="71"/>
      <c r="H391" s="63"/>
      <c r="I391" s="97"/>
      <c r="J391" s="118"/>
      <c r="K391" s="84"/>
      <c r="L391" s="84"/>
      <c r="M391" s="87"/>
      <c r="N391" s="84"/>
      <c r="O391" s="85"/>
      <c r="P391" s="117"/>
      <c r="Q391" s="85"/>
      <c r="R391" s="419"/>
    </row>
    <row r="392" spans="1:18" s="98" customFormat="1" x14ac:dyDescent="0.25">
      <c r="A392" s="48"/>
      <c r="B392" s="86"/>
      <c r="C392" s="82"/>
      <c r="D392" s="96"/>
      <c r="E392" s="119"/>
      <c r="F392" s="71"/>
      <c r="G392" s="71"/>
      <c r="H392" s="63"/>
      <c r="I392" s="97"/>
      <c r="J392" s="118"/>
      <c r="K392" s="84"/>
      <c r="L392" s="84"/>
      <c r="M392" s="87"/>
      <c r="N392" s="84"/>
      <c r="O392" s="85"/>
      <c r="P392" s="117"/>
      <c r="Q392" s="85"/>
      <c r="R392" s="419"/>
    </row>
    <row r="393" spans="1:18" s="98" customFormat="1" x14ac:dyDescent="0.25">
      <c r="A393" s="48"/>
      <c r="B393" s="86"/>
      <c r="C393" s="82"/>
      <c r="D393" s="96"/>
      <c r="E393" s="119"/>
      <c r="F393" s="71"/>
      <c r="G393" s="71"/>
      <c r="H393" s="63"/>
      <c r="I393" s="97"/>
      <c r="J393" s="118"/>
      <c r="K393" s="84"/>
      <c r="L393" s="84"/>
      <c r="M393" s="87"/>
      <c r="N393" s="84"/>
      <c r="O393" s="85"/>
      <c r="P393" s="117"/>
      <c r="Q393" s="85"/>
      <c r="R393" s="419"/>
    </row>
    <row r="394" spans="1:18" s="98" customFormat="1" hidden="1" x14ac:dyDescent="0.25">
      <c r="A394" s="48">
        <f t="shared" si="31"/>
        <v>1</v>
      </c>
      <c r="B394" s="86" t="s">
        <v>120</v>
      </c>
      <c r="C394" s="82" t="s">
        <v>158</v>
      </c>
      <c r="D394" s="96" t="s">
        <v>21</v>
      </c>
      <c r="E394" s="119" t="s">
        <v>159</v>
      </c>
      <c r="F394" s="71" t="s">
        <v>120</v>
      </c>
      <c r="G394" s="71"/>
      <c r="H394" s="63"/>
      <c r="I394" s="97" t="s">
        <v>25</v>
      </c>
      <c r="J394" s="118" t="s">
        <v>20</v>
      </c>
      <c r="K394" s="84" t="s">
        <v>121</v>
      </c>
      <c r="L394" s="84">
        <v>38623.080582943941</v>
      </c>
      <c r="M394" s="87">
        <v>1</v>
      </c>
      <c r="N394" s="84">
        <f t="shared" ref="N394:N402" si="35">L394*M394</f>
        <v>38623.080582943941</v>
      </c>
      <c r="O394" s="85" t="s">
        <v>122</v>
      </c>
      <c r="P394" s="117" t="s">
        <v>14</v>
      </c>
      <c r="Q394" s="85" t="s">
        <v>61</v>
      </c>
      <c r="R394" s="419">
        <v>1</v>
      </c>
    </row>
    <row r="395" spans="1:18" s="98" customFormat="1" hidden="1" x14ac:dyDescent="0.25">
      <c r="A395" s="48">
        <f t="shared" si="31"/>
        <v>2</v>
      </c>
      <c r="B395" s="86" t="s">
        <v>120</v>
      </c>
      <c r="C395" s="82" t="s">
        <v>158</v>
      </c>
      <c r="D395" s="96" t="s">
        <v>21</v>
      </c>
      <c r="E395" s="119" t="s">
        <v>159</v>
      </c>
      <c r="F395" s="71" t="s">
        <v>120</v>
      </c>
      <c r="G395" s="71"/>
      <c r="H395" s="63"/>
      <c r="I395" s="97" t="s">
        <v>25</v>
      </c>
      <c r="J395" s="118" t="s">
        <v>28</v>
      </c>
      <c r="K395" s="84" t="s">
        <v>121</v>
      </c>
      <c r="L395" s="84">
        <v>0</v>
      </c>
      <c r="M395" s="87">
        <v>1</v>
      </c>
      <c r="N395" s="84">
        <f t="shared" si="35"/>
        <v>0</v>
      </c>
      <c r="O395" s="85" t="s">
        <v>122</v>
      </c>
      <c r="P395" s="117" t="s">
        <v>14</v>
      </c>
      <c r="Q395" s="85" t="s">
        <v>61</v>
      </c>
      <c r="R395" s="419">
        <v>1</v>
      </c>
    </row>
    <row r="396" spans="1:18" s="98" customFormat="1" hidden="1" x14ac:dyDescent="0.25">
      <c r="A396" s="48">
        <f t="shared" si="31"/>
        <v>3</v>
      </c>
      <c r="B396" s="86" t="s">
        <v>120</v>
      </c>
      <c r="C396" s="82" t="s">
        <v>158</v>
      </c>
      <c r="D396" s="96" t="s">
        <v>21</v>
      </c>
      <c r="E396" s="119" t="s">
        <v>159</v>
      </c>
      <c r="F396" s="71" t="s">
        <v>120</v>
      </c>
      <c r="G396" s="71"/>
      <c r="H396" s="63"/>
      <c r="I396" s="97" t="s">
        <v>25</v>
      </c>
      <c r="J396" s="118" t="s">
        <v>34</v>
      </c>
      <c r="K396" s="84" t="s">
        <v>121</v>
      </c>
      <c r="L396" s="84">
        <v>401426.35288692563</v>
      </c>
      <c r="M396" s="87">
        <v>1</v>
      </c>
      <c r="N396" s="84">
        <f t="shared" si="35"/>
        <v>401426.35288692563</v>
      </c>
      <c r="O396" s="85" t="s">
        <v>374</v>
      </c>
      <c r="P396" s="117" t="s">
        <v>14</v>
      </c>
      <c r="Q396" s="85" t="s">
        <v>61</v>
      </c>
      <c r="R396" s="419">
        <v>1</v>
      </c>
    </row>
    <row r="397" spans="1:18" s="98" customFormat="1" hidden="1" x14ac:dyDescent="0.25">
      <c r="A397" s="48">
        <f t="shared" si="31"/>
        <v>4</v>
      </c>
      <c r="B397" s="86" t="s">
        <v>120</v>
      </c>
      <c r="C397" s="82" t="s">
        <v>158</v>
      </c>
      <c r="D397" s="96" t="s">
        <v>21</v>
      </c>
      <c r="E397" s="119" t="s">
        <v>159</v>
      </c>
      <c r="F397" s="71" t="s">
        <v>120</v>
      </c>
      <c r="G397" s="71"/>
      <c r="H397" s="63"/>
      <c r="I397" s="97" t="s">
        <v>25</v>
      </c>
      <c r="J397" s="118" t="s">
        <v>35</v>
      </c>
      <c r="K397" s="84" t="s">
        <v>121</v>
      </c>
      <c r="L397" s="84">
        <v>197124.7050090518</v>
      </c>
      <c r="M397" s="87">
        <v>1</v>
      </c>
      <c r="N397" s="84">
        <f t="shared" si="35"/>
        <v>197124.7050090518</v>
      </c>
      <c r="O397" s="85" t="s">
        <v>374</v>
      </c>
      <c r="P397" s="117" t="s">
        <v>14</v>
      </c>
      <c r="Q397" s="85" t="s">
        <v>61</v>
      </c>
      <c r="R397" s="419">
        <v>1</v>
      </c>
    </row>
    <row r="398" spans="1:18" s="98" customFormat="1" hidden="1" x14ac:dyDescent="0.25">
      <c r="A398" s="48">
        <f t="shared" si="31"/>
        <v>5</v>
      </c>
      <c r="B398" s="86" t="s">
        <v>120</v>
      </c>
      <c r="C398" s="82" t="s">
        <v>158</v>
      </c>
      <c r="D398" s="96" t="s">
        <v>21</v>
      </c>
      <c r="E398" s="119" t="s">
        <v>159</v>
      </c>
      <c r="F398" s="71" t="s">
        <v>120</v>
      </c>
      <c r="G398" s="71"/>
      <c r="H398" s="63"/>
      <c r="I398" s="97" t="s">
        <v>25</v>
      </c>
      <c r="J398" s="118" t="s">
        <v>35</v>
      </c>
      <c r="K398" s="84" t="s">
        <v>121</v>
      </c>
      <c r="L398" s="84">
        <v>688879.96100000001</v>
      </c>
      <c r="M398" s="87">
        <v>1</v>
      </c>
      <c r="N398" s="84">
        <f t="shared" si="35"/>
        <v>688879.96100000001</v>
      </c>
      <c r="O398" s="85" t="s">
        <v>375</v>
      </c>
      <c r="P398" s="117" t="s">
        <v>14</v>
      </c>
      <c r="Q398" s="85" t="s">
        <v>61</v>
      </c>
      <c r="R398" s="419">
        <v>1</v>
      </c>
    </row>
    <row r="399" spans="1:18" s="98" customFormat="1" hidden="1" x14ac:dyDescent="0.25">
      <c r="A399" s="48">
        <f t="shared" si="31"/>
        <v>6</v>
      </c>
      <c r="B399" s="86" t="s">
        <v>120</v>
      </c>
      <c r="C399" s="82" t="s">
        <v>158</v>
      </c>
      <c r="D399" s="96" t="s">
        <v>21</v>
      </c>
      <c r="E399" s="119" t="s">
        <v>159</v>
      </c>
      <c r="F399" s="71" t="s">
        <v>120</v>
      </c>
      <c r="G399" s="71"/>
      <c r="H399" s="63"/>
      <c r="I399" s="97" t="s">
        <v>12</v>
      </c>
      <c r="J399" s="118" t="s">
        <v>41</v>
      </c>
      <c r="K399" s="84" t="s">
        <v>121</v>
      </c>
      <c r="L399" s="84">
        <v>44002.964646942106</v>
      </c>
      <c r="M399" s="87">
        <v>1</v>
      </c>
      <c r="N399" s="84">
        <f t="shared" si="35"/>
        <v>44002.964646942106</v>
      </c>
      <c r="O399" s="85" t="s">
        <v>118</v>
      </c>
      <c r="P399" s="117" t="s">
        <v>14</v>
      </c>
      <c r="Q399" s="85" t="s">
        <v>61</v>
      </c>
      <c r="R399" s="419">
        <v>1</v>
      </c>
    </row>
    <row r="400" spans="1:18" s="98" customFormat="1" hidden="1" x14ac:dyDescent="0.25">
      <c r="A400" s="48">
        <f t="shared" si="31"/>
        <v>7</v>
      </c>
      <c r="B400" s="86" t="s">
        <v>120</v>
      </c>
      <c r="C400" s="82" t="s">
        <v>158</v>
      </c>
      <c r="D400" s="96" t="s">
        <v>21</v>
      </c>
      <c r="E400" s="119" t="s">
        <v>159</v>
      </c>
      <c r="F400" s="71" t="s">
        <v>123</v>
      </c>
      <c r="G400" s="71"/>
      <c r="H400" s="63"/>
      <c r="I400" s="97" t="s">
        <v>22</v>
      </c>
      <c r="J400" s="118" t="s">
        <v>41</v>
      </c>
      <c r="K400" s="84" t="s">
        <v>124</v>
      </c>
      <c r="L400" s="84">
        <v>11832.394920737674</v>
      </c>
      <c r="M400" s="87">
        <v>30</v>
      </c>
      <c r="N400" s="84">
        <f t="shared" si="35"/>
        <v>354971.84762213018</v>
      </c>
      <c r="O400" s="85" t="s">
        <v>118</v>
      </c>
      <c r="P400" s="117" t="s">
        <v>14</v>
      </c>
      <c r="Q400" s="85" t="s">
        <v>61</v>
      </c>
      <c r="R400" s="419">
        <v>1</v>
      </c>
    </row>
    <row r="401" spans="1:18" s="98" customFormat="1" hidden="1" x14ac:dyDescent="0.25">
      <c r="A401" s="48">
        <f t="shared" si="31"/>
        <v>8</v>
      </c>
      <c r="B401" s="86" t="s">
        <v>120</v>
      </c>
      <c r="C401" s="82" t="s">
        <v>158</v>
      </c>
      <c r="D401" s="96" t="s">
        <v>21</v>
      </c>
      <c r="E401" s="119" t="s">
        <v>159</v>
      </c>
      <c r="F401" s="71" t="s">
        <v>125</v>
      </c>
      <c r="G401" s="71"/>
      <c r="H401" s="63"/>
      <c r="I401" s="97" t="s">
        <v>22</v>
      </c>
      <c r="J401" s="118" t="s">
        <v>41</v>
      </c>
      <c r="K401" s="84" t="s">
        <v>124</v>
      </c>
      <c r="L401" s="84">
        <v>11832.394920737674</v>
      </c>
      <c r="M401" s="87">
        <v>25</v>
      </c>
      <c r="N401" s="84">
        <f t="shared" si="35"/>
        <v>295809.87301844184</v>
      </c>
      <c r="O401" s="85" t="s">
        <v>118</v>
      </c>
      <c r="P401" s="117" t="s">
        <v>14</v>
      </c>
      <c r="Q401" s="85" t="s">
        <v>61</v>
      </c>
      <c r="R401" s="419">
        <v>1</v>
      </c>
    </row>
    <row r="402" spans="1:18" s="98" customFormat="1" hidden="1" x14ac:dyDescent="0.25">
      <c r="A402" s="48">
        <f t="shared" si="31"/>
        <v>9</v>
      </c>
      <c r="B402" s="86" t="s">
        <v>120</v>
      </c>
      <c r="C402" s="82" t="s">
        <v>158</v>
      </c>
      <c r="D402" s="96" t="s">
        <v>21</v>
      </c>
      <c r="E402" s="119" t="s">
        <v>159</v>
      </c>
      <c r="F402" s="71" t="s">
        <v>62</v>
      </c>
      <c r="G402" s="71"/>
      <c r="H402" s="63"/>
      <c r="I402" s="97" t="s">
        <v>22</v>
      </c>
      <c r="J402" s="118" t="s">
        <v>41</v>
      </c>
      <c r="K402" s="84" t="s">
        <v>124</v>
      </c>
      <c r="L402" s="84">
        <v>11832.394920737674</v>
      </c>
      <c r="M402" s="87">
        <v>5</v>
      </c>
      <c r="N402" s="84">
        <f t="shared" si="35"/>
        <v>59161.974603688366</v>
      </c>
      <c r="O402" s="85" t="s">
        <v>118</v>
      </c>
      <c r="P402" s="117" t="s">
        <v>14</v>
      </c>
      <c r="Q402" s="85" t="s">
        <v>61</v>
      </c>
      <c r="R402" s="419">
        <v>1</v>
      </c>
    </row>
    <row r="403" spans="1:18" s="98" customFormat="1" hidden="1" x14ac:dyDescent="0.25">
      <c r="A403" s="48">
        <f t="shared" si="31"/>
        <v>10</v>
      </c>
      <c r="B403" s="86"/>
      <c r="C403" s="82"/>
      <c r="D403" s="96"/>
      <c r="E403" s="119"/>
      <c r="F403" s="71"/>
      <c r="G403" s="71"/>
      <c r="H403" s="63"/>
      <c r="I403" s="97"/>
      <c r="J403" s="118"/>
      <c r="K403" s="84"/>
      <c r="L403" s="84"/>
      <c r="M403" s="87"/>
      <c r="N403" s="84"/>
      <c r="O403" s="85"/>
      <c r="P403" s="117"/>
      <c r="Q403" s="85"/>
      <c r="R403" s="419"/>
    </row>
    <row r="404" spans="1:18" s="99" customFormat="1" hidden="1" x14ac:dyDescent="0.25">
      <c r="A404" s="48">
        <f t="shared" si="31"/>
        <v>11</v>
      </c>
      <c r="B404" s="86" t="s">
        <v>120</v>
      </c>
      <c r="C404" s="82"/>
      <c r="D404" s="96" t="s">
        <v>21</v>
      </c>
      <c r="E404" s="119" t="s">
        <v>136</v>
      </c>
      <c r="F404" s="71" t="s">
        <v>137</v>
      </c>
      <c r="G404" s="71"/>
      <c r="H404" s="63"/>
      <c r="I404" s="97" t="s">
        <v>25</v>
      </c>
      <c r="J404" s="118" t="s">
        <v>35</v>
      </c>
      <c r="K404" s="84" t="s">
        <v>138</v>
      </c>
      <c r="L404" s="84">
        <v>29.744</v>
      </c>
      <c r="M404" s="87">
        <v>854</v>
      </c>
      <c r="N404" s="84">
        <f>L404*M404</f>
        <v>25401.376</v>
      </c>
      <c r="O404" s="85" t="s">
        <v>117</v>
      </c>
      <c r="P404" s="117" t="s">
        <v>14</v>
      </c>
      <c r="Q404" s="85" t="s">
        <v>61</v>
      </c>
      <c r="R404" s="419">
        <v>1</v>
      </c>
    </row>
    <row r="405" spans="1:18" hidden="1" x14ac:dyDescent="0.25">
      <c r="A405" s="48">
        <f t="shared" si="31"/>
        <v>12</v>
      </c>
      <c r="B405" s="86"/>
      <c r="C405" s="82"/>
      <c r="D405" s="96"/>
      <c r="E405" s="119"/>
      <c r="F405" s="71"/>
      <c r="G405" s="71"/>
      <c r="H405" s="63"/>
      <c r="I405" s="97"/>
      <c r="J405" s="118"/>
      <c r="K405" s="84"/>
      <c r="L405" s="84"/>
      <c r="M405" s="87"/>
      <c r="N405" s="84"/>
      <c r="O405" s="85"/>
      <c r="P405" s="117"/>
      <c r="Q405" s="85"/>
      <c r="R405" s="419"/>
    </row>
    <row r="406" spans="1:18" s="98" customFormat="1" x14ac:dyDescent="0.25">
      <c r="A406" s="48"/>
      <c r="B406" s="86"/>
      <c r="C406" s="82"/>
      <c r="D406" s="96"/>
      <c r="E406" s="86"/>
      <c r="F406" s="71"/>
      <c r="G406" s="71"/>
      <c r="H406" s="63"/>
      <c r="I406" s="97"/>
      <c r="J406" s="118"/>
      <c r="K406" s="84"/>
      <c r="L406" s="84"/>
      <c r="M406" s="87"/>
      <c r="N406" s="84"/>
      <c r="O406" s="85"/>
      <c r="P406" s="117"/>
      <c r="Q406" s="85"/>
      <c r="R406" s="419"/>
    </row>
    <row r="407" spans="1:18" s="98" customFormat="1" x14ac:dyDescent="0.25">
      <c r="A407" s="48"/>
      <c r="B407" s="86"/>
      <c r="C407" s="82"/>
      <c r="D407" s="96"/>
      <c r="E407" s="86"/>
      <c r="F407" s="71"/>
      <c r="G407" s="71"/>
      <c r="H407" s="63"/>
      <c r="I407" s="97"/>
      <c r="J407" s="118"/>
      <c r="K407" s="84"/>
      <c r="L407" s="84"/>
      <c r="M407" s="87"/>
      <c r="N407" s="84"/>
      <c r="O407" s="85"/>
      <c r="P407" s="117"/>
      <c r="Q407" s="85"/>
      <c r="R407" s="419"/>
    </row>
    <row r="408" spans="1:18" s="98" customFormat="1" x14ac:dyDescent="0.25">
      <c r="A408" s="48"/>
      <c r="B408" s="86"/>
      <c r="C408" s="82"/>
      <c r="D408" s="96"/>
      <c r="E408" s="86"/>
      <c r="F408" s="71"/>
      <c r="G408" s="71"/>
      <c r="H408" s="63"/>
      <c r="I408" s="97"/>
      <c r="J408" s="118"/>
      <c r="K408" s="84"/>
      <c r="L408" s="84"/>
      <c r="M408" s="87"/>
      <c r="N408" s="84"/>
      <c r="O408" s="85"/>
      <c r="P408" s="117"/>
      <c r="Q408" s="85"/>
      <c r="R408" s="419"/>
    </row>
    <row r="409" spans="1:18" s="98" customFormat="1" hidden="1" x14ac:dyDescent="0.25">
      <c r="A409" s="48">
        <f t="shared" si="31"/>
        <v>1</v>
      </c>
      <c r="B409" s="86" t="s">
        <v>120</v>
      </c>
      <c r="C409" s="82" t="s">
        <v>91</v>
      </c>
      <c r="D409" s="96" t="s">
        <v>24</v>
      </c>
      <c r="E409" s="86" t="s">
        <v>92</v>
      </c>
      <c r="F409" s="71" t="s">
        <v>120</v>
      </c>
      <c r="G409" s="71"/>
      <c r="H409" s="63"/>
      <c r="I409" s="97" t="s">
        <v>25</v>
      </c>
      <c r="J409" s="118" t="s">
        <v>20</v>
      </c>
      <c r="K409" s="84" t="s">
        <v>121</v>
      </c>
      <c r="L409" s="84">
        <v>33863.164540779035</v>
      </c>
      <c r="M409" s="87">
        <v>1</v>
      </c>
      <c r="N409" s="84">
        <f t="shared" ref="N409:N417" si="36">L409*M409</f>
        <v>33863.164540779035</v>
      </c>
      <c r="O409" s="85" t="s">
        <v>122</v>
      </c>
      <c r="P409" s="117" t="s">
        <v>14</v>
      </c>
      <c r="Q409" s="85" t="s">
        <v>61</v>
      </c>
      <c r="R409" s="419">
        <v>1</v>
      </c>
    </row>
    <row r="410" spans="1:18" s="98" customFormat="1" hidden="1" x14ac:dyDescent="0.25">
      <c r="A410" s="48">
        <f t="shared" si="31"/>
        <v>2</v>
      </c>
      <c r="B410" s="86" t="s">
        <v>120</v>
      </c>
      <c r="C410" s="82" t="s">
        <v>91</v>
      </c>
      <c r="D410" s="96" t="s">
        <v>24</v>
      </c>
      <c r="E410" s="86" t="s">
        <v>92</v>
      </c>
      <c r="F410" s="71" t="s">
        <v>120</v>
      </c>
      <c r="G410" s="71"/>
      <c r="H410" s="63"/>
      <c r="I410" s="97" t="s">
        <v>25</v>
      </c>
      <c r="J410" s="118" t="s">
        <v>28</v>
      </c>
      <c r="K410" s="84" t="s">
        <v>121</v>
      </c>
      <c r="L410" s="84">
        <v>0</v>
      </c>
      <c r="M410" s="87">
        <v>1</v>
      </c>
      <c r="N410" s="84">
        <f t="shared" si="36"/>
        <v>0</v>
      </c>
      <c r="O410" s="85" t="s">
        <v>122</v>
      </c>
      <c r="P410" s="117" t="s">
        <v>14</v>
      </c>
      <c r="Q410" s="85" t="s">
        <v>61</v>
      </c>
      <c r="R410" s="419">
        <v>1</v>
      </c>
    </row>
    <row r="411" spans="1:18" s="98" customFormat="1" hidden="1" x14ac:dyDescent="0.25">
      <c r="A411" s="48">
        <f t="shared" si="31"/>
        <v>3</v>
      </c>
      <c r="B411" s="86" t="s">
        <v>120</v>
      </c>
      <c r="C411" s="82" t="s">
        <v>91</v>
      </c>
      <c r="D411" s="96" t="s">
        <v>24</v>
      </c>
      <c r="E411" s="86" t="s">
        <v>92</v>
      </c>
      <c r="F411" s="71" t="s">
        <v>120</v>
      </c>
      <c r="G411" s="71"/>
      <c r="H411" s="63"/>
      <c r="I411" s="97" t="s">
        <v>25</v>
      </c>
      <c r="J411" s="118" t="s">
        <v>34</v>
      </c>
      <c r="K411" s="84" t="s">
        <v>121</v>
      </c>
      <c r="L411" s="84">
        <v>399340.35959034186</v>
      </c>
      <c r="M411" s="87">
        <v>1</v>
      </c>
      <c r="N411" s="84">
        <f t="shared" si="36"/>
        <v>399340.35959034186</v>
      </c>
      <c r="O411" s="85" t="s">
        <v>374</v>
      </c>
      <c r="P411" s="117" t="s">
        <v>14</v>
      </c>
      <c r="Q411" s="85" t="s">
        <v>61</v>
      </c>
      <c r="R411" s="419">
        <v>1</v>
      </c>
    </row>
    <row r="412" spans="1:18" s="98" customFormat="1" hidden="1" x14ac:dyDescent="0.25">
      <c r="A412" s="48">
        <f t="shared" si="31"/>
        <v>4</v>
      </c>
      <c r="B412" s="86" t="s">
        <v>120</v>
      </c>
      <c r="C412" s="82" t="s">
        <v>91</v>
      </c>
      <c r="D412" s="96" t="s">
        <v>24</v>
      </c>
      <c r="E412" s="119" t="s">
        <v>92</v>
      </c>
      <c r="F412" s="71" t="s">
        <v>120</v>
      </c>
      <c r="G412" s="71"/>
      <c r="H412" s="63"/>
      <c r="I412" s="97" t="s">
        <v>25</v>
      </c>
      <c r="J412" s="118" t="s">
        <v>35</v>
      </c>
      <c r="K412" s="84" t="s">
        <v>121</v>
      </c>
      <c r="L412" s="84">
        <v>101230.5312579249</v>
      </c>
      <c r="M412" s="87">
        <v>1</v>
      </c>
      <c r="N412" s="84">
        <f t="shared" si="36"/>
        <v>101230.5312579249</v>
      </c>
      <c r="O412" s="85" t="s">
        <v>374</v>
      </c>
      <c r="P412" s="117" t="s">
        <v>14</v>
      </c>
      <c r="Q412" s="85" t="s">
        <v>61</v>
      </c>
      <c r="R412" s="419">
        <v>1</v>
      </c>
    </row>
    <row r="413" spans="1:18" s="98" customFormat="1" hidden="1" x14ac:dyDescent="0.25">
      <c r="A413" s="48">
        <f t="shared" si="31"/>
        <v>5</v>
      </c>
      <c r="B413" s="86" t="s">
        <v>120</v>
      </c>
      <c r="C413" s="82" t="s">
        <v>91</v>
      </c>
      <c r="D413" s="96" t="s">
        <v>24</v>
      </c>
      <c r="E413" s="119" t="s">
        <v>92</v>
      </c>
      <c r="F413" s="71" t="s">
        <v>120</v>
      </c>
      <c r="G413" s="71"/>
      <c r="H413" s="63"/>
      <c r="I413" s="97" t="s">
        <v>25</v>
      </c>
      <c r="J413" s="118" t="s">
        <v>35</v>
      </c>
      <c r="K413" s="84" t="s">
        <v>121</v>
      </c>
      <c r="L413" s="84">
        <v>787646.25500000012</v>
      </c>
      <c r="M413" s="87">
        <v>1</v>
      </c>
      <c r="N413" s="84">
        <f t="shared" si="36"/>
        <v>787646.25500000012</v>
      </c>
      <c r="O413" s="85" t="s">
        <v>375</v>
      </c>
      <c r="P413" s="117" t="s">
        <v>14</v>
      </c>
      <c r="Q413" s="85" t="s">
        <v>61</v>
      </c>
      <c r="R413" s="419">
        <v>1</v>
      </c>
    </row>
    <row r="414" spans="1:18" s="98" customFormat="1" hidden="1" x14ac:dyDescent="0.25">
      <c r="A414" s="48">
        <f t="shared" si="31"/>
        <v>6</v>
      </c>
      <c r="B414" s="86" t="s">
        <v>120</v>
      </c>
      <c r="C414" s="82" t="s">
        <v>91</v>
      </c>
      <c r="D414" s="96" t="s">
        <v>24</v>
      </c>
      <c r="E414" s="86" t="s">
        <v>92</v>
      </c>
      <c r="F414" s="71" t="s">
        <v>120</v>
      </c>
      <c r="G414" s="71"/>
      <c r="H414" s="63"/>
      <c r="I414" s="97" t="s">
        <v>12</v>
      </c>
      <c r="J414" s="118" t="s">
        <v>41</v>
      </c>
      <c r="K414" s="84" t="s">
        <v>121</v>
      </c>
      <c r="L414" s="84">
        <v>56025.498584928231</v>
      </c>
      <c r="M414" s="87">
        <v>1</v>
      </c>
      <c r="N414" s="84">
        <f t="shared" si="36"/>
        <v>56025.498584928231</v>
      </c>
      <c r="O414" s="85" t="s">
        <v>118</v>
      </c>
      <c r="P414" s="117" t="s">
        <v>14</v>
      </c>
      <c r="Q414" s="85" t="s">
        <v>61</v>
      </c>
      <c r="R414" s="419">
        <v>1</v>
      </c>
    </row>
    <row r="415" spans="1:18" s="98" customFormat="1" hidden="1" x14ac:dyDescent="0.25">
      <c r="A415" s="48">
        <f t="shared" si="31"/>
        <v>7</v>
      </c>
      <c r="B415" s="86" t="s">
        <v>120</v>
      </c>
      <c r="C415" s="82" t="s">
        <v>91</v>
      </c>
      <c r="D415" s="96" t="s">
        <v>24</v>
      </c>
      <c r="E415" s="86" t="s">
        <v>92</v>
      </c>
      <c r="F415" s="71" t="s">
        <v>123</v>
      </c>
      <c r="G415" s="71"/>
      <c r="H415" s="63"/>
      <c r="I415" s="97" t="s">
        <v>22</v>
      </c>
      <c r="J415" s="118" t="s">
        <v>41</v>
      </c>
      <c r="K415" s="84" t="s">
        <v>124</v>
      </c>
      <c r="L415" s="84">
        <v>11832.394920737674</v>
      </c>
      <c r="M415" s="87">
        <v>48</v>
      </c>
      <c r="N415" s="84">
        <f t="shared" si="36"/>
        <v>567954.95619540836</v>
      </c>
      <c r="O415" s="85" t="s">
        <v>118</v>
      </c>
      <c r="P415" s="117" t="s">
        <v>14</v>
      </c>
      <c r="Q415" s="85" t="s">
        <v>61</v>
      </c>
      <c r="R415" s="419">
        <v>1</v>
      </c>
    </row>
    <row r="416" spans="1:18" s="98" customFormat="1" hidden="1" x14ac:dyDescent="0.25">
      <c r="A416" s="48">
        <f t="shared" si="31"/>
        <v>8</v>
      </c>
      <c r="B416" s="86" t="s">
        <v>120</v>
      </c>
      <c r="C416" s="82" t="s">
        <v>91</v>
      </c>
      <c r="D416" s="96" t="s">
        <v>24</v>
      </c>
      <c r="E416" s="86" t="s">
        <v>92</v>
      </c>
      <c r="F416" s="71" t="s">
        <v>125</v>
      </c>
      <c r="G416" s="71"/>
      <c r="H416" s="63"/>
      <c r="I416" s="97" t="s">
        <v>22</v>
      </c>
      <c r="J416" s="118" t="s">
        <v>41</v>
      </c>
      <c r="K416" s="84" t="s">
        <v>124</v>
      </c>
      <c r="L416" s="84">
        <v>11832.394920737674</v>
      </c>
      <c r="M416" s="87">
        <v>42</v>
      </c>
      <c r="N416" s="84">
        <f t="shared" si="36"/>
        <v>496960.5866709823</v>
      </c>
      <c r="O416" s="85" t="s">
        <v>118</v>
      </c>
      <c r="P416" s="117" t="s">
        <v>14</v>
      </c>
      <c r="Q416" s="85" t="s">
        <v>61</v>
      </c>
      <c r="R416" s="419">
        <v>1</v>
      </c>
    </row>
    <row r="417" spans="1:18" s="98" customFormat="1" hidden="1" x14ac:dyDescent="0.25">
      <c r="A417" s="48">
        <f t="shared" si="31"/>
        <v>9</v>
      </c>
      <c r="B417" s="86" t="s">
        <v>120</v>
      </c>
      <c r="C417" s="82" t="s">
        <v>91</v>
      </c>
      <c r="D417" s="96" t="s">
        <v>24</v>
      </c>
      <c r="E417" s="86" t="s">
        <v>92</v>
      </c>
      <c r="F417" s="71" t="s">
        <v>62</v>
      </c>
      <c r="G417" s="71"/>
      <c r="H417" s="63"/>
      <c r="I417" s="97" t="s">
        <v>22</v>
      </c>
      <c r="J417" s="118" t="s">
        <v>41</v>
      </c>
      <c r="K417" s="84" t="s">
        <v>124</v>
      </c>
      <c r="L417" s="84">
        <v>11832.394920737674</v>
      </c>
      <c r="M417" s="87">
        <v>5</v>
      </c>
      <c r="N417" s="84">
        <f t="shared" si="36"/>
        <v>59161.974603688366</v>
      </c>
      <c r="O417" s="85" t="s">
        <v>118</v>
      </c>
      <c r="P417" s="117" t="s">
        <v>14</v>
      </c>
      <c r="Q417" s="85" t="s">
        <v>61</v>
      </c>
      <c r="R417" s="419">
        <v>1</v>
      </c>
    </row>
    <row r="418" spans="1:18" s="98" customFormat="1" hidden="1" x14ac:dyDescent="0.25">
      <c r="A418" s="48">
        <f t="shared" si="31"/>
        <v>10</v>
      </c>
      <c r="B418" s="86"/>
      <c r="C418" s="82"/>
      <c r="D418" s="96"/>
      <c r="E418" s="86"/>
      <c r="F418" s="71"/>
      <c r="G418" s="71"/>
      <c r="H418" s="63"/>
      <c r="I418" s="97"/>
      <c r="J418" s="118"/>
      <c r="K418" s="84"/>
      <c r="L418" s="84"/>
      <c r="M418" s="87"/>
      <c r="N418" s="84"/>
      <c r="O418" s="85"/>
      <c r="P418" s="117"/>
      <c r="Q418" s="85"/>
      <c r="R418" s="419"/>
    </row>
    <row r="419" spans="1:18" s="99" customFormat="1" x14ac:dyDescent="0.25">
      <c r="A419" s="48"/>
      <c r="B419" s="86"/>
      <c r="C419" s="82"/>
      <c r="D419" s="96"/>
      <c r="E419" s="86"/>
      <c r="F419" s="71"/>
      <c r="G419" s="71"/>
      <c r="H419" s="63"/>
      <c r="I419" s="97"/>
      <c r="J419" s="118"/>
      <c r="K419" s="84"/>
      <c r="L419" s="84"/>
      <c r="M419" s="87"/>
      <c r="N419" s="84"/>
      <c r="O419" s="85"/>
      <c r="P419" s="117"/>
      <c r="Q419" s="85"/>
      <c r="R419" s="419"/>
    </row>
    <row r="420" spans="1:18" s="99" customFormat="1" x14ac:dyDescent="0.25">
      <c r="A420" s="48"/>
      <c r="B420" s="86"/>
      <c r="C420" s="82"/>
      <c r="D420" s="96"/>
      <c r="E420" s="86"/>
      <c r="F420" s="71"/>
      <c r="G420" s="71"/>
      <c r="H420" s="63"/>
      <c r="I420" s="97"/>
      <c r="J420" s="118"/>
      <c r="K420" s="84"/>
      <c r="L420" s="84"/>
      <c r="M420" s="87"/>
      <c r="N420" s="84"/>
      <c r="O420" s="85"/>
      <c r="P420" s="117"/>
      <c r="Q420" s="85"/>
      <c r="R420" s="419"/>
    </row>
    <row r="421" spans="1:18" s="99" customFormat="1" x14ac:dyDescent="0.25">
      <c r="A421" s="48"/>
      <c r="B421" s="86"/>
      <c r="C421" s="82"/>
      <c r="D421" s="96"/>
      <c r="E421" s="86"/>
      <c r="F421" s="71"/>
      <c r="G421" s="71"/>
      <c r="H421" s="63"/>
      <c r="I421" s="97"/>
      <c r="J421" s="118"/>
      <c r="K421" s="84"/>
      <c r="L421" s="84"/>
      <c r="M421" s="87"/>
      <c r="N421" s="84"/>
      <c r="O421" s="85"/>
      <c r="P421" s="117"/>
      <c r="Q421" s="85"/>
      <c r="R421" s="419"/>
    </row>
    <row r="422" spans="1:18" s="99" customFormat="1" hidden="1" x14ac:dyDescent="0.25">
      <c r="A422" s="48">
        <f t="shared" ref="A422:A482" si="37">A421+1</f>
        <v>1</v>
      </c>
      <c r="B422" s="86" t="s">
        <v>120</v>
      </c>
      <c r="C422" s="82" t="s">
        <v>93</v>
      </c>
      <c r="D422" s="96" t="s">
        <v>24</v>
      </c>
      <c r="E422" s="86" t="s">
        <v>94</v>
      </c>
      <c r="F422" s="71" t="s">
        <v>120</v>
      </c>
      <c r="G422" s="71"/>
      <c r="H422" s="63"/>
      <c r="I422" s="97" t="s">
        <v>25</v>
      </c>
      <c r="J422" s="118" t="s">
        <v>20</v>
      </c>
      <c r="K422" s="84" t="s">
        <v>121</v>
      </c>
      <c r="L422" s="84">
        <v>32221.530637394379</v>
      </c>
      <c r="M422" s="87">
        <v>1</v>
      </c>
      <c r="N422" s="84">
        <f t="shared" ref="N422:N430" si="38">L422*M422</f>
        <v>32221.530637394379</v>
      </c>
      <c r="O422" s="85" t="s">
        <v>122</v>
      </c>
      <c r="P422" s="117" t="s">
        <v>14</v>
      </c>
      <c r="Q422" s="85" t="s">
        <v>61</v>
      </c>
      <c r="R422" s="419">
        <v>1</v>
      </c>
    </row>
    <row r="423" spans="1:18" s="99" customFormat="1" hidden="1" x14ac:dyDescent="0.25">
      <c r="A423" s="48">
        <f t="shared" si="37"/>
        <v>2</v>
      </c>
      <c r="B423" s="86" t="s">
        <v>120</v>
      </c>
      <c r="C423" s="82" t="s">
        <v>93</v>
      </c>
      <c r="D423" s="96" t="s">
        <v>24</v>
      </c>
      <c r="E423" s="86" t="s">
        <v>94</v>
      </c>
      <c r="F423" s="71" t="s">
        <v>120</v>
      </c>
      <c r="G423" s="71"/>
      <c r="H423" s="63"/>
      <c r="I423" s="310" t="s">
        <v>25</v>
      </c>
      <c r="J423" s="118" t="s">
        <v>28</v>
      </c>
      <c r="K423" s="84" t="s">
        <v>121</v>
      </c>
      <c r="L423" s="84">
        <v>0</v>
      </c>
      <c r="M423" s="87">
        <v>1</v>
      </c>
      <c r="N423" s="84">
        <f t="shared" si="38"/>
        <v>0</v>
      </c>
      <c r="O423" s="85" t="s">
        <v>122</v>
      </c>
      <c r="P423" s="117" t="s">
        <v>14</v>
      </c>
      <c r="Q423" s="85" t="s">
        <v>61</v>
      </c>
      <c r="R423" s="419">
        <v>1</v>
      </c>
    </row>
    <row r="424" spans="1:18" s="99" customFormat="1" hidden="1" x14ac:dyDescent="0.25">
      <c r="A424" s="48">
        <f t="shared" si="37"/>
        <v>3</v>
      </c>
      <c r="B424" s="86" t="s">
        <v>120</v>
      </c>
      <c r="C424" s="82" t="s">
        <v>93</v>
      </c>
      <c r="D424" s="96" t="s">
        <v>24</v>
      </c>
      <c r="E424" s="119" t="s">
        <v>94</v>
      </c>
      <c r="F424" s="71" t="s">
        <v>120</v>
      </c>
      <c r="G424" s="71"/>
      <c r="H424" s="63"/>
      <c r="I424" s="97" t="s">
        <v>25</v>
      </c>
      <c r="J424" s="118" t="s">
        <v>34</v>
      </c>
      <c r="K424" s="84" t="s">
        <v>121</v>
      </c>
      <c r="L424" s="84">
        <v>380299.11940674897</v>
      </c>
      <c r="M424" s="87">
        <v>1</v>
      </c>
      <c r="N424" s="84">
        <f t="shared" si="38"/>
        <v>380299.11940674897</v>
      </c>
      <c r="O424" s="85" t="s">
        <v>374</v>
      </c>
      <c r="P424" s="117" t="s">
        <v>14</v>
      </c>
      <c r="Q424" s="85" t="s">
        <v>61</v>
      </c>
      <c r="R424" s="419">
        <v>1</v>
      </c>
    </row>
    <row r="425" spans="1:18" s="99" customFormat="1" hidden="1" x14ac:dyDescent="0.25">
      <c r="A425" s="48">
        <f t="shared" si="37"/>
        <v>4</v>
      </c>
      <c r="B425" s="86" t="s">
        <v>120</v>
      </c>
      <c r="C425" s="82" t="s">
        <v>93</v>
      </c>
      <c r="D425" s="96" t="s">
        <v>24</v>
      </c>
      <c r="E425" s="119" t="s">
        <v>94</v>
      </c>
      <c r="F425" s="71" t="s">
        <v>120</v>
      </c>
      <c r="G425" s="71"/>
      <c r="H425" s="63"/>
      <c r="I425" s="97" t="s">
        <v>25</v>
      </c>
      <c r="J425" s="118" t="s">
        <v>35</v>
      </c>
      <c r="K425" s="84" t="s">
        <v>121</v>
      </c>
      <c r="L425" s="84">
        <v>96423.802286587073</v>
      </c>
      <c r="M425" s="87">
        <v>1</v>
      </c>
      <c r="N425" s="84">
        <f t="shared" si="38"/>
        <v>96423.802286587073</v>
      </c>
      <c r="O425" s="85" t="s">
        <v>374</v>
      </c>
      <c r="P425" s="117" t="s">
        <v>14</v>
      </c>
      <c r="Q425" s="85" t="s">
        <v>61</v>
      </c>
      <c r="R425" s="419">
        <v>1</v>
      </c>
    </row>
    <row r="426" spans="1:18" s="99" customFormat="1" hidden="1" x14ac:dyDescent="0.25">
      <c r="A426" s="48">
        <f t="shared" si="37"/>
        <v>5</v>
      </c>
      <c r="B426" s="86" t="s">
        <v>120</v>
      </c>
      <c r="C426" s="82" t="s">
        <v>93</v>
      </c>
      <c r="D426" s="96" t="s">
        <v>24</v>
      </c>
      <c r="E426" s="119" t="s">
        <v>94</v>
      </c>
      <c r="F426" s="71" t="s">
        <v>120</v>
      </c>
      <c r="G426" s="71"/>
      <c r="H426" s="63"/>
      <c r="I426" s="97" t="s">
        <v>25</v>
      </c>
      <c r="J426" s="118" t="s">
        <v>35</v>
      </c>
      <c r="K426" s="84" t="s">
        <v>121</v>
      </c>
      <c r="L426" s="84">
        <v>750375.76900000009</v>
      </c>
      <c r="M426" s="87">
        <v>1</v>
      </c>
      <c r="N426" s="84">
        <f t="shared" si="38"/>
        <v>750375.76900000009</v>
      </c>
      <c r="O426" s="85" t="s">
        <v>375</v>
      </c>
      <c r="P426" s="117" t="s">
        <v>14</v>
      </c>
      <c r="Q426" s="85" t="s">
        <v>61</v>
      </c>
      <c r="R426" s="419">
        <v>1</v>
      </c>
    </row>
    <row r="427" spans="1:18" s="99" customFormat="1" hidden="1" x14ac:dyDescent="0.25">
      <c r="A427" s="48">
        <f t="shared" si="37"/>
        <v>6</v>
      </c>
      <c r="B427" s="86" t="s">
        <v>120</v>
      </c>
      <c r="C427" s="82" t="s">
        <v>93</v>
      </c>
      <c r="D427" s="96" t="s">
        <v>24</v>
      </c>
      <c r="E427" s="119" t="s">
        <v>94</v>
      </c>
      <c r="F427" s="71" t="s">
        <v>120</v>
      </c>
      <c r="G427" s="71"/>
      <c r="H427" s="63"/>
      <c r="I427" s="97" t="s">
        <v>12</v>
      </c>
      <c r="J427" s="118" t="s">
        <v>41</v>
      </c>
      <c r="K427" s="84" t="s">
        <v>121</v>
      </c>
      <c r="L427" s="84">
        <v>54994.989552785206</v>
      </c>
      <c r="M427" s="87">
        <v>1</v>
      </c>
      <c r="N427" s="84">
        <f t="shared" si="38"/>
        <v>54994.989552785206</v>
      </c>
      <c r="O427" s="85" t="s">
        <v>118</v>
      </c>
      <c r="P427" s="117" t="s">
        <v>14</v>
      </c>
      <c r="Q427" s="85" t="s">
        <v>61</v>
      </c>
      <c r="R427" s="419">
        <v>1</v>
      </c>
    </row>
    <row r="428" spans="1:18" s="99" customFormat="1" hidden="1" x14ac:dyDescent="0.25">
      <c r="A428" s="48">
        <f t="shared" si="37"/>
        <v>7</v>
      </c>
      <c r="B428" s="86" t="s">
        <v>120</v>
      </c>
      <c r="C428" s="82" t="s">
        <v>93</v>
      </c>
      <c r="D428" s="96" t="s">
        <v>24</v>
      </c>
      <c r="E428" s="119" t="s">
        <v>94</v>
      </c>
      <c r="F428" s="71" t="s">
        <v>123</v>
      </c>
      <c r="G428" s="71"/>
      <c r="H428" s="63"/>
      <c r="I428" s="97" t="s">
        <v>22</v>
      </c>
      <c r="J428" s="118" t="s">
        <v>41</v>
      </c>
      <c r="K428" s="84" t="s">
        <v>124</v>
      </c>
      <c r="L428" s="84">
        <v>11832.394920737674</v>
      </c>
      <c r="M428" s="87">
        <v>48</v>
      </c>
      <c r="N428" s="84">
        <f t="shared" si="38"/>
        <v>567954.95619540836</v>
      </c>
      <c r="O428" s="85" t="s">
        <v>118</v>
      </c>
      <c r="P428" s="117" t="s">
        <v>14</v>
      </c>
      <c r="Q428" s="85" t="s">
        <v>61</v>
      </c>
      <c r="R428" s="419">
        <v>1</v>
      </c>
    </row>
    <row r="429" spans="1:18" s="99" customFormat="1" hidden="1" x14ac:dyDescent="0.25">
      <c r="A429" s="48">
        <f t="shared" si="37"/>
        <v>8</v>
      </c>
      <c r="B429" s="86" t="s">
        <v>120</v>
      </c>
      <c r="C429" s="82" t="s">
        <v>93</v>
      </c>
      <c r="D429" s="96" t="s">
        <v>24</v>
      </c>
      <c r="E429" s="119" t="s">
        <v>94</v>
      </c>
      <c r="F429" s="71" t="s">
        <v>125</v>
      </c>
      <c r="G429" s="71"/>
      <c r="H429" s="63"/>
      <c r="I429" s="97" t="s">
        <v>22</v>
      </c>
      <c r="J429" s="118" t="s">
        <v>41</v>
      </c>
      <c r="K429" s="84" t="s">
        <v>124</v>
      </c>
      <c r="L429" s="84">
        <v>11832.394920737674</v>
      </c>
      <c r="M429" s="87">
        <v>42</v>
      </c>
      <c r="N429" s="84">
        <f t="shared" si="38"/>
        <v>496960.5866709823</v>
      </c>
      <c r="O429" s="85" t="s">
        <v>118</v>
      </c>
      <c r="P429" s="117" t="s">
        <v>14</v>
      </c>
      <c r="Q429" s="85" t="s">
        <v>61</v>
      </c>
      <c r="R429" s="419">
        <v>1</v>
      </c>
    </row>
    <row r="430" spans="1:18" s="99" customFormat="1" hidden="1" x14ac:dyDescent="0.25">
      <c r="A430" s="48">
        <f t="shared" si="37"/>
        <v>9</v>
      </c>
      <c r="B430" s="86" t="s">
        <v>120</v>
      </c>
      <c r="C430" s="82" t="s">
        <v>93</v>
      </c>
      <c r="D430" s="96" t="s">
        <v>24</v>
      </c>
      <c r="E430" s="119" t="s">
        <v>94</v>
      </c>
      <c r="F430" s="71" t="s">
        <v>62</v>
      </c>
      <c r="G430" s="71"/>
      <c r="H430" s="63"/>
      <c r="I430" s="97" t="s">
        <v>22</v>
      </c>
      <c r="J430" s="118" t="s">
        <v>41</v>
      </c>
      <c r="K430" s="84" t="s">
        <v>124</v>
      </c>
      <c r="L430" s="84">
        <v>11832.394920737674</v>
      </c>
      <c r="M430" s="87">
        <v>5</v>
      </c>
      <c r="N430" s="84">
        <f t="shared" si="38"/>
        <v>59161.974603688366</v>
      </c>
      <c r="O430" s="85" t="s">
        <v>118</v>
      </c>
      <c r="P430" s="117" t="s">
        <v>14</v>
      </c>
      <c r="Q430" s="85" t="s">
        <v>61</v>
      </c>
      <c r="R430" s="419">
        <v>1</v>
      </c>
    </row>
    <row r="431" spans="1:18" hidden="1" x14ac:dyDescent="0.25">
      <c r="A431" s="48">
        <f t="shared" si="37"/>
        <v>10</v>
      </c>
      <c r="B431" s="86"/>
      <c r="C431" s="82"/>
      <c r="D431" s="96"/>
      <c r="E431" s="119"/>
      <c r="F431" s="71"/>
      <c r="G431" s="71"/>
      <c r="H431" s="63"/>
      <c r="I431" s="97"/>
      <c r="J431" s="118"/>
      <c r="K431" s="84"/>
      <c r="L431" s="84"/>
      <c r="M431" s="87"/>
      <c r="N431" s="84"/>
      <c r="O431" s="85"/>
      <c r="P431" s="117"/>
      <c r="Q431" s="85"/>
      <c r="R431" s="419"/>
    </row>
    <row r="432" spans="1:18" s="98" customFormat="1" x14ac:dyDescent="0.25">
      <c r="A432" s="48"/>
      <c r="B432" s="86"/>
      <c r="C432" s="82"/>
      <c r="D432" s="96"/>
      <c r="E432" s="119"/>
      <c r="F432" s="71"/>
      <c r="G432" s="71"/>
      <c r="H432" s="63"/>
      <c r="I432" s="97"/>
      <c r="J432" s="118"/>
      <c r="K432" s="84"/>
      <c r="L432" s="84"/>
      <c r="M432" s="87"/>
      <c r="N432" s="84"/>
      <c r="O432" s="85"/>
      <c r="P432" s="117"/>
      <c r="Q432" s="85"/>
      <c r="R432" s="419"/>
    </row>
    <row r="433" spans="1:18" s="98" customFormat="1" x14ac:dyDescent="0.25">
      <c r="A433" s="48"/>
      <c r="B433" s="86"/>
      <c r="C433" s="82"/>
      <c r="D433" s="96"/>
      <c r="E433" s="119"/>
      <c r="F433" s="71"/>
      <c r="G433" s="71"/>
      <c r="H433" s="63"/>
      <c r="I433" s="97"/>
      <c r="J433" s="118"/>
      <c r="K433" s="84"/>
      <c r="L433" s="84"/>
      <c r="M433" s="87"/>
      <c r="N433" s="84"/>
      <c r="O433" s="85"/>
      <c r="P433" s="117"/>
      <c r="Q433" s="85"/>
      <c r="R433" s="419"/>
    </row>
    <row r="434" spans="1:18" s="98" customFormat="1" x14ac:dyDescent="0.25">
      <c r="A434" s="48"/>
      <c r="B434" s="86"/>
      <c r="C434" s="82"/>
      <c r="D434" s="96"/>
      <c r="E434" s="119"/>
      <c r="F434" s="71"/>
      <c r="G434" s="71"/>
      <c r="H434" s="63"/>
      <c r="I434" s="97"/>
      <c r="J434" s="118"/>
      <c r="K434" s="84"/>
      <c r="L434" s="84"/>
      <c r="M434" s="87"/>
      <c r="N434" s="84"/>
      <c r="O434" s="85"/>
      <c r="P434" s="117"/>
      <c r="Q434" s="85"/>
      <c r="R434" s="419"/>
    </row>
    <row r="435" spans="1:18" s="98" customFormat="1" hidden="1" x14ac:dyDescent="0.25">
      <c r="A435" s="48">
        <f t="shared" si="37"/>
        <v>1</v>
      </c>
      <c r="B435" s="86" t="s">
        <v>120</v>
      </c>
      <c r="C435" s="82" t="s">
        <v>95</v>
      </c>
      <c r="D435" s="96" t="s">
        <v>24</v>
      </c>
      <c r="E435" s="119" t="s">
        <v>160</v>
      </c>
      <c r="F435" s="71" t="s">
        <v>120</v>
      </c>
      <c r="G435" s="71"/>
      <c r="H435" s="63"/>
      <c r="I435" s="97" t="s">
        <v>25</v>
      </c>
      <c r="J435" s="118" t="s">
        <v>20</v>
      </c>
      <c r="K435" s="84" t="s">
        <v>121</v>
      </c>
      <c r="L435" s="84">
        <v>5701.8356549884074</v>
      </c>
      <c r="M435" s="87">
        <v>1</v>
      </c>
      <c r="N435" s="84">
        <f t="shared" ref="N435:N443" si="39">L435*M435</f>
        <v>5701.8356549884074</v>
      </c>
      <c r="O435" s="85" t="s">
        <v>122</v>
      </c>
      <c r="P435" s="117" t="s">
        <v>14</v>
      </c>
      <c r="Q435" s="85" t="s">
        <v>61</v>
      </c>
      <c r="R435" s="419">
        <v>1</v>
      </c>
    </row>
    <row r="436" spans="1:18" s="98" customFormat="1" hidden="1" x14ac:dyDescent="0.25">
      <c r="A436" s="48">
        <f t="shared" si="37"/>
        <v>2</v>
      </c>
      <c r="B436" s="86" t="s">
        <v>120</v>
      </c>
      <c r="C436" s="82" t="s">
        <v>95</v>
      </c>
      <c r="D436" s="96" t="s">
        <v>24</v>
      </c>
      <c r="E436" s="119" t="s">
        <v>160</v>
      </c>
      <c r="F436" s="71" t="s">
        <v>120</v>
      </c>
      <c r="G436" s="71"/>
      <c r="H436" s="63"/>
      <c r="I436" s="97" t="s">
        <v>25</v>
      </c>
      <c r="J436" s="118" t="s">
        <v>28</v>
      </c>
      <c r="K436" s="84" t="s">
        <v>121</v>
      </c>
      <c r="L436" s="84">
        <v>0</v>
      </c>
      <c r="M436" s="87">
        <v>1</v>
      </c>
      <c r="N436" s="84">
        <f t="shared" si="39"/>
        <v>0</v>
      </c>
      <c r="O436" s="85" t="s">
        <v>122</v>
      </c>
      <c r="P436" s="117" t="s">
        <v>14</v>
      </c>
      <c r="Q436" s="85" t="s">
        <v>61</v>
      </c>
      <c r="R436" s="419">
        <v>1</v>
      </c>
    </row>
    <row r="437" spans="1:18" s="98" customFormat="1" hidden="1" x14ac:dyDescent="0.25">
      <c r="A437" s="48">
        <f t="shared" si="37"/>
        <v>3</v>
      </c>
      <c r="B437" s="86" t="s">
        <v>120</v>
      </c>
      <c r="C437" s="82" t="s">
        <v>95</v>
      </c>
      <c r="D437" s="96" t="s">
        <v>24</v>
      </c>
      <c r="E437" s="119" t="s">
        <v>160</v>
      </c>
      <c r="F437" s="71" t="s">
        <v>120</v>
      </c>
      <c r="G437" s="71"/>
      <c r="H437" s="63"/>
      <c r="I437" s="97" t="s">
        <v>25</v>
      </c>
      <c r="J437" s="118" t="s">
        <v>34</v>
      </c>
      <c r="K437" s="84" t="s">
        <v>121</v>
      </c>
      <c r="L437" s="84">
        <v>95859.612378155507</v>
      </c>
      <c r="M437" s="87">
        <v>1</v>
      </c>
      <c r="N437" s="84">
        <f t="shared" si="39"/>
        <v>95859.612378155507</v>
      </c>
      <c r="O437" s="85" t="s">
        <v>374</v>
      </c>
      <c r="P437" s="117" t="s">
        <v>14</v>
      </c>
      <c r="Q437" s="85" t="s">
        <v>61</v>
      </c>
      <c r="R437" s="419">
        <v>1</v>
      </c>
    </row>
    <row r="438" spans="1:18" s="98" customFormat="1" hidden="1" x14ac:dyDescent="0.25">
      <c r="A438" s="48">
        <f t="shared" si="37"/>
        <v>4</v>
      </c>
      <c r="B438" s="86" t="s">
        <v>120</v>
      </c>
      <c r="C438" s="82" t="s">
        <v>95</v>
      </c>
      <c r="D438" s="96" t="s">
        <v>24</v>
      </c>
      <c r="E438" s="119" t="s">
        <v>160</v>
      </c>
      <c r="F438" s="71" t="s">
        <v>120</v>
      </c>
      <c r="G438" s="71"/>
      <c r="H438" s="63"/>
      <c r="I438" s="97" t="s">
        <v>25</v>
      </c>
      <c r="J438" s="118" t="s">
        <v>35</v>
      </c>
      <c r="K438" s="84" t="s">
        <v>121</v>
      </c>
      <c r="L438" s="84">
        <v>4297.7126967413406</v>
      </c>
      <c r="M438" s="87">
        <v>1</v>
      </c>
      <c r="N438" s="84">
        <f t="shared" si="39"/>
        <v>4297.7126967413406</v>
      </c>
      <c r="O438" s="85" t="s">
        <v>374</v>
      </c>
      <c r="P438" s="117" t="s">
        <v>14</v>
      </c>
      <c r="Q438" s="85" t="s">
        <v>61</v>
      </c>
      <c r="R438" s="419">
        <v>1</v>
      </c>
    </row>
    <row r="439" spans="1:18" s="98" customFormat="1" hidden="1" x14ac:dyDescent="0.25">
      <c r="A439" s="48">
        <f t="shared" si="37"/>
        <v>5</v>
      </c>
      <c r="B439" s="86" t="s">
        <v>120</v>
      </c>
      <c r="C439" s="82" t="s">
        <v>95</v>
      </c>
      <c r="D439" s="96" t="s">
        <v>24</v>
      </c>
      <c r="E439" s="119" t="s">
        <v>160</v>
      </c>
      <c r="F439" s="71" t="s">
        <v>120</v>
      </c>
      <c r="G439" s="71"/>
      <c r="H439" s="63"/>
      <c r="I439" s="97" t="s">
        <v>25</v>
      </c>
      <c r="J439" s="118" t="s">
        <v>35</v>
      </c>
      <c r="K439" s="84" t="s">
        <v>121</v>
      </c>
      <c r="L439" s="84">
        <v>116611.73700000001</v>
      </c>
      <c r="M439" s="87">
        <v>1</v>
      </c>
      <c r="N439" s="84">
        <f t="shared" si="39"/>
        <v>116611.73700000001</v>
      </c>
      <c r="O439" s="85" t="s">
        <v>375</v>
      </c>
      <c r="P439" s="117" t="s">
        <v>14</v>
      </c>
      <c r="Q439" s="85" t="s">
        <v>61</v>
      </c>
      <c r="R439" s="419">
        <v>1</v>
      </c>
    </row>
    <row r="440" spans="1:18" s="98" customFormat="1" hidden="1" x14ac:dyDescent="0.25">
      <c r="A440" s="48">
        <f t="shared" si="37"/>
        <v>6</v>
      </c>
      <c r="B440" s="86" t="s">
        <v>120</v>
      </c>
      <c r="C440" s="82" t="s">
        <v>95</v>
      </c>
      <c r="D440" s="96" t="s">
        <v>24</v>
      </c>
      <c r="E440" s="119" t="s">
        <v>160</v>
      </c>
      <c r="F440" s="71" t="s">
        <v>120</v>
      </c>
      <c r="G440" s="71"/>
      <c r="H440" s="63"/>
      <c r="I440" s="97" t="s">
        <v>12</v>
      </c>
      <c r="J440" s="118" t="s">
        <v>41</v>
      </c>
      <c r="K440" s="84" t="s">
        <v>121</v>
      </c>
      <c r="L440" s="84">
        <v>10513.175069024674</v>
      </c>
      <c r="M440" s="87">
        <v>1</v>
      </c>
      <c r="N440" s="84">
        <f t="shared" si="39"/>
        <v>10513.175069024674</v>
      </c>
      <c r="O440" s="85" t="s">
        <v>118</v>
      </c>
      <c r="P440" s="117" t="s">
        <v>14</v>
      </c>
      <c r="Q440" s="85" t="s">
        <v>61</v>
      </c>
      <c r="R440" s="419">
        <v>1</v>
      </c>
    </row>
    <row r="441" spans="1:18" s="98" customFormat="1" hidden="1" x14ac:dyDescent="0.25">
      <c r="A441" s="48">
        <f t="shared" si="37"/>
        <v>7</v>
      </c>
      <c r="B441" s="86" t="s">
        <v>120</v>
      </c>
      <c r="C441" s="82" t="s">
        <v>95</v>
      </c>
      <c r="D441" s="96" t="s">
        <v>24</v>
      </c>
      <c r="E441" s="119" t="s">
        <v>160</v>
      </c>
      <c r="F441" s="71" t="s">
        <v>123</v>
      </c>
      <c r="G441" s="71"/>
      <c r="H441" s="63"/>
      <c r="I441" s="97" t="s">
        <v>22</v>
      </c>
      <c r="J441" s="118" t="s">
        <v>41</v>
      </c>
      <c r="K441" s="84" t="s">
        <v>124</v>
      </c>
      <c r="L441" s="84">
        <v>11832.394920737674</v>
      </c>
      <c r="M441" s="87">
        <v>16</v>
      </c>
      <c r="N441" s="84">
        <f t="shared" si="39"/>
        <v>189318.31873180278</v>
      </c>
      <c r="O441" s="85" t="s">
        <v>118</v>
      </c>
      <c r="P441" s="117" t="s">
        <v>14</v>
      </c>
      <c r="Q441" s="85" t="s">
        <v>61</v>
      </c>
      <c r="R441" s="419">
        <v>1</v>
      </c>
    </row>
    <row r="442" spans="1:18" s="98" customFormat="1" hidden="1" x14ac:dyDescent="0.25">
      <c r="A442" s="48">
        <f t="shared" si="37"/>
        <v>8</v>
      </c>
      <c r="B442" s="86" t="s">
        <v>120</v>
      </c>
      <c r="C442" s="82" t="s">
        <v>95</v>
      </c>
      <c r="D442" s="96" t="s">
        <v>24</v>
      </c>
      <c r="E442" s="119" t="s">
        <v>160</v>
      </c>
      <c r="F442" s="71" t="s">
        <v>125</v>
      </c>
      <c r="G442" s="71"/>
      <c r="H442" s="63"/>
      <c r="I442" s="97" t="s">
        <v>22</v>
      </c>
      <c r="J442" s="118" t="s">
        <v>41</v>
      </c>
      <c r="K442" s="84" t="s">
        <v>124</v>
      </c>
      <c r="L442" s="84">
        <v>11832.394920737674</v>
      </c>
      <c r="M442" s="87">
        <v>7</v>
      </c>
      <c r="N442" s="84">
        <f t="shared" si="39"/>
        <v>82826.764445163717</v>
      </c>
      <c r="O442" s="85" t="s">
        <v>118</v>
      </c>
      <c r="P442" s="117" t="s">
        <v>14</v>
      </c>
      <c r="Q442" s="85" t="s">
        <v>61</v>
      </c>
      <c r="R442" s="419">
        <v>1</v>
      </c>
    </row>
    <row r="443" spans="1:18" s="98" customFormat="1" hidden="1" x14ac:dyDescent="0.25">
      <c r="A443" s="48">
        <f t="shared" si="37"/>
        <v>9</v>
      </c>
      <c r="B443" s="86" t="s">
        <v>120</v>
      </c>
      <c r="C443" s="82" t="s">
        <v>95</v>
      </c>
      <c r="D443" s="96" t="s">
        <v>24</v>
      </c>
      <c r="E443" s="119" t="s">
        <v>160</v>
      </c>
      <c r="F443" s="71" t="s">
        <v>62</v>
      </c>
      <c r="G443" s="71"/>
      <c r="H443" s="63"/>
      <c r="I443" s="97" t="s">
        <v>22</v>
      </c>
      <c r="J443" s="118" t="s">
        <v>41</v>
      </c>
      <c r="K443" s="84" t="s">
        <v>124</v>
      </c>
      <c r="L443" s="84">
        <v>11832.394920737674</v>
      </c>
      <c r="M443" s="87">
        <v>4</v>
      </c>
      <c r="N443" s="84">
        <f t="shared" si="39"/>
        <v>47329.579682950694</v>
      </c>
      <c r="O443" s="85" t="s">
        <v>118</v>
      </c>
      <c r="P443" s="117" t="s">
        <v>14</v>
      </c>
      <c r="Q443" s="85" t="s">
        <v>61</v>
      </c>
      <c r="R443" s="419">
        <v>1</v>
      </c>
    </row>
    <row r="444" spans="1:18" s="98" customFormat="1" hidden="1" x14ac:dyDescent="0.25">
      <c r="A444" s="48">
        <f t="shared" si="37"/>
        <v>10</v>
      </c>
      <c r="B444" s="86"/>
      <c r="C444" s="82"/>
      <c r="D444" s="96"/>
      <c r="E444" s="119"/>
      <c r="F444" s="71"/>
      <c r="G444" s="71"/>
      <c r="H444" s="63"/>
      <c r="I444" s="97"/>
      <c r="J444" s="118"/>
      <c r="K444" s="84"/>
      <c r="L444" s="84"/>
      <c r="M444" s="87"/>
      <c r="N444" s="84"/>
      <c r="O444" s="85"/>
      <c r="P444" s="117"/>
      <c r="Q444" s="85"/>
      <c r="R444" s="419"/>
    </row>
    <row r="445" spans="1:18" s="99" customFormat="1" x14ac:dyDescent="0.25">
      <c r="A445" s="48"/>
      <c r="B445" s="86"/>
      <c r="C445" s="82"/>
      <c r="D445" s="96"/>
      <c r="E445" s="119"/>
      <c r="F445" s="71"/>
      <c r="G445" s="71"/>
      <c r="H445" s="63"/>
      <c r="I445" s="97"/>
      <c r="J445" s="118"/>
      <c r="K445" s="84"/>
      <c r="L445" s="84"/>
      <c r="M445" s="87"/>
      <c r="N445" s="84"/>
      <c r="O445" s="85"/>
      <c r="P445" s="117"/>
      <c r="Q445" s="85"/>
      <c r="R445" s="419"/>
    </row>
    <row r="446" spans="1:18" s="99" customFormat="1" x14ac:dyDescent="0.25">
      <c r="A446" s="48"/>
      <c r="B446" s="86"/>
      <c r="C446" s="82"/>
      <c r="D446" s="96"/>
      <c r="E446" s="119"/>
      <c r="F446" s="71"/>
      <c r="G446" s="71"/>
      <c r="H446" s="63"/>
      <c r="I446" s="97"/>
      <c r="J446" s="118"/>
      <c r="K446" s="84"/>
      <c r="L446" s="84"/>
      <c r="M446" s="87"/>
      <c r="N446" s="84"/>
      <c r="O446" s="85"/>
      <c r="P446" s="117"/>
      <c r="Q446" s="85"/>
      <c r="R446" s="419"/>
    </row>
    <row r="447" spans="1:18" s="99" customFormat="1" x14ac:dyDescent="0.25">
      <c r="A447" s="48"/>
      <c r="B447" s="86"/>
      <c r="C447" s="82"/>
      <c r="D447" s="96"/>
      <c r="E447" s="119"/>
      <c r="F447" s="71"/>
      <c r="G447" s="71"/>
      <c r="H447" s="63"/>
      <c r="I447" s="97"/>
      <c r="J447" s="118"/>
      <c r="K447" s="84"/>
      <c r="L447" s="84"/>
      <c r="M447" s="87"/>
      <c r="N447" s="84"/>
      <c r="O447" s="85"/>
      <c r="P447" s="117"/>
      <c r="Q447" s="85"/>
      <c r="R447" s="419"/>
    </row>
    <row r="448" spans="1:18" s="99" customFormat="1" hidden="1" x14ac:dyDescent="0.25">
      <c r="A448" s="48">
        <f t="shared" si="37"/>
        <v>1</v>
      </c>
      <c r="B448" s="86" t="s">
        <v>120</v>
      </c>
      <c r="C448" s="82" t="s">
        <v>96</v>
      </c>
      <c r="D448" s="96" t="s">
        <v>24</v>
      </c>
      <c r="E448" s="119" t="s">
        <v>161</v>
      </c>
      <c r="F448" s="71" t="s">
        <v>120</v>
      </c>
      <c r="G448" s="71"/>
      <c r="H448" s="63"/>
      <c r="I448" s="97" t="s">
        <v>25</v>
      </c>
      <c r="J448" s="118" t="s">
        <v>20</v>
      </c>
      <c r="K448" s="84" t="s">
        <v>121</v>
      </c>
      <c r="L448" s="84">
        <v>5701.8356549884074</v>
      </c>
      <c r="M448" s="87">
        <v>1</v>
      </c>
      <c r="N448" s="84">
        <f t="shared" ref="N448:N456" si="40">L448*M448</f>
        <v>5701.8356549884074</v>
      </c>
      <c r="O448" s="85" t="s">
        <v>122</v>
      </c>
      <c r="P448" s="117" t="s">
        <v>14</v>
      </c>
      <c r="Q448" s="85" t="s">
        <v>61</v>
      </c>
      <c r="R448" s="419">
        <v>1</v>
      </c>
    </row>
    <row r="449" spans="1:18" s="99" customFormat="1" hidden="1" x14ac:dyDescent="0.25">
      <c r="A449" s="48">
        <f t="shared" si="37"/>
        <v>2</v>
      </c>
      <c r="B449" s="86" t="s">
        <v>120</v>
      </c>
      <c r="C449" s="82" t="s">
        <v>96</v>
      </c>
      <c r="D449" s="96" t="s">
        <v>24</v>
      </c>
      <c r="E449" s="119" t="s">
        <v>161</v>
      </c>
      <c r="F449" s="71" t="s">
        <v>120</v>
      </c>
      <c r="G449" s="71"/>
      <c r="H449" s="63"/>
      <c r="I449" s="97" t="s">
        <v>25</v>
      </c>
      <c r="J449" s="118" t="s">
        <v>28</v>
      </c>
      <c r="K449" s="84" t="s">
        <v>121</v>
      </c>
      <c r="L449" s="84">
        <v>0</v>
      </c>
      <c r="M449" s="87">
        <v>1</v>
      </c>
      <c r="N449" s="84">
        <f t="shared" si="40"/>
        <v>0</v>
      </c>
      <c r="O449" s="85" t="s">
        <v>122</v>
      </c>
      <c r="P449" s="117" t="s">
        <v>14</v>
      </c>
      <c r="Q449" s="85" t="s">
        <v>61</v>
      </c>
      <c r="R449" s="419">
        <v>1</v>
      </c>
    </row>
    <row r="450" spans="1:18" s="99" customFormat="1" hidden="1" x14ac:dyDescent="0.25">
      <c r="A450" s="48">
        <f t="shared" si="37"/>
        <v>3</v>
      </c>
      <c r="B450" s="86" t="s">
        <v>120</v>
      </c>
      <c r="C450" s="82" t="s">
        <v>96</v>
      </c>
      <c r="D450" s="96" t="s">
        <v>24</v>
      </c>
      <c r="E450" s="119" t="s">
        <v>161</v>
      </c>
      <c r="F450" s="71" t="s">
        <v>120</v>
      </c>
      <c r="G450" s="71"/>
      <c r="H450" s="63"/>
      <c r="I450" s="97" t="s">
        <v>25</v>
      </c>
      <c r="J450" s="118" t="s">
        <v>34</v>
      </c>
      <c r="K450" s="84" t="s">
        <v>121</v>
      </c>
      <c r="L450" s="84">
        <v>95859.612378155507</v>
      </c>
      <c r="M450" s="87">
        <v>1</v>
      </c>
      <c r="N450" s="84">
        <f t="shared" si="40"/>
        <v>95859.612378155507</v>
      </c>
      <c r="O450" s="85" t="s">
        <v>374</v>
      </c>
      <c r="P450" s="117" t="s">
        <v>14</v>
      </c>
      <c r="Q450" s="85" t="s">
        <v>61</v>
      </c>
      <c r="R450" s="419">
        <v>1</v>
      </c>
    </row>
    <row r="451" spans="1:18" s="99" customFormat="1" hidden="1" x14ac:dyDescent="0.25">
      <c r="A451" s="48">
        <f t="shared" si="37"/>
        <v>4</v>
      </c>
      <c r="B451" s="86" t="s">
        <v>120</v>
      </c>
      <c r="C451" s="82" t="s">
        <v>96</v>
      </c>
      <c r="D451" s="96" t="s">
        <v>24</v>
      </c>
      <c r="E451" s="119" t="s">
        <v>161</v>
      </c>
      <c r="F451" s="71" t="s">
        <v>120</v>
      </c>
      <c r="G451" s="71"/>
      <c r="H451" s="63"/>
      <c r="I451" s="310" t="s">
        <v>25</v>
      </c>
      <c r="J451" s="118" t="s">
        <v>35</v>
      </c>
      <c r="K451" s="84" t="s">
        <v>121</v>
      </c>
      <c r="L451" s="84">
        <v>4297.7126967413406</v>
      </c>
      <c r="M451" s="87">
        <v>1</v>
      </c>
      <c r="N451" s="84">
        <f t="shared" si="40"/>
        <v>4297.7126967413406</v>
      </c>
      <c r="O451" s="85" t="s">
        <v>374</v>
      </c>
      <c r="P451" s="117" t="s">
        <v>14</v>
      </c>
      <c r="Q451" s="85" t="s">
        <v>61</v>
      </c>
      <c r="R451" s="419">
        <v>1</v>
      </c>
    </row>
    <row r="452" spans="1:18" s="99" customFormat="1" hidden="1" x14ac:dyDescent="0.25">
      <c r="A452" s="48">
        <f t="shared" si="37"/>
        <v>5</v>
      </c>
      <c r="B452" s="86" t="s">
        <v>120</v>
      </c>
      <c r="C452" s="82" t="s">
        <v>96</v>
      </c>
      <c r="D452" s="96" t="s">
        <v>24</v>
      </c>
      <c r="E452" s="119" t="s">
        <v>161</v>
      </c>
      <c r="F452" s="71" t="s">
        <v>120</v>
      </c>
      <c r="G452" s="71"/>
      <c r="H452" s="63"/>
      <c r="I452" s="97" t="s">
        <v>25</v>
      </c>
      <c r="J452" s="118" t="s">
        <v>35</v>
      </c>
      <c r="K452" s="84" t="s">
        <v>121</v>
      </c>
      <c r="L452" s="84">
        <v>116611.73700000001</v>
      </c>
      <c r="M452" s="87">
        <v>1</v>
      </c>
      <c r="N452" s="84">
        <f t="shared" si="40"/>
        <v>116611.73700000001</v>
      </c>
      <c r="O452" s="85" t="s">
        <v>375</v>
      </c>
      <c r="P452" s="117" t="s">
        <v>14</v>
      </c>
      <c r="Q452" s="85" t="s">
        <v>61</v>
      </c>
      <c r="R452" s="419">
        <v>1</v>
      </c>
    </row>
    <row r="453" spans="1:18" s="99" customFormat="1" hidden="1" x14ac:dyDescent="0.25">
      <c r="A453" s="48">
        <f t="shared" si="37"/>
        <v>6</v>
      </c>
      <c r="B453" s="86" t="s">
        <v>120</v>
      </c>
      <c r="C453" s="82" t="s">
        <v>96</v>
      </c>
      <c r="D453" s="96" t="s">
        <v>24</v>
      </c>
      <c r="E453" s="119" t="s">
        <v>161</v>
      </c>
      <c r="F453" s="71" t="s">
        <v>120</v>
      </c>
      <c r="G453" s="71"/>
      <c r="H453" s="63"/>
      <c r="I453" s="97" t="s">
        <v>12</v>
      </c>
      <c r="J453" s="118" t="s">
        <v>41</v>
      </c>
      <c r="K453" s="84" t="s">
        <v>121</v>
      </c>
      <c r="L453" s="84">
        <v>10513.175069024674</v>
      </c>
      <c r="M453" s="87">
        <v>1</v>
      </c>
      <c r="N453" s="84">
        <f t="shared" si="40"/>
        <v>10513.175069024674</v>
      </c>
      <c r="O453" s="85" t="s">
        <v>118</v>
      </c>
      <c r="P453" s="117" t="s">
        <v>14</v>
      </c>
      <c r="Q453" s="85" t="s">
        <v>61</v>
      </c>
      <c r="R453" s="419">
        <v>1</v>
      </c>
    </row>
    <row r="454" spans="1:18" s="99" customFormat="1" hidden="1" x14ac:dyDescent="0.25">
      <c r="A454" s="48">
        <f t="shared" si="37"/>
        <v>7</v>
      </c>
      <c r="B454" s="86" t="s">
        <v>120</v>
      </c>
      <c r="C454" s="82" t="s">
        <v>96</v>
      </c>
      <c r="D454" s="96" t="s">
        <v>24</v>
      </c>
      <c r="E454" s="119" t="s">
        <v>161</v>
      </c>
      <c r="F454" s="71" t="s">
        <v>123</v>
      </c>
      <c r="G454" s="71"/>
      <c r="H454" s="63"/>
      <c r="I454" s="97" t="s">
        <v>22</v>
      </c>
      <c r="J454" s="118" t="s">
        <v>41</v>
      </c>
      <c r="K454" s="84" t="s">
        <v>124</v>
      </c>
      <c r="L454" s="84">
        <v>11832.394920737674</v>
      </c>
      <c r="M454" s="87">
        <v>8</v>
      </c>
      <c r="N454" s="84">
        <f t="shared" si="40"/>
        <v>94659.159365901389</v>
      </c>
      <c r="O454" s="85" t="s">
        <v>118</v>
      </c>
      <c r="P454" s="117" t="s">
        <v>14</v>
      </c>
      <c r="Q454" s="85" t="s">
        <v>61</v>
      </c>
      <c r="R454" s="419">
        <v>1</v>
      </c>
    </row>
    <row r="455" spans="1:18" s="99" customFormat="1" hidden="1" x14ac:dyDescent="0.25">
      <c r="A455" s="48">
        <f t="shared" si="37"/>
        <v>8</v>
      </c>
      <c r="B455" s="86" t="s">
        <v>120</v>
      </c>
      <c r="C455" s="82" t="s">
        <v>96</v>
      </c>
      <c r="D455" s="96" t="s">
        <v>24</v>
      </c>
      <c r="E455" s="119" t="s">
        <v>161</v>
      </c>
      <c r="F455" s="71" t="s">
        <v>125</v>
      </c>
      <c r="G455" s="71"/>
      <c r="H455" s="63"/>
      <c r="I455" s="97" t="s">
        <v>22</v>
      </c>
      <c r="J455" s="118" t="s">
        <v>41</v>
      </c>
      <c r="K455" s="84" t="s">
        <v>124</v>
      </c>
      <c r="L455" s="84">
        <v>11832.394920737674</v>
      </c>
      <c r="M455" s="87">
        <v>15</v>
      </c>
      <c r="N455" s="84">
        <f t="shared" si="40"/>
        <v>177485.92381106509</v>
      </c>
      <c r="O455" s="85" t="s">
        <v>118</v>
      </c>
      <c r="P455" s="117" t="s">
        <v>14</v>
      </c>
      <c r="Q455" s="85" t="s">
        <v>61</v>
      </c>
      <c r="R455" s="419">
        <v>1</v>
      </c>
    </row>
    <row r="456" spans="1:18" s="99" customFormat="1" hidden="1" x14ac:dyDescent="0.25">
      <c r="A456" s="48">
        <f t="shared" si="37"/>
        <v>9</v>
      </c>
      <c r="B456" s="86" t="s">
        <v>120</v>
      </c>
      <c r="C456" s="82" t="s">
        <v>96</v>
      </c>
      <c r="D456" s="96" t="s">
        <v>24</v>
      </c>
      <c r="E456" s="119" t="s">
        <v>161</v>
      </c>
      <c r="F456" s="71" t="s">
        <v>62</v>
      </c>
      <c r="G456" s="71"/>
      <c r="H456" s="63"/>
      <c r="I456" s="97" t="s">
        <v>22</v>
      </c>
      <c r="J456" s="118" t="s">
        <v>41</v>
      </c>
      <c r="K456" s="84" t="s">
        <v>124</v>
      </c>
      <c r="L456" s="84">
        <v>11832.394920737674</v>
      </c>
      <c r="M456" s="87">
        <v>4</v>
      </c>
      <c r="N456" s="84">
        <f t="shared" si="40"/>
        <v>47329.579682950694</v>
      </c>
      <c r="O456" s="85" t="s">
        <v>118</v>
      </c>
      <c r="P456" s="117" t="s">
        <v>14</v>
      </c>
      <c r="Q456" s="85" t="s">
        <v>61</v>
      </c>
      <c r="R456" s="419">
        <v>1</v>
      </c>
    </row>
    <row r="457" spans="1:18" hidden="1" x14ac:dyDescent="0.25">
      <c r="A457" s="48">
        <f t="shared" si="37"/>
        <v>10</v>
      </c>
      <c r="B457" s="86"/>
      <c r="C457" s="82"/>
      <c r="D457" s="96"/>
      <c r="E457" s="119"/>
      <c r="F457" s="71"/>
      <c r="G457" s="71"/>
      <c r="H457" s="63"/>
      <c r="I457" s="97"/>
      <c r="J457" s="118"/>
      <c r="K457" s="84"/>
      <c r="L457" s="84"/>
      <c r="M457" s="87"/>
      <c r="N457" s="84"/>
      <c r="O457" s="85"/>
      <c r="P457" s="117"/>
      <c r="Q457" s="85"/>
      <c r="R457" s="419"/>
    </row>
    <row r="458" spans="1:18" s="98" customFormat="1" x14ac:dyDescent="0.25">
      <c r="A458" s="48"/>
      <c r="B458" s="86"/>
      <c r="C458" s="82"/>
      <c r="D458" s="96"/>
      <c r="E458" s="119"/>
      <c r="F458" s="71"/>
      <c r="G458" s="71"/>
      <c r="H458" s="63"/>
      <c r="I458" s="97"/>
      <c r="J458" s="118"/>
      <c r="K458" s="84"/>
      <c r="L458" s="84"/>
      <c r="M458" s="87"/>
      <c r="N458" s="84"/>
      <c r="O458" s="85"/>
      <c r="P458" s="117"/>
      <c r="Q458" s="85"/>
      <c r="R458" s="419"/>
    </row>
    <row r="459" spans="1:18" s="98" customFormat="1" x14ac:dyDescent="0.25">
      <c r="A459" s="48"/>
      <c r="B459" s="86"/>
      <c r="C459" s="82"/>
      <c r="D459" s="96"/>
      <c r="E459" s="119"/>
      <c r="F459" s="71"/>
      <c r="G459" s="71"/>
      <c r="H459" s="63"/>
      <c r="I459" s="97"/>
      <c r="J459" s="118"/>
      <c r="K459" s="84"/>
      <c r="L459" s="84"/>
      <c r="M459" s="87"/>
      <c r="N459" s="84"/>
      <c r="O459" s="85"/>
      <c r="P459" s="117"/>
      <c r="Q459" s="85"/>
      <c r="R459" s="419"/>
    </row>
    <row r="460" spans="1:18" s="98" customFormat="1" x14ac:dyDescent="0.25">
      <c r="A460" s="48"/>
      <c r="B460" s="86"/>
      <c r="C460" s="82"/>
      <c r="D460" s="96"/>
      <c r="E460" s="119"/>
      <c r="F460" s="71"/>
      <c r="G460" s="71"/>
      <c r="H460" s="63"/>
      <c r="I460" s="97"/>
      <c r="J460" s="118"/>
      <c r="K460" s="84"/>
      <c r="L460" s="84"/>
      <c r="M460" s="87"/>
      <c r="N460" s="84"/>
      <c r="O460" s="85"/>
      <c r="P460" s="117"/>
      <c r="Q460" s="85"/>
      <c r="R460" s="419"/>
    </row>
    <row r="461" spans="1:18" s="98" customFormat="1" hidden="1" x14ac:dyDescent="0.25">
      <c r="A461" s="48">
        <f t="shared" si="37"/>
        <v>1</v>
      </c>
      <c r="B461" s="86" t="s">
        <v>120</v>
      </c>
      <c r="C461" s="82" t="s">
        <v>97</v>
      </c>
      <c r="D461" s="96" t="s">
        <v>24</v>
      </c>
      <c r="E461" s="119" t="s">
        <v>162</v>
      </c>
      <c r="F461" s="71" t="s">
        <v>120</v>
      </c>
      <c r="G461" s="71"/>
      <c r="H461" s="63"/>
      <c r="I461" s="97" t="s">
        <v>25</v>
      </c>
      <c r="J461" s="118" t="s">
        <v>20</v>
      </c>
      <c r="K461" s="84" t="s">
        <v>121</v>
      </c>
      <c r="L461" s="84">
        <v>24689.88469978681</v>
      </c>
      <c r="M461" s="87">
        <v>1</v>
      </c>
      <c r="N461" s="84">
        <f t="shared" ref="N461:N469" si="41">L461*M461</f>
        <v>24689.88469978681</v>
      </c>
      <c r="O461" s="85" t="s">
        <v>122</v>
      </c>
      <c r="P461" s="117" t="s">
        <v>14</v>
      </c>
      <c r="Q461" s="85" t="s">
        <v>61</v>
      </c>
      <c r="R461" s="419">
        <v>1</v>
      </c>
    </row>
    <row r="462" spans="1:18" s="98" customFormat="1" hidden="1" x14ac:dyDescent="0.25">
      <c r="A462" s="48">
        <f t="shared" si="37"/>
        <v>2</v>
      </c>
      <c r="B462" s="86" t="s">
        <v>120</v>
      </c>
      <c r="C462" s="82" t="s">
        <v>97</v>
      </c>
      <c r="D462" s="96" t="s">
        <v>24</v>
      </c>
      <c r="E462" s="119" t="s">
        <v>162</v>
      </c>
      <c r="F462" s="71" t="s">
        <v>120</v>
      </c>
      <c r="G462" s="71"/>
      <c r="H462" s="63"/>
      <c r="I462" s="97" t="s">
        <v>25</v>
      </c>
      <c r="J462" s="118" t="s">
        <v>28</v>
      </c>
      <c r="K462" s="84" t="s">
        <v>121</v>
      </c>
      <c r="L462" s="84">
        <v>0</v>
      </c>
      <c r="M462" s="87">
        <v>1</v>
      </c>
      <c r="N462" s="84">
        <f t="shared" si="41"/>
        <v>0</v>
      </c>
      <c r="O462" s="85" t="s">
        <v>122</v>
      </c>
      <c r="P462" s="117" t="s">
        <v>14</v>
      </c>
      <c r="Q462" s="85" t="s">
        <v>61</v>
      </c>
      <c r="R462" s="419">
        <v>1</v>
      </c>
    </row>
    <row r="463" spans="1:18" s="98" customFormat="1" hidden="1" x14ac:dyDescent="0.25">
      <c r="A463" s="48">
        <f t="shared" si="37"/>
        <v>3</v>
      </c>
      <c r="B463" s="86" t="s">
        <v>120</v>
      </c>
      <c r="C463" s="82" t="s">
        <v>97</v>
      </c>
      <c r="D463" s="96" t="s">
        <v>24</v>
      </c>
      <c r="E463" s="119" t="s">
        <v>162</v>
      </c>
      <c r="F463" s="71" t="s">
        <v>120</v>
      </c>
      <c r="G463" s="71"/>
      <c r="H463" s="63"/>
      <c r="I463" s="97" t="s">
        <v>25</v>
      </c>
      <c r="J463" s="118" t="s">
        <v>34</v>
      </c>
      <c r="K463" s="84" t="s">
        <v>121</v>
      </c>
      <c r="L463" s="84">
        <v>287232.10332719743</v>
      </c>
      <c r="M463" s="87">
        <v>1</v>
      </c>
      <c r="N463" s="84">
        <f t="shared" si="41"/>
        <v>287232.10332719743</v>
      </c>
      <c r="O463" s="85" t="s">
        <v>374</v>
      </c>
      <c r="P463" s="117" t="s">
        <v>14</v>
      </c>
      <c r="Q463" s="85" t="s">
        <v>61</v>
      </c>
      <c r="R463" s="419">
        <v>1</v>
      </c>
    </row>
    <row r="464" spans="1:18" s="98" customFormat="1" hidden="1" x14ac:dyDescent="0.25">
      <c r="A464" s="48">
        <f t="shared" si="37"/>
        <v>4</v>
      </c>
      <c r="B464" s="86" t="s">
        <v>120</v>
      </c>
      <c r="C464" s="82" t="s">
        <v>97</v>
      </c>
      <c r="D464" s="96" t="s">
        <v>24</v>
      </c>
      <c r="E464" s="119" t="s">
        <v>162</v>
      </c>
      <c r="F464" s="71" t="s">
        <v>120</v>
      </c>
      <c r="G464" s="71"/>
      <c r="H464" s="63"/>
      <c r="I464" s="97" t="s">
        <v>25</v>
      </c>
      <c r="J464" s="118" t="s">
        <v>35</v>
      </c>
      <c r="K464" s="84" t="s">
        <v>121</v>
      </c>
      <c r="L464" s="84">
        <v>46973.688332862665</v>
      </c>
      <c r="M464" s="87">
        <v>1</v>
      </c>
      <c r="N464" s="84">
        <f t="shared" si="41"/>
        <v>46973.688332862665</v>
      </c>
      <c r="O464" s="85" t="s">
        <v>374</v>
      </c>
      <c r="P464" s="117" t="s">
        <v>14</v>
      </c>
      <c r="Q464" s="85" t="s">
        <v>61</v>
      </c>
      <c r="R464" s="419">
        <v>1</v>
      </c>
    </row>
    <row r="465" spans="1:18" s="98" customFormat="1" hidden="1" x14ac:dyDescent="0.25">
      <c r="A465" s="48">
        <f t="shared" si="37"/>
        <v>5</v>
      </c>
      <c r="B465" s="86" t="s">
        <v>120</v>
      </c>
      <c r="C465" s="82" t="s">
        <v>97</v>
      </c>
      <c r="D465" s="96" t="s">
        <v>24</v>
      </c>
      <c r="E465" s="119" t="s">
        <v>162</v>
      </c>
      <c r="F465" s="71" t="s">
        <v>120</v>
      </c>
      <c r="G465" s="71"/>
      <c r="H465" s="63"/>
      <c r="I465" s="97" t="s">
        <v>25</v>
      </c>
      <c r="J465" s="118" t="s">
        <v>35</v>
      </c>
      <c r="K465" s="84" t="s">
        <v>121</v>
      </c>
      <c r="L465" s="84">
        <v>457077.73100000009</v>
      </c>
      <c r="M465" s="87">
        <v>1</v>
      </c>
      <c r="N465" s="84">
        <f t="shared" si="41"/>
        <v>457077.73100000009</v>
      </c>
      <c r="O465" s="85" t="s">
        <v>375</v>
      </c>
      <c r="P465" s="117" t="s">
        <v>14</v>
      </c>
      <c r="Q465" s="85" t="s">
        <v>61</v>
      </c>
      <c r="R465" s="419">
        <v>1</v>
      </c>
    </row>
    <row r="466" spans="1:18" s="98" customFormat="1" hidden="1" x14ac:dyDescent="0.25">
      <c r="A466" s="48">
        <f t="shared" si="37"/>
        <v>6</v>
      </c>
      <c r="B466" s="86" t="s">
        <v>120</v>
      </c>
      <c r="C466" s="82" t="s">
        <v>97</v>
      </c>
      <c r="D466" s="96" t="s">
        <v>24</v>
      </c>
      <c r="E466" s="119" t="s">
        <v>162</v>
      </c>
      <c r="F466" s="71" t="s">
        <v>120</v>
      </c>
      <c r="G466" s="71"/>
      <c r="H466" s="63"/>
      <c r="I466" s="97" t="s">
        <v>12</v>
      </c>
      <c r="J466" s="118" t="s">
        <v>41</v>
      </c>
      <c r="K466" s="84" t="s">
        <v>121</v>
      </c>
      <c r="L466" s="84">
        <v>26799.607769499584</v>
      </c>
      <c r="M466" s="87">
        <v>1</v>
      </c>
      <c r="N466" s="84">
        <f t="shared" si="41"/>
        <v>26799.607769499584</v>
      </c>
      <c r="O466" s="85" t="s">
        <v>118</v>
      </c>
      <c r="P466" s="117" t="s">
        <v>14</v>
      </c>
      <c r="Q466" s="85" t="s">
        <v>61</v>
      </c>
      <c r="R466" s="419">
        <v>1</v>
      </c>
    </row>
    <row r="467" spans="1:18" s="98" customFormat="1" hidden="1" x14ac:dyDescent="0.25">
      <c r="A467" s="48">
        <f t="shared" si="37"/>
        <v>7</v>
      </c>
      <c r="B467" s="86" t="s">
        <v>120</v>
      </c>
      <c r="C467" s="82" t="s">
        <v>97</v>
      </c>
      <c r="D467" s="96" t="s">
        <v>24</v>
      </c>
      <c r="E467" s="119" t="s">
        <v>162</v>
      </c>
      <c r="F467" s="71" t="s">
        <v>123</v>
      </c>
      <c r="G467" s="71"/>
      <c r="H467" s="63"/>
      <c r="I467" s="97" t="s">
        <v>22</v>
      </c>
      <c r="J467" s="118" t="s">
        <v>41</v>
      </c>
      <c r="K467" s="84" t="s">
        <v>124</v>
      </c>
      <c r="L467" s="84">
        <v>11832.394920737674</v>
      </c>
      <c r="M467" s="87">
        <v>16</v>
      </c>
      <c r="N467" s="84">
        <f t="shared" si="41"/>
        <v>189318.31873180278</v>
      </c>
      <c r="O467" s="85" t="s">
        <v>118</v>
      </c>
      <c r="P467" s="117" t="s">
        <v>14</v>
      </c>
      <c r="Q467" s="85" t="s">
        <v>61</v>
      </c>
      <c r="R467" s="419">
        <v>1</v>
      </c>
    </row>
    <row r="468" spans="1:18" s="98" customFormat="1" hidden="1" x14ac:dyDescent="0.25">
      <c r="A468" s="48">
        <f t="shared" si="37"/>
        <v>8</v>
      </c>
      <c r="B468" s="86" t="s">
        <v>120</v>
      </c>
      <c r="C468" s="82" t="s">
        <v>97</v>
      </c>
      <c r="D468" s="96" t="s">
        <v>24</v>
      </c>
      <c r="E468" s="119" t="s">
        <v>162</v>
      </c>
      <c r="F468" s="71" t="s">
        <v>125</v>
      </c>
      <c r="G468" s="71"/>
      <c r="H468" s="63"/>
      <c r="I468" s="97" t="s">
        <v>22</v>
      </c>
      <c r="J468" s="118" t="s">
        <v>41</v>
      </c>
      <c r="K468" s="84" t="s">
        <v>124</v>
      </c>
      <c r="L468" s="84">
        <v>11832.394920737674</v>
      </c>
      <c r="M468" s="87">
        <v>14</v>
      </c>
      <c r="N468" s="84">
        <f t="shared" si="41"/>
        <v>165653.52889032743</v>
      </c>
      <c r="O468" s="85" t="s">
        <v>118</v>
      </c>
      <c r="P468" s="117" t="s">
        <v>14</v>
      </c>
      <c r="Q468" s="85" t="s">
        <v>61</v>
      </c>
      <c r="R468" s="419">
        <v>1</v>
      </c>
    </row>
    <row r="469" spans="1:18" s="98" customFormat="1" hidden="1" x14ac:dyDescent="0.25">
      <c r="A469" s="48">
        <f t="shared" si="37"/>
        <v>9</v>
      </c>
      <c r="B469" s="86" t="s">
        <v>120</v>
      </c>
      <c r="C469" s="82" t="s">
        <v>97</v>
      </c>
      <c r="D469" s="96" t="s">
        <v>24</v>
      </c>
      <c r="E469" s="119" t="s">
        <v>162</v>
      </c>
      <c r="F469" s="71" t="s">
        <v>62</v>
      </c>
      <c r="G469" s="71"/>
      <c r="H469" s="63"/>
      <c r="I469" s="97" t="s">
        <v>22</v>
      </c>
      <c r="J469" s="118" t="s">
        <v>41</v>
      </c>
      <c r="K469" s="84" t="s">
        <v>124</v>
      </c>
      <c r="L469" s="84">
        <v>11832.394920737674</v>
      </c>
      <c r="M469" s="87">
        <v>4</v>
      </c>
      <c r="N469" s="84">
        <f t="shared" si="41"/>
        <v>47329.579682950694</v>
      </c>
      <c r="O469" s="85" t="s">
        <v>118</v>
      </c>
      <c r="P469" s="117" t="s">
        <v>14</v>
      </c>
      <c r="Q469" s="85" t="s">
        <v>61</v>
      </c>
      <c r="R469" s="419">
        <v>1</v>
      </c>
    </row>
    <row r="470" spans="1:18" s="98" customFormat="1" hidden="1" x14ac:dyDescent="0.25">
      <c r="A470" s="48">
        <f t="shared" si="37"/>
        <v>10</v>
      </c>
      <c r="B470" s="86"/>
      <c r="C470" s="82"/>
      <c r="D470" s="96"/>
      <c r="E470" s="119"/>
      <c r="F470" s="71"/>
      <c r="G470" s="71"/>
      <c r="H470" s="63"/>
      <c r="I470" s="97"/>
      <c r="J470" s="118"/>
      <c r="K470" s="84"/>
      <c r="L470" s="84"/>
      <c r="M470" s="87"/>
      <c r="N470" s="84"/>
      <c r="O470" s="85"/>
      <c r="P470" s="117"/>
      <c r="Q470" s="85"/>
      <c r="R470" s="419"/>
    </row>
    <row r="471" spans="1:18" s="99" customFormat="1" x14ac:dyDescent="0.25">
      <c r="A471" s="48"/>
      <c r="B471" s="86"/>
      <c r="C471" s="82"/>
      <c r="D471" s="96"/>
      <c r="E471" s="119"/>
      <c r="F471" s="71"/>
      <c r="G471" s="71"/>
      <c r="H471" s="63"/>
      <c r="I471" s="97"/>
      <c r="J471" s="118"/>
      <c r="K471" s="84"/>
      <c r="L471" s="84"/>
      <c r="M471" s="87"/>
      <c r="N471" s="84"/>
      <c r="O471" s="85"/>
      <c r="P471" s="117"/>
      <c r="Q471" s="85"/>
      <c r="R471" s="419"/>
    </row>
    <row r="472" spans="1:18" s="99" customFormat="1" x14ac:dyDescent="0.25">
      <c r="A472" s="48"/>
      <c r="B472" s="86"/>
      <c r="C472" s="82"/>
      <c r="D472" s="96"/>
      <c r="E472" s="119"/>
      <c r="F472" s="71"/>
      <c r="G472" s="71"/>
      <c r="H472" s="63"/>
      <c r="I472" s="97"/>
      <c r="J472" s="118"/>
      <c r="K472" s="84"/>
      <c r="L472" s="84"/>
      <c r="M472" s="87"/>
      <c r="N472" s="84"/>
      <c r="O472" s="85"/>
      <c r="P472" s="117"/>
      <c r="Q472" s="85"/>
      <c r="R472" s="419"/>
    </row>
    <row r="473" spans="1:18" s="99" customFormat="1" x14ac:dyDescent="0.25">
      <c r="A473" s="48"/>
      <c r="B473" s="86"/>
      <c r="C473" s="82"/>
      <c r="D473" s="96"/>
      <c r="E473" s="119"/>
      <c r="F473" s="71"/>
      <c r="G473" s="71"/>
      <c r="H473" s="63"/>
      <c r="I473" s="97"/>
      <c r="J473" s="118"/>
      <c r="K473" s="84"/>
      <c r="L473" s="84"/>
      <c r="M473" s="87"/>
      <c r="N473" s="84"/>
      <c r="O473" s="85"/>
      <c r="P473" s="117"/>
      <c r="Q473" s="85"/>
      <c r="R473" s="419"/>
    </row>
    <row r="474" spans="1:18" s="99" customFormat="1" hidden="1" x14ac:dyDescent="0.25">
      <c r="A474" s="48">
        <f t="shared" si="37"/>
        <v>1</v>
      </c>
      <c r="B474" s="86" t="s">
        <v>120</v>
      </c>
      <c r="C474" s="82" t="s">
        <v>163</v>
      </c>
      <c r="D474" s="96" t="s">
        <v>24</v>
      </c>
      <c r="E474" s="119" t="s">
        <v>164</v>
      </c>
      <c r="F474" s="71" t="s">
        <v>120</v>
      </c>
      <c r="G474" s="71"/>
      <c r="H474" s="63"/>
      <c r="I474" s="310" t="s">
        <v>25</v>
      </c>
      <c r="J474" s="118" t="s">
        <v>20</v>
      </c>
      <c r="K474" s="84" t="s">
        <v>121</v>
      </c>
      <c r="L474" s="84">
        <v>38623.080582943941</v>
      </c>
      <c r="M474" s="87">
        <v>1</v>
      </c>
      <c r="N474" s="84">
        <f t="shared" ref="N474:N482" si="42">L474*M474</f>
        <v>38623.080582943941</v>
      </c>
      <c r="O474" s="85" t="s">
        <v>122</v>
      </c>
      <c r="P474" s="117" t="s">
        <v>14</v>
      </c>
      <c r="Q474" s="85" t="s">
        <v>61</v>
      </c>
      <c r="R474" s="419">
        <v>1</v>
      </c>
    </row>
    <row r="475" spans="1:18" s="99" customFormat="1" hidden="1" x14ac:dyDescent="0.25">
      <c r="A475" s="48">
        <f t="shared" si="37"/>
        <v>2</v>
      </c>
      <c r="B475" s="86" t="s">
        <v>120</v>
      </c>
      <c r="C475" s="82" t="s">
        <v>163</v>
      </c>
      <c r="D475" s="96" t="s">
        <v>24</v>
      </c>
      <c r="E475" s="119" t="s">
        <v>164</v>
      </c>
      <c r="F475" s="71" t="s">
        <v>120</v>
      </c>
      <c r="G475" s="71"/>
      <c r="H475" s="63"/>
      <c r="I475" s="97" t="s">
        <v>25</v>
      </c>
      <c r="J475" s="118" t="s">
        <v>28</v>
      </c>
      <c r="K475" s="84" t="s">
        <v>121</v>
      </c>
      <c r="L475" s="84">
        <v>0</v>
      </c>
      <c r="M475" s="87">
        <v>1</v>
      </c>
      <c r="N475" s="84">
        <f t="shared" si="42"/>
        <v>0</v>
      </c>
      <c r="O475" s="85" t="s">
        <v>122</v>
      </c>
      <c r="P475" s="117" t="s">
        <v>14</v>
      </c>
      <c r="Q475" s="85" t="s">
        <v>61</v>
      </c>
      <c r="R475" s="419">
        <v>1</v>
      </c>
    </row>
    <row r="476" spans="1:18" s="99" customFormat="1" hidden="1" x14ac:dyDescent="0.25">
      <c r="A476" s="48">
        <f t="shared" si="37"/>
        <v>3</v>
      </c>
      <c r="B476" s="86" t="s">
        <v>120</v>
      </c>
      <c r="C476" s="82" t="s">
        <v>163</v>
      </c>
      <c r="D476" s="96" t="s">
        <v>24</v>
      </c>
      <c r="E476" s="119" t="s">
        <v>164</v>
      </c>
      <c r="F476" s="71" t="s">
        <v>120</v>
      </c>
      <c r="G476" s="71"/>
      <c r="H476" s="63"/>
      <c r="I476" s="97" t="s">
        <v>25</v>
      </c>
      <c r="J476" s="118" t="s">
        <v>34</v>
      </c>
      <c r="K476" s="84" t="s">
        <v>121</v>
      </c>
      <c r="L476" s="84">
        <v>401426.35288692563</v>
      </c>
      <c r="M476" s="87">
        <v>1</v>
      </c>
      <c r="N476" s="84">
        <f t="shared" si="42"/>
        <v>401426.35288692563</v>
      </c>
      <c r="O476" s="85" t="s">
        <v>374</v>
      </c>
      <c r="P476" s="117" t="s">
        <v>14</v>
      </c>
      <c r="Q476" s="85" t="s">
        <v>61</v>
      </c>
      <c r="R476" s="419">
        <v>1</v>
      </c>
    </row>
    <row r="477" spans="1:18" s="99" customFormat="1" hidden="1" x14ac:dyDescent="0.25">
      <c r="A477" s="48">
        <f t="shared" si="37"/>
        <v>4</v>
      </c>
      <c r="B477" s="86" t="s">
        <v>120</v>
      </c>
      <c r="C477" s="82" t="s">
        <v>163</v>
      </c>
      <c r="D477" s="96" t="s">
        <v>24</v>
      </c>
      <c r="E477" s="119" t="s">
        <v>164</v>
      </c>
      <c r="F477" s="71" t="s">
        <v>120</v>
      </c>
      <c r="G477" s="71"/>
      <c r="H477" s="63"/>
      <c r="I477" s="97" t="s">
        <v>25</v>
      </c>
      <c r="J477" s="118" t="s">
        <v>35</v>
      </c>
      <c r="K477" s="84" t="s">
        <v>121</v>
      </c>
      <c r="L477" s="84">
        <v>197124.7050090518</v>
      </c>
      <c r="M477" s="87">
        <v>1</v>
      </c>
      <c r="N477" s="84">
        <f t="shared" si="42"/>
        <v>197124.7050090518</v>
      </c>
      <c r="O477" s="85" t="s">
        <v>374</v>
      </c>
      <c r="P477" s="117" t="s">
        <v>14</v>
      </c>
      <c r="Q477" s="85" t="s">
        <v>61</v>
      </c>
      <c r="R477" s="419">
        <v>1</v>
      </c>
    </row>
    <row r="478" spans="1:18" s="99" customFormat="1" hidden="1" x14ac:dyDescent="0.25">
      <c r="A478" s="48">
        <f t="shared" si="37"/>
        <v>5</v>
      </c>
      <c r="B478" s="86" t="s">
        <v>120</v>
      </c>
      <c r="C478" s="82" t="s">
        <v>163</v>
      </c>
      <c r="D478" s="96" t="s">
        <v>24</v>
      </c>
      <c r="E478" s="119" t="s">
        <v>164</v>
      </c>
      <c r="F478" s="71" t="s">
        <v>120</v>
      </c>
      <c r="G478" s="71"/>
      <c r="H478" s="63"/>
      <c r="I478" s="97" t="s">
        <v>25</v>
      </c>
      <c r="J478" s="118" t="s">
        <v>35</v>
      </c>
      <c r="K478" s="84" t="s">
        <v>121</v>
      </c>
      <c r="L478" s="84">
        <v>688879.96100000001</v>
      </c>
      <c r="M478" s="87">
        <v>1</v>
      </c>
      <c r="N478" s="84">
        <f t="shared" si="42"/>
        <v>688879.96100000001</v>
      </c>
      <c r="O478" s="85" t="s">
        <v>375</v>
      </c>
      <c r="P478" s="117" t="s">
        <v>14</v>
      </c>
      <c r="Q478" s="85" t="s">
        <v>61</v>
      </c>
      <c r="R478" s="419">
        <v>1</v>
      </c>
    </row>
    <row r="479" spans="1:18" s="99" customFormat="1" hidden="1" x14ac:dyDescent="0.25">
      <c r="A479" s="48">
        <f t="shared" si="37"/>
        <v>6</v>
      </c>
      <c r="B479" s="86" t="s">
        <v>120</v>
      </c>
      <c r="C479" s="82" t="s">
        <v>163</v>
      </c>
      <c r="D479" s="96" t="s">
        <v>24</v>
      </c>
      <c r="E479" s="119" t="s">
        <v>164</v>
      </c>
      <c r="F479" s="71" t="s">
        <v>120</v>
      </c>
      <c r="G479" s="71"/>
      <c r="H479" s="63"/>
      <c r="I479" s="97" t="s">
        <v>12</v>
      </c>
      <c r="J479" s="118" t="s">
        <v>41</v>
      </c>
      <c r="K479" s="84" t="s">
        <v>121</v>
      </c>
      <c r="L479" s="84">
        <v>44002.964646942106</v>
      </c>
      <c r="M479" s="87">
        <v>1</v>
      </c>
      <c r="N479" s="84">
        <f t="shared" si="42"/>
        <v>44002.964646942106</v>
      </c>
      <c r="O479" s="85" t="s">
        <v>118</v>
      </c>
      <c r="P479" s="117" t="s">
        <v>14</v>
      </c>
      <c r="Q479" s="85" t="s">
        <v>61</v>
      </c>
      <c r="R479" s="419">
        <v>1</v>
      </c>
    </row>
    <row r="480" spans="1:18" s="99" customFormat="1" hidden="1" x14ac:dyDescent="0.25">
      <c r="A480" s="48">
        <f t="shared" si="37"/>
        <v>7</v>
      </c>
      <c r="B480" s="86" t="s">
        <v>120</v>
      </c>
      <c r="C480" s="82" t="s">
        <v>163</v>
      </c>
      <c r="D480" s="96" t="s">
        <v>24</v>
      </c>
      <c r="E480" s="119" t="s">
        <v>164</v>
      </c>
      <c r="F480" s="71" t="s">
        <v>123</v>
      </c>
      <c r="G480" s="71"/>
      <c r="H480" s="63"/>
      <c r="I480" s="97" t="s">
        <v>22</v>
      </c>
      <c r="J480" s="118" t="s">
        <v>41</v>
      </c>
      <c r="K480" s="84" t="s">
        <v>124</v>
      </c>
      <c r="L480" s="84">
        <v>11832.394920737674</v>
      </c>
      <c r="M480" s="87">
        <v>30</v>
      </c>
      <c r="N480" s="84">
        <f t="shared" si="42"/>
        <v>354971.84762213018</v>
      </c>
      <c r="O480" s="85" t="s">
        <v>118</v>
      </c>
      <c r="P480" s="117" t="s">
        <v>14</v>
      </c>
      <c r="Q480" s="85" t="s">
        <v>61</v>
      </c>
      <c r="R480" s="419">
        <v>1</v>
      </c>
    </row>
    <row r="481" spans="1:18" s="99" customFormat="1" hidden="1" x14ac:dyDescent="0.25">
      <c r="A481" s="48">
        <f t="shared" si="37"/>
        <v>8</v>
      </c>
      <c r="B481" s="86" t="s">
        <v>120</v>
      </c>
      <c r="C481" s="82" t="s">
        <v>163</v>
      </c>
      <c r="D481" s="96" t="s">
        <v>24</v>
      </c>
      <c r="E481" s="119" t="s">
        <v>164</v>
      </c>
      <c r="F481" s="71" t="s">
        <v>125</v>
      </c>
      <c r="G481" s="71"/>
      <c r="H481" s="63"/>
      <c r="I481" s="97" t="s">
        <v>22</v>
      </c>
      <c r="J481" s="118" t="s">
        <v>41</v>
      </c>
      <c r="K481" s="84" t="s">
        <v>124</v>
      </c>
      <c r="L481" s="84">
        <v>11832.394920737674</v>
      </c>
      <c r="M481" s="87">
        <v>14</v>
      </c>
      <c r="N481" s="84">
        <f t="shared" si="42"/>
        <v>165653.52889032743</v>
      </c>
      <c r="O481" s="85" t="s">
        <v>118</v>
      </c>
      <c r="P481" s="117" t="s">
        <v>14</v>
      </c>
      <c r="Q481" s="85" t="s">
        <v>61</v>
      </c>
      <c r="R481" s="419">
        <v>1</v>
      </c>
    </row>
    <row r="482" spans="1:18" s="99" customFormat="1" hidden="1" x14ac:dyDescent="0.25">
      <c r="A482" s="48">
        <f t="shared" si="37"/>
        <v>9</v>
      </c>
      <c r="B482" s="86" t="s">
        <v>120</v>
      </c>
      <c r="C482" s="82" t="s">
        <v>163</v>
      </c>
      <c r="D482" s="96" t="s">
        <v>24</v>
      </c>
      <c r="E482" s="119" t="s">
        <v>164</v>
      </c>
      <c r="F482" s="71" t="s">
        <v>62</v>
      </c>
      <c r="G482" s="71"/>
      <c r="H482" s="63"/>
      <c r="I482" s="97" t="s">
        <v>22</v>
      </c>
      <c r="J482" s="118" t="s">
        <v>41</v>
      </c>
      <c r="K482" s="84" t="s">
        <v>124</v>
      </c>
      <c r="L482" s="84">
        <v>11832.394920737674</v>
      </c>
      <c r="M482" s="87">
        <v>4</v>
      </c>
      <c r="N482" s="84">
        <f t="shared" si="42"/>
        <v>47329.579682950694</v>
      </c>
      <c r="O482" s="85" t="s">
        <v>118</v>
      </c>
      <c r="P482" s="117" t="s">
        <v>14</v>
      </c>
      <c r="Q482" s="85" t="s">
        <v>61</v>
      </c>
      <c r="R482" s="419">
        <v>1</v>
      </c>
    </row>
    <row r="483" spans="1:18" hidden="1" x14ac:dyDescent="0.25">
      <c r="A483" s="48">
        <f t="shared" ref="A483:A546" si="43">A482+1</f>
        <v>10</v>
      </c>
      <c r="B483" s="86"/>
      <c r="C483" s="82"/>
      <c r="D483" s="96"/>
      <c r="E483" s="119"/>
      <c r="F483" s="71"/>
      <c r="G483" s="71"/>
      <c r="H483" s="63"/>
      <c r="I483" s="97"/>
      <c r="J483" s="118"/>
      <c r="K483" s="84"/>
      <c r="L483" s="84"/>
      <c r="M483" s="87"/>
      <c r="N483" s="84"/>
      <c r="O483" s="85"/>
      <c r="P483" s="117"/>
      <c r="Q483" s="85"/>
      <c r="R483" s="419"/>
    </row>
    <row r="484" spans="1:18" s="98" customFormat="1" x14ac:dyDescent="0.25">
      <c r="A484" s="48"/>
      <c r="B484" s="86"/>
      <c r="C484" s="82"/>
      <c r="D484" s="96"/>
      <c r="E484" s="119"/>
      <c r="F484" s="71"/>
      <c r="G484" s="71"/>
      <c r="H484" s="63"/>
      <c r="I484" s="97"/>
      <c r="J484" s="118"/>
      <c r="K484" s="84"/>
      <c r="L484" s="84"/>
      <c r="M484" s="87"/>
      <c r="N484" s="84"/>
      <c r="O484" s="85"/>
      <c r="P484" s="117"/>
      <c r="Q484" s="85"/>
      <c r="R484" s="419"/>
    </row>
    <row r="485" spans="1:18" s="98" customFormat="1" x14ac:dyDescent="0.25">
      <c r="A485" s="48"/>
      <c r="B485" s="86"/>
      <c r="C485" s="82"/>
      <c r="D485" s="96"/>
      <c r="E485" s="119"/>
      <c r="F485" s="71"/>
      <c r="G485" s="71"/>
      <c r="H485" s="63"/>
      <c r="I485" s="97"/>
      <c r="J485" s="118"/>
      <c r="K485" s="84"/>
      <c r="L485" s="84"/>
      <c r="M485" s="87"/>
      <c r="N485" s="84"/>
      <c r="O485" s="85"/>
      <c r="P485" s="117"/>
      <c r="Q485" s="85"/>
      <c r="R485" s="419"/>
    </row>
    <row r="486" spans="1:18" s="98" customFormat="1" x14ac:dyDescent="0.25">
      <c r="A486" s="48"/>
      <c r="B486" s="86"/>
      <c r="C486" s="82"/>
      <c r="D486" s="96"/>
      <c r="E486" s="119"/>
      <c r="F486" s="71"/>
      <c r="G486" s="71"/>
      <c r="H486" s="63"/>
      <c r="I486" s="97"/>
      <c r="J486" s="118"/>
      <c r="K486" s="84"/>
      <c r="L486" s="84"/>
      <c r="M486" s="87"/>
      <c r="N486" s="84"/>
      <c r="O486" s="85"/>
      <c r="P486" s="117"/>
      <c r="Q486" s="85"/>
      <c r="R486" s="419"/>
    </row>
    <row r="487" spans="1:18" s="98" customFormat="1" hidden="1" x14ac:dyDescent="0.25">
      <c r="A487" s="48">
        <f t="shared" si="43"/>
        <v>1</v>
      </c>
      <c r="B487" s="86" t="s">
        <v>120</v>
      </c>
      <c r="C487" s="82" t="s">
        <v>165</v>
      </c>
      <c r="D487" s="96" t="s">
        <v>24</v>
      </c>
      <c r="E487" s="119" t="s">
        <v>166</v>
      </c>
      <c r="F487" s="71" t="s">
        <v>120</v>
      </c>
      <c r="G487" s="71"/>
      <c r="H487" s="63"/>
      <c r="I487" s="97" t="s">
        <v>25</v>
      </c>
      <c r="J487" s="118" t="s">
        <v>20</v>
      </c>
      <c r="K487" s="84" t="s">
        <v>121</v>
      </c>
      <c r="L487" s="84">
        <v>38623.080582943941</v>
      </c>
      <c r="M487" s="87">
        <v>1</v>
      </c>
      <c r="N487" s="84">
        <f t="shared" ref="N487:N495" si="44">L487*M487</f>
        <v>38623.080582943941</v>
      </c>
      <c r="O487" s="85" t="s">
        <v>122</v>
      </c>
      <c r="P487" s="117" t="s">
        <v>14</v>
      </c>
      <c r="Q487" s="85" t="s">
        <v>61</v>
      </c>
      <c r="R487" s="419">
        <v>1</v>
      </c>
    </row>
    <row r="488" spans="1:18" s="98" customFormat="1" hidden="1" x14ac:dyDescent="0.25">
      <c r="A488" s="48">
        <f t="shared" si="43"/>
        <v>2</v>
      </c>
      <c r="B488" s="86" t="s">
        <v>120</v>
      </c>
      <c r="C488" s="82" t="s">
        <v>165</v>
      </c>
      <c r="D488" s="96" t="s">
        <v>24</v>
      </c>
      <c r="E488" s="119" t="s">
        <v>166</v>
      </c>
      <c r="F488" s="71" t="s">
        <v>120</v>
      </c>
      <c r="G488" s="71"/>
      <c r="H488" s="63"/>
      <c r="I488" s="97" t="s">
        <v>25</v>
      </c>
      <c r="J488" s="118" t="s">
        <v>28</v>
      </c>
      <c r="K488" s="84" t="s">
        <v>121</v>
      </c>
      <c r="L488" s="84">
        <v>0</v>
      </c>
      <c r="M488" s="87">
        <v>1</v>
      </c>
      <c r="N488" s="84">
        <f t="shared" si="44"/>
        <v>0</v>
      </c>
      <c r="O488" s="85" t="s">
        <v>122</v>
      </c>
      <c r="P488" s="117" t="s">
        <v>14</v>
      </c>
      <c r="Q488" s="85" t="s">
        <v>61</v>
      </c>
      <c r="R488" s="419">
        <v>1</v>
      </c>
    </row>
    <row r="489" spans="1:18" s="98" customFormat="1" hidden="1" x14ac:dyDescent="0.25">
      <c r="A489" s="48">
        <f t="shared" si="43"/>
        <v>3</v>
      </c>
      <c r="B489" s="86" t="s">
        <v>120</v>
      </c>
      <c r="C489" s="82" t="s">
        <v>165</v>
      </c>
      <c r="D489" s="96" t="s">
        <v>24</v>
      </c>
      <c r="E489" s="119" t="s">
        <v>166</v>
      </c>
      <c r="F489" s="71" t="s">
        <v>120</v>
      </c>
      <c r="G489" s="71"/>
      <c r="H489" s="63"/>
      <c r="I489" s="97" t="s">
        <v>25</v>
      </c>
      <c r="J489" s="118" t="s">
        <v>34</v>
      </c>
      <c r="K489" s="84" t="s">
        <v>121</v>
      </c>
      <c r="L489" s="84">
        <v>401426.35288692563</v>
      </c>
      <c r="M489" s="87">
        <v>1</v>
      </c>
      <c r="N489" s="84">
        <f t="shared" si="44"/>
        <v>401426.35288692563</v>
      </c>
      <c r="O489" s="85" t="s">
        <v>374</v>
      </c>
      <c r="P489" s="117" t="s">
        <v>14</v>
      </c>
      <c r="Q489" s="85" t="s">
        <v>61</v>
      </c>
      <c r="R489" s="419">
        <v>1</v>
      </c>
    </row>
    <row r="490" spans="1:18" s="98" customFormat="1" hidden="1" x14ac:dyDescent="0.25">
      <c r="A490" s="48">
        <f t="shared" si="43"/>
        <v>4</v>
      </c>
      <c r="B490" s="86" t="s">
        <v>120</v>
      </c>
      <c r="C490" s="82" t="s">
        <v>165</v>
      </c>
      <c r="D490" s="96" t="s">
        <v>24</v>
      </c>
      <c r="E490" s="119" t="s">
        <v>166</v>
      </c>
      <c r="F490" s="71" t="s">
        <v>120</v>
      </c>
      <c r="G490" s="71"/>
      <c r="H490" s="63"/>
      <c r="I490" s="97" t="s">
        <v>25</v>
      </c>
      <c r="J490" s="118" t="s">
        <v>35</v>
      </c>
      <c r="K490" s="84" t="s">
        <v>121</v>
      </c>
      <c r="L490" s="84">
        <v>197124.7050090518</v>
      </c>
      <c r="M490" s="87">
        <v>1</v>
      </c>
      <c r="N490" s="84">
        <f t="shared" si="44"/>
        <v>197124.7050090518</v>
      </c>
      <c r="O490" s="85" t="s">
        <v>374</v>
      </c>
      <c r="P490" s="117" t="s">
        <v>14</v>
      </c>
      <c r="Q490" s="85" t="s">
        <v>61</v>
      </c>
      <c r="R490" s="419">
        <v>1</v>
      </c>
    </row>
    <row r="491" spans="1:18" s="98" customFormat="1" hidden="1" x14ac:dyDescent="0.25">
      <c r="A491" s="48">
        <f t="shared" si="43"/>
        <v>5</v>
      </c>
      <c r="B491" s="86" t="s">
        <v>120</v>
      </c>
      <c r="C491" s="82" t="s">
        <v>165</v>
      </c>
      <c r="D491" s="96" t="s">
        <v>24</v>
      </c>
      <c r="E491" s="119" t="s">
        <v>166</v>
      </c>
      <c r="F491" s="71" t="s">
        <v>120</v>
      </c>
      <c r="G491" s="71"/>
      <c r="H491" s="63"/>
      <c r="I491" s="97" t="s">
        <v>25</v>
      </c>
      <c r="J491" s="118" t="s">
        <v>35</v>
      </c>
      <c r="K491" s="84" t="s">
        <v>121</v>
      </c>
      <c r="L491" s="84">
        <v>688879.96100000001</v>
      </c>
      <c r="M491" s="87">
        <v>1</v>
      </c>
      <c r="N491" s="84">
        <f t="shared" si="44"/>
        <v>688879.96100000001</v>
      </c>
      <c r="O491" s="85" t="s">
        <v>375</v>
      </c>
      <c r="P491" s="117" t="s">
        <v>14</v>
      </c>
      <c r="Q491" s="85" t="s">
        <v>61</v>
      </c>
      <c r="R491" s="419">
        <v>1</v>
      </c>
    </row>
    <row r="492" spans="1:18" s="98" customFormat="1" hidden="1" x14ac:dyDescent="0.25">
      <c r="A492" s="48">
        <f t="shared" si="43"/>
        <v>6</v>
      </c>
      <c r="B492" s="86" t="s">
        <v>120</v>
      </c>
      <c r="C492" s="82" t="s">
        <v>165</v>
      </c>
      <c r="D492" s="96" t="s">
        <v>24</v>
      </c>
      <c r="E492" s="119" t="s">
        <v>166</v>
      </c>
      <c r="F492" s="71" t="s">
        <v>120</v>
      </c>
      <c r="G492" s="71"/>
      <c r="H492" s="63"/>
      <c r="I492" s="97" t="s">
        <v>12</v>
      </c>
      <c r="J492" s="118" t="s">
        <v>41</v>
      </c>
      <c r="K492" s="84" t="s">
        <v>121</v>
      </c>
      <c r="L492" s="84">
        <v>44002.964646942106</v>
      </c>
      <c r="M492" s="87">
        <v>1</v>
      </c>
      <c r="N492" s="84">
        <f t="shared" si="44"/>
        <v>44002.964646942106</v>
      </c>
      <c r="O492" s="85" t="s">
        <v>118</v>
      </c>
      <c r="P492" s="117" t="s">
        <v>14</v>
      </c>
      <c r="Q492" s="85" t="s">
        <v>61</v>
      </c>
      <c r="R492" s="419">
        <v>1</v>
      </c>
    </row>
    <row r="493" spans="1:18" s="98" customFormat="1" hidden="1" x14ac:dyDescent="0.25">
      <c r="A493" s="48">
        <f t="shared" si="43"/>
        <v>7</v>
      </c>
      <c r="B493" s="86" t="s">
        <v>120</v>
      </c>
      <c r="C493" s="82" t="s">
        <v>165</v>
      </c>
      <c r="D493" s="96" t="s">
        <v>24</v>
      </c>
      <c r="E493" s="119" t="s">
        <v>166</v>
      </c>
      <c r="F493" s="71" t="s">
        <v>123</v>
      </c>
      <c r="G493" s="71"/>
      <c r="H493" s="63"/>
      <c r="I493" s="97" t="s">
        <v>22</v>
      </c>
      <c r="J493" s="118" t="s">
        <v>41</v>
      </c>
      <c r="K493" s="84" t="s">
        <v>124</v>
      </c>
      <c r="L493" s="84">
        <v>11832.394920737674</v>
      </c>
      <c r="M493" s="87">
        <v>30</v>
      </c>
      <c r="N493" s="84">
        <f t="shared" si="44"/>
        <v>354971.84762213018</v>
      </c>
      <c r="O493" s="85" t="s">
        <v>118</v>
      </c>
      <c r="P493" s="117" t="s">
        <v>14</v>
      </c>
      <c r="Q493" s="85" t="s">
        <v>61</v>
      </c>
      <c r="R493" s="419">
        <v>1</v>
      </c>
    </row>
    <row r="494" spans="1:18" s="98" customFormat="1" hidden="1" x14ac:dyDescent="0.25">
      <c r="A494" s="48">
        <f t="shared" si="43"/>
        <v>8</v>
      </c>
      <c r="B494" s="86" t="s">
        <v>120</v>
      </c>
      <c r="C494" s="82" t="s">
        <v>165</v>
      </c>
      <c r="D494" s="96" t="s">
        <v>24</v>
      </c>
      <c r="E494" s="119" t="s">
        <v>166</v>
      </c>
      <c r="F494" s="71" t="s">
        <v>125</v>
      </c>
      <c r="G494" s="71"/>
      <c r="H494" s="63"/>
      <c r="I494" s="97" t="s">
        <v>22</v>
      </c>
      <c r="J494" s="118" t="s">
        <v>41</v>
      </c>
      <c r="K494" s="84" t="s">
        <v>124</v>
      </c>
      <c r="L494" s="84">
        <v>11832.394920737674</v>
      </c>
      <c r="M494" s="87">
        <v>25</v>
      </c>
      <c r="N494" s="84">
        <f t="shared" si="44"/>
        <v>295809.87301844184</v>
      </c>
      <c r="O494" s="85" t="s">
        <v>118</v>
      </c>
      <c r="P494" s="117" t="s">
        <v>14</v>
      </c>
      <c r="Q494" s="85" t="s">
        <v>61</v>
      </c>
      <c r="R494" s="419">
        <v>1</v>
      </c>
    </row>
    <row r="495" spans="1:18" s="98" customFormat="1" hidden="1" x14ac:dyDescent="0.25">
      <c r="A495" s="48">
        <f t="shared" si="43"/>
        <v>9</v>
      </c>
      <c r="B495" s="86" t="s">
        <v>120</v>
      </c>
      <c r="C495" s="82" t="s">
        <v>165</v>
      </c>
      <c r="D495" s="96" t="s">
        <v>24</v>
      </c>
      <c r="E495" s="119" t="s">
        <v>166</v>
      </c>
      <c r="F495" s="71" t="s">
        <v>62</v>
      </c>
      <c r="G495" s="71"/>
      <c r="H495" s="63"/>
      <c r="I495" s="97" t="s">
        <v>22</v>
      </c>
      <c r="J495" s="118" t="s">
        <v>41</v>
      </c>
      <c r="K495" s="84" t="s">
        <v>124</v>
      </c>
      <c r="L495" s="84">
        <v>11832.394920737674</v>
      </c>
      <c r="M495" s="87">
        <v>5</v>
      </c>
      <c r="N495" s="84">
        <f t="shared" si="44"/>
        <v>59161.974603688366</v>
      </c>
      <c r="O495" s="85" t="s">
        <v>118</v>
      </c>
      <c r="P495" s="117" t="s">
        <v>14</v>
      </c>
      <c r="Q495" s="85" t="s">
        <v>61</v>
      </c>
      <c r="R495" s="419">
        <v>1</v>
      </c>
    </row>
    <row r="496" spans="1:18" s="98" customFormat="1" hidden="1" x14ac:dyDescent="0.25">
      <c r="A496" s="48">
        <f t="shared" si="43"/>
        <v>10</v>
      </c>
      <c r="B496" s="86"/>
      <c r="C496" s="82"/>
      <c r="D496" s="96"/>
      <c r="E496" s="119"/>
      <c r="F496" s="71"/>
      <c r="G496" s="71"/>
      <c r="H496" s="63"/>
      <c r="I496" s="97"/>
      <c r="J496" s="118"/>
      <c r="K496" s="84"/>
      <c r="L496" s="84"/>
      <c r="M496" s="87"/>
      <c r="N496" s="84"/>
      <c r="O496" s="85"/>
      <c r="P496" s="117"/>
      <c r="Q496" s="85"/>
      <c r="R496" s="419"/>
    </row>
    <row r="497" spans="1:18" s="99" customFormat="1" hidden="1" x14ac:dyDescent="0.25">
      <c r="A497" s="48">
        <f t="shared" si="43"/>
        <v>11</v>
      </c>
      <c r="B497" s="86" t="s">
        <v>120</v>
      </c>
      <c r="C497" s="82"/>
      <c r="D497" s="96" t="s">
        <v>24</v>
      </c>
      <c r="E497" s="119" t="s">
        <v>136</v>
      </c>
      <c r="F497" s="71" t="s">
        <v>137</v>
      </c>
      <c r="G497" s="71"/>
      <c r="H497" s="63"/>
      <c r="I497" s="97" t="s">
        <v>25</v>
      </c>
      <c r="J497" s="118" t="s">
        <v>35</v>
      </c>
      <c r="K497" s="84" t="s">
        <v>138</v>
      </c>
      <c r="L497" s="84">
        <v>29.744</v>
      </c>
      <c r="M497" s="87">
        <v>1002</v>
      </c>
      <c r="N497" s="84">
        <f>L497*M497</f>
        <v>29803.488000000001</v>
      </c>
      <c r="O497" s="85" t="s">
        <v>117</v>
      </c>
      <c r="P497" s="117" t="s">
        <v>14</v>
      </c>
      <c r="Q497" s="85" t="s">
        <v>61</v>
      </c>
      <c r="R497" s="419">
        <v>1</v>
      </c>
    </row>
    <row r="498" spans="1:18" hidden="1" x14ac:dyDescent="0.25">
      <c r="A498" s="48">
        <f t="shared" si="43"/>
        <v>12</v>
      </c>
      <c r="B498" s="86"/>
      <c r="C498" s="82"/>
      <c r="D498" s="96"/>
      <c r="E498" s="119"/>
      <c r="F498" s="71"/>
      <c r="G498" s="71"/>
      <c r="H498" s="63"/>
      <c r="I498" s="97"/>
      <c r="J498" s="118"/>
      <c r="K498" s="84"/>
      <c r="L498" s="84"/>
      <c r="M498" s="87"/>
      <c r="N498" s="84"/>
      <c r="O498" s="85"/>
      <c r="P498" s="117"/>
      <c r="Q498" s="85"/>
      <c r="R498" s="419"/>
    </row>
    <row r="499" spans="1:18" x14ac:dyDescent="0.25">
      <c r="A499" s="48"/>
      <c r="B499" s="86"/>
      <c r="C499" s="82"/>
      <c r="D499" s="96"/>
      <c r="E499" s="119"/>
      <c r="F499" s="71"/>
      <c r="G499" s="71"/>
      <c r="H499" s="63"/>
      <c r="I499" s="97"/>
      <c r="J499" s="118"/>
      <c r="K499" s="84"/>
      <c r="L499" s="84"/>
      <c r="M499" s="87"/>
      <c r="N499" s="84"/>
      <c r="O499" s="85"/>
      <c r="P499" s="117"/>
      <c r="Q499" s="85"/>
      <c r="R499" s="419"/>
    </row>
    <row r="500" spans="1:18" x14ac:dyDescent="0.25">
      <c r="A500" s="48"/>
      <c r="B500" s="86"/>
      <c r="C500" s="82"/>
      <c r="D500" s="96"/>
      <c r="E500" s="119"/>
      <c r="F500" s="71"/>
      <c r="G500" s="71"/>
      <c r="H500" s="63"/>
      <c r="I500" s="97"/>
      <c r="J500" s="118"/>
      <c r="K500" s="84"/>
      <c r="L500" s="84"/>
      <c r="M500" s="87"/>
      <c r="N500" s="84"/>
      <c r="O500" s="85"/>
      <c r="P500" s="117"/>
      <c r="Q500" s="85"/>
      <c r="R500" s="419"/>
    </row>
    <row r="501" spans="1:18" x14ac:dyDescent="0.25">
      <c r="A501" s="48"/>
      <c r="B501" s="86"/>
      <c r="C501" s="82"/>
      <c r="D501" s="96"/>
      <c r="E501" s="119"/>
      <c r="F501" s="71"/>
      <c r="G501" s="71"/>
      <c r="H501" s="63"/>
      <c r="I501" s="97"/>
      <c r="J501" s="118"/>
      <c r="K501" s="84"/>
      <c r="L501" s="84"/>
      <c r="M501" s="87"/>
      <c r="N501" s="84"/>
      <c r="O501" s="85"/>
      <c r="P501" s="117"/>
      <c r="Q501" s="85"/>
      <c r="R501" s="419"/>
    </row>
    <row r="502" spans="1:18" hidden="1" x14ac:dyDescent="0.25">
      <c r="A502" s="48">
        <f t="shared" si="43"/>
        <v>1</v>
      </c>
      <c r="B502" s="86" t="s">
        <v>120</v>
      </c>
      <c r="C502" s="82" t="s">
        <v>98</v>
      </c>
      <c r="D502" s="96" t="s">
        <v>5</v>
      </c>
      <c r="E502" s="119" t="s">
        <v>179</v>
      </c>
      <c r="F502" s="71" t="s">
        <v>120</v>
      </c>
      <c r="G502" s="71"/>
      <c r="H502" s="63"/>
      <c r="I502" s="97" t="s">
        <v>25</v>
      </c>
      <c r="J502" s="118" t="s">
        <v>20</v>
      </c>
      <c r="K502" s="84" t="s">
        <v>121</v>
      </c>
      <c r="L502" s="84">
        <v>13956.172283355019</v>
      </c>
      <c r="M502" s="87">
        <v>1</v>
      </c>
      <c r="N502" s="84">
        <f t="shared" ref="N502:N510" si="45">L502*M502</f>
        <v>13956.172283355019</v>
      </c>
      <c r="O502" s="85" t="s">
        <v>122</v>
      </c>
      <c r="P502" s="117" t="s">
        <v>14</v>
      </c>
      <c r="Q502" s="85" t="s">
        <v>61</v>
      </c>
      <c r="R502" s="419">
        <v>1</v>
      </c>
    </row>
    <row r="503" spans="1:18" hidden="1" x14ac:dyDescent="0.25">
      <c r="A503" s="48">
        <f t="shared" si="43"/>
        <v>2</v>
      </c>
      <c r="B503" s="86" t="s">
        <v>120</v>
      </c>
      <c r="C503" s="82" t="s">
        <v>98</v>
      </c>
      <c r="D503" s="96" t="s">
        <v>5</v>
      </c>
      <c r="E503" s="119" t="s">
        <v>179</v>
      </c>
      <c r="F503" s="71" t="s">
        <v>120</v>
      </c>
      <c r="G503" s="71"/>
      <c r="H503" s="63"/>
      <c r="I503" s="97" t="s">
        <v>25</v>
      </c>
      <c r="J503" s="118" t="s">
        <v>28</v>
      </c>
      <c r="K503" s="84" t="s">
        <v>121</v>
      </c>
      <c r="L503" s="84">
        <v>0</v>
      </c>
      <c r="M503" s="87">
        <v>1</v>
      </c>
      <c r="N503" s="84">
        <f t="shared" si="45"/>
        <v>0</v>
      </c>
      <c r="O503" s="85" t="s">
        <v>122</v>
      </c>
      <c r="P503" s="117" t="s">
        <v>14</v>
      </c>
      <c r="Q503" s="85" t="s">
        <v>61</v>
      </c>
      <c r="R503" s="419">
        <v>1</v>
      </c>
    </row>
    <row r="504" spans="1:18" hidden="1" x14ac:dyDescent="0.25">
      <c r="A504" s="48">
        <f t="shared" si="43"/>
        <v>3</v>
      </c>
      <c r="B504" s="86" t="s">
        <v>120</v>
      </c>
      <c r="C504" s="82" t="s">
        <v>98</v>
      </c>
      <c r="D504" s="96" t="s">
        <v>5</v>
      </c>
      <c r="E504" s="119" t="s">
        <v>179</v>
      </c>
      <c r="F504" s="71" t="s">
        <v>120</v>
      </c>
      <c r="G504" s="71"/>
      <c r="H504" s="63"/>
      <c r="I504" s="97" t="s">
        <v>25</v>
      </c>
      <c r="J504" s="118" t="s">
        <v>34</v>
      </c>
      <c r="K504" s="84" t="s">
        <v>121</v>
      </c>
      <c r="L504" s="84">
        <v>184188.76811058895</v>
      </c>
      <c r="M504" s="87">
        <v>1</v>
      </c>
      <c r="N504" s="84">
        <f t="shared" si="45"/>
        <v>184188.76811058895</v>
      </c>
      <c r="O504" s="85" t="s">
        <v>374</v>
      </c>
      <c r="P504" s="117" t="s">
        <v>14</v>
      </c>
      <c r="Q504" s="85" t="s">
        <v>61</v>
      </c>
      <c r="R504" s="419">
        <v>1</v>
      </c>
    </row>
    <row r="505" spans="1:18" hidden="1" x14ac:dyDescent="0.25">
      <c r="A505" s="48">
        <f t="shared" si="43"/>
        <v>4</v>
      </c>
      <c r="B505" s="86" t="s">
        <v>120</v>
      </c>
      <c r="C505" s="82" t="s">
        <v>98</v>
      </c>
      <c r="D505" s="96" t="s">
        <v>5</v>
      </c>
      <c r="E505" s="119" t="s">
        <v>179</v>
      </c>
      <c r="F505" s="71" t="s">
        <v>120</v>
      </c>
      <c r="G505" s="71"/>
      <c r="H505" s="63"/>
      <c r="I505" s="97" t="s">
        <v>25</v>
      </c>
      <c r="J505" s="118" t="s">
        <v>35</v>
      </c>
      <c r="K505" s="84" t="s">
        <v>121</v>
      </c>
      <c r="L505" s="84">
        <v>29554.688730770311</v>
      </c>
      <c r="M505" s="87">
        <v>1</v>
      </c>
      <c r="N505" s="84">
        <f t="shared" si="45"/>
        <v>29554.688730770311</v>
      </c>
      <c r="O505" s="85" t="s">
        <v>374</v>
      </c>
      <c r="P505" s="117" t="s">
        <v>14</v>
      </c>
      <c r="Q505" s="85" t="s">
        <v>61</v>
      </c>
      <c r="R505" s="419">
        <v>1</v>
      </c>
    </row>
    <row r="506" spans="1:18" hidden="1" x14ac:dyDescent="0.25">
      <c r="A506" s="48">
        <f t="shared" si="43"/>
        <v>5</v>
      </c>
      <c r="B506" s="86" t="s">
        <v>120</v>
      </c>
      <c r="C506" s="82" t="s">
        <v>98</v>
      </c>
      <c r="D506" s="96" t="s">
        <v>5</v>
      </c>
      <c r="E506" s="119" t="s">
        <v>179</v>
      </c>
      <c r="F506" s="71" t="s">
        <v>120</v>
      </c>
      <c r="G506" s="71"/>
      <c r="H506" s="63"/>
      <c r="I506" s="97" t="s">
        <v>25</v>
      </c>
      <c r="J506" s="118" t="s">
        <v>35</v>
      </c>
      <c r="K506" s="84" t="s">
        <v>121</v>
      </c>
      <c r="L506" s="84">
        <v>275397.353</v>
      </c>
      <c r="M506" s="87">
        <v>1</v>
      </c>
      <c r="N506" s="84">
        <f t="shared" si="45"/>
        <v>275397.353</v>
      </c>
      <c r="O506" s="85" t="s">
        <v>375</v>
      </c>
      <c r="P506" s="117" t="s">
        <v>14</v>
      </c>
      <c r="Q506" s="85" t="s">
        <v>61</v>
      </c>
      <c r="R506" s="419">
        <v>1</v>
      </c>
    </row>
    <row r="507" spans="1:18" hidden="1" x14ac:dyDescent="0.25">
      <c r="A507" s="48">
        <f t="shared" si="43"/>
        <v>6</v>
      </c>
      <c r="B507" s="86" t="s">
        <v>120</v>
      </c>
      <c r="C507" s="82" t="s">
        <v>98</v>
      </c>
      <c r="D507" s="96" t="s">
        <v>5</v>
      </c>
      <c r="E507" s="119" t="s">
        <v>179</v>
      </c>
      <c r="F507" s="71" t="s">
        <v>120</v>
      </c>
      <c r="G507" s="71"/>
      <c r="H507" s="63"/>
      <c r="I507" s="97" t="s">
        <v>12</v>
      </c>
      <c r="J507" s="118" t="s">
        <v>41</v>
      </c>
      <c r="K507" s="84" t="s">
        <v>121</v>
      </c>
      <c r="L507" s="84">
        <v>20939.847431560749</v>
      </c>
      <c r="M507" s="87">
        <v>1</v>
      </c>
      <c r="N507" s="84">
        <f t="shared" si="45"/>
        <v>20939.847431560749</v>
      </c>
      <c r="O507" s="85" t="s">
        <v>118</v>
      </c>
      <c r="P507" s="117" t="s">
        <v>14</v>
      </c>
      <c r="Q507" s="85" t="s">
        <v>61</v>
      </c>
      <c r="R507" s="419">
        <v>1</v>
      </c>
    </row>
    <row r="508" spans="1:18" hidden="1" x14ac:dyDescent="0.25">
      <c r="A508" s="48">
        <f t="shared" si="43"/>
        <v>7</v>
      </c>
      <c r="B508" s="86" t="s">
        <v>120</v>
      </c>
      <c r="C508" s="82" t="s">
        <v>98</v>
      </c>
      <c r="D508" s="96" t="s">
        <v>5</v>
      </c>
      <c r="E508" s="119" t="s">
        <v>179</v>
      </c>
      <c r="F508" s="71" t="s">
        <v>120</v>
      </c>
      <c r="G508" s="71"/>
      <c r="H508" s="63"/>
      <c r="I508" s="97" t="s">
        <v>22</v>
      </c>
      <c r="J508" s="118" t="s">
        <v>41</v>
      </c>
      <c r="K508" s="84" t="s">
        <v>124</v>
      </c>
      <c r="L508" s="84">
        <v>11832.394920737674</v>
      </c>
      <c r="M508" s="87">
        <v>15</v>
      </c>
      <c r="N508" s="84">
        <f t="shared" si="45"/>
        <v>177485.92381106509</v>
      </c>
      <c r="O508" s="85" t="s">
        <v>118</v>
      </c>
      <c r="P508" s="117" t="s">
        <v>14</v>
      </c>
      <c r="Q508" s="85" t="s">
        <v>61</v>
      </c>
      <c r="R508" s="419">
        <v>1</v>
      </c>
    </row>
    <row r="509" spans="1:18" hidden="1" x14ac:dyDescent="0.25">
      <c r="A509" s="48">
        <f t="shared" si="43"/>
        <v>8</v>
      </c>
      <c r="B509" s="86" t="s">
        <v>120</v>
      </c>
      <c r="C509" s="82" t="s">
        <v>98</v>
      </c>
      <c r="D509" s="96" t="s">
        <v>5</v>
      </c>
      <c r="E509" s="119" t="s">
        <v>179</v>
      </c>
      <c r="F509" s="71" t="s">
        <v>120</v>
      </c>
      <c r="G509" s="71"/>
      <c r="H509" s="63"/>
      <c r="I509" s="97" t="s">
        <v>22</v>
      </c>
      <c r="J509" s="118" t="s">
        <v>41</v>
      </c>
      <c r="K509" s="84" t="s">
        <v>124</v>
      </c>
      <c r="L509" s="84">
        <v>11832.394920737674</v>
      </c>
      <c r="M509" s="87">
        <v>13</v>
      </c>
      <c r="N509" s="84">
        <f t="shared" si="45"/>
        <v>153821.13396958975</v>
      </c>
      <c r="O509" s="85" t="s">
        <v>118</v>
      </c>
      <c r="P509" s="117" t="s">
        <v>14</v>
      </c>
      <c r="Q509" s="85" t="s">
        <v>61</v>
      </c>
      <c r="R509" s="419">
        <v>1</v>
      </c>
    </row>
    <row r="510" spans="1:18" hidden="1" x14ac:dyDescent="0.25">
      <c r="A510" s="48">
        <f t="shared" si="43"/>
        <v>9</v>
      </c>
      <c r="B510" s="86" t="s">
        <v>120</v>
      </c>
      <c r="C510" s="82" t="s">
        <v>98</v>
      </c>
      <c r="D510" s="96" t="s">
        <v>5</v>
      </c>
      <c r="E510" s="119" t="s">
        <v>179</v>
      </c>
      <c r="F510" s="71" t="s">
        <v>120</v>
      </c>
      <c r="G510" s="71"/>
      <c r="H510" s="63"/>
      <c r="I510" s="97" t="s">
        <v>22</v>
      </c>
      <c r="J510" s="118" t="s">
        <v>41</v>
      </c>
      <c r="K510" s="84" t="s">
        <v>124</v>
      </c>
      <c r="L510" s="84">
        <v>11832.394920737674</v>
      </c>
      <c r="M510" s="87">
        <v>4</v>
      </c>
      <c r="N510" s="84">
        <f t="shared" si="45"/>
        <v>47329.579682950694</v>
      </c>
      <c r="O510" s="85" t="s">
        <v>118</v>
      </c>
      <c r="P510" s="117" t="s">
        <v>14</v>
      </c>
      <c r="Q510" s="85" t="s">
        <v>61</v>
      </c>
      <c r="R510" s="419">
        <v>1</v>
      </c>
    </row>
    <row r="511" spans="1:18" hidden="1" x14ac:dyDescent="0.25">
      <c r="A511" s="48">
        <f t="shared" si="43"/>
        <v>10</v>
      </c>
      <c r="B511" s="86"/>
      <c r="C511" s="82"/>
      <c r="D511" s="96"/>
      <c r="E511" s="119"/>
      <c r="F511" s="71"/>
      <c r="G511" s="71"/>
      <c r="H511" s="63"/>
      <c r="I511" s="97"/>
      <c r="J511" s="118"/>
      <c r="K511" s="84"/>
      <c r="L511" s="84"/>
      <c r="M511" s="87"/>
      <c r="N511" s="84"/>
      <c r="O511" s="85"/>
      <c r="P511" s="117"/>
      <c r="Q511" s="85"/>
      <c r="R511" s="419"/>
    </row>
    <row r="512" spans="1:18" s="98" customFormat="1" x14ac:dyDescent="0.25">
      <c r="A512" s="48"/>
      <c r="B512" s="86"/>
      <c r="C512" s="82"/>
      <c r="D512" s="96"/>
      <c r="E512" s="119"/>
      <c r="F512" s="71"/>
      <c r="G512" s="71"/>
      <c r="H512" s="63"/>
      <c r="I512" s="97"/>
      <c r="J512" s="118"/>
      <c r="K512" s="84"/>
      <c r="L512" s="84"/>
      <c r="M512" s="87"/>
      <c r="N512" s="84"/>
      <c r="O512" s="85"/>
      <c r="P512" s="117"/>
      <c r="Q512" s="85"/>
      <c r="R512" s="419"/>
    </row>
    <row r="513" spans="1:18" s="98" customFormat="1" x14ac:dyDescent="0.25">
      <c r="A513" s="48"/>
      <c r="B513" s="86"/>
      <c r="C513" s="82"/>
      <c r="D513" s="96"/>
      <c r="E513" s="119"/>
      <c r="F513" s="71"/>
      <c r="G513" s="71"/>
      <c r="H513" s="63"/>
      <c r="I513" s="97"/>
      <c r="J513" s="118"/>
      <c r="K513" s="84"/>
      <c r="L513" s="84"/>
      <c r="M513" s="87"/>
      <c r="N513" s="84"/>
      <c r="O513" s="85"/>
      <c r="P513" s="117"/>
      <c r="Q513" s="85"/>
      <c r="R513" s="419"/>
    </row>
    <row r="514" spans="1:18" s="98" customFormat="1" x14ac:dyDescent="0.25">
      <c r="A514" s="48"/>
      <c r="B514" s="86"/>
      <c r="C514" s="82"/>
      <c r="D514" s="96"/>
      <c r="E514" s="119"/>
      <c r="F514" s="71"/>
      <c r="G514" s="71"/>
      <c r="H514" s="63"/>
      <c r="I514" s="97"/>
      <c r="J514" s="118"/>
      <c r="K514" s="84"/>
      <c r="L514" s="84"/>
      <c r="M514" s="87"/>
      <c r="N514" s="84"/>
      <c r="O514" s="85"/>
      <c r="P514" s="117"/>
      <c r="Q514" s="85"/>
      <c r="R514" s="419"/>
    </row>
    <row r="515" spans="1:18" s="98" customFormat="1" hidden="1" x14ac:dyDescent="0.25">
      <c r="A515" s="48">
        <f t="shared" si="43"/>
        <v>1</v>
      </c>
      <c r="B515" s="86" t="s">
        <v>120</v>
      </c>
      <c r="C515" s="82" t="s">
        <v>99</v>
      </c>
      <c r="D515" s="96" t="s">
        <v>5</v>
      </c>
      <c r="E515" s="119" t="s">
        <v>180</v>
      </c>
      <c r="F515" s="71" t="s">
        <v>120</v>
      </c>
      <c r="G515" s="71"/>
      <c r="H515" s="63"/>
      <c r="I515" s="97" t="s">
        <v>25</v>
      </c>
      <c r="J515" s="118" t="s">
        <v>20</v>
      </c>
      <c r="K515" s="84" t="s">
        <v>121</v>
      </c>
      <c r="L515" s="84">
        <v>12489.382356144515</v>
      </c>
      <c r="M515" s="87">
        <v>1</v>
      </c>
      <c r="N515" s="84">
        <f t="shared" ref="N515:N523" si="46">L515*M515</f>
        <v>12489.382356144515</v>
      </c>
      <c r="O515" s="85" t="s">
        <v>122</v>
      </c>
      <c r="P515" s="117" t="s">
        <v>14</v>
      </c>
      <c r="Q515" s="85" t="s">
        <v>61</v>
      </c>
      <c r="R515" s="419">
        <v>1</v>
      </c>
    </row>
    <row r="516" spans="1:18" s="98" customFormat="1" hidden="1" x14ac:dyDescent="0.25">
      <c r="A516" s="48">
        <f t="shared" si="43"/>
        <v>2</v>
      </c>
      <c r="B516" s="86" t="s">
        <v>120</v>
      </c>
      <c r="C516" s="82" t="s">
        <v>99</v>
      </c>
      <c r="D516" s="96" t="s">
        <v>5</v>
      </c>
      <c r="E516" s="119" t="s">
        <v>180</v>
      </c>
      <c r="F516" s="71" t="s">
        <v>120</v>
      </c>
      <c r="G516" s="71"/>
      <c r="H516" s="63"/>
      <c r="I516" s="97" t="s">
        <v>25</v>
      </c>
      <c r="J516" s="118" t="s">
        <v>28</v>
      </c>
      <c r="K516" s="84" t="s">
        <v>121</v>
      </c>
      <c r="L516" s="84">
        <v>0</v>
      </c>
      <c r="M516" s="87">
        <v>1</v>
      </c>
      <c r="N516" s="84">
        <f t="shared" si="46"/>
        <v>0</v>
      </c>
      <c r="O516" s="85" t="s">
        <v>122</v>
      </c>
      <c r="P516" s="117" t="s">
        <v>14</v>
      </c>
      <c r="Q516" s="85" t="s">
        <v>61</v>
      </c>
      <c r="R516" s="419">
        <v>1</v>
      </c>
    </row>
    <row r="517" spans="1:18" s="98" customFormat="1" hidden="1" x14ac:dyDescent="0.25">
      <c r="A517" s="48">
        <f t="shared" si="43"/>
        <v>3</v>
      </c>
      <c r="B517" s="86" t="s">
        <v>120</v>
      </c>
      <c r="C517" s="82" t="s">
        <v>99</v>
      </c>
      <c r="D517" s="96" t="s">
        <v>5</v>
      </c>
      <c r="E517" s="119" t="s">
        <v>180</v>
      </c>
      <c r="F517" s="71" t="s">
        <v>120</v>
      </c>
      <c r="G517" s="71"/>
      <c r="H517" s="63"/>
      <c r="I517" s="97" t="s">
        <v>25</v>
      </c>
      <c r="J517" s="118" t="s">
        <v>34</v>
      </c>
      <c r="K517" s="84" t="s">
        <v>121</v>
      </c>
      <c r="L517" s="84">
        <v>167398.74667709126</v>
      </c>
      <c r="M517" s="87">
        <v>1</v>
      </c>
      <c r="N517" s="84">
        <f t="shared" si="46"/>
        <v>167398.74667709126</v>
      </c>
      <c r="O517" s="85" t="s">
        <v>374</v>
      </c>
      <c r="P517" s="117" t="s">
        <v>14</v>
      </c>
      <c r="Q517" s="85" t="s">
        <v>61</v>
      </c>
      <c r="R517" s="419">
        <v>1</v>
      </c>
    </row>
    <row r="518" spans="1:18" s="98" customFormat="1" hidden="1" x14ac:dyDescent="0.25">
      <c r="A518" s="48">
        <f t="shared" si="43"/>
        <v>4</v>
      </c>
      <c r="B518" s="86" t="s">
        <v>120</v>
      </c>
      <c r="C518" s="82" t="s">
        <v>99</v>
      </c>
      <c r="D518" s="96" t="s">
        <v>5</v>
      </c>
      <c r="E518" s="119" t="s">
        <v>180</v>
      </c>
      <c r="F518" s="71" t="s">
        <v>120</v>
      </c>
      <c r="G518" s="71"/>
      <c r="H518" s="63"/>
      <c r="I518" s="97" t="s">
        <v>25</v>
      </c>
      <c r="J518" s="118" t="s">
        <v>35</v>
      </c>
      <c r="K518" s="84" t="s">
        <v>121</v>
      </c>
      <c r="L518" s="84">
        <v>24264.769314824654</v>
      </c>
      <c r="M518" s="87">
        <v>1</v>
      </c>
      <c r="N518" s="84">
        <f t="shared" si="46"/>
        <v>24264.769314824654</v>
      </c>
      <c r="O518" s="85" t="s">
        <v>374</v>
      </c>
      <c r="P518" s="117" t="s">
        <v>14</v>
      </c>
      <c r="Q518" s="85" t="s">
        <v>61</v>
      </c>
      <c r="R518" s="419">
        <v>1</v>
      </c>
    </row>
    <row r="519" spans="1:18" s="98" customFormat="1" hidden="1" x14ac:dyDescent="0.25">
      <c r="A519" s="48">
        <f t="shared" si="43"/>
        <v>5</v>
      </c>
      <c r="B519" s="86" t="s">
        <v>120</v>
      </c>
      <c r="C519" s="82" t="s">
        <v>99</v>
      </c>
      <c r="D519" s="96" t="s">
        <v>5</v>
      </c>
      <c r="E519" s="119" t="s">
        <v>180</v>
      </c>
      <c r="F519" s="71" t="s">
        <v>120</v>
      </c>
      <c r="G519" s="71"/>
      <c r="H519" s="63"/>
      <c r="I519" s="97" t="s">
        <v>25</v>
      </c>
      <c r="J519" s="118" t="s">
        <v>35</v>
      </c>
      <c r="K519" s="84" t="s">
        <v>121</v>
      </c>
      <c r="L519" s="84">
        <v>245136.353</v>
      </c>
      <c r="M519" s="87">
        <v>1</v>
      </c>
      <c r="N519" s="84">
        <f t="shared" si="46"/>
        <v>245136.353</v>
      </c>
      <c r="O519" s="85" t="s">
        <v>375</v>
      </c>
      <c r="P519" s="117" t="s">
        <v>14</v>
      </c>
      <c r="Q519" s="85" t="s">
        <v>61</v>
      </c>
      <c r="R519" s="419">
        <v>1</v>
      </c>
    </row>
    <row r="520" spans="1:18" s="98" customFormat="1" hidden="1" x14ac:dyDescent="0.25">
      <c r="A520" s="48">
        <f t="shared" si="43"/>
        <v>6</v>
      </c>
      <c r="B520" s="86" t="s">
        <v>120</v>
      </c>
      <c r="C520" s="82" t="s">
        <v>99</v>
      </c>
      <c r="D520" s="96" t="s">
        <v>5</v>
      </c>
      <c r="E520" s="119" t="s">
        <v>180</v>
      </c>
      <c r="F520" s="71" t="s">
        <v>120</v>
      </c>
      <c r="G520" s="71"/>
      <c r="H520" s="63"/>
      <c r="I520" s="97" t="s">
        <v>12</v>
      </c>
      <c r="J520" s="118" t="s">
        <v>41</v>
      </c>
      <c r="K520" s="84" t="s">
        <v>121</v>
      </c>
      <c r="L520" s="84">
        <v>18124.352964312664</v>
      </c>
      <c r="M520" s="87">
        <v>1</v>
      </c>
      <c r="N520" s="84">
        <f t="shared" si="46"/>
        <v>18124.352964312664</v>
      </c>
      <c r="O520" s="85" t="s">
        <v>118</v>
      </c>
      <c r="P520" s="117" t="s">
        <v>14</v>
      </c>
      <c r="Q520" s="85" t="s">
        <v>61</v>
      </c>
      <c r="R520" s="419">
        <v>1</v>
      </c>
    </row>
    <row r="521" spans="1:18" s="98" customFormat="1" hidden="1" x14ac:dyDescent="0.25">
      <c r="A521" s="48">
        <f t="shared" si="43"/>
        <v>7</v>
      </c>
      <c r="B521" s="86" t="s">
        <v>120</v>
      </c>
      <c r="C521" s="82" t="s">
        <v>99</v>
      </c>
      <c r="D521" s="96" t="s">
        <v>5</v>
      </c>
      <c r="E521" s="119" t="s">
        <v>180</v>
      </c>
      <c r="F521" s="71" t="s">
        <v>123</v>
      </c>
      <c r="G521" s="71"/>
      <c r="H521" s="63"/>
      <c r="I521" s="97" t="s">
        <v>22</v>
      </c>
      <c r="J521" s="118" t="s">
        <v>41</v>
      </c>
      <c r="K521" s="84" t="s">
        <v>124</v>
      </c>
      <c r="L521" s="84">
        <v>11832.394920737674</v>
      </c>
      <c r="M521" s="87">
        <v>13</v>
      </c>
      <c r="N521" s="84">
        <f t="shared" si="46"/>
        <v>153821.13396958975</v>
      </c>
      <c r="O521" s="85" t="s">
        <v>118</v>
      </c>
      <c r="P521" s="117" t="s">
        <v>14</v>
      </c>
      <c r="Q521" s="85" t="s">
        <v>61</v>
      </c>
      <c r="R521" s="419">
        <v>1</v>
      </c>
    </row>
    <row r="522" spans="1:18" s="98" customFormat="1" hidden="1" x14ac:dyDescent="0.25">
      <c r="A522" s="48">
        <f t="shared" si="43"/>
        <v>8</v>
      </c>
      <c r="B522" s="86" t="s">
        <v>120</v>
      </c>
      <c r="C522" s="82" t="s">
        <v>99</v>
      </c>
      <c r="D522" s="96" t="s">
        <v>5</v>
      </c>
      <c r="E522" s="119" t="s">
        <v>180</v>
      </c>
      <c r="F522" s="71" t="s">
        <v>125</v>
      </c>
      <c r="G522" s="71"/>
      <c r="H522" s="63"/>
      <c r="I522" s="97" t="s">
        <v>22</v>
      </c>
      <c r="J522" s="118" t="s">
        <v>41</v>
      </c>
      <c r="K522" s="84" t="s">
        <v>124</v>
      </c>
      <c r="L522" s="84">
        <v>11832.394920737674</v>
      </c>
      <c r="M522" s="87">
        <v>11</v>
      </c>
      <c r="N522" s="84">
        <f t="shared" si="46"/>
        <v>130156.3441281144</v>
      </c>
      <c r="O522" s="85" t="s">
        <v>118</v>
      </c>
      <c r="P522" s="117" t="s">
        <v>14</v>
      </c>
      <c r="Q522" s="85" t="s">
        <v>61</v>
      </c>
      <c r="R522" s="419">
        <v>1</v>
      </c>
    </row>
    <row r="523" spans="1:18" s="98" customFormat="1" hidden="1" x14ac:dyDescent="0.25">
      <c r="A523" s="48">
        <f t="shared" si="43"/>
        <v>9</v>
      </c>
      <c r="B523" s="86" t="s">
        <v>120</v>
      </c>
      <c r="C523" s="82" t="s">
        <v>99</v>
      </c>
      <c r="D523" s="96" t="s">
        <v>5</v>
      </c>
      <c r="E523" s="119" t="s">
        <v>180</v>
      </c>
      <c r="F523" s="71" t="s">
        <v>62</v>
      </c>
      <c r="G523" s="71"/>
      <c r="H523" s="63"/>
      <c r="I523" s="97" t="s">
        <v>22</v>
      </c>
      <c r="J523" s="118" t="s">
        <v>41</v>
      </c>
      <c r="K523" s="84" t="s">
        <v>124</v>
      </c>
      <c r="L523" s="84">
        <v>11832.394920737674</v>
      </c>
      <c r="M523" s="87">
        <v>4</v>
      </c>
      <c r="N523" s="84">
        <f t="shared" si="46"/>
        <v>47329.579682950694</v>
      </c>
      <c r="O523" s="85" t="s">
        <v>118</v>
      </c>
      <c r="P523" s="117" t="s">
        <v>14</v>
      </c>
      <c r="Q523" s="85" t="s">
        <v>61</v>
      </c>
      <c r="R523" s="419">
        <v>1</v>
      </c>
    </row>
    <row r="524" spans="1:18" s="98" customFormat="1" hidden="1" x14ac:dyDescent="0.25">
      <c r="A524" s="48">
        <f t="shared" si="43"/>
        <v>10</v>
      </c>
      <c r="B524" s="86"/>
      <c r="C524" s="82"/>
      <c r="D524" s="96"/>
      <c r="E524" s="119"/>
      <c r="F524" s="71"/>
      <c r="G524" s="71"/>
      <c r="H524" s="63"/>
      <c r="I524" s="97"/>
      <c r="J524" s="118"/>
      <c r="K524" s="84"/>
      <c r="L524" s="84"/>
      <c r="M524" s="87"/>
      <c r="N524" s="84"/>
      <c r="O524" s="85"/>
      <c r="P524" s="117"/>
      <c r="Q524" s="85"/>
      <c r="R524" s="419"/>
    </row>
    <row r="525" spans="1:18" x14ac:dyDescent="0.25">
      <c r="A525" s="48"/>
      <c r="B525" s="86"/>
      <c r="C525" s="82"/>
      <c r="D525" s="96"/>
      <c r="E525" s="119"/>
      <c r="F525" s="71"/>
      <c r="G525" s="71"/>
      <c r="H525" s="63"/>
      <c r="I525" s="97"/>
      <c r="J525" s="118"/>
      <c r="K525" s="84"/>
      <c r="L525" s="84"/>
      <c r="M525" s="87"/>
      <c r="N525" s="84"/>
      <c r="O525" s="85"/>
      <c r="P525" s="117"/>
      <c r="Q525" s="85"/>
      <c r="R525" s="419"/>
    </row>
    <row r="526" spans="1:18" x14ac:dyDescent="0.25">
      <c r="A526" s="48"/>
      <c r="B526" s="86"/>
      <c r="C526" s="82"/>
      <c r="D526" s="96"/>
      <c r="E526" s="119"/>
      <c r="F526" s="71"/>
      <c r="G526" s="71"/>
      <c r="H526" s="63"/>
      <c r="I526" s="97"/>
      <c r="J526" s="118"/>
      <c r="K526" s="84"/>
      <c r="L526" s="84"/>
      <c r="M526" s="87"/>
      <c r="N526" s="84"/>
      <c r="O526" s="85"/>
      <c r="P526" s="117"/>
      <c r="Q526" s="85"/>
      <c r="R526" s="419"/>
    </row>
    <row r="527" spans="1:18" x14ac:dyDescent="0.25">
      <c r="A527" s="48"/>
      <c r="B527" s="86"/>
      <c r="C527" s="82"/>
      <c r="D527" s="96"/>
      <c r="E527" s="119"/>
      <c r="F527" s="71"/>
      <c r="G527" s="71"/>
      <c r="H527" s="63"/>
      <c r="I527" s="97"/>
      <c r="J527" s="118"/>
      <c r="K527" s="84"/>
      <c r="L527" s="84"/>
      <c r="M527" s="87"/>
      <c r="N527" s="84"/>
      <c r="O527" s="85"/>
      <c r="P527" s="117"/>
      <c r="Q527" s="85"/>
      <c r="R527" s="419"/>
    </row>
    <row r="528" spans="1:18" hidden="1" x14ac:dyDescent="0.25">
      <c r="A528" s="48">
        <f t="shared" si="43"/>
        <v>1</v>
      </c>
      <c r="B528" s="86" t="s">
        <v>120</v>
      </c>
      <c r="C528" s="82" t="s">
        <v>100</v>
      </c>
      <c r="D528" s="96" t="s">
        <v>5</v>
      </c>
      <c r="E528" s="119" t="s">
        <v>181</v>
      </c>
      <c r="F528" s="71" t="s">
        <v>120</v>
      </c>
      <c r="G528" s="71"/>
      <c r="H528" s="63"/>
      <c r="I528" s="97" t="s">
        <v>25</v>
      </c>
      <c r="J528" s="118" t="s">
        <v>20</v>
      </c>
      <c r="K528" s="84" t="s">
        <v>121</v>
      </c>
      <c r="L528" s="84">
        <v>8567.2194781889139</v>
      </c>
      <c r="M528" s="87">
        <v>1</v>
      </c>
      <c r="N528" s="84">
        <f t="shared" ref="N528:N536" si="47">L528*M528</f>
        <v>8567.2194781889139</v>
      </c>
      <c r="O528" s="85" t="s">
        <v>122</v>
      </c>
      <c r="P528" s="117" t="s">
        <v>14</v>
      </c>
      <c r="Q528" s="85" t="s">
        <v>61</v>
      </c>
      <c r="R528" s="419">
        <v>1</v>
      </c>
    </row>
    <row r="529" spans="1:18" hidden="1" x14ac:dyDescent="0.25">
      <c r="A529" s="48">
        <f t="shared" si="43"/>
        <v>2</v>
      </c>
      <c r="B529" s="86" t="s">
        <v>120</v>
      </c>
      <c r="C529" s="82" t="s">
        <v>100</v>
      </c>
      <c r="D529" s="96" t="s">
        <v>5</v>
      </c>
      <c r="E529" s="119" t="s">
        <v>181</v>
      </c>
      <c r="F529" s="71" t="s">
        <v>120</v>
      </c>
      <c r="G529" s="71"/>
      <c r="H529" s="63"/>
      <c r="I529" s="97" t="s">
        <v>25</v>
      </c>
      <c r="J529" s="118" t="s">
        <v>28</v>
      </c>
      <c r="K529" s="84" t="s">
        <v>121</v>
      </c>
      <c r="L529" s="84">
        <v>0</v>
      </c>
      <c r="M529" s="87">
        <v>1</v>
      </c>
      <c r="N529" s="84">
        <f t="shared" si="47"/>
        <v>0</v>
      </c>
      <c r="O529" s="85" t="s">
        <v>122</v>
      </c>
      <c r="P529" s="117" t="s">
        <v>14</v>
      </c>
      <c r="Q529" s="85" t="s">
        <v>61</v>
      </c>
      <c r="R529" s="419">
        <v>1</v>
      </c>
    </row>
    <row r="530" spans="1:18" hidden="1" x14ac:dyDescent="0.25">
      <c r="A530" s="48">
        <f t="shared" si="43"/>
        <v>3</v>
      </c>
      <c r="B530" s="86" t="s">
        <v>120</v>
      </c>
      <c r="C530" s="82" t="s">
        <v>100</v>
      </c>
      <c r="D530" s="96" t="s">
        <v>5</v>
      </c>
      <c r="E530" s="119" t="s">
        <v>181</v>
      </c>
      <c r="F530" s="71" t="s">
        <v>120</v>
      </c>
      <c r="G530" s="71"/>
      <c r="H530" s="63"/>
      <c r="I530" s="310" t="s">
        <v>25</v>
      </c>
      <c r="J530" s="118" t="s">
        <v>34</v>
      </c>
      <c r="K530" s="84" t="s">
        <v>121</v>
      </c>
      <c r="L530" s="84">
        <v>127773.30631701973</v>
      </c>
      <c r="M530" s="87">
        <v>1</v>
      </c>
      <c r="N530" s="84">
        <f t="shared" si="47"/>
        <v>127773.30631701973</v>
      </c>
      <c r="O530" s="85" t="s">
        <v>374</v>
      </c>
      <c r="P530" s="117" t="s">
        <v>14</v>
      </c>
      <c r="Q530" s="85" t="s">
        <v>61</v>
      </c>
      <c r="R530" s="419">
        <v>1</v>
      </c>
    </row>
    <row r="531" spans="1:18" hidden="1" x14ac:dyDescent="0.25">
      <c r="A531" s="48">
        <f t="shared" si="43"/>
        <v>4</v>
      </c>
      <c r="B531" s="86" t="s">
        <v>120</v>
      </c>
      <c r="C531" s="82" t="s">
        <v>100</v>
      </c>
      <c r="D531" s="96" t="s">
        <v>5</v>
      </c>
      <c r="E531" s="119" t="s">
        <v>181</v>
      </c>
      <c r="F531" s="71" t="s">
        <v>120</v>
      </c>
      <c r="G531" s="71"/>
      <c r="H531" s="63"/>
      <c r="I531" s="97" t="s">
        <v>25</v>
      </c>
      <c r="J531" s="118" t="s">
        <v>35</v>
      </c>
      <c r="K531" s="84" t="s">
        <v>121</v>
      </c>
      <c r="L531" s="84">
        <v>33600.518087650613</v>
      </c>
      <c r="M531" s="87">
        <v>1</v>
      </c>
      <c r="N531" s="84">
        <f t="shared" si="47"/>
        <v>33600.518087650613</v>
      </c>
      <c r="O531" s="85" t="s">
        <v>374</v>
      </c>
      <c r="P531" s="117" t="s">
        <v>14</v>
      </c>
      <c r="Q531" s="85" t="s">
        <v>61</v>
      </c>
      <c r="R531" s="419">
        <v>1</v>
      </c>
    </row>
    <row r="532" spans="1:18" hidden="1" x14ac:dyDescent="0.25">
      <c r="A532" s="48">
        <f t="shared" si="43"/>
        <v>5</v>
      </c>
      <c r="B532" s="86" t="s">
        <v>120</v>
      </c>
      <c r="C532" s="82" t="s">
        <v>100</v>
      </c>
      <c r="D532" s="96" t="s">
        <v>5</v>
      </c>
      <c r="E532" s="119" t="s">
        <v>181</v>
      </c>
      <c r="F532" s="71" t="s">
        <v>120</v>
      </c>
      <c r="G532" s="71"/>
      <c r="H532" s="63"/>
      <c r="I532" s="97" t="s">
        <v>25</v>
      </c>
      <c r="J532" s="118" t="s">
        <v>35</v>
      </c>
      <c r="K532" s="84" t="s">
        <v>121</v>
      </c>
      <c r="L532" s="84">
        <v>145305.60000000001</v>
      </c>
      <c r="M532" s="87">
        <v>1</v>
      </c>
      <c r="N532" s="84">
        <f t="shared" si="47"/>
        <v>145305.60000000001</v>
      </c>
      <c r="O532" s="85" t="s">
        <v>375</v>
      </c>
      <c r="P532" s="117" t="s">
        <v>14</v>
      </c>
      <c r="Q532" s="85" t="s">
        <v>61</v>
      </c>
      <c r="R532" s="419">
        <v>1</v>
      </c>
    </row>
    <row r="533" spans="1:18" hidden="1" x14ac:dyDescent="0.25">
      <c r="A533" s="48">
        <f t="shared" si="43"/>
        <v>6</v>
      </c>
      <c r="B533" s="86" t="s">
        <v>120</v>
      </c>
      <c r="C533" s="82" t="s">
        <v>100</v>
      </c>
      <c r="D533" s="96" t="s">
        <v>5</v>
      </c>
      <c r="E533" s="119" t="s">
        <v>181</v>
      </c>
      <c r="F533" s="71" t="s">
        <v>120</v>
      </c>
      <c r="G533" s="71"/>
      <c r="H533" s="63"/>
      <c r="I533" s="97" t="s">
        <v>12</v>
      </c>
      <c r="J533" s="118" t="s">
        <v>41</v>
      </c>
      <c r="K533" s="84" t="s">
        <v>121</v>
      </c>
      <c r="L533" s="84">
        <v>13767.544722967881</v>
      </c>
      <c r="M533" s="87">
        <v>1</v>
      </c>
      <c r="N533" s="84">
        <f t="shared" si="47"/>
        <v>13767.544722967881</v>
      </c>
      <c r="O533" s="85" t="s">
        <v>118</v>
      </c>
      <c r="P533" s="117" t="s">
        <v>14</v>
      </c>
      <c r="Q533" s="85" t="s">
        <v>61</v>
      </c>
      <c r="R533" s="419">
        <v>1</v>
      </c>
    </row>
    <row r="534" spans="1:18" hidden="1" x14ac:dyDescent="0.25">
      <c r="A534" s="48">
        <f t="shared" si="43"/>
        <v>7</v>
      </c>
      <c r="B534" s="86" t="s">
        <v>120</v>
      </c>
      <c r="C534" s="82" t="s">
        <v>100</v>
      </c>
      <c r="D534" s="96" t="s">
        <v>5</v>
      </c>
      <c r="E534" s="119" t="s">
        <v>181</v>
      </c>
      <c r="F534" s="71" t="s">
        <v>123</v>
      </c>
      <c r="G534" s="71"/>
      <c r="H534" s="63"/>
      <c r="I534" s="97" t="s">
        <v>22</v>
      </c>
      <c r="J534" s="118" t="s">
        <v>41</v>
      </c>
      <c r="K534" s="84" t="s">
        <v>124</v>
      </c>
      <c r="L534" s="84">
        <v>11832.394920737674</v>
      </c>
      <c r="M534" s="87">
        <v>9</v>
      </c>
      <c r="N534" s="84">
        <f t="shared" si="47"/>
        <v>106491.55428663906</v>
      </c>
      <c r="O534" s="85" t="s">
        <v>118</v>
      </c>
      <c r="P534" s="117" t="s">
        <v>14</v>
      </c>
      <c r="Q534" s="85" t="s">
        <v>61</v>
      </c>
      <c r="R534" s="419">
        <v>1</v>
      </c>
    </row>
    <row r="535" spans="1:18" hidden="1" x14ac:dyDescent="0.25">
      <c r="A535" s="48">
        <f t="shared" si="43"/>
        <v>8</v>
      </c>
      <c r="B535" s="86" t="s">
        <v>120</v>
      </c>
      <c r="C535" s="82" t="s">
        <v>100</v>
      </c>
      <c r="D535" s="96" t="s">
        <v>5</v>
      </c>
      <c r="E535" s="119" t="s">
        <v>181</v>
      </c>
      <c r="F535" s="71" t="s">
        <v>125</v>
      </c>
      <c r="G535" s="71"/>
      <c r="H535" s="63"/>
      <c r="I535" s="97" t="s">
        <v>22</v>
      </c>
      <c r="J535" s="118" t="s">
        <v>41</v>
      </c>
      <c r="K535" s="84" t="s">
        <v>124</v>
      </c>
      <c r="L535" s="84">
        <v>11832.394920737674</v>
      </c>
      <c r="M535" s="87">
        <v>7</v>
      </c>
      <c r="N535" s="84">
        <f t="shared" si="47"/>
        <v>82826.764445163717</v>
      </c>
      <c r="O535" s="85" t="s">
        <v>118</v>
      </c>
      <c r="P535" s="117" t="s">
        <v>14</v>
      </c>
      <c r="Q535" s="85" t="s">
        <v>61</v>
      </c>
      <c r="R535" s="419">
        <v>1</v>
      </c>
    </row>
    <row r="536" spans="1:18" hidden="1" x14ac:dyDescent="0.25">
      <c r="A536" s="48">
        <f t="shared" si="43"/>
        <v>9</v>
      </c>
      <c r="B536" s="86" t="s">
        <v>120</v>
      </c>
      <c r="C536" s="82" t="s">
        <v>100</v>
      </c>
      <c r="D536" s="96" t="s">
        <v>5</v>
      </c>
      <c r="E536" s="119" t="s">
        <v>181</v>
      </c>
      <c r="F536" s="71" t="s">
        <v>62</v>
      </c>
      <c r="G536" s="71"/>
      <c r="H536" s="63"/>
      <c r="I536" s="97" t="s">
        <v>22</v>
      </c>
      <c r="J536" s="118" t="s">
        <v>41</v>
      </c>
      <c r="K536" s="84" t="s">
        <v>124</v>
      </c>
      <c r="L536" s="84">
        <v>11832.394920737674</v>
      </c>
      <c r="M536" s="87">
        <v>4</v>
      </c>
      <c r="N536" s="84">
        <f t="shared" si="47"/>
        <v>47329.579682950694</v>
      </c>
      <c r="O536" s="85" t="s">
        <v>118</v>
      </c>
      <c r="P536" s="117" t="s">
        <v>14</v>
      </c>
      <c r="Q536" s="85" t="s">
        <v>61</v>
      </c>
      <c r="R536" s="419">
        <v>1</v>
      </c>
    </row>
    <row r="537" spans="1:18" hidden="1" x14ac:dyDescent="0.25">
      <c r="A537" s="48">
        <f t="shared" si="43"/>
        <v>10</v>
      </c>
      <c r="B537" s="86"/>
      <c r="C537" s="82"/>
      <c r="D537" s="96"/>
      <c r="E537" s="119"/>
      <c r="F537" s="71"/>
      <c r="G537" s="71"/>
      <c r="H537" s="63"/>
      <c r="I537" s="97"/>
      <c r="J537" s="118"/>
      <c r="K537" s="84"/>
      <c r="L537" s="84"/>
      <c r="M537" s="87"/>
      <c r="N537" s="84"/>
      <c r="O537" s="85"/>
      <c r="P537" s="117"/>
      <c r="Q537" s="85"/>
      <c r="R537" s="419"/>
    </row>
    <row r="538" spans="1:18" s="98" customFormat="1" x14ac:dyDescent="0.25">
      <c r="A538" s="48"/>
      <c r="B538" s="86"/>
      <c r="C538" s="82"/>
      <c r="D538" s="96"/>
      <c r="E538" s="119"/>
      <c r="F538" s="71"/>
      <c r="G538" s="71"/>
      <c r="H538" s="63"/>
      <c r="I538" s="97"/>
      <c r="J538" s="118"/>
      <c r="K538" s="84"/>
      <c r="L538" s="84"/>
      <c r="M538" s="87"/>
      <c r="N538" s="84"/>
      <c r="O538" s="85"/>
      <c r="P538" s="117"/>
      <c r="Q538" s="85"/>
      <c r="R538" s="419"/>
    </row>
    <row r="539" spans="1:18" s="98" customFormat="1" x14ac:dyDescent="0.25">
      <c r="A539" s="48"/>
      <c r="B539" s="86"/>
      <c r="C539" s="82"/>
      <c r="D539" s="96"/>
      <c r="E539" s="119"/>
      <c r="F539" s="71"/>
      <c r="G539" s="71"/>
      <c r="H539" s="63"/>
      <c r="I539" s="97"/>
      <c r="J539" s="118"/>
      <c r="K539" s="84"/>
      <c r="L539" s="84"/>
      <c r="M539" s="87"/>
      <c r="N539" s="84"/>
      <c r="O539" s="85"/>
      <c r="P539" s="117"/>
      <c r="Q539" s="85"/>
      <c r="R539" s="419"/>
    </row>
    <row r="540" spans="1:18" s="98" customFormat="1" x14ac:dyDescent="0.25">
      <c r="A540" s="48"/>
      <c r="B540" s="86"/>
      <c r="C540" s="82"/>
      <c r="D540" s="96"/>
      <c r="E540" s="119"/>
      <c r="F540" s="71"/>
      <c r="G540" s="71"/>
      <c r="H540" s="63"/>
      <c r="I540" s="97"/>
      <c r="J540" s="118"/>
      <c r="K540" s="84"/>
      <c r="L540" s="84"/>
      <c r="M540" s="87"/>
      <c r="N540" s="84"/>
      <c r="O540" s="85"/>
      <c r="P540" s="117"/>
      <c r="Q540" s="85"/>
      <c r="R540" s="419"/>
    </row>
    <row r="541" spans="1:18" s="98" customFormat="1" hidden="1" x14ac:dyDescent="0.25">
      <c r="A541" s="48">
        <f t="shared" si="43"/>
        <v>1</v>
      </c>
      <c r="B541" s="86" t="s">
        <v>120</v>
      </c>
      <c r="C541" s="82" t="s">
        <v>101</v>
      </c>
      <c r="D541" s="96" t="s">
        <v>5</v>
      </c>
      <c r="E541" s="119" t="s">
        <v>182</v>
      </c>
      <c r="F541" s="71" t="s">
        <v>120</v>
      </c>
      <c r="G541" s="71"/>
      <c r="H541" s="63"/>
      <c r="I541" s="97" t="s">
        <v>25</v>
      </c>
      <c r="J541" s="118" t="s">
        <v>20</v>
      </c>
      <c r="K541" s="84" t="s">
        <v>121</v>
      </c>
      <c r="L541" s="84">
        <v>8567.2194781889139</v>
      </c>
      <c r="M541" s="87">
        <v>1</v>
      </c>
      <c r="N541" s="84">
        <f t="shared" ref="N541:N549" si="48">L541*M541</f>
        <v>8567.2194781889139</v>
      </c>
      <c r="O541" s="85" t="s">
        <v>122</v>
      </c>
      <c r="P541" s="117" t="s">
        <v>14</v>
      </c>
      <c r="Q541" s="85" t="s">
        <v>61</v>
      </c>
      <c r="R541" s="419">
        <v>1</v>
      </c>
    </row>
    <row r="542" spans="1:18" s="98" customFormat="1" hidden="1" x14ac:dyDescent="0.25">
      <c r="A542" s="48">
        <f t="shared" si="43"/>
        <v>2</v>
      </c>
      <c r="B542" s="86" t="s">
        <v>120</v>
      </c>
      <c r="C542" s="82" t="s">
        <v>101</v>
      </c>
      <c r="D542" s="96" t="s">
        <v>5</v>
      </c>
      <c r="E542" s="119" t="s">
        <v>182</v>
      </c>
      <c r="F542" s="71" t="s">
        <v>120</v>
      </c>
      <c r="G542" s="71"/>
      <c r="H542" s="63"/>
      <c r="I542" s="97" t="s">
        <v>25</v>
      </c>
      <c r="J542" s="118" t="s">
        <v>28</v>
      </c>
      <c r="K542" s="84" t="s">
        <v>121</v>
      </c>
      <c r="L542" s="84">
        <v>0</v>
      </c>
      <c r="M542" s="87">
        <v>1</v>
      </c>
      <c r="N542" s="84">
        <f t="shared" si="48"/>
        <v>0</v>
      </c>
      <c r="O542" s="85" t="s">
        <v>122</v>
      </c>
      <c r="P542" s="117" t="s">
        <v>14</v>
      </c>
      <c r="Q542" s="85" t="s">
        <v>61</v>
      </c>
      <c r="R542" s="419">
        <v>1</v>
      </c>
    </row>
    <row r="543" spans="1:18" s="98" customFormat="1" hidden="1" x14ac:dyDescent="0.25">
      <c r="A543" s="48">
        <f t="shared" si="43"/>
        <v>3</v>
      </c>
      <c r="B543" s="86" t="s">
        <v>120</v>
      </c>
      <c r="C543" s="82" t="s">
        <v>101</v>
      </c>
      <c r="D543" s="96" t="s">
        <v>5</v>
      </c>
      <c r="E543" s="119" t="s">
        <v>182</v>
      </c>
      <c r="F543" s="71" t="s">
        <v>120</v>
      </c>
      <c r="G543" s="71"/>
      <c r="H543" s="63"/>
      <c r="I543" s="97" t="s">
        <v>25</v>
      </c>
      <c r="J543" s="118" t="s">
        <v>34</v>
      </c>
      <c r="K543" s="84" t="s">
        <v>121</v>
      </c>
      <c r="L543" s="84">
        <v>127773.30631701973</v>
      </c>
      <c r="M543" s="87">
        <v>1</v>
      </c>
      <c r="N543" s="84">
        <f t="shared" si="48"/>
        <v>127773.30631701973</v>
      </c>
      <c r="O543" s="85" t="s">
        <v>374</v>
      </c>
      <c r="P543" s="117" t="s">
        <v>14</v>
      </c>
      <c r="Q543" s="85" t="s">
        <v>61</v>
      </c>
      <c r="R543" s="419">
        <v>1</v>
      </c>
    </row>
    <row r="544" spans="1:18" s="98" customFormat="1" hidden="1" x14ac:dyDescent="0.25">
      <c r="A544" s="48">
        <f t="shared" si="43"/>
        <v>4</v>
      </c>
      <c r="B544" s="86" t="s">
        <v>120</v>
      </c>
      <c r="C544" s="82" t="s">
        <v>101</v>
      </c>
      <c r="D544" s="96" t="s">
        <v>5</v>
      </c>
      <c r="E544" s="119" t="s">
        <v>182</v>
      </c>
      <c r="F544" s="71" t="s">
        <v>120</v>
      </c>
      <c r="G544" s="71"/>
      <c r="H544" s="63"/>
      <c r="I544" s="97" t="s">
        <v>25</v>
      </c>
      <c r="J544" s="118" t="s">
        <v>35</v>
      </c>
      <c r="K544" s="84" t="s">
        <v>121</v>
      </c>
      <c r="L544" s="84">
        <v>33600.518087650613</v>
      </c>
      <c r="M544" s="87">
        <v>1</v>
      </c>
      <c r="N544" s="84">
        <f t="shared" si="48"/>
        <v>33600.518087650613</v>
      </c>
      <c r="O544" s="85" t="s">
        <v>374</v>
      </c>
      <c r="P544" s="117" t="s">
        <v>14</v>
      </c>
      <c r="Q544" s="85" t="s">
        <v>61</v>
      </c>
      <c r="R544" s="419">
        <v>1</v>
      </c>
    </row>
    <row r="545" spans="1:18" s="98" customFormat="1" hidden="1" x14ac:dyDescent="0.25">
      <c r="A545" s="48">
        <f t="shared" si="43"/>
        <v>5</v>
      </c>
      <c r="B545" s="86" t="s">
        <v>120</v>
      </c>
      <c r="C545" s="82" t="s">
        <v>101</v>
      </c>
      <c r="D545" s="96" t="s">
        <v>5</v>
      </c>
      <c r="E545" s="119" t="s">
        <v>182</v>
      </c>
      <c r="F545" s="71" t="s">
        <v>120</v>
      </c>
      <c r="G545" s="71"/>
      <c r="H545" s="63"/>
      <c r="I545" s="97" t="s">
        <v>25</v>
      </c>
      <c r="J545" s="118" t="s">
        <v>35</v>
      </c>
      <c r="K545" s="84" t="s">
        <v>121</v>
      </c>
      <c r="L545" s="84">
        <v>145305.60000000001</v>
      </c>
      <c r="M545" s="87">
        <v>1</v>
      </c>
      <c r="N545" s="84">
        <f t="shared" si="48"/>
        <v>145305.60000000001</v>
      </c>
      <c r="O545" s="85" t="s">
        <v>375</v>
      </c>
      <c r="P545" s="117" t="s">
        <v>14</v>
      </c>
      <c r="Q545" s="85" t="s">
        <v>61</v>
      </c>
      <c r="R545" s="419">
        <v>1</v>
      </c>
    </row>
    <row r="546" spans="1:18" s="98" customFormat="1" hidden="1" x14ac:dyDescent="0.25">
      <c r="A546" s="48">
        <f t="shared" si="43"/>
        <v>6</v>
      </c>
      <c r="B546" s="86" t="s">
        <v>120</v>
      </c>
      <c r="C546" s="82" t="s">
        <v>101</v>
      </c>
      <c r="D546" s="96" t="s">
        <v>5</v>
      </c>
      <c r="E546" s="119" t="s">
        <v>182</v>
      </c>
      <c r="F546" s="71" t="s">
        <v>120</v>
      </c>
      <c r="G546" s="71"/>
      <c r="H546" s="63"/>
      <c r="I546" s="97" t="s">
        <v>12</v>
      </c>
      <c r="J546" s="118" t="s">
        <v>41</v>
      </c>
      <c r="K546" s="84" t="s">
        <v>121</v>
      </c>
      <c r="L546" s="84">
        <v>13767.544722967881</v>
      </c>
      <c r="M546" s="87">
        <v>1</v>
      </c>
      <c r="N546" s="84">
        <f t="shared" si="48"/>
        <v>13767.544722967881</v>
      </c>
      <c r="O546" s="85" t="s">
        <v>118</v>
      </c>
      <c r="P546" s="117" t="s">
        <v>14</v>
      </c>
      <c r="Q546" s="85" t="s">
        <v>61</v>
      </c>
      <c r="R546" s="419">
        <v>1</v>
      </c>
    </row>
    <row r="547" spans="1:18" s="98" customFormat="1" hidden="1" x14ac:dyDescent="0.25">
      <c r="A547" s="48">
        <f t="shared" ref="A547:A610" si="49">A546+1</f>
        <v>7</v>
      </c>
      <c r="B547" s="86" t="s">
        <v>120</v>
      </c>
      <c r="C547" s="82" t="s">
        <v>101</v>
      </c>
      <c r="D547" s="96" t="s">
        <v>5</v>
      </c>
      <c r="E547" s="119" t="s">
        <v>182</v>
      </c>
      <c r="F547" s="71" t="s">
        <v>123</v>
      </c>
      <c r="G547" s="71"/>
      <c r="H547" s="63"/>
      <c r="I547" s="310" t="s">
        <v>22</v>
      </c>
      <c r="J547" s="118" t="s">
        <v>41</v>
      </c>
      <c r="K547" s="84" t="s">
        <v>124</v>
      </c>
      <c r="L547" s="84">
        <v>11832.394920737674</v>
      </c>
      <c r="M547" s="87">
        <v>9</v>
      </c>
      <c r="N547" s="84">
        <f t="shared" si="48"/>
        <v>106491.55428663906</v>
      </c>
      <c r="O547" s="85" t="s">
        <v>118</v>
      </c>
      <c r="P547" s="117" t="s">
        <v>14</v>
      </c>
      <c r="Q547" s="85" t="s">
        <v>61</v>
      </c>
      <c r="R547" s="419">
        <v>1</v>
      </c>
    </row>
    <row r="548" spans="1:18" s="98" customFormat="1" hidden="1" x14ac:dyDescent="0.25">
      <c r="A548" s="48">
        <f t="shared" si="49"/>
        <v>8</v>
      </c>
      <c r="B548" s="86" t="s">
        <v>120</v>
      </c>
      <c r="C548" s="82" t="s">
        <v>101</v>
      </c>
      <c r="D548" s="96" t="s">
        <v>5</v>
      </c>
      <c r="E548" s="119" t="s">
        <v>182</v>
      </c>
      <c r="F548" s="71" t="s">
        <v>125</v>
      </c>
      <c r="G548" s="71"/>
      <c r="H548" s="63"/>
      <c r="I548" s="310" t="s">
        <v>22</v>
      </c>
      <c r="J548" s="118" t="s">
        <v>41</v>
      </c>
      <c r="K548" s="84" t="s">
        <v>124</v>
      </c>
      <c r="L548" s="84">
        <v>11832.394920737674</v>
      </c>
      <c r="M548" s="87">
        <v>8</v>
      </c>
      <c r="N548" s="84">
        <f t="shared" si="48"/>
        <v>94659.159365901389</v>
      </c>
      <c r="O548" s="85" t="s">
        <v>118</v>
      </c>
      <c r="P548" s="117" t="s">
        <v>14</v>
      </c>
      <c r="Q548" s="85" t="s">
        <v>61</v>
      </c>
      <c r="R548" s="419">
        <v>1</v>
      </c>
    </row>
    <row r="549" spans="1:18" s="98" customFormat="1" hidden="1" x14ac:dyDescent="0.25">
      <c r="A549" s="48">
        <f t="shared" si="49"/>
        <v>9</v>
      </c>
      <c r="B549" s="86" t="s">
        <v>120</v>
      </c>
      <c r="C549" s="82" t="s">
        <v>101</v>
      </c>
      <c r="D549" s="96" t="s">
        <v>5</v>
      </c>
      <c r="E549" s="119" t="s">
        <v>182</v>
      </c>
      <c r="F549" s="71" t="s">
        <v>62</v>
      </c>
      <c r="G549" s="71"/>
      <c r="H549" s="63"/>
      <c r="I549" s="310" t="s">
        <v>22</v>
      </c>
      <c r="J549" s="118" t="s">
        <v>41</v>
      </c>
      <c r="K549" s="84" t="s">
        <v>124</v>
      </c>
      <c r="L549" s="84">
        <v>11832.394920737674</v>
      </c>
      <c r="M549" s="87">
        <v>4</v>
      </c>
      <c r="N549" s="84">
        <f t="shared" si="48"/>
        <v>47329.579682950694</v>
      </c>
      <c r="O549" s="85" t="s">
        <v>118</v>
      </c>
      <c r="P549" s="117" t="s">
        <v>14</v>
      </c>
      <c r="Q549" s="85" t="s">
        <v>61</v>
      </c>
      <c r="R549" s="419">
        <v>1</v>
      </c>
    </row>
    <row r="550" spans="1:18" hidden="1" x14ac:dyDescent="0.25">
      <c r="A550" s="48">
        <f t="shared" si="49"/>
        <v>10</v>
      </c>
      <c r="B550" s="86"/>
      <c r="C550" s="82"/>
      <c r="D550" s="96"/>
      <c r="E550" s="119"/>
      <c r="F550" s="71"/>
      <c r="G550" s="71"/>
      <c r="H550" s="63"/>
      <c r="I550" s="310"/>
      <c r="J550" s="118"/>
      <c r="K550" s="84"/>
      <c r="L550" s="84"/>
      <c r="M550" s="87"/>
      <c r="N550" s="84"/>
      <c r="O550" s="85"/>
      <c r="P550" s="117"/>
      <c r="Q550" s="85"/>
      <c r="R550" s="419"/>
    </row>
    <row r="551" spans="1:18" x14ac:dyDescent="0.25">
      <c r="A551" s="48"/>
      <c r="B551" s="86"/>
      <c r="C551" s="82"/>
      <c r="D551" s="96"/>
      <c r="E551" s="119"/>
      <c r="F551" s="71"/>
      <c r="G551" s="71"/>
      <c r="H551" s="63"/>
      <c r="I551" s="97"/>
      <c r="J551" s="118"/>
      <c r="K551" s="84"/>
      <c r="L551" s="84"/>
      <c r="M551" s="87"/>
      <c r="N551" s="84"/>
      <c r="O551" s="85"/>
      <c r="P551" s="117"/>
      <c r="Q551" s="85"/>
      <c r="R551" s="419"/>
    </row>
    <row r="552" spans="1:18" x14ac:dyDescent="0.25">
      <c r="A552" s="48"/>
      <c r="B552" s="86"/>
      <c r="C552" s="82"/>
      <c r="D552" s="96"/>
      <c r="E552" s="119"/>
      <c r="F552" s="71"/>
      <c r="G552" s="71"/>
      <c r="H552" s="63"/>
      <c r="I552" s="97"/>
      <c r="J552" s="118"/>
      <c r="K552" s="84"/>
      <c r="L552" s="84"/>
      <c r="M552" s="87"/>
      <c r="N552" s="84"/>
      <c r="O552" s="85"/>
      <c r="P552" s="117"/>
      <c r="Q552" s="85"/>
      <c r="R552" s="419"/>
    </row>
    <row r="553" spans="1:18" x14ac:dyDescent="0.25">
      <c r="A553" s="48"/>
      <c r="B553" s="86"/>
      <c r="C553" s="82"/>
      <c r="D553" s="96"/>
      <c r="E553" s="119"/>
      <c r="F553" s="71"/>
      <c r="G553" s="71"/>
      <c r="H553" s="63"/>
      <c r="I553" s="97"/>
      <c r="J553" s="118"/>
      <c r="K553" s="84"/>
      <c r="L553" s="84"/>
      <c r="M553" s="87"/>
      <c r="N553" s="84"/>
      <c r="O553" s="85"/>
      <c r="P553" s="117"/>
      <c r="Q553" s="85"/>
      <c r="R553" s="419"/>
    </row>
    <row r="554" spans="1:18" hidden="1" x14ac:dyDescent="0.25">
      <c r="A554" s="48">
        <f t="shared" si="49"/>
        <v>1</v>
      </c>
      <c r="B554" s="86" t="s">
        <v>120</v>
      </c>
      <c r="C554" s="82" t="s">
        <v>102</v>
      </c>
      <c r="D554" s="96" t="s">
        <v>5</v>
      </c>
      <c r="E554" s="119" t="s">
        <v>183</v>
      </c>
      <c r="F554" s="71" t="s">
        <v>120</v>
      </c>
      <c r="G554" s="71"/>
      <c r="H554" s="63"/>
      <c r="I554" s="97" t="s">
        <v>25</v>
      </c>
      <c r="J554" s="118" t="s">
        <v>20</v>
      </c>
      <c r="K554" s="84" t="s">
        <v>121</v>
      </c>
      <c r="L554" s="84">
        <v>19276.929057300626</v>
      </c>
      <c r="M554" s="87">
        <v>1</v>
      </c>
      <c r="N554" s="84">
        <f t="shared" ref="N554:N562" si="50">L554*M554</f>
        <v>19276.929057300626</v>
      </c>
      <c r="O554" s="85" t="s">
        <v>122</v>
      </c>
      <c r="P554" s="117" t="s">
        <v>14</v>
      </c>
      <c r="Q554" s="85" t="s">
        <v>61</v>
      </c>
      <c r="R554" s="419">
        <v>1</v>
      </c>
    </row>
    <row r="555" spans="1:18" hidden="1" x14ac:dyDescent="0.25">
      <c r="A555" s="48">
        <f t="shared" si="49"/>
        <v>2</v>
      </c>
      <c r="B555" s="86" t="s">
        <v>120</v>
      </c>
      <c r="C555" s="82" t="s">
        <v>102</v>
      </c>
      <c r="D555" s="96" t="s">
        <v>5</v>
      </c>
      <c r="E555" s="119" t="s">
        <v>183</v>
      </c>
      <c r="F555" s="71" t="s">
        <v>120</v>
      </c>
      <c r="G555" s="71"/>
      <c r="H555" s="63"/>
      <c r="I555" s="97" t="s">
        <v>25</v>
      </c>
      <c r="J555" s="118" t="s">
        <v>28</v>
      </c>
      <c r="K555" s="84" t="s">
        <v>121</v>
      </c>
      <c r="L555" s="84">
        <v>0</v>
      </c>
      <c r="M555" s="87">
        <v>1</v>
      </c>
      <c r="N555" s="84">
        <f t="shared" si="50"/>
        <v>0</v>
      </c>
      <c r="O555" s="85" t="s">
        <v>122</v>
      </c>
      <c r="P555" s="117" t="s">
        <v>14</v>
      </c>
      <c r="Q555" s="85" t="s">
        <v>61</v>
      </c>
      <c r="R555" s="419">
        <v>1</v>
      </c>
    </row>
    <row r="556" spans="1:18" hidden="1" x14ac:dyDescent="0.25">
      <c r="A556" s="48">
        <f t="shared" si="49"/>
        <v>3</v>
      </c>
      <c r="B556" s="86" t="s">
        <v>120</v>
      </c>
      <c r="C556" s="82" t="s">
        <v>102</v>
      </c>
      <c r="D556" s="96" t="s">
        <v>5</v>
      </c>
      <c r="E556" s="119" t="s">
        <v>183</v>
      </c>
      <c r="F556" s="71" t="s">
        <v>120</v>
      </c>
      <c r="G556" s="71"/>
      <c r="H556" s="63"/>
      <c r="I556" s="97" t="s">
        <v>25</v>
      </c>
      <c r="J556" s="118" t="s">
        <v>34</v>
      </c>
      <c r="K556" s="84" t="s">
        <v>121</v>
      </c>
      <c r="L556" s="84">
        <v>238236.70434896034</v>
      </c>
      <c r="M556" s="87">
        <v>1</v>
      </c>
      <c r="N556" s="84">
        <f t="shared" si="50"/>
        <v>238236.70434896034</v>
      </c>
      <c r="O556" s="85" t="s">
        <v>374</v>
      </c>
      <c r="P556" s="117" t="s">
        <v>14</v>
      </c>
      <c r="Q556" s="85" t="s">
        <v>61</v>
      </c>
      <c r="R556" s="419">
        <v>1</v>
      </c>
    </row>
    <row r="557" spans="1:18" hidden="1" x14ac:dyDescent="0.25">
      <c r="A557" s="48">
        <f t="shared" si="49"/>
        <v>4</v>
      </c>
      <c r="B557" s="86" t="s">
        <v>120</v>
      </c>
      <c r="C557" s="82" t="s">
        <v>102</v>
      </c>
      <c r="D557" s="96" t="s">
        <v>5</v>
      </c>
      <c r="E557" s="119" t="s">
        <v>183</v>
      </c>
      <c r="F557" s="71" t="s">
        <v>120</v>
      </c>
      <c r="G557" s="71"/>
      <c r="H557" s="63"/>
      <c r="I557" s="97" t="s">
        <v>25</v>
      </c>
      <c r="J557" s="118" t="s">
        <v>35</v>
      </c>
      <c r="K557" s="84" t="s">
        <v>121</v>
      </c>
      <c r="L557" s="84">
        <v>40726.354732907981</v>
      </c>
      <c r="M557" s="87">
        <v>1</v>
      </c>
      <c r="N557" s="84">
        <f t="shared" si="50"/>
        <v>40726.354732907981</v>
      </c>
      <c r="O557" s="85" t="s">
        <v>374</v>
      </c>
      <c r="P557" s="117" t="s">
        <v>14</v>
      </c>
      <c r="Q557" s="85" t="s">
        <v>61</v>
      </c>
      <c r="R557" s="419">
        <v>1</v>
      </c>
    </row>
    <row r="558" spans="1:18" hidden="1" x14ac:dyDescent="0.25">
      <c r="A558" s="48">
        <f t="shared" si="49"/>
        <v>5</v>
      </c>
      <c r="B558" s="86" t="s">
        <v>120</v>
      </c>
      <c r="C558" s="82" t="s">
        <v>102</v>
      </c>
      <c r="D558" s="96" t="s">
        <v>5</v>
      </c>
      <c r="E558" s="119" t="s">
        <v>183</v>
      </c>
      <c r="F558" s="71" t="s">
        <v>120</v>
      </c>
      <c r="G558" s="71"/>
      <c r="H558" s="63"/>
      <c r="I558" s="97" t="s">
        <v>25</v>
      </c>
      <c r="J558" s="118" t="s">
        <v>35</v>
      </c>
      <c r="K558" s="84" t="s">
        <v>121</v>
      </c>
      <c r="L558" s="84">
        <v>368397.93100000004</v>
      </c>
      <c r="M558" s="87">
        <v>1</v>
      </c>
      <c r="N558" s="84">
        <f t="shared" si="50"/>
        <v>368397.93100000004</v>
      </c>
      <c r="O558" s="85" t="s">
        <v>375</v>
      </c>
      <c r="P558" s="117" t="s">
        <v>14</v>
      </c>
      <c r="Q558" s="85" t="s">
        <v>61</v>
      </c>
      <c r="R558" s="419">
        <v>1</v>
      </c>
    </row>
    <row r="559" spans="1:18" hidden="1" x14ac:dyDescent="0.25">
      <c r="A559" s="48">
        <f t="shared" si="49"/>
        <v>6</v>
      </c>
      <c r="B559" s="86" t="s">
        <v>120</v>
      </c>
      <c r="C559" s="82" t="s">
        <v>102</v>
      </c>
      <c r="D559" s="96" t="s">
        <v>5</v>
      </c>
      <c r="E559" s="119" t="s">
        <v>183</v>
      </c>
      <c r="F559" s="71" t="s">
        <v>120</v>
      </c>
      <c r="G559" s="71"/>
      <c r="H559" s="63"/>
      <c r="I559" s="97" t="s">
        <v>12</v>
      </c>
      <c r="J559" s="118" t="s">
        <v>41</v>
      </c>
      <c r="K559" s="84" t="s">
        <v>121</v>
      </c>
      <c r="L559" s="84">
        <v>25735.530859600651</v>
      </c>
      <c r="M559" s="87">
        <v>1</v>
      </c>
      <c r="N559" s="84">
        <f t="shared" si="50"/>
        <v>25735.530859600651</v>
      </c>
      <c r="O559" s="85" t="s">
        <v>118</v>
      </c>
      <c r="P559" s="117" t="s">
        <v>14</v>
      </c>
      <c r="Q559" s="85" t="s">
        <v>61</v>
      </c>
      <c r="R559" s="419">
        <v>1</v>
      </c>
    </row>
    <row r="560" spans="1:18" hidden="1" x14ac:dyDescent="0.25">
      <c r="A560" s="48">
        <f t="shared" si="49"/>
        <v>7</v>
      </c>
      <c r="B560" s="86" t="s">
        <v>120</v>
      </c>
      <c r="C560" s="82" t="s">
        <v>102</v>
      </c>
      <c r="D560" s="96" t="s">
        <v>5</v>
      </c>
      <c r="E560" s="119" t="s">
        <v>183</v>
      </c>
      <c r="F560" s="71" t="s">
        <v>123</v>
      </c>
      <c r="G560" s="71"/>
      <c r="H560" s="63"/>
      <c r="I560" s="97" t="s">
        <v>22</v>
      </c>
      <c r="J560" s="118" t="s">
        <v>41</v>
      </c>
      <c r="K560" s="84" t="s">
        <v>124</v>
      </c>
      <c r="L560" s="84">
        <v>11832.394920737674</v>
      </c>
      <c r="M560" s="87">
        <v>18</v>
      </c>
      <c r="N560" s="84">
        <f t="shared" si="50"/>
        <v>212983.10857327812</v>
      </c>
      <c r="O560" s="85" t="s">
        <v>118</v>
      </c>
      <c r="P560" s="117" t="s">
        <v>14</v>
      </c>
      <c r="Q560" s="85" t="s">
        <v>61</v>
      </c>
      <c r="R560" s="419">
        <v>1</v>
      </c>
    </row>
    <row r="561" spans="1:18" hidden="1" x14ac:dyDescent="0.25">
      <c r="A561" s="48">
        <f t="shared" si="49"/>
        <v>8</v>
      </c>
      <c r="B561" s="86" t="s">
        <v>120</v>
      </c>
      <c r="C561" s="82" t="s">
        <v>102</v>
      </c>
      <c r="D561" s="96" t="s">
        <v>5</v>
      </c>
      <c r="E561" s="119" t="s">
        <v>183</v>
      </c>
      <c r="F561" s="71" t="s">
        <v>125</v>
      </c>
      <c r="G561" s="71"/>
      <c r="H561" s="63"/>
      <c r="I561" s="97" t="s">
        <v>22</v>
      </c>
      <c r="J561" s="118" t="s">
        <v>41</v>
      </c>
      <c r="K561" s="84" t="s">
        <v>124</v>
      </c>
      <c r="L561" s="84">
        <v>11832.394920737674</v>
      </c>
      <c r="M561" s="87">
        <v>16</v>
      </c>
      <c r="N561" s="84">
        <f t="shared" si="50"/>
        <v>189318.31873180278</v>
      </c>
      <c r="O561" s="85" t="s">
        <v>118</v>
      </c>
      <c r="P561" s="117" t="s">
        <v>14</v>
      </c>
      <c r="Q561" s="85" t="s">
        <v>61</v>
      </c>
      <c r="R561" s="419">
        <v>1</v>
      </c>
    </row>
    <row r="562" spans="1:18" hidden="1" x14ac:dyDescent="0.25">
      <c r="A562" s="48">
        <f t="shared" si="49"/>
        <v>9</v>
      </c>
      <c r="B562" s="86" t="s">
        <v>120</v>
      </c>
      <c r="C562" s="82" t="s">
        <v>102</v>
      </c>
      <c r="D562" s="96" t="s">
        <v>5</v>
      </c>
      <c r="E562" s="119" t="s">
        <v>183</v>
      </c>
      <c r="F562" s="71" t="s">
        <v>62</v>
      </c>
      <c r="G562" s="71"/>
      <c r="H562" s="63"/>
      <c r="I562" s="97" t="s">
        <v>22</v>
      </c>
      <c r="J562" s="118" t="s">
        <v>41</v>
      </c>
      <c r="K562" s="84" t="s">
        <v>124</v>
      </c>
      <c r="L562" s="84">
        <v>11832.394920737674</v>
      </c>
      <c r="M562" s="87">
        <v>4</v>
      </c>
      <c r="N562" s="84">
        <f t="shared" si="50"/>
        <v>47329.579682950694</v>
      </c>
      <c r="O562" s="85" t="s">
        <v>118</v>
      </c>
      <c r="P562" s="117" t="s">
        <v>14</v>
      </c>
      <c r="Q562" s="85" t="s">
        <v>61</v>
      </c>
      <c r="R562" s="419">
        <v>1</v>
      </c>
    </row>
    <row r="563" spans="1:18" s="98" customFormat="1" hidden="1" x14ac:dyDescent="0.25">
      <c r="A563" s="48">
        <f t="shared" si="49"/>
        <v>10</v>
      </c>
      <c r="B563" s="86"/>
      <c r="C563" s="82"/>
      <c r="D563" s="96"/>
      <c r="E563" s="119"/>
      <c r="F563" s="71"/>
      <c r="G563" s="71"/>
      <c r="H563" s="63"/>
      <c r="I563" s="97"/>
      <c r="J563" s="118"/>
      <c r="K563" s="84"/>
      <c r="L563" s="84"/>
      <c r="M563" s="87"/>
      <c r="N563" s="84"/>
      <c r="O563" s="85"/>
      <c r="P563" s="117"/>
      <c r="Q563" s="85"/>
      <c r="R563" s="419"/>
    </row>
    <row r="564" spans="1:18" s="98" customFormat="1" x14ac:dyDescent="0.25">
      <c r="A564" s="48"/>
      <c r="B564" s="86"/>
      <c r="C564" s="82"/>
      <c r="D564" s="96"/>
      <c r="E564" s="119"/>
      <c r="F564" s="71"/>
      <c r="G564" s="71"/>
      <c r="H564" s="63"/>
      <c r="I564" s="97"/>
      <c r="J564" s="118"/>
      <c r="K564" s="84"/>
      <c r="L564" s="84"/>
      <c r="M564" s="87"/>
      <c r="N564" s="84"/>
      <c r="O564" s="85"/>
      <c r="P564" s="117"/>
      <c r="Q564" s="85"/>
      <c r="R564" s="419"/>
    </row>
    <row r="565" spans="1:18" s="98" customFormat="1" x14ac:dyDescent="0.25">
      <c r="A565" s="48"/>
      <c r="B565" s="86"/>
      <c r="C565" s="82"/>
      <c r="D565" s="96"/>
      <c r="E565" s="119"/>
      <c r="F565" s="71"/>
      <c r="G565" s="71"/>
      <c r="H565" s="63"/>
      <c r="I565" s="97"/>
      <c r="J565" s="118"/>
      <c r="K565" s="84"/>
      <c r="L565" s="84"/>
      <c r="M565" s="87"/>
      <c r="N565" s="84"/>
      <c r="O565" s="85"/>
      <c r="P565" s="117"/>
      <c r="Q565" s="85"/>
      <c r="R565" s="419"/>
    </row>
    <row r="566" spans="1:18" s="98" customFormat="1" x14ac:dyDescent="0.25">
      <c r="A566" s="48"/>
      <c r="B566" s="86"/>
      <c r="C566" s="82"/>
      <c r="D566" s="96"/>
      <c r="E566" s="119"/>
      <c r="F566" s="71"/>
      <c r="G566" s="71"/>
      <c r="H566" s="63"/>
      <c r="I566" s="97"/>
      <c r="J566" s="118"/>
      <c r="K566" s="84"/>
      <c r="L566" s="84"/>
      <c r="M566" s="87"/>
      <c r="N566" s="84"/>
      <c r="O566" s="85"/>
      <c r="P566" s="117"/>
      <c r="Q566" s="85"/>
      <c r="R566" s="419"/>
    </row>
    <row r="567" spans="1:18" s="98" customFormat="1" hidden="1" x14ac:dyDescent="0.25">
      <c r="A567" s="48">
        <f t="shared" si="49"/>
        <v>1</v>
      </c>
      <c r="B567" s="86" t="s">
        <v>120</v>
      </c>
      <c r="C567" s="82" t="s">
        <v>103</v>
      </c>
      <c r="D567" s="96" t="s">
        <v>5</v>
      </c>
      <c r="E567" s="119" t="s">
        <v>184</v>
      </c>
      <c r="F567" s="71" t="s">
        <v>120</v>
      </c>
      <c r="G567" s="71"/>
      <c r="H567" s="63"/>
      <c r="I567" s="310" t="s">
        <v>25</v>
      </c>
      <c r="J567" s="118" t="s">
        <v>20</v>
      </c>
      <c r="K567" s="84" t="s">
        <v>121</v>
      </c>
      <c r="L567" s="84">
        <v>20743.718984511132</v>
      </c>
      <c r="M567" s="87">
        <v>1</v>
      </c>
      <c r="N567" s="84">
        <f t="shared" ref="N567:N575" si="51">L567*M567</f>
        <v>20743.718984511132</v>
      </c>
      <c r="O567" s="85" t="s">
        <v>122</v>
      </c>
      <c r="P567" s="117" t="s">
        <v>14</v>
      </c>
      <c r="Q567" s="85" t="s">
        <v>61</v>
      </c>
      <c r="R567" s="419">
        <v>1</v>
      </c>
    </row>
    <row r="568" spans="1:18" s="98" customFormat="1" hidden="1" x14ac:dyDescent="0.25">
      <c r="A568" s="48">
        <f t="shared" si="49"/>
        <v>2</v>
      </c>
      <c r="B568" s="86" t="s">
        <v>120</v>
      </c>
      <c r="C568" s="82" t="s">
        <v>103</v>
      </c>
      <c r="D568" s="96" t="s">
        <v>5</v>
      </c>
      <c r="E568" s="119" t="s">
        <v>184</v>
      </c>
      <c r="F568" s="71" t="s">
        <v>120</v>
      </c>
      <c r="G568" s="71"/>
      <c r="H568" s="63"/>
      <c r="I568" s="97" t="s">
        <v>25</v>
      </c>
      <c r="J568" s="118" t="s">
        <v>28</v>
      </c>
      <c r="K568" s="84" t="s">
        <v>121</v>
      </c>
      <c r="L568" s="84">
        <v>0</v>
      </c>
      <c r="M568" s="87">
        <v>1</v>
      </c>
      <c r="N568" s="84">
        <f t="shared" si="51"/>
        <v>0</v>
      </c>
      <c r="O568" s="85" t="s">
        <v>122</v>
      </c>
      <c r="P568" s="117" t="s">
        <v>14</v>
      </c>
      <c r="Q568" s="85" t="s">
        <v>61</v>
      </c>
      <c r="R568" s="419">
        <v>1</v>
      </c>
    </row>
    <row r="569" spans="1:18" s="98" customFormat="1" hidden="1" x14ac:dyDescent="0.25">
      <c r="A569" s="48">
        <f t="shared" si="49"/>
        <v>3</v>
      </c>
      <c r="B569" s="86" t="s">
        <v>120</v>
      </c>
      <c r="C569" s="82" t="s">
        <v>103</v>
      </c>
      <c r="D569" s="96" t="s">
        <v>5</v>
      </c>
      <c r="E569" s="119" t="s">
        <v>184</v>
      </c>
      <c r="F569" s="71" t="s">
        <v>120</v>
      </c>
      <c r="G569" s="71"/>
      <c r="H569" s="63"/>
      <c r="I569" s="97" t="s">
        <v>25</v>
      </c>
      <c r="J569" s="118" t="s">
        <v>34</v>
      </c>
      <c r="K569" s="84" t="s">
        <v>121</v>
      </c>
      <c r="L569" s="84">
        <v>255026.72578245803</v>
      </c>
      <c r="M569" s="87">
        <v>1</v>
      </c>
      <c r="N569" s="84">
        <f t="shared" si="51"/>
        <v>255026.72578245803</v>
      </c>
      <c r="O569" s="85" t="s">
        <v>374</v>
      </c>
      <c r="P569" s="117" t="s">
        <v>14</v>
      </c>
      <c r="Q569" s="85" t="s">
        <v>61</v>
      </c>
      <c r="R569" s="419">
        <v>1</v>
      </c>
    </row>
    <row r="570" spans="1:18" s="98" customFormat="1" hidden="1" x14ac:dyDescent="0.25">
      <c r="A570" s="48">
        <f t="shared" si="49"/>
        <v>4</v>
      </c>
      <c r="B570" s="86" t="s">
        <v>120</v>
      </c>
      <c r="C570" s="82" t="s">
        <v>103</v>
      </c>
      <c r="D570" s="96" t="s">
        <v>5</v>
      </c>
      <c r="E570" s="119" t="s">
        <v>184</v>
      </c>
      <c r="F570" s="71" t="s">
        <v>120</v>
      </c>
      <c r="G570" s="71"/>
      <c r="H570" s="63"/>
      <c r="I570" s="97" t="s">
        <v>25</v>
      </c>
      <c r="J570" s="118" t="s">
        <v>35</v>
      </c>
      <c r="K570" s="84" t="s">
        <v>121</v>
      </c>
      <c r="L570" s="84">
        <v>46016.274148853634</v>
      </c>
      <c r="M570" s="87">
        <v>1</v>
      </c>
      <c r="N570" s="84">
        <f t="shared" si="51"/>
        <v>46016.274148853634</v>
      </c>
      <c r="O570" s="85" t="s">
        <v>374</v>
      </c>
      <c r="P570" s="117" t="s">
        <v>14</v>
      </c>
      <c r="Q570" s="85" t="s">
        <v>61</v>
      </c>
      <c r="R570" s="419">
        <v>1</v>
      </c>
    </row>
    <row r="571" spans="1:18" s="98" customFormat="1" hidden="1" x14ac:dyDescent="0.25">
      <c r="A571" s="48">
        <f t="shared" si="49"/>
        <v>5</v>
      </c>
      <c r="B571" s="86" t="s">
        <v>120</v>
      </c>
      <c r="C571" s="82" t="s">
        <v>103</v>
      </c>
      <c r="D571" s="96" t="s">
        <v>5</v>
      </c>
      <c r="E571" s="119" t="s">
        <v>184</v>
      </c>
      <c r="F571" s="71" t="s">
        <v>120</v>
      </c>
      <c r="G571" s="71"/>
      <c r="H571" s="63"/>
      <c r="I571" s="97" t="s">
        <v>25</v>
      </c>
      <c r="J571" s="118" t="s">
        <v>35</v>
      </c>
      <c r="K571" s="84" t="s">
        <v>121</v>
      </c>
      <c r="L571" s="84">
        <v>398658.93099999998</v>
      </c>
      <c r="M571" s="87">
        <v>1</v>
      </c>
      <c r="N571" s="84">
        <f t="shared" si="51"/>
        <v>398658.93099999998</v>
      </c>
      <c r="O571" s="85" t="s">
        <v>375</v>
      </c>
      <c r="P571" s="117" t="s">
        <v>14</v>
      </c>
      <c r="Q571" s="85" t="s">
        <v>61</v>
      </c>
      <c r="R571" s="419">
        <v>1</v>
      </c>
    </row>
    <row r="572" spans="1:18" s="98" customFormat="1" hidden="1" x14ac:dyDescent="0.25">
      <c r="A572" s="48">
        <f t="shared" si="49"/>
        <v>6</v>
      </c>
      <c r="B572" s="86" t="s">
        <v>120</v>
      </c>
      <c r="C572" s="82" t="s">
        <v>103</v>
      </c>
      <c r="D572" s="96" t="s">
        <v>5</v>
      </c>
      <c r="E572" s="119" t="s">
        <v>184</v>
      </c>
      <c r="F572" s="71" t="s">
        <v>120</v>
      </c>
      <c r="G572" s="71"/>
      <c r="H572" s="63"/>
      <c r="I572" s="97" t="s">
        <v>12</v>
      </c>
      <c r="J572" s="118" t="s">
        <v>41</v>
      </c>
      <c r="K572" s="84" t="s">
        <v>121</v>
      </c>
      <c r="L572" s="84">
        <v>28551.025326848739</v>
      </c>
      <c r="M572" s="87">
        <v>1</v>
      </c>
      <c r="N572" s="84">
        <f t="shared" si="51"/>
        <v>28551.025326848739</v>
      </c>
      <c r="O572" s="85" t="s">
        <v>118</v>
      </c>
      <c r="P572" s="117" t="s">
        <v>14</v>
      </c>
      <c r="Q572" s="85" t="s">
        <v>61</v>
      </c>
      <c r="R572" s="419">
        <v>1</v>
      </c>
    </row>
    <row r="573" spans="1:18" s="98" customFormat="1" hidden="1" x14ac:dyDescent="0.25">
      <c r="A573" s="48">
        <f t="shared" si="49"/>
        <v>7</v>
      </c>
      <c r="B573" s="86" t="s">
        <v>120</v>
      </c>
      <c r="C573" s="82" t="s">
        <v>103</v>
      </c>
      <c r="D573" s="96" t="s">
        <v>5</v>
      </c>
      <c r="E573" s="119" t="s">
        <v>184</v>
      </c>
      <c r="F573" s="71" t="s">
        <v>123</v>
      </c>
      <c r="G573" s="71"/>
      <c r="H573" s="63"/>
      <c r="I573" s="97" t="s">
        <v>22</v>
      </c>
      <c r="J573" s="118" t="s">
        <v>41</v>
      </c>
      <c r="K573" s="84" t="s">
        <v>124</v>
      </c>
      <c r="L573" s="84">
        <v>11832.394920737674</v>
      </c>
      <c r="M573" s="87">
        <v>20</v>
      </c>
      <c r="N573" s="84">
        <f t="shared" si="51"/>
        <v>236647.89841475346</v>
      </c>
      <c r="O573" s="85" t="s">
        <v>118</v>
      </c>
      <c r="P573" s="117" t="s">
        <v>14</v>
      </c>
      <c r="Q573" s="85" t="s">
        <v>61</v>
      </c>
      <c r="R573" s="419">
        <v>1</v>
      </c>
    </row>
    <row r="574" spans="1:18" s="98" customFormat="1" hidden="1" x14ac:dyDescent="0.25">
      <c r="A574" s="48">
        <f t="shared" si="49"/>
        <v>8</v>
      </c>
      <c r="B574" s="86" t="s">
        <v>120</v>
      </c>
      <c r="C574" s="82" t="s">
        <v>103</v>
      </c>
      <c r="D574" s="96" t="s">
        <v>5</v>
      </c>
      <c r="E574" s="119" t="s">
        <v>184</v>
      </c>
      <c r="F574" s="71" t="s">
        <v>125</v>
      </c>
      <c r="G574" s="71"/>
      <c r="H574" s="63"/>
      <c r="I574" s="97" t="s">
        <v>22</v>
      </c>
      <c r="J574" s="118" t="s">
        <v>41</v>
      </c>
      <c r="K574" s="84" t="s">
        <v>124</v>
      </c>
      <c r="L574" s="84">
        <v>11832.394920737674</v>
      </c>
      <c r="M574" s="87">
        <v>18</v>
      </c>
      <c r="N574" s="84">
        <f t="shared" si="51"/>
        <v>212983.10857327812</v>
      </c>
      <c r="O574" s="85" t="s">
        <v>118</v>
      </c>
      <c r="P574" s="117" t="s">
        <v>14</v>
      </c>
      <c r="Q574" s="85" t="s">
        <v>61</v>
      </c>
      <c r="R574" s="419">
        <v>1</v>
      </c>
    </row>
    <row r="575" spans="1:18" s="98" customFormat="1" hidden="1" x14ac:dyDescent="0.25">
      <c r="A575" s="48">
        <f t="shared" si="49"/>
        <v>9</v>
      </c>
      <c r="B575" s="86" t="s">
        <v>120</v>
      </c>
      <c r="C575" s="82" t="s">
        <v>103</v>
      </c>
      <c r="D575" s="96" t="s">
        <v>5</v>
      </c>
      <c r="E575" s="119" t="s">
        <v>184</v>
      </c>
      <c r="F575" s="71" t="s">
        <v>62</v>
      </c>
      <c r="G575" s="71"/>
      <c r="H575" s="63"/>
      <c r="I575" s="97" t="s">
        <v>22</v>
      </c>
      <c r="J575" s="118" t="s">
        <v>41</v>
      </c>
      <c r="K575" s="84" t="s">
        <v>124</v>
      </c>
      <c r="L575" s="84">
        <v>11832.394920737674</v>
      </c>
      <c r="M575" s="87">
        <v>4</v>
      </c>
      <c r="N575" s="84">
        <f t="shared" si="51"/>
        <v>47329.579682950694</v>
      </c>
      <c r="O575" s="85" t="s">
        <v>118</v>
      </c>
      <c r="P575" s="117" t="s">
        <v>14</v>
      </c>
      <c r="Q575" s="85" t="s">
        <v>61</v>
      </c>
      <c r="R575" s="419">
        <v>1</v>
      </c>
    </row>
    <row r="576" spans="1:18" hidden="1" x14ac:dyDescent="0.25">
      <c r="A576" s="48">
        <f t="shared" si="49"/>
        <v>10</v>
      </c>
      <c r="B576" s="86"/>
      <c r="C576" s="82"/>
      <c r="D576" s="96"/>
      <c r="E576" s="119"/>
      <c r="F576" s="71"/>
      <c r="G576" s="71"/>
      <c r="H576" s="63"/>
      <c r="I576" s="97"/>
      <c r="J576" s="118"/>
      <c r="K576" s="84"/>
      <c r="L576" s="84"/>
      <c r="M576" s="87"/>
      <c r="N576" s="84"/>
      <c r="O576" s="85"/>
      <c r="P576" s="117"/>
      <c r="Q576" s="85"/>
      <c r="R576" s="419"/>
    </row>
    <row r="577" spans="1:18" x14ac:dyDescent="0.25">
      <c r="A577" s="48"/>
      <c r="B577" s="86"/>
      <c r="C577" s="82"/>
      <c r="D577" s="96"/>
      <c r="E577" s="119"/>
      <c r="F577" s="71"/>
      <c r="G577" s="71"/>
      <c r="H577" s="63"/>
      <c r="I577" s="97"/>
      <c r="J577" s="118"/>
      <c r="K577" s="84"/>
      <c r="L577" s="84"/>
      <c r="M577" s="87"/>
      <c r="N577" s="84"/>
      <c r="O577" s="85"/>
      <c r="P577" s="117"/>
      <c r="Q577" s="85"/>
      <c r="R577" s="419"/>
    </row>
    <row r="578" spans="1:18" x14ac:dyDescent="0.25">
      <c r="A578" s="48"/>
      <c r="B578" s="86"/>
      <c r="C578" s="82"/>
      <c r="D578" s="96"/>
      <c r="E578" s="119"/>
      <c r="F578" s="71"/>
      <c r="G578" s="71"/>
      <c r="H578" s="63"/>
      <c r="I578" s="97"/>
      <c r="J578" s="118"/>
      <c r="K578" s="84"/>
      <c r="L578" s="84"/>
      <c r="M578" s="87"/>
      <c r="N578" s="84"/>
      <c r="O578" s="85"/>
      <c r="P578" s="117"/>
      <c r="Q578" s="85"/>
      <c r="R578" s="419"/>
    </row>
    <row r="579" spans="1:18" x14ac:dyDescent="0.25">
      <c r="A579" s="48"/>
      <c r="B579" s="86"/>
      <c r="C579" s="82"/>
      <c r="D579" s="96"/>
      <c r="E579" s="119"/>
      <c r="F579" s="71"/>
      <c r="G579" s="71"/>
      <c r="H579" s="63"/>
      <c r="I579" s="97"/>
      <c r="J579" s="118"/>
      <c r="K579" s="84"/>
      <c r="L579" s="84"/>
      <c r="M579" s="87"/>
      <c r="N579" s="84"/>
      <c r="O579" s="85"/>
      <c r="P579" s="117"/>
      <c r="Q579" s="85"/>
      <c r="R579" s="419"/>
    </row>
    <row r="580" spans="1:18" hidden="1" x14ac:dyDescent="0.25">
      <c r="A580" s="48">
        <f t="shared" si="49"/>
        <v>1</v>
      </c>
      <c r="B580" s="86" t="s">
        <v>120</v>
      </c>
      <c r="C580" s="82" t="s">
        <v>104</v>
      </c>
      <c r="D580" s="96" t="s">
        <v>5</v>
      </c>
      <c r="E580" s="119" t="s">
        <v>185</v>
      </c>
      <c r="F580" s="71" t="s">
        <v>120</v>
      </c>
      <c r="G580" s="71"/>
      <c r="H580" s="63"/>
      <c r="I580" s="97" t="s">
        <v>25</v>
      </c>
      <c r="J580" s="118" t="s">
        <v>20</v>
      </c>
      <c r="K580" s="84" t="s">
        <v>121</v>
      </c>
      <c r="L580" s="84">
        <v>14485.689763614142</v>
      </c>
      <c r="M580" s="87">
        <v>1</v>
      </c>
      <c r="N580" s="84">
        <f t="shared" ref="N580:N588" si="52">L580*M580</f>
        <v>14485.689763614142</v>
      </c>
      <c r="O580" s="85" t="s">
        <v>122</v>
      </c>
      <c r="P580" s="117" t="s">
        <v>14</v>
      </c>
      <c r="Q580" s="85" t="s">
        <v>61</v>
      </c>
      <c r="R580" s="419">
        <v>1</v>
      </c>
    </row>
    <row r="581" spans="1:18" hidden="1" x14ac:dyDescent="0.25">
      <c r="A581" s="48">
        <f t="shared" si="49"/>
        <v>2</v>
      </c>
      <c r="B581" s="86" t="s">
        <v>120</v>
      </c>
      <c r="C581" s="82" t="s">
        <v>104</v>
      </c>
      <c r="D581" s="96" t="s">
        <v>5</v>
      </c>
      <c r="E581" s="119" t="s">
        <v>185</v>
      </c>
      <c r="F581" s="71" t="s">
        <v>120</v>
      </c>
      <c r="G581" s="71"/>
      <c r="H581" s="63"/>
      <c r="I581" s="97" t="s">
        <v>25</v>
      </c>
      <c r="J581" s="118" t="s">
        <v>28</v>
      </c>
      <c r="K581" s="84" t="s">
        <v>121</v>
      </c>
      <c r="L581" s="84">
        <v>0</v>
      </c>
      <c r="M581" s="87">
        <v>1</v>
      </c>
      <c r="N581" s="84">
        <f t="shared" si="52"/>
        <v>0</v>
      </c>
      <c r="O581" s="85" t="s">
        <v>122</v>
      </c>
      <c r="P581" s="117" t="s">
        <v>14</v>
      </c>
      <c r="Q581" s="85" t="s">
        <v>61</v>
      </c>
      <c r="R581" s="419">
        <v>1</v>
      </c>
    </row>
    <row r="582" spans="1:18" hidden="1" x14ac:dyDescent="0.25">
      <c r="A582" s="48">
        <f t="shared" si="49"/>
        <v>3</v>
      </c>
      <c r="B582" s="86" t="s">
        <v>120</v>
      </c>
      <c r="C582" s="82" t="s">
        <v>104</v>
      </c>
      <c r="D582" s="96" t="s">
        <v>5</v>
      </c>
      <c r="E582" s="119" t="s">
        <v>185</v>
      </c>
      <c r="F582" s="71" t="s">
        <v>120</v>
      </c>
      <c r="G582" s="71"/>
      <c r="H582" s="63"/>
      <c r="I582" s="97" t="s">
        <v>25</v>
      </c>
      <c r="J582" s="118" t="s">
        <v>34</v>
      </c>
      <c r="K582" s="84" t="s">
        <v>121</v>
      </c>
      <c r="L582" s="84">
        <v>190463.3341174344</v>
      </c>
      <c r="M582" s="87">
        <v>1</v>
      </c>
      <c r="N582" s="84">
        <f t="shared" si="52"/>
        <v>190463.3341174344</v>
      </c>
      <c r="O582" s="85" t="s">
        <v>374</v>
      </c>
      <c r="P582" s="117" t="s">
        <v>14</v>
      </c>
      <c r="Q582" s="85" t="s">
        <v>61</v>
      </c>
      <c r="R582" s="419">
        <v>1</v>
      </c>
    </row>
    <row r="583" spans="1:18" hidden="1" x14ac:dyDescent="0.25">
      <c r="A583" s="48">
        <f t="shared" si="49"/>
        <v>4</v>
      </c>
      <c r="B583" s="86" t="s">
        <v>120</v>
      </c>
      <c r="C583" s="82" t="s">
        <v>104</v>
      </c>
      <c r="D583" s="96" t="s">
        <v>5</v>
      </c>
      <c r="E583" s="119" t="s">
        <v>185</v>
      </c>
      <c r="F583" s="71" t="s">
        <v>120</v>
      </c>
      <c r="G583" s="71"/>
      <c r="H583" s="63"/>
      <c r="I583" s="97" t="s">
        <v>25</v>
      </c>
      <c r="J583" s="118" t="s">
        <v>35</v>
      </c>
      <c r="K583" s="84" t="s">
        <v>121</v>
      </c>
      <c r="L583" s="84">
        <v>94769.108001963017</v>
      </c>
      <c r="M583" s="87">
        <v>1</v>
      </c>
      <c r="N583" s="84">
        <f t="shared" si="52"/>
        <v>94769.108001963017</v>
      </c>
      <c r="O583" s="85" t="s">
        <v>374</v>
      </c>
      <c r="P583" s="117" t="s">
        <v>14</v>
      </c>
      <c r="Q583" s="85" t="s">
        <v>61</v>
      </c>
      <c r="R583" s="419">
        <v>1</v>
      </c>
    </row>
    <row r="584" spans="1:18" hidden="1" x14ac:dyDescent="0.25">
      <c r="A584" s="48">
        <f t="shared" si="49"/>
        <v>5</v>
      </c>
      <c r="B584" s="86" t="s">
        <v>120</v>
      </c>
      <c r="C584" s="82" t="s">
        <v>104</v>
      </c>
      <c r="D584" s="96" t="s">
        <v>5</v>
      </c>
      <c r="E584" s="119" t="s">
        <v>185</v>
      </c>
      <c r="F584" s="71" t="s">
        <v>120</v>
      </c>
      <c r="G584" s="71"/>
      <c r="H584" s="63"/>
      <c r="I584" s="97" t="s">
        <v>25</v>
      </c>
      <c r="J584" s="118" t="s">
        <v>35</v>
      </c>
      <c r="K584" s="84" t="s">
        <v>121</v>
      </c>
      <c r="L584" s="84">
        <v>231387.18900000001</v>
      </c>
      <c r="M584" s="87">
        <v>1</v>
      </c>
      <c r="N584" s="84">
        <f t="shared" si="52"/>
        <v>231387.18900000001</v>
      </c>
      <c r="O584" s="85" t="s">
        <v>375</v>
      </c>
      <c r="P584" s="117" t="s">
        <v>14</v>
      </c>
      <c r="Q584" s="85" t="s">
        <v>61</v>
      </c>
      <c r="R584" s="419">
        <v>1</v>
      </c>
    </row>
    <row r="585" spans="1:18" hidden="1" x14ac:dyDescent="0.25">
      <c r="A585" s="48">
        <f t="shared" si="49"/>
        <v>6</v>
      </c>
      <c r="B585" s="86" t="s">
        <v>120</v>
      </c>
      <c r="C585" s="82" t="s">
        <v>104</v>
      </c>
      <c r="D585" s="96" t="s">
        <v>5</v>
      </c>
      <c r="E585" s="119" t="s">
        <v>185</v>
      </c>
      <c r="F585" s="71" t="s">
        <v>120</v>
      </c>
      <c r="G585" s="71"/>
      <c r="H585" s="63"/>
      <c r="I585" s="97" t="s">
        <v>12</v>
      </c>
      <c r="J585" s="118" t="s">
        <v>41</v>
      </c>
      <c r="K585" s="84" t="s">
        <v>121</v>
      </c>
      <c r="L585" s="84">
        <v>23166.956557659891</v>
      </c>
      <c r="M585" s="87">
        <v>1</v>
      </c>
      <c r="N585" s="84">
        <f t="shared" si="52"/>
        <v>23166.956557659891</v>
      </c>
      <c r="O585" s="85" t="s">
        <v>118</v>
      </c>
      <c r="P585" s="117" t="s">
        <v>14</v>
      </c>
      <c r="Q585" s="85" t="s">
        <v>61</v>
      </c>
      <c r="R585" s="419">
        <v>1</v>
      </c>
    </row>
    <row r="586" spans="1:18" hidden="1" x14ac:dyDescent="0.25">
      <c r="A586" s="48">
        <f t="shared" si="49"/>
        <v>7</v>
      </c>
      <c r="B586" s="86" t="s">
        <v>120</v>
      </c>
      <c r="C586" s="82" t="s">
        <v>104</v>
      </c>
      <c r="D586" s="96" t="s">
        <v>5</v>
      </c>
      <c r="E586" s="119" t="s">
        <v>185</v>
      </c>
      <c r="F586" s="71" t="s">
        <v>123</v>
      </c>
      <c r="G586" s="71"/>
      <c r="H586" s="63"/>
      <c r="I586" s="97" t="s">
        <v>22</v>
      </c>
      <c r="J586" s="118" t="s">
        <v>41</v>
      </c>
      <c r="K586" s="84" t="s">
        <v>124</v>
      </c>
      <c r="L586" s="84">
        <v>11832.394920737674</v>
      </c>
      <c r="M586" s="87">
        <v>18</v>
      </c>
      <c r="N586" s="84">
        <f t="shared" si="52"/>
        <v>212983.10857327812</v>
      </c>
      <c r="O586" s="85" t="s">
        <v>118</v>
      </c>
      <c r="P586" s="117" t="s">
        <v>14</v>
      </c>
      <c r="Q586" s="85" t="s">
        <v>61</v>
      </c>
      <c r="R586" s="419">
        <v>1</v>
      </c>
    </row>
    <row r="587" spans="1:18" hidden="1" x14ac:dyDescent="0.25">
      <c r="A587" s="48">
        <f t="shared" si="49"/>
        <v>8</v>
      </c>
      <c r="B587" s="86" t="s">
        <v>120</v>
      </c>
      <c r="C587" s="82" t="s">
        <v>104</v>
      </c>
      <c r="D587" s="96" t="s">
        <v>5</v>
      </c>
      <c r="E587" s="119" t="s">
        <v>185</v>
      </c>
      <c r="F587" s="71" t="s">
        <v>125</v>
      </c>
      <c r="G587" s="71"/>
      <c r="H587" s="63"/>
      <c r="I587" s="97" t="s">
        <v>22</v>
      </c>
      <c r="J587" s="118" t="s">
        <v>41</v>
      </c>
      <c r="K587" s="84" t="s">
        <v>124</v>
      </c>
      <c r="L587" s="84">
        <v>11832.394920737674</v>
      </c>
      <c r="M587" s="87">
        <v>16</v>
      </c>
      <c r="N587" s="84">
        <f t="shared" si="52"/>
        <v>189318.31873180278</v>
      </c>
      <c r="O587" s="85" t="s">
        <v>118</v>
      </c>
      <c r="P587" s="117" t="s">
        <v>14</v>
      </c>
      <c r="Q587" s="85" t="s">
        <v>61</v>
      </c>
      <c r="R587" s="419">
        <v>1</v>
      </c>
    </row>
    <row r="588" spans="1:18" hidden="1" x14ac:dyDescent="0.25">
      <c r="A588" s="48">
        <f t="shared" si="49"/>
        <v>9</v>
      </c>
      <c r="B588" s="86" t="s">
        <v>120</v>
      </c>
      <c r="C588" s="82" t="s">
        <v>104</v>
      </c>
      <c r="D588" s="96" t="s">
        <v>5</v>
      </c>
      <c r="E588" s="119" t="s">
        <v>185</v>
      </c>
      <c r="F588" s="71" t="s">
        <v>62</v>
      </c>
      <c r="G588" s="71"/>
      <c r="H588" s="63"/>
      <c r="I588" s="97" t="s">
        <v>22</v>
      </c>
      <c r="J588" s="118" t="s">
        <v>41</v>
      </c>
      <c r="K588" s="84" t="s">
        <v>124</v>
      </c>
      <c r="L588" s="84">
        <v>11832.394920737674</v>
      </c>
      <c r="M588" s="87">
        <v>4</v>
      </c>
      <c r="N588" s="84">
        <f t="shared" si="52"/>
        <v>47329.579682950694</v>
      </c>
      <c r="O588" s="85" t="s">
        <v>118</v>
      </c>
      <c r="P588" s="117" t="s">
        <v>14</v>
      </c>
      <c r="Q588" s="85" t="s">
        <v>61</v>
      </c>
      <c r="R588" s="419">
        <v>1</v>
      </c>
    </row>
    <row r="589" spans="1:18" s="98" customFormat="1" hidden="1" x14ac:dyDescent="0.25">
      <c r="A589" s="48">
        <f t="shared" si="49"/>
        <v>10</v>
      </c>
      <c r="B589" s="86"/>
      <c r="C589" s="82"/>
      <c r="D589" s="96"/>
      <c r="E589" s="119"/>
      <c r="F589" s="71"/>
      <c r="G589" s="71"/>
      <c r="H589" s="63"/>
      <c r="I589" s="97"/>
      <c r="J589" s="118"/>
      <c r="K589" s="84"/>
      <c r="L589" s="84"/>
      <c r="M589" s="87"/>
      <c r="N589" s="84"/>
      <c r="O589" s="85"/>
      <c r="P589" s="117"/>
      <c r="Q589" s="85"/>
      <c r="R589" s="419"/>
    </row>
    <row r="590" spans="1:18" s="98" customFormat="1" x14ac:dyDescent="0.25">
      <c r="A590" s="48"/>
      <c r="B590" s="86"/>
      <c r="C590" s="82"/>
      <c r="D590" s="96"/>
      <c r="E590" s="119"/>
      <c r="F590" s="71"/>
      <c r="G590" s="71"/>
      <c r="H590" s="63"/>
      <c r="I590" s="97"/>
      <c r="J590" s="118"/>
      <c r="K590" s="84"/>
      <c r="L590" s="84"/>
      <c r="M590" s="87"/>
      <c r="N590" s="84"/>
      <c r="O590" s="85"/>
      <c r="P590" s="117"/>
      <c r="Q590" s="85"/>
      <c r="R590" s="419"/>
    </row>
    <row r="591" spans="1:18" s="98" customFormat="1" x14ac:dyDescent="0.25">
      <c r="A591" s="48"/>
      <c r="B591" s="86"/>
      <c r="C591" s="82"/>
      <c r="D591" s="96"/>
      <c r="E591" s="119"/>
      <c r="F591" s="71"/>
      <c r="G591" s="71"/>
      <c r="H591" s="63"/>
      <c r="I591" s="97"/>
      <c r="J591" s="118"/>
      <c r="K591" s="84"/>
      <c r="L591" s="84"/>
      <c r="M591" s="87"/>
      <c r="N591" s="84"/>
      <c r="O591" s="85"/>
      <c r="P591" s="117"/>
      <c r="Q591" s="85"/>
      <c r="R591" s="419"/>
    </row>
    <row r="592" spans="1:18" s="98" customFormat="1" x14ac:dyDescent="0.25">
      <c r="A592" s="48"/>
      <c r="B592" s="86"/>
      <c r="C592" s="82"/>
      <c r="D592" s="96"/>
      <c r="E592" s="119"/>
      <c r="F592" s="71"/>
      <c r="G592" s="71"/>
      <c r="H592" s="63"/>
      <c r="I592" s="97"/>
      <c r="J592" s="118"/>
      <c r="K592" s="84"/>
      <c r="L592" s="84"/>
      <c r="M592" s="87"/>
      <c r="N592" s="84"/>
      <c r="O592" s="85"/>
      <c r="P592" s="117"/>
      <c r="Q592" s="85"/>
      <c r="R592" s="419"/>
    </row>
    <row r="593" spans="1:18" s="98" customFormat="1" hidden="1" x14ac:dyDescent="0.25">
      <c r="A593" s="48">
        <f t="shared" si="49"/>
        <v>1</v>
      </c>
      <c r="B593" s="86" t="s">
        <v>120</v>
      </c>
      <c r="C593" s="82" t="s">
        <v>105</v>
      </c>
      <c r="D593" s="96" t="s">
        <v>5</v>
      </c>
      <c r="E593" s="119" t="s">
        <v>186</v>
      </c>
      <c r="F593" s="71" t="s">
        <v>120</v>
      </c>
      <c r="G593" s="71"/>
      <c r="H593" s="63"/>
      <c r="I593" s="97" t="s">
        <v>25</v>
      </c>
      <c r="J593" s="118" t="s">
        <v>20</v>
      </c>
      <c r="K593" s="84" t="s">
        <v>121</v>
      </c>
      <c r="L593" s="84">
        <v>14485.689763614142</v>
      </c>
      <c r="M593" s="87">
        <v>1</v>
      </c>
      <c r="N593" s="84">
        <f t="shared" ref="N593:N601" si="53">L593*M593</f>
        <v>14485.689763614142</v>
      </c>
      <c r="O593" s="85" t="s">
        <v>122</v>
      </c>
      <c r="P593" s="117" t="s">
        <v>14</v>
      </c>
      <c r="Q593" s="85" t="s">
        <v>61</v>
      </c>
      <c r="R593" s="419">
        <v>1</v>
      </c>
    </row>
    <row r="594" spans="1:18" s="98" customFormat="1" hidden="1" x14ac:dyDescent="0.25">
      <c r="A594" s="48">
        <f t="shared" si="49"/>
        <v>2</v>
      </c>
      <c r="B594" s="86" t="s">
        <v>120</v>
      </c>
      <c r="C594" s="82" t="s">
        <v>105</v>
      </c>
      <c r="D594" s="96" t="s">
        <v>5</v>
      </c>
      <c r="E594" s="119" t="s">
        <v>186</v>
      </c>
      <c r="F594" s="71" t="s">
        <v>120</v>
      </c>
      <c r="G594" s="71"/>
      <c r="H594" s="63"/>
      <c r="I594" s="97" t="s">
        <v>25</v>
      </c>
      <c r="J594" s="118" t="s">
        <v>28</v>
      </c>
      <c r="K594" s="84" t="s">
        <v>121</v>
      </c>
      <c r="L594" s="84">
        <v>0</v>
      </c>
      <c r="M594" s="87">
        <v>1</v>
      </c>
      <c r="N594" s="84">
        <f t="shared" si="53"/>
        <v>0</v>
      </c>
      <c r="O594" s="85" t="s">
        <v>122</v>
      </c>
      <c r="P594" s="117" t="s">
        <v>14</v>
      </c>
      <c r="Q594" s="85" t="s">
        <v>61</v>
      </c>
      <c r="R594" s="419">
        <v>1</v>
      </c>
    </row>
    <row r="595" spans="1:18" s="98" customFormat="1" hidden="1" x14ac:dyDescent="0.25">
      <c r="A595" s="48">
        <f t="shared" si="49"/>
        <v>3</v>
      </c>
      <c r="B595" s="86" t="s">
        <v>120</v>
      </c>
      <c r="C595" s="82" t="s">
        <v>105</v>
      </c>
      <c r="D595" s="96" t="s">
        <v>5</v>
      </c>
      <c r="E595" s="119" t="s">
        <v>186</v>
      </c>
      <c r="F595" s="71" t="s">
        <v>120</v>
      </c>
      <c r="G595" s="71"/>
      <c r="H595" s="63"/>
      <c r="I595" s="97" t="s">
        <v>25</v>
      </c>
      <c r="J595" s="118" t="s">
        <v>34</v>
      </c>
      <c r="K595" s="84" t="s">
        <v>121</v>
      </c>
      <c r="L595" s="84">
        <v>190463.3341174344</v>
      </c>
      <c r="M595" s="87">
        <v>1</v>
      </c>
      <c r="N595" s="84">
        <f t="shared" si="53"/>
        <v>190463.3341174344</v>
      </c>
      <c r="O595" s="85" t="s">
        <v>374</v>
      </c>
      <c r="P595" s="117" t="s">
        <v>14</v>
      </c>
      <c r="Q595" s="85" t="s">
        <v>61</v>
      </c>
      <c r="R595" s="419">
        <v>1</v>
      </c>
    </row>
    <row r="596" spans="1:18" s="98" customFormat="1" hidden="1" x14ac:dyDescent="0.25">
      <c r="A596" s="48">
        <f t="shared" si="49"/>
        <v>4</v>
      </c>
      <c r="B596" s="86" t="s">
        <v>120</v>
      </c>
      <c r="C596" s="82" t="s">
        <v>105</v>
      </c>
      <c r="D596" s="96" t="s">
        <v>5</v>
      </c>
      <c r="E596" s="119" t="s">
        <v>186</v>
      </c>
      <c r="F596" s="71" t="s">
        <v>120</v>
      </c>
      <c r="G596" s="71"/>
      <c r="H596" s="63"/>
      <c r="I596" s="97" t="s">
        <v>25</v>
      </c>
      <c r="J596" s="118" t="s">
        <v>35</v>
      </c>
      <c r="K596" s="84" t="s">
        <v>121</v>
      </c>
      <c r="L596" s="84">
        <v>94769.108001963017</v>
      </c>
      <c r="M596" s="87">
        <v>1</v>
      </c>
      <c r="N596" s="84">
        <f t="shared" si="53"/>
        <v>94769.108001963017</v>
      </c>
      <c r="O596" s="85" t="s">
        <v>374</v>
      </c>
      <c r="P596" s="117" t="s">
        <v>14</v>
      </c>
      <c r="Q596" s="85" t="s">
        <v>61</v>
      </c>
      <c r="R596" s="419">
        <v>1</v>
      </c>
    </row>
    <row r="597" spans="1:18" s="98" customFormat="1" hidden="1" x14ac:dyDescent="0.25">
      <c r="A597" s="48">
        <f t="shared" si="49"/>
        <v>5</v>
      </c>
      <c r="B597" s="86" t="s">
        <v>120</v>
      </c>
      <c r="C597" s="82" t="s">
        <v>105</v>
      </c>
      <c r="D597" s="96" t="s">
        <v>5</v>
      </c>
      <c r="E597" s="119" t="s">
        <v>186</v>
      </c>
      <c r="F597" s="71" t="s">
        <v>120</v>
      </c>
      <c r="G597" s="71"/>
      <c r="H597" s="63"/>
      <c r="I597" s="97" t="s">
        <v>25</v>
      </c>
      <c r="J597" s="118" t="s">
        <v>35</v>
      </c>
      <c r="K597" s="84" t="s">
        <v>121</v>
      </c>
      <c r="L597" s="84">
        <v>231387.18900000001</v>
      </c>
      <c r="M597" s="87">
        <v>1</v>
      </c>
      <c r="N597" s="84">
        <f t="shared" si="53"/>
        <v>231387.18900000001</v>
      </c>
      <c r="O597" s="85" t="s">
        <v>375</v>
      </c>
      <c r="P597" s="117" t="s">
        <v>14</v>
      </c>
      <c r="Q597" s="85" t="s">
        <v>61</v>
      </c>
      <c r="R597" s="419">
        <v>1</v>
      </c>
    </row>
    <row r="598" spans="1:18" s="98" customFormat="1" hidden="1" x14ac:dyDescent="0.25">
      <c r="A598" s="48">
        <f t="shared" si="49"/>
        <v>6</v>
      </c>
      <c r="B598" s="86" t="s">
        <v>120</v>
      </c>
      <c r="C598" s="82" t="s">
        <v>105</v>
      </c>
      <c r="D598" s="96" t="s">
        <v>5</v>
      </c>
      <c r="E598" s="119" t="s">
        <v>186</v>
      </c>
      <c r="F598" s="71" t="s">
        <v>120</v>
      </c>
      <c r="G598" s="71"/>
      <c r="H598" s="63"/>
      <c r="I598" s="97" t="s">
        <v>12</v>
      </c>
      <c r="J598" s="118" t="s">
        <v>41</v>
      </c>
      <c r="K598" s="84" t="s">
        <v>121</v>
      </c>
      <c r="L598" s="84">
        <v>23166.956557659891</v>
      </c>
      <c r="M598" s="87">
        <v>1</v>
      </c>
      <c r="N598" s="84">
        <f t="shared" si="53"/>
        <v>23166.956557659891</v>
      </c>
      <c r="O598" s="85" t="s">
        <v>118</v>
      </c>
      <c r="P598" s="117" t="s">
        <v>14</v>
      </c>
      <c r="Q598" s="85" t="s">
        <v>61</v>
      </c>
      <c r="R598" s="419">
        <v>1</v>
      </c>
    </row>
    <row r="599" spans="1:18" s="98" customFormat="1" hidden="1" x14ac:dyDescent="0.25">
      <c r="A599" s="48">
        <f t="shared" si="49"/>
        <v>7</v>
      </c>
      <c r="B599" s="86" t="s">
        <v>120</v>
      </c>
      <c r="C599" s="82" t="s">
        <v>105</v>
      </c>
      <c r="D599" s="96" t="s">
        <v>5</v>
      </c>
      <c r="E599" s="119" t="s">
        <v>186</v>
      </c>
      <c r="F599" s="71" t="s">
        <v>123</v>
      </c>
      <c r="G599" s="71"/>
      <c r="H599" s="63"/>
      <c r="I599" s="97" t="s">
        <v>22</v>
      </c>
      <c r="J599" s="118" t="s">
        <v>41</v>
      </c>
      <c r="K599" s="84" t="s">
        <v>124</v>
      </c>
      <c r="L599" s="84">
        <v>11832.394920737674</v>
      </c>
      <c r="M599" s="87">
        <v>18</v>
      </c>
      <c r="N599" s="84">
        <f t="shared" si="53"/>
        <v>212983.10857327812</v>
      </c>
      <c r="O599" s="85" t="s">
        <v>118</v>
      </c>
      <c r="P599" s="117" t="s">
        <v>14</v>
      </c>
      <c r="Q599" s="85" t="s">
        <v>61</v>
      </c>
      <c r="R599" s="419">
        <v>1</v>
      </c>
    </row>
    <row r="600" spans="1:18" s="98" customFormat="1" hidden="1" x14ac:dyDescent="0.25">
      <c r="A600" s="48">
        <f t="shared" si="49"/>
        <v>8</v>
      </c>
      <c r="B600" s="86" t="s">
        <v>120</v>
      </c>
      <c r="C600" s="82" t="s">
        <v>105</v>
      </c>
      <c r="D600" s="96" t="s">
        <v>5</v>
      </c>
      <c r="E600" s="119" t="s">
        <v>186</v>
      </c>
      <c r="F600" s="71" t="s">
        <v>125</v>
      </c>
      <c r="G600" s="71"/>
      <c r="H600" s="63"/>
      <c r="I600" s="97" t="s">
        <v>22</v>
      </c>
      <c r="J600" s="118" t="s">
        <v>41</v>
      </c>
      <c r="K600" s="84" t="s">
        <v>124</v>
      </c>
      <c r="L600" s="84">
        <v>11832.394920737674</v>
      </c>
      <c r="M600" s="87">
        <v>16</v>
      </c>
      <c r="N600" s="84">
        <f t="shared" si="53"/>
        <v>189318.31873180278</v>
      </c>
      <c r="O600" s="85" t="s">
        <v>118</v>
      </c>
      <c r="P600" s="117" t="s">
        <v>14</v>
      </c>
      <c r="Q600" s="85" t="s">
        <v>61</v>
      </c>
      <c r="R600" s="419">
        <v>1</v>
      </c>
    </row>
    <row r="601" spans="1:18" s="98" customFormat="1" hidden="1" x14ac:dyDescent="0.25">
      <c r="A601" s="48">
        <f t="shared" si="49"/>
        <v>9</v>
      </c>
      <c r="B601" s="86" t="s">
        <v>120</v>
      </c>
      <c r="C601" s="82" t="s">
        <v>105</v>
      </c>
      <c r="D601" s="96" t="s">
        <v>5</v>
      </c>
      <c r="E601" s="119" t="s">
        <v>186</v>
      </c>
      <c r="F601" s="71" t="s">
        <v>62</v>
      </c>
      <c r="G601" s="71"/>
      <c r="H601" s="63"/>
      <c r="I601" s="97" t="s">
        <v>22</v>
      </c>
      <c r="J601" s="118" t="s">
        <v>41</v>
      </c>
      <c r="K601" s="84" t="s">
        <v>124</v>
      </c>
      <c r="L601" s="84">
        <v>11832.394920737674</v>
      </c>
      <c r="M601" s="87">
        <v>4</v>
      </c>
      <c r="N601" s="84">
        <f t="shared" si="53"/>
        <v>47329.579682950694</v>
      </c>
      <c r="O601" s="85" t="s">
        <v>118</v>
      </c>
      <c r="P601" s="117" t="s">
        <v>14</v>
      </c>
      <c r="Q601" s="85" t="s">
        <v>61</v>
      </c>
      <c r="R601" s="419">
        <v>1</v>
      </c>
    </row>
    <row r="602" spans="1:18" hidden="1" x14ac:dyDescent="0.25">
      <c r="A602" s="48">
        <f t="shared" si="49"/>
        <v>10</v>
      </c>
      <c r="B602" s="86"/>
      <c r="C602" s="82"/>
      <c r="D602" s="96"/>
      <c r="E602" s="119"/>
      <c r="F602" s="71"/>
      <c r="G602" s="71"/>
      <c r="H602" s="63"/>
      <c r="I602" s="97"/>
      <c r="J602" s="118"/>
      <c r="K602" s="84"/>
      <c r="L602" s="84"/>
      <c r="M602" s="87"/>
      <c r="N602" s="84"/>
      <c r="O602" s="85"/>
      <c r="P602" s="117"/>
      <c r="Q602" s="85"/>
      <c r="R602" s="419"/>
    </row>
    <row r="603" spans="1:18" x14ac:dyDescent="0.25">
      <c r="A603" s="48"/>
      <c r="B603" s="86"/>
      <c r="C603" s="82"/>
      <c r="D603" s="96"/>
      <c r="E603" s="119"/>
      <c r="F603" s="71"/>
      <c r="G603" s="71"/>
      <c r="H603" s="63"/>
      <c r="I603" s="97"/>
      <c r="J603" s="118"/>
      <c r="K603" s="84"/>
      <c r="L603" s="84"/>
      <c r="M603" s="87"/>
      <c r="N603" s="84"/>
      <c r="O603" s="85"/>
      <c r="P603" s="117"/>
      <c r="Q603" s="85"/>
      <c r="R603" s="419"/>
    </row>
    <row r="604" spans="1:18" x14ac:dyDescent="0.25">
      <c r="A604" s="48"/>
      <c r="B604" s="86"/>
      <c r="C604" s="82"/>
      <c r="D604" s="96"/>
      <c r="E604" s="119"/>
      <c r="F604" s="71"/>
      <c r="G604" s="71"/>
      <c r="H604" s="63"/>
      <c r="I604" s="310"/>
      <c r="J604" s="118"/>
      <c r="K604" s="84"/>
      <c r="L604" s="84"/>
      <c r="M604" s="87"/>
      <c r="N604" s="84"/>
      <c r="O604" s="85"/>
      <c r="P604" s="117"/>
      <c r="Q604" s="85"/>
      <c r="R604" s="419"/>
    </row>
    <row r="605" spans="1:18" x14ac:dyDescent="0.25">
      <c r="A605" s="48"/>
      <c r="B605" s="86"/>
      <c r="C605" s="82"/>
      <c r="D605" s="96"/>
      <c r="E605" s="119"/>
      <c r="F605" s="71"/>
      <c r="G605" s="71"/>
      <c r="H605" s="63"/>
      <c r="I605" s="310"/>
      <c r="J605" s="118"/>
      <c r="K605" s="84"/>
      <c r="L605" s="84"/>
      <c r="M605" s="87"/>
      <c r="N605" s="84"/>
      <c r="O605" s="85"/>
      <c r="P605" s="117"/>
      <c r="Q605" s="85"/>
      <c r="R605" s="419"/>
    </row>
    <row r="606" spans="1:18" hidden="1" x14ac:dyDescent="0.25">
      <c r="A606" s="48">
        <f t="shared" si="49"/>
        <v>1</v>
      </c>
      <c r="B606" s="86" t="s">
        <v>120</v>
      </c>
      <c r="C606" s="82" t="s">
        <v>106</v>
      </c>
      <c r="D606" s="96" t="s">
        <v>5</v>
      </c>
      <c r="E606" s="119" t="s">
        <v>187</v>
      </c>
      <c r="F606" s="71" t="s">
        <v>120</v>
      </c>
      <c r="G606" s="71"/>
      <c r="H606" s="63"/>
      <c r="I606" s="97" t="s">
        <v>25</v>
      </c>
      <c r="J606" s="118" t="s">
        <v>20</v>
      </c>
      <c r="K606" s="84" t="s">
        <v>121</v>
      </c>
      <c r="L606" s="84">
        <v>13473.622761085004</v>
      </c>
      <c r="M606" s="87">
        <v>1</v>
      </c>
      <c r="N606" s="84">
        <f t="shared" ref="N606:N614" si="54">L606*M606</f>
        <v>13473.622761085004</v>
      </c>
      <c r="O606" s="85" t="s">
        <v>122</v>
      </c>
      <c r="P606" s="117" t="s">
        <v>14</v>
      </c>
      <c r="Q606" s="85" t="s">
        <v>61</v>
      </c>
      <c r="R606" s="419">
        <v>1</v>
      </c>
    </row>
    <row r="607" spans="1:18" hidden="1" x14ac:dyDescent="0.25">
      <c r="A607" s="48">
        <f t="shared" si="49"/>
        <v>2</v>
      </c>
      <c r="B607" s="86" t="s">
        <v>120</v>
      </c>
      <c r="C607" s="82" t="s">
        <v>106</v>
      </c>
      <c r="D607" s="96" t="s">
        <v>5</v>
      </c>
      <c r="E607" s="119" t="s">
        <v>187</v>
      </c>
      <c r="F607" s="71" t="s">
        <v>120</v>
      </c>
      <c r="G607" s="71"/>
      <c r="H607" s="63"/>
      <c r="I607" s="97" t="s">
        <v>25</v>
      </c>
      <c r="J607" s="118" t="s">
        <v>28</v>
      </c>
      <c r="K607" s="84" t="s">
        <v>121</v>
      </c>
      <c r="L607" s="84">
        <v>0</v>
      </c>
      <c r="M607" s="87">
        <v>1</v>
      </c>
      <c r="N607" s="84">
        <f t="shared" si="54"/>
        <v>0</v>
      </c>
      <c r="O607" s="85" t="s">
        <v>122</v>
      </c>
      <c r="P607" s="117" t="s">
        <v>14</v>
      </c>
      <c r="Q607" s="85" t="s">
        <v>61</v>
      </c>
      <c r="R607" s="419">
        <v>1</v>
      </c>
    </row>
    <row r="608" spans="1:18" hidden="1" x14ac:dyDescent="0.25">
      <c r="A608" s="48">
        <f t="shared" si="49"/>
        <v>3</v>
      </c>
      <c r="B608" s="86" t="s">
        <v>120</v>
      </c>
      <c r="C608" s="82" t="s">
        <v>106</v>
      </c>
      <c r="D608" s="96" t="s">
        <v>5</v>
      </c>
      <c r="E608" s="119" t="s">
        <v>187</v>
      </c>
      <c r="F608" s="71" t="s">
        <v>120</v>
      </c>
      <c r="G608" s="71"/>
      <c r="H608" s="63"/>
      <c r="I608" s="97" t="s">
        <v>25</v>
      </c>
      <c r="J608" s="118" t="s">
        <v>34</v>
      </c>
      <c r="K608" s="84" t="s">
        <v>121</v>
      </c>
      <c r="L608" s="84">
        <v>182250.02511748666</v>
      </c>
      <c r="M608" s="87">
        <v>1</v>
      </c>
      <c r="N608" s="84">
        <f t="shared" si="54"/>
        <v>182250.02511748666</v>
      </c>
      <c r="O608" s="85" t="s">
        <v>374</v>
      </c>
      <c r="P608" s="117" t="s">
        <v>14</v>
      </c>
      <c r="Q608" s="85" t="s">
        <v>61</v>
      </c>
      <c r="R608" s="419">
        <v>1</v>
      </c>
    </row>
    <row r="609" spans="1:18" hidden="1" x14ac:dyDescent="0.25">
      <c r="A609" s="48">
        <f t="shared" si="49"/>
        <v>4</v>
      </c>
      <c r="B609" s="86" t="s">
        <v>120</v>
      </c>
      <c r="C609" s="82" t="s">
        <v>106</v>
      </c>
      <c r="D609" s="96" t="s">
        <v>5</v>
      </c>
      <c r="E609" s="119" t="s">
        <v>187</v>
      </c>
      <c r="F609" s="71" t="s">
        <v>120</v>
      </c>
      <c r="G609" s="71"/>
      <c r="H609" s="63"/>
      <c r="I609" s="97" t="s">
        <v>25</v>
      </c>
      <c r="J609" s="118" t="s">
        <v>35</v>
      </c>
      <c r="K609" s="84" t="s">
        <v>121</v>
      </c>
      <c r="L609" s="84">
        <v>64569.886890979389</v>
      </c>
      <c r="M609" s="87">
        <v>1</v>
      </c>
      <c r="N609" s="84">
        <f t="shared" si="54"/>
        <v>64569.886890979389</v>
      </c>
      <c r="O609" s="85" t="s">
        <v>374</v>
      </c>
      <c r="P609" s="117" t="s">
        <v>14</v>
      </c>
      <c r="Q609" s="85" t="s">
        <v>61</v>
      </c>
      <c r="R609" s="419">
        <v>1</v>
      </c>
    </row>
    <row r="610" spans="1:18" hidden="1" x14ac:dyDescent="0.25">
      <c r="A610" s="48">
        <f t="shared" si="49"/>
        <v>5</v>
      </c>
      <c r="B610" s="86" t="s">
        <v>120</v>
      </c>
      <c r="C610" s="82" t="s">
        <v>106</v>
      </c>
      <c r="D610" s="96" t="s">
        <v>5</v>
      </c>
      <c r="E610" s="119" t="s">
        <v>187</v>
      </c>
      <c r="F610" s="71" t="s">
        <v>120</v>
      </c>
      <c r="G610" s="71"/>
      <c r="H610" s="63"/>
      <c r="I610" s="97" t="s">
        <v>25</v>
      </c>
      <c r="J610" s="118" t="s">
        <v>35</v>
      </c>
      <c r="K610" s="84" t="s">
        <v>121</v>
      </c>
      <c r="L610" s="84">
        <v>234521.46300000005</v>
      </c>
      <c r="M610" s="87">
        <v>1</v>
      </c>
      <c r="N610" s="84">
        <f t="shared" si="54"/>
        <v>234521.46300000005</v>
      </c>
      <c r="O610" s="85" t="s">
        <v>375</v>
      </c>
      <c r="P610" s="117" t="s">
        <v>14</v>
      </c>
      <c r="Q610" s="85" t="s">
        <v>61</v>
      </c>
      <c r="R610" s="419">
        <v>1</v>
      </c>
    </row>
    <row r="611" spans="1:18" hidden="1" x14ac:dyDescent="0.25">
      <c r="A611" s="48">
        <f t="shared" ref="A611:A674" si="55">A610+1</f>
        <v>6</v>
      </c>
      <c r="B611" s="86" t="s">
        <v>120</v>
      </c>
      <c r="C611" s="82" t="s">
        <v>106</v>
      </c>
      <c r="D611" s="96" t="s">
        <v>5</v>
      </c>
      <c r="E611" s="119" t="s">
        <v>187</v>
      </c>
      <c r="F611" s="71" t="s">
        <v>120</v>
      </c>
      <c r="G611" s="71"/>
      <c r="H611" s="63"/>
      <c r="I611" s="97" t="s">
        <v>12</v>
      </c>
      <c r="J611" s="118" t="s">
        <v>41</v>
      </c>
      <c r="K611" s="84" t="s">
        <v>121</v>
      </c>
      <c r="L611" s="84">
        <v>22531.670935694725</v>
      </c>
      <c r="M611" s="87">
        <v>1</v>
      </c>
      <c r="N611" s="84">
        <f t="shared" si="54"/>
        <v>22531.670935694725</v>
      </c>
      <c r="O611" s="85" t="s">
        <v>118</v>
      </c>
      <c r="P611" s="117" t="s">
        <v>14</v>
      </c>
      <c r="Q611" s="85" t="s">
        <v>61</v>
      </c>
      <c r="R611" s="419">
        <v>1</v>
      </c>
    </row>
    <row r="612" spans="1:18" hidden="1" x14ac:dyDescent="0.25">
      <c r="A612" s="48">
        <f t="shared" si="55"/>
        <v>7</v>
      </c>
      <c r="B612" s="86" t="s">
        <v>120</v>
      </c>
      <c r="C612" s="82" t="s">
        <v>106</v>
      </c>
      <c r="D612" s="96" t="s">
        <v>5</v>
      </c>
      <c r="E612" s="119" t="s">
        <v>187</v>
      </c>
      <c r="F612" s="71" t="s">
        <v>123</v>
      </c>
      <c r="G612" s="71"/>
      <c r="H612" s="63"/>
      <c r="I612" s="97" t="s">
        <v>22</v>
      </c>
      <c r="J612" s="118" t="s">
        <v>41</v>
      </c>
      <c r="K612" s="84" t="s">
        <v>124</v>
      </c>
      <c r="L612" s="84">
        <v>11832.394920737674</v>
      </c>
      <c r="M612" s="87">
        <v>18</v>
      </c>
      <c r="N612" s="84">
        <f t="shared" si="54"/>
        <v>212983.10857327812</v>
      </c>
      <c r="O612" s="85" t="s">
        <v>118</v>
      </c>
      <c r="P612" s="117" t="s">
        <v>14</v>
      </c>
      <c r="Q612" s="85" t="s">
        <v>61</v>
      </c>
      <c r="R612" s="419">
        <v>1</v>
      </c>
    </row>
    <row r="613" spans="1:18" hidden="1" x14ac:dyDescent="0.25">
      <c r="A613" s="48">
        <f t="shared" si="55"/>
        <v>8</v>
      </c>
      <c r="B613" s="86" t="s">
        <v>120</v>
      </c>
      <c r="C613" s="82" t="s">
        <v>106</v>
      </c>
      <c r="D613" s="96" t="s">
        <v>5</v>
      </c>
      <c r="E613" s="119" t="s">
        <v>187</v>
      </c>
      <c r="F613" s="71" t="s">
        <v>125</v>
      </c>
      <c r="G613" s="71"/>
      <c r="H613" s="63"/>
      <c r="I613" s="97" t="s">
        <v>22</v>
      </c>
      <c r="J613" s="118" t="s">
        <v>41</v>
      </c>
      <c r="K613" s="84" t="s">
        <v>124</v>
      </c>
      <c r="L613" s="84">
        <v>11832.394920737674</v>
      </c>
      <c r="M613" s="87">
        <v>21</v>
      </c>
      <c r="N613" s="84">
        <f t="shared" si="54"/>
        <v>248480.29333549115</v>
      </c>
      <c r="O613" s="85" t="s">
        <v>118</v>
      </c>
      <c r="P613" s="117" t="s">
        <v>14</v>
      </c>
      <c r="Q613" s="85" t="s">
        <v>61</v>
      </c>
      <c r="R613" s="419">
        <v>1</v>
      </c>
    </row>
    <row r="614" spans="1:18" hidden="1" x14ac:dyDescent="0.25">
      <c r="A614" s="48">
        <f t="shared" si="55"/>
        <v>9</v>
      </c>
      <c r="B614" s="86" t="s">
        <v>120</v>
      </c>
      <c r="C614" s="82" t="s">
        <v>106</v>
      </c>
      <c r="D614" s="96" t="s">
        <v>5</v>
      </c>
      <c r="E614" s="119" t="s">
        <v>187</v>
      </c>
      <c r="F614" s="71" t="s">
        <v>62</v>
      </c>
      <c r="G614" s="71"/>
      <c r="H614" s="63"/>
      <c r="I614" s="97" t="s">
        <v>22</v>
      </c>
      <c r="J614" s="118" t="s">
        <v>41</v>
      </c>
      <c r="K614" s="84" t="s">
        <v>124</v>
      </c>
      <c r="L614" s="84">
        <v>11832.394920737674</v>
      </c>
      <c r="M614" s="87">
        <v>4</v>
      </c>
      <c r="N614" s="84">
        <f t="shared" si="54"/>
        <v>47329.579682950694</v>
      </c>
      <c r="O614" s="85" t="s">
        <v>118</v>
      </c>
      <c r="P614" s="117" t="s">
        <v>14</v>
      </c>
      <c r="Q614" s="85" t="s">
        <v>61</v>
      </c>
      <c r="R614" s="419">
        <v>1</v>
      </c>
    </row>
    <row r="615" spans="1:18" s="98" customFormat="1" hidden="1" x14ac:dyDescent="0.25">
      <c r="A615" s="48">
        <f t="shared" si="55"/>
        <v>10</v>
      </c>
      <c r="B615" s="86"/>
      <c r="C615" s="82"/>
      <c r="D615" s="96"/>
      <c r="E615" s="119"/>
      <c r="F615" s="71"/>
      <c r="G615" s="71"/>
      <c r="H615" s="63"/>
      <c r="I615" s="97"/>
      <c r="J615" s="118"/>
      <c r="K615" s="84"/>
      <c r="L615" s="84"/>
      <c r="M615" s="87"/>
      <c r="N615" s="84"/>
      <c r="O615" s="85"/>
      <c r="P615" s="117"/>
      <c r="Q615" s="85"/>
      <c r="R615" s="419"/>
    </row>
    <row r="616" spans="1:18" s="98" customFormat="1" x14ac:dyDescent="0.25">
      <c r="A616" s="48"/>
      <c r="B616" s="86"/>
      <c r="C616" s="82"/>
      <c r="D616" s="96"/>
      <c r="E616" s="119"/>
      <c r="F616" s="71"/>
      <c r="G616" s="71"/>
      <c r="H616" s="63"/>
      <c r="I616" s="97"/>
      <c r="J616" s="118"/>
      <c r="K616" s="84"/>
      <c r="L616" s="84"/>
      <c r="M616" s="87"/>
      <c r="N616" s="84"/>
      <c r="O616" s="85"/>
      <c r="P616" s="117"/>
      <c r="Q616" s="85"/>
      <c r="R616" s="419"/>
    </row>
    <row r="617" spans="1:18" s="98" customFormat="1" x14ac:dyDescent="0.25">
      <c r="A617" s="48"/>
      <c r="B617" s="86"/>
      <c r="C617" s="82"/>
      <c r="D617" s="96"/>
      <c r="E617" s="119"/>
      <c r="F617" s="71"/>
      <c r="G617" s="71"/>
      <c r="H617" s="63"/>
      <c r="I617" s="97"/>
      <c r="J617" s="118"/>
      <c r="K617" s="84"/>
      <c r="L617" s="84"/>
      <c r="M617" s="87"/>
      <c r="N617" s="84"/>
      <c r="O617" s="85"/>
      <c r="P617" s="117"/>
      <c r="Q617" s="85"/>
      <c r="R617" s="419"/>
    </row>
    <row r="618" spans="1:18" s="98" customFormat="1" x14ac:dyDescent="0.25">
      <c r="A618" s="48"/>
      <c r="B618" s="86"/>
      <c r="C618" s="82"/>
      <c r="D618" s="96"/>
      <c r="E618" s="119"/>
      <c r="F618" s="71"/>
      <c r="G618" s="71"/>
      <c r="H618" s="63"/>
      <c r="I618" s="97"/>
      <c r="J618" s="118"/>
      <c r="K618" s="84"/>
      <c r="L618" s="84"/>
      <c r="M618" s="87"/>
      <c r="N618" s="84"/>
      <c r="O618" s="85"/>
      <c r="P618" s="117"/>
      <c r="Q618" s="85"/>
      <c r="R618" s="419"/>
    </row>
    <row r="619" spans="1:18" s="98" customFormat="1" hidden="1" x14ac:dyDescent="0.25">
      <c r="A619" s="48">
        <f t="shared" si="55"/>
        <v>1</v>
      </c>
      <c r="B619" s="86" t="s">
        <v>120</v>
      </c>
      <c r="C619" s="82" t="s">
        <v>107</v>
      </c>
      <c r="D619" s="96" t="s">
        <v>5</v>
      </c>
      <c r="E619" s="119" t="s">
        <v>188</v>
      </c>
      <c r="F619" s="71" t="s">
        <v>120</v>
      </c>
      <c r="G619" s="71"/>
      <c r="H619" s="63"/>
      <c r="I619" s="97" t="s">
        <v>25</v>
      </c>
      <c r="J619" s="118" t="s">
        <v>20</v>
      </c>
      <c r="K619" s="84" t="s">
        <v>121</v>
      </c>
      <c r="L619" s="84">
        <v>13473.622761085004</v>
      </c>
      <c r="M619" s="87">
        <v>1</v>
      </c>
      <c r="N619" s="84">
        <f t="shared" ref="N619:N627" si="56">L619*M619</f>
        <v>13473.622761085004</v>
      </c>
      <c r="O619" s="85" t="s">
        <v>122</v>
      </c>
      <c r="P619" s="117" t="s">
        <v>14</v>
      </c>
      <c r="Q619" s="85" t="s">
        <v>61</v>
      </c>
      <c r="R619" s="419">
        <v>1</v>
      </c>
    </row>
    <row r="620" spans="1:18" s="98" customFormat="1" hidden="1" x14ac:dyDescent="0.25">
      <c r="A620" s="48">
        <f t="shared" si="55"/>
        <v>2</v>
      </c>
      <c r="B620" s="86" t="s">
        <v>120</v>
      </c>
      <c r="C620" s="82" t="s">
        <v>107</v>
      </c>
      <c r="D620" s="96" t="s">
        <v>5</v>
      </c>
      <c r="E620" s="119" t="s">
        <v>188</v>
      </c>
      <c r="F620" s="71" t="s">
        <v>120</v>
      </c>
      <c r="G620" s="71"/>
      <c r="H620" s="63"/>
      <c r="I620" s="97" t="s">
        <v>25</v>
      </c>
      <c r="J620" s="118" t="s">
        <v>28</v>
      </c>
      <c r="K620" s="84" t="s">
        <v>121</v>
      </c>
      <c r="L620" s="84">
        <v>0</v>
      </c>
      <c r="M620" s="87">
        <v>1</v>
      </c>
      <c r="N620" s="84">
        <f t="shared" si="56"/>
        <v>0</v>
      </c>
      <c r="O620" s="85" t="s">
        <v>122</v>
      </c>
      <c r="P620" s="117" t="s">
        <v>14</v>
      </c>
      <c r="Q620" s="85" t="s">
        <v>61</v>
      </c>
      <c r="R620" s="419">
        <v>1</v>
      </c>
    </row>
    <row r="621" spans="1:18" s="98" customFormat="1" hidden="1" x14ac:dyDescent="0.25">
      <c r="A621" s="48">
        <f t="shared" si="55"/>
        <v>3</v>
      </c>
      <c r="B621" s="86" t="s">
        <v>120</v>
      </c>
      <c r="C621" s="82" t="s">
        <v>107</v>
      </c>
      <c r="D621" s="96" t="s">
        <v>5</v>
      </c>
      <c r="E621" s="119" t="s">
        <v>188</v>
      </c>
      <c r="F621" s="71" t="s">
        <v>120</v>
      </c>
      <c r="G621" s="71"/>
      <c r="H621" s="63"/>
      <c r="I621" s="97" t="s">
        <v>25</v>
      </c>
      <c r="J621" s="118" t="s">
        <v>34</v>
      </c>
      <c r="K621" s="84" t="s">
        <v>121</v>
      </c>
      <c r="L621" s="84">
        <v>182250.02511748666</v>
      </c>
      <c r="M621" s="87">
        <v>1</v>
      </c>
      <c r="N621" s="84">
        <f t="shared" si="56"/>
        <v>182250.02511748666</v>
      </c>
      <c r="O621" s="85" t="s">
        <v>374</v>
      </c>
      <c r="P621" s="117" t="s">
        <v>14</v>
      </c>
      <c r="Q621" s="85" t="s">
        <v>61</v>
      </c>
      <c r="R621" s="419">
        <v>1</v>
      </c>
    </row>
    <row r="622" spans="1:18" s="98" customFormat="1" hidden="1" x14ac:dyDescent="0.25">
      <c r="A622" s="48">
        <f t="shared" si="55"/>
        <v>4</v>
      </c>
      <c r="B622" s="86" t="s">
        <v>120</v>
      </c>
      <c r="C622" s="82" t="s">
        <v>107</v>
      </c>
      <c r="D622" s="96" t="s">
        <v>5</v>
      </c>
      <c r="E622" s="119" t="s">
        <v>188</v>
      </c>
      <c r="F622" s="71" t="s">
        <v>120</v>
      </c>
      <c r="G622" s="71"/>
      <c r="H622" s="63"/>
      <c r="I622" s="97" t="s">
        <v>25</v>
      </c>
      <c r="J622" s="118" t="s">
        <v>35</v>
      </c>
      <c r="K622" s="84" t="s">
        <v>121</v>
      </c>
      <c r="L622" s="84">
        <v>64569.886890979389</v>
      </c>
      <c r="M622" s="87">
        <v>1</v>
      </c>
      <c r="N622" s="84">
        <f t="shared" si="56"/>
        <v>64569.886890979389</v>
      </c>
      <c r="O622" s="85" t="s">
        <v>374</v>
      </c>
      <c r="P622" s="117" t="s">
        <v>14</v>
      </c>
      <c r="Q622" s="85" t="s">
        <v>61</v>
      </c>
      <c r="R622" s="419">
        <v>1</v>
      </c>
    </row>
    <row r="623" spans="1:18" s="98" customFormat="1" hidden="1" x14ac:dyDescent="0.25">
      <c r="A623" s="48">
        <f t="shared" si="55"/>
        <v>5</v>
      </c>
      <c r="B623" s="86" t="s">
        <v>120</v>
      </c>
      <c r="C623" s="82" t="s">
        <v>107</v>
      </c>
      <c r="D623" s="96" t="s">
        <v>5</v>
      </c>
      <c r="E623" s="119" t="s">
        <v>188</v>
      </c>
      <c r="F623" s="71" t="s">
        <v>120</v>
      </c>
      <c r="G623" s="71"/>
      <c r="H623" s="63"/>
      <c r="I623" s="310" t="s">
        <v>25</v>
      </c>
      <c r="J623" s="118" t="s">
        <v>35</v>
      </c>
      <c r="K623" s="84" t="s">
        <v>121</v>
      </c>
      <c r="L623" s="84">
        <v>234521.46300000005</v>
      </c>
      <c r="M623" s="87">
        <v>1</v>
      </c>
      <c r="N623" s="84">
        <f t="shared" si="56"/>
        <v>234521.46300000005</v>
      </c>
      <c r="O623" s="85" t="s">
        <v>375</v>
      </c>
      <c r="P623" s="117" t="s">
        <v>14</v>
      </c>
      <c r="Q623" s="85" t="s">
        <v>61</v>
      </c>
      <c r="R623" s="419">
        <v>1</v>
      </c>
    </row>
    <row r="624" spans="1:18" s="98" customFormat="1" hidden="1" x14ac:dyDescent="0.25">
      <c r="A624" s="48">
        <f t="shared" si="55"/>
        <v>6</v>
      </c>
      <c r="B624" s="86" t="s">
        <v>120</v>
      </c>
      <c r="C624" s="82" t="s">
        <v>107</v>
      </c>
      <c r="D624" s="96" t="s">
        <v>5</v>
      </c>
      <c r="E624" s="119" t="s">
        <v>188</v>
      </c>
      <c r="F624" s="71" t="s">
        <v>120</v>
      </c>
      <c r="G624" s="71"/>
      <c r="H624" s="63"/>
      <c r="I624" s="97" t="s">
        <v>12</v>
      </c>
      <c r="J624" s="118" t="s">
        <v>41</v>
      </c>
      <c r="K624" s="84" t="s">
        <v>121</v>
      </c>
      <c r="L624" s="84">
        <v>22531.670935694725</v>
      </c>
      <c r="M624" s="87">
        <v>1</v>
      </c>
      <c r="N624" s="84">
        <f t="shared" si="56"/>
        <v>22531.670935694725</v>
      </c>
      <c r="O624" s="85" t="s">
        <v>118</v>
      </c>
      <c r="P624" s="117" t="s">
        <v>14</v>
      </c>
      <c r="Q624" s="85" t="s">
        <v>61</v>
      </c>
      <c r="R624" s="419">
        <v>1</v>
      </c>
    </row>
    <row r="625" spans="1:18" s="98" customFormat="1" hidden="1" x14ac:dyDescent="0.25">
      <c r="A625" s="48">
        <f t="shared" si="55"/>
        <v>7</v>
      </c>
      <c r="B625" s="86" t="s">
        <v>120</v>
      </c>
      <c r="C625" s="82" t="s">
        <v>107</v>
      </c>
      <c r="D625" s="96" t="s">
        <v>5</v>
      </c>
      <c r="E625" s="119" t="s">
        <v>188</v>
      </c>
      <c r="F625" s="71" t="s">
        <v>123</v>
      </c>
      <c r="G625" s="71"/>
      <c r="H625" s="63"/>
      <c r="I625" s="97" t="s">
        <v>22</v>
      </c>
      <c r="J625" s="118" t="s">
        <v>41</v>
      </c>
      <c r="K625" s="84" t="s">
        <v>124</v>
      </c>
      <c r="L625" s="84">
        <v>11832.394920737674</v>
      </c>
      <c r="M625" s="87">
        <v>18</v>
      </c>
      <c r="N625" s="84">
        <f t="shared" si="56"/>
        <v>212983.10857327812</v>
      </c>
      <c r="O625" s="85" t="s">
        <v>118</v>
      </c>
      <c r="P625" s="117" t="s">
        <v>14</v>
      </c>
      <c r="Q625" s="85" t="s">
        <v>61</v>
      </c>
      <c r="R625" s="419">
        <v>1</v>
      </c>
    </row>
    <row r="626" spans="1:18" s="98" customFormat="1" hidden="1" x14ac:dyDescent="0.25">
      <c r="A626" s="48">
        <f t="shared" si="55"/>
        <v>8</v>
      </c>
      <c r="B626" s="86" t="s">
        <v>120</v>
      </c>
      <c r="C626" s="82" t="s">
        <v>107</v>
      </c>
      <c r="D626" s="96" t="s">
        <v>5</v>
      </c>
      <c r="E626" s="119" t="s">
        <v>188</v>
      </c>
      <c r="F626" s="71" t="s">
        <v>125</v>
      </c>
      <c r="G626" s="71"/>
      <c r="H626" s="63"/>
      <c r="I626" s="97" t="s">
        <v>22</v>
      </c>
      <c r="J626" s="118" t="s">
        <v>41</v>
      </c>
      <c r="K626" s="84" t="s">
        <v>124</v>
      </c>
      <c r="L626" s="84">
        <v>11832.394920737674</v>
      </c>
      <c r="M626" s="87">
        <v>21</v>
      </c>
      <c r="N626" s="84">
        <f t="shared" si="56"/>
        <v>248480.29333549115</v>
      </c>
      <c r="O626" s="85" t="s">
        <v>118</v>
      </c>
      <c r="P626" s="117" t="s">
        <v>14</v>
      </c>
      <c r="Q626" s="85" t="s">
        <v>61</v>
      </c>
      <c r="R626" s="419">
        <v>1</v>
      </c>
    </row>
    <row r="627" spans="1:18" s="98" customFormat="1" hidden="1" x14ac:dyDescent="0.25">
      <c r="A627" s="48">
        <f t="shared" si="55"/>
        <v>9</v>
      </c>
      <c r="B627" s="86" t="s">
        <v>120</v>
      </c>
      <c r="C627" s="82" t="s">
        <v>107</v>
      </c>
      <c r="D627" s="96" t="s">
        <v>5</v>
      </c>
      <c r="E627" s="119" t="s">
        <v>188</v>
      </c>
      <c r="F627" s="71" t="s">
        <v>62</v>
      </c>
      <c r="G627" s="71"/>
      <c r="H627" s="63"/>
      <c r="I627" s="97" t="s">
        <v>22</v>
      </c>
      <c r="J627" s="118" t="s">
        <v>41</v>
      </c>
      <c r="K627" s="84" t="s">
        <v>124</v>
      </c>
      <c r="L627" s="84">
        <v>11832.394920737674</v>
      </c>
      <c r="M627" s="87">
        <v>4</v>
      </c>
      <c r="N627" s="84">
        <f t="shared" si="56"/>
        <v>47329.579682950694</v>
      </c>
      <c r="O627" s="85" t="s">
        <v>118</v>
      </c>
      <c r="P627" s="117" t="s">
        <v>14</v>
      </c>
      <c r="Q627" s="85" t="s">
        <v>61</v>
      </c>
      <c r="R627" s="419">
        <v>1</v>
      </c>
    </row>
    <row r="628" spans="1:18" hidden="1" x14ac:dyDescent="0.25">
      <c r="A628" s="48">
        <f t="shared" si="55"/>
        <v>10</v>
      </c>
      <c r="B628" s="86"/>
      <c r="C628" s="82"/>
      <c r="D628" s="96"/>
      <c r="E628" s="119"/>
      <c r="F628" s="71"/>
      <c r="G628" s="71"/>
      <c r="H628" s="63"/>
      <c r="I628" s="97"/>
      <c r="J628" s="118"/>
      <c r="K628" s="84"/>
      <c r="L628" s="84"/>
      <c r="M628" s="87"/>
      <c r="N628" s="84"/>
      <c r="O628" s="85"/>
      <c r="P628" s="117"/>
      <c r="Q628" s="85"/>
      <c r="R628" s="419"/>
    </row>
    <row r="629" spans="1:18" x14ac:dyDescent="0.25">
      <c r="A629" s="48"/>
      <c r="B629" s="86"/>
      <c r="C629" s="82"/>
      <c r="D629" s="96"/>
      <c r="E629" s="119"/>
      <c r="F629" s="71"/>
      <c r="G629" s="71"/>
      <c r="H629" s="63"/>
      <c r="I629" s="97"/>
      <c r="J629" s="118"/>
      <c r="K629" s="84"/>
      <c r="L629" s="84"/>
      <c r="M629" s="87"/>
      <c r="N629" s="84"/>
      <c r="O629" s="85"/>
      <c r="P629" s="117"/>
      <c r="Q629" s="85"/>
      <c r="R629" s="419"/>
    </row>
    <row r="630" spans="1:18" x14ac:dyDescent="0.25">
      <c r="A630" s="48"/>
      <c r="B630" s="86"/>
      <c r="C630" s="82"/>
      <c r="D630" s="96"/>
      <c r="E630" s="119"/>
      <c r="F630" s="71"/>
      <c r="G630" s="71"/>
      <c r="H630" s="63"/>
      <c r="I630" s="97"/>
      <c r="J630" s="118"/>
      <c r="K630" s="84"/>
      <c r="L630" s="84"/>
      <c r="M630" s="87"/>
      <c r="N630" s="84"/>
      <c r="O630" s="85"/>
      <c r="P630" s="117"/>
      <c r="Q630" s="85"/>
      <c r="R630" s="419"/>
    </row>
    <row r="631" spans="1:18" x14ac:dyDescent="0.25">
      <c r="A631" s="48"/>
      <c r="B631" s="86"/>
      <c r="C631" s="82"/>
      <c r="D631" s="96"/>
      <c r="E631" s="119"/>
      <c r="F631" s="71"/>
      <c r="G631" s="71"/>
      <c r="H631" s="63"/>
      <c r="I631" s="97"/>
      <c r="J631" s="118"/>
      <c r="K631" s="84"/>
      <c r="L631" s="84"/>
      <c r="M631" s="87"/>
      <c r="N631" s="84"/>
      <c r="O631" s="85"/>
      <c r="P631" s="117"/>
      <c r="Q631" s="85"/>
      <c r="R631" s="419"/>
    </row>
    <row r="632" spans="1:18" hidden="1" x14ac:dyDescent="0.25">
      <c r="A632" s="48">
        <f t="shared" si="55"/>
        <v>1</v>
      </c>
      <c r="B632" s="86" t="s">
        <v>120</v>
      </c>
      <c r="C632" s="82" t="s">
        <v>108</v>
      </c>
      <c r="D632" s="96" t="s">
        <v>5</v>
      </c>
      <c r="E632" s="119" t="s">
        <v>189</v>
      </c>
      <c r="F632" s="71" t="s">
        <v>120</v>
      </c>
      <c r="G632" s="71"/>
      <c r="H632" s="63"/>
      <c r="I632" s="97" t="s">
        <v>25</v>
      </c>
      <c r="J632" s="118" t="s">
        <v>20</v>
      </c>
      <c r="K632" s="84" t="s">
        <v>121</v>
      </c>
      <c r="L632" s="84">
        <v>32566.695498687597</v>
      </c>
      <c r="M632" s="87">
        <v>1</v>
      </c>
      <c r="N632" s="84">
        <f t="shared" ref="N632:N640" si="57">L632*M632</f>
        <v>32566.695498687597</v>
      </c>
      <c r="O632" s="85" t="s">
        <v>122</v>
      </c>
      <c r="P632" s="117" t="s">
        <v>14</v>
      </c>
      <c r="Q632" s="85" t="s">
        <v>61</v>
      </c>
      <c r="R632" s="419">
        <v>1</v>
      </c>
    </row>
    <row r="633" spans="1:18" hidden="1" x14ac:dyDescent="0.25">
      <c r="A633" s="48">
        <f t="shared" si="55"/>
        <v>2</v>
      </c>
      <c r="B633" s="86" t="s">
        <v>120</v>
      </c>
      <c r="C633" s="82" t="s">
        <v>108</v>
      </c>
      <c r="D633" s="96" t="s">
        <v>5</v>
      </c>
      <c r="E633" s="119" t="s">
        <v>189</v>
      </c>
      <c r="F633" s="71" t="s">
        <v>120</v>
      </c>
      <c r="G633" s="71"/>
      <c r="H633" s="63"/>
      <c r="I633" s="97" t="s">
        <v>25</v>
      </c>
      <c r="J633" s="118" t="s">
        <v>28</v>
      </c>
      <c r="K633" s="84" t="s">
        <v>121</v>
      </c>
      <c r="L633" s="84">
        <v>0</v>
      </c>
      <c r="M633" s="87">
        <v>1</v>
      </c>
      <c r="N633" s="84">
        <f t="shared" si="57"/>
        <v>0</v>
      </c>
      <c r="O633" s="85" t="s">
        <v>122</v>
      </c>
      <c r="P633" s="117" t="s">
        <v>14</v>
      </c>
      <c r="Q633" s="85" t="s">
        <v>61</v>
      </c>
      <c r="R633" s="419">
        <v>1</v>
      </c>
    </row>
    <row r="634" spans="1:18" hidden="1" x14ac:dyDescent="0.25">
      <c r="A634" s="48">
        <f t="shared" si="55"/>
        <v>3</v>
      </c>
      <c r="B634" s="86" t="s">
        <v>120</v>
      </c>
      <c r="C634" s="82" t="s">
        <v>108</v>
      </c>
      <c r="D634" s="96" t="s">
        <v>5</v>
      </c>
      <c r="E634" s="119" t="s">
        <v>189</v>
      </c>
      <c r="F634" s="71" t="s">
        <v>120</v>
      </c>
      <c r="G634" s="71"/>
      <c r="H634" s="63"/>
      <c r="I634" s="97" t="s">
        <v>25</v>
      </c>
      <c r="J634" s="118" t="s">
        <v>34</v>
      </c>
      <c r="K634" s="84" t="s">
        <v>121</v>
      </c>
      <c r="L634" s="84">
        <v>353841.33791529888</v>
      </c>
      <c r="M634" s="87">
        <v>1</v>
      </c>
      <c r="N634" s="84">
        <f t="shared" si="57"/>
        <v>353841.33791529888</v>
      </c>
      <c r="O634" s="85" t="s">
        <v>374</v>
      </c>
      <c r="P634" s="117" t="s">
        <v>14</v>
      </c>
      <c r="Q634" s="85" t="s">
        <v>61</v>
      </c>
      <c r="R634" s="419">
        <v>1</v>
      </c>
    </row>
    <row r="635" spans="1:18" hidden="1" x14ac:dyDescent="0.25">
      <c r="A635" s="48">
        <f t="shared" si="55"/>
        <v>4</v>
      </c>
      <c r="B635" s="86" t="s">
        <v>120</v>
      </c>
      <c r="C635" s="82" t="s">
        <v>108</v>
      </c>
      <c r="D635" s="96" t="s">
        <v>5</v>
      </c>
      <c r="E635" s="119" t="s">
        <v>189</v>
      </c>
      <c r="F635" s="71" t="s">
        <v>120</v>
      </c>
      <c r="G635" s="71"/>
      <c r="H635" s="63"/>
      <c r="I635" s="97" t="s">
        <v>25</v>
      </c>
      <c r="J635" s="118" t="s">
        <v>35</v>
      </c>
      <c r="K635" s="84" t="s">
        <v>121</v>
      </c>
      <c r="L635" s="84">
        <v>72739.535674126833</v>
      </c>
      <c r="M635" s="87">
        <v>1</v>
      </c>
      <c r="N635" s="84">
        <f t="shared" si="57"/>
        <v>72739.535674126833</v>
      </c>
      <c r="O635" s="85" t="s">
        <v>374</v>
      </c>
      <c r="P635" s="117" t="s">
        <v>14</v>
      </c>
      <c r="Q635" s="85" t="s">
        <v>61</v>
      </c>
      <c r="R635" s="419">
        <v>1</v>
      </c>
    </row>
    <row r="636" spans="1:18" hidden="1" x14ac:dyDescent="0.25">
      <c r="A636" s="48">
        <f t="shared" si="55"/>
        <v>5</v>
      </c>
      <c r="B636" s="86" t="s">
        <v>120</v>
      </c>
      <c r="C636" s="82" t="s">
        <v>108</v>
      </c>
      <c r="D636" s="96" t="s">
        <v>5</v>
      </c>
      <c r="E636" s="119" t="s">
        <v>189</v>
      </c>
      <c r="F636" s="71" t="s">
        <v>120</v>
      </c>
      <c r="G636" s="71"/>
      <c r="H636" s="63"/>
      <c r="I636" s="97" t="s">
        <v>25</v>
      </c>
      <c r="J636" s="118" t="s">
        <v>35</v>
      </c>
      <c r="K636" s="84" t="s">
        <v>121</v>
      </c>
      <c r="L636" s="84">
        <v>624891.13500000001</v>
      </c>
      <c r="M636" s="87">
        <v>1</v>
      </c>
      <c r="N636" s="84">
        <f t="shared" si="57"/>
        <v>624891.13500000001</v>
      </c>
      <c r="O636" s="85" t="s">
        <v>375</v>
      </c>
      <c r="P636" s="117" t="s">
        <v>14</v>
      </c>
      <c r="Q636" s="85" t="s">
        <v>61</v>
      </c>
      <c r="R636" s="419">
        <v>1</v>
      </c>
    </row>
    <row r="637" spans="1:18" hidden="1" x14ac:dyDescent="0.25">
      <c r="A637" s="48">
        <f t="shared" si="55"/>
        <v>6</v>
      </c>
      <c r="B637" s="86" t="s">
        <v>120</v>
      </c>
      <c r="C637" s="82" t="s">
        <v>108</v>
      </c>
      <c r="D637" s="96" t="s">
        <v>5</v>
      </c>
      <c r="E637" s="119" t="s">
        <v>189</v>
      </c>
      <c r="F637" s="71" t="s">
        <v>120</v>
      </c>
      <c r="G637" s="71"/>
      <c r="H637" s="63"/>
      <c r="I637" s="97" t="s">
        <v>12</v>
      </c>
      <c r="J637" s="118" t="s">
        <v>41</v>
      </c>
      <c r="K637" s="84" t="s">
        <v>121</v>
      </c>
      <c r="L637" s="84">
        <v>37428.330331713616</v>
      </c>
      <c r="M637" s="87">
        <v>1</v>
      </c>
      <c r="N637" s="84">
        <f t="shared" si="57"/>
        <v>37428.330331713616</v>
      </c>
      <c r="O637" s="85" t="s">
        <v>118</v>
      </c>
      <c r="P637" s="117" t="s">
        <v>14</v>
      </c>
      <c r="Q637" s="85" t="s">
        <v>61</v>
      </c>
      <c r="R637" s="419">
        <v>1</v>
      </c>
    </row>
    <row r="638" spans="1:18" hidden="1" x14ac:dyDescent="0.25">
      <c r="A638" s="48">
        <f t="shared" si="55"/>
        <v>7</v>
      </c>
      <c r="B638" s="86" t="s">
        <v>120</v>
      </c>
      <c r="C638" s="82" t="s">
        <v>108</v>
      </c>
      <c r="D638" s="96" t="s">
        <v>5</v>
      </c>
      <c r="E638" s="119" t="s">
        <v>189</v>
      </c>
      <c r="F638" s="71" t="s">
        <v>123</v>
      </c>
      <c r="G638" s="71"/>
      <c r="H638" s="63"/>
      <c r="I638" s="97" t="s">
        <v>22</v>
      </c>
      <c r="J638" s="118" t="s">
        <v>41</v>
      </c>
      <c r="K638" s="84" t="s">
        <v>124</v>
      </c>
      <c r="L638" s="84">
        <v>11832.394920737674</v>
      </c>
      <c r="M638" s="87">
        <v>24</v>
      </c>
      <c r="N638" s="84">
        <f t="shared" si="57"/>
        <v>283977.47809770418</v>
      </c>
      <c r="O638" s="85" t="s">
        <v>118</v>
      </c>
      <c r="P638" s="117" t="s">
        <v>14</v>
      </c>
      <c r="Q638" s="85" t="s">
        <v>61</v>
      </c>
      <c r="R638" s="419">
        <v>1</v>
      </c>
    </row>
    <row r="639" spans="1:18" hidden="1" x14ac:dyDescent="0.25">
      <c r="A639" s="48">
        <f t="shared" si="55"/>
        <v>8</v>
      </c>
      <c r="B639" s="86" t="s">
        <v>120</v>
      </c>
      <c r="C639" s="82" t="s">
        <v>108</v>
      </c>
      <c r="D639" s="96" t="s">
        <v>5</v>
      </c>
      <c r="E639" s="119" t="s">
        <v>189</v>
      </c>
      <c r="F639" s="71" t="s">
        <v>125</v>
      </c>
      <c r="G639" s="71"/>
      <c r="H639" s="63"/>
      <c r="I639" s="97" t="s">
        <v>22</v>
      </c>
      <c r="J639" s="118" t="s">
        <v>41</v>
      </c>
      <c r="K639" s="84" t="s">
        <v>124</v>
      </c>
      <c r="L639" s="84">
        <v>11832.394920737674</v>
      </c>
      <c r="M639" s="87">
        <v>20</v>
      </c>
      <c r="N639" s="84">
        <f t="shared" si="57"/>
        <v>236647.89841475346</v>
      </c>
      <c r="O639" s="85" t="s">
        <v>118</v>
      </c>
      <c r="P639" s="117" t="s">
        <v>14</v>
      </c>
      <c r="Q639" s="85" t="s">
        <v>61</v>
      </c>
      <c r="R639" s="419">
        <v>1</v>
      </c>
    </row>
    <row r="640" spans="1:18" hidden="1" x14ac:dyDescent="0.25">
      <c r="A640" s="48">
        <f t="shared" si="55"/>
        <v>9</v>
      </c>
      <c r="B640" s="86" t="s">
        <v>120</v>
      </c>
      <c r="C640" s="82" t="s">
        <v>108</v>
      </c>
      <c r="D640" s="96" t="s">
        <v>5</v>
      </c>
      <c r="E640" s="119" t="s">
        <v>189</v>
      </c>
      <c r="F640" s="71" t="s">
        <v>62</v>
      </c>
      <c r="G640" s="71"/>
      <c r="H640" s="63"/>
      <c r="I640" s="97" t="s">
        <v>22</v>
      </c>
      <c r="J640" s="118" t="s">
        <v>41</v>
      </c>
      <c r="K640" s="84" t="s">
        <v>124</v>
      </c>
      <c r="L640" s="84">
        <v>11832.394920737674</v>
      </c>
      <c r="M640" s="87">
        <v>4</v>
      </c>
      <c r="N640" s="84">
        <f t="shared" si="57"/>
        <v>47329.579682950694</v>
      </c>
      <c r="O640" s="85" t="s">
        <v>118</v>
      </c>
      <c r="P640" s="117" t="s">
        <v>14</v>
      </c>
      <c r="Q640" s="85" t="s">
        <v>61</v>
      </c>
      <c r="R640" s="419">
        <v>1</v>
      </c>
    </row>
    <row r="641" spans="1:18" s="98" customFormat="1" hidden="1" x14ac:dyDescent="0.25">
      <c r="A641" s="48">
        <f t="shared" si="55"/>
        <v>10</v>
      </c>
      <c r="B641" s="86"/>
      <c r="C641" s="82"/>
      <c r="D641" s="96"/>
      <c r="E641" s="119"/>
      <c r="F641" s="71"/>
      <c r="G641" s="71"/>
      <c r="H641" s="63"/>
      <c r="I641" s="97"/>
      <c r="J641" s="118"/>
      <c r="K641" s="84"/>
      <c r="L641" s="84"/>
      <c r="M641" s="87"/>
      <c r="N641" s="84"/>
      <c r="O641" s="85"/>
      <c r="P641" s="117"/>
      <c r="Q641" s="85"/>
      <c r="R641" s="419"/>
    </row>
    <row r="642" spans="1:18" s="98" customFormat="1" x14ac:dyDescent="0.25">
      <c r="A642" s="48"/>
      <c r="B642" s="86"/>
      <c r="C642" s="82"/>
      <c r="D642" s="96"/>
      <c r="E642" s="119"/>
      <c r="F642" s="71"/>
      <c r="G642" s="71"/>
      <c r="H642" s="63"/>
      <c r="I642" s="310"/>
      <c r="J642" s="118"/>
      <c r="K642" s="84"/>
      <c r="L642" s="84"/>
      <c r="M642" s="87"/>
      <c r="N642" s="84"/>
      <c r="O642" s="85"/>
      <c r="P642" s="117"/>
      <c r="Q642" s="85"/>
      <c r="R642" s="419"/>
    </row>
    <row r="643" spans="1:18" s="98" customFormat="1" x14ac:dyDescent="0.25">
      <c r="A643" s="48"/>
      <c r="B643" s="86"/>
      <c r="C643" s="82"/>
      <c r="D643" s="96"/>
      <c r="E643" s="119"/>
      <c r="F643" s="71"/>
      <c r="G643" s="71"/>
      <c r="H643" s="63"/>
      <c r="I643" s="97"/>
      <c r="J643" s="118"/>
      <c r="K643" s="84"/>
      <c r="L643" s="84"/>
      <c r="M643" s="87"/>
      <c r="N643" s="84"/>
      <c r="O643" s="85"/>
      <c r="P643" s="117"/>
      <c r="Q643" s="85"/>
      <c r="R643" s="419"/>
    </row>
    <row r="644" spans="1:18" s="98" customFormat="1" x14ac:dyDescent="0.25">
      <c r="A644" s="48"/>
      <c r="B644" s="86"/>
      <c r="C644" s="82"/>
      <c r="D644" s="96"/>
      <c r="E644" s="119"/>
      <c r="F644" s="71"/>
      <c r="G644" s="71"/>
      <c r="H644" s="63"/>
      <c r="I644" s="97"/>
      <c r="J644" s="118"/>
      <c r="K644" s="84"/>
      <c r="L644" s="84"/>
      <c r="M644" s="87"/>
      <c r="N644" s="84"/>
      <c r="O644" s="85"/>
      <c r="P644" s="117"/>
      <c r="Q644" s="85"/>
      <c r="R644" s="419"/>
    </row>
    <row r="645" spans="1:18" s="98" customFormat="1" hidden="1" x14ac:dyDescent="0.25">
      <c r="A645" s="48">
        <f t="shared" si="55"/>
        <v>1</v>
      </c>
      <c r="B645" s="86" t="s">
        <v>120</v>
      </c>
      <c r="C645" s="82" t="s">
        <v>109</v>
      </c>
      <c r="D645" s="96" t="s">
        <v>5</v>
      </c>
      <c r="E645" s="119" t="s">
        <v>190</v>
      </c>
      <c r="F645" s="71" t="s">
        <v>120</v>
      </c>
      <c r="G645" s="71"/>
      <c r="H645" s="63"/>
      <c r="I645" s="97" t="s">
        <v>25</v>
      </c>
      <c r="J645" s="118" t="s">
        <v>20</v>
      </c>
      <c r="K645" s="84" t="s">
        <v>121</v>
      </c>
      <c r="L645" s="84">
        <v>19276.929057300626</v>
      </c>
      <c r="M645" s="87">
        <v>1</v>
      </c>
      <c r="N645" s="84">
        <f t="shared" ref="N645:N653" si="58">L645*M645</f>
        <v>19276.929057300626</v>
      </c>
      <c r="O645" s="85" t="s">
        <v>122</v>
      </c>
      <c r="P645" s="117" t="s">
        <v>14</v>
      </c>
      <c r="Q645" s="85" t="s">
        <v>61</v>
      </c>
      <c r="R645" s="419">
        <v>1</v>
      </c>
    </row>
    <row r="646" spans="1:18" s="98" customFormat="1" hidden="1" x14ac:dyDescent="0.25">
      <c r="A646" s="48">
        <f t="shared" si="55"/>
        <v>2</v>
      </c>
      <c r="B646" s="86" t="s">
        <v>120</v>
      </c>
      <c r="C646" s="82" t="s">
        <v>109</v>
      </c>
      <c r="D646" s="96" t="s">
        <v>5</v>
      </c>
      <c r="E646" s="119" t="s">
        <v>190</v>
      </c>
      <c r="F646" s="71" t="s">
        <v>120</v>
      </c>
      <c r="G646" s="71"/>
      <c r="H646" s="63"/>
      <c r="I646" s="97" t="s">
        <v>25</v>
      </c>
      <c r="J646" s="118" t="s">
        <v>28</v>
      </c>
      <c r="K646" s="84" t="s">
        <v>121</v>
      </c>
      <c r="L646" s="84">
        <v>0</v>
      </c>
      <c r="M646" s="87">
        <v>1</v>
      </c>
      <c r="N646" s="84">
        <f t="shared" si="58"/>
        <v>0</v>
      </c>
      <c r="O646" s="85" t="s">
        <v>122</v>
      </c>
      <c r="P646" s="117" t="s">
        <v>14</v>
      </c>
      <c r="Q646" s="85" t="s">
        <v>61</v>
      </c>
      <c r="R646" s="419">
        <v>1</v>
      </c>
    </row>
    <row r="647" spans="1:18" s="98" customFormat="1" hidden="1" x14ac:dyDescent="0.25">
      <c r="A647" s="48">
        <f t="shared" si="55"/>
        <v>3</v>
      </c>
      <c r="B647" s="86" t="s">
        <v>120</v>
      </c>
      <c r="C647" s="82" t="s">
        <v>109</v>
      </c>
      <c r="D647" s="96" t="s">
        <v>5</v>
      </c>
      <c r="E647" s="119" t="s">
        <v>190</v>
      </c>
      <c r="F647" s="71" t="s">
        <v>120</v>
      </c>
      <c r="G647" s="71"/>
      <c r="H647" s="63"/>
      <c r="I647" s="97" t="s">
        <v>25</v>
      </c>
      <c r="J647" s="118" t="s">
        <v>34</v>
      </c>
      <c r="K647" s="84" t="s">
        <v>121</v>
      </c>
      <c r="L647" s="84">
        <v>238236.70434896034</v>
      </c>
      <c r="M647" s="87">
        <v>1</v>
      </c>
      <c r="N647" s="84">
        <f t="shared" si="58"/>
        <v>238236.70434896034</v>
      </c>
      <c r="O647" s="85" t="s">
        <v>374</v>
      </c>
      <c r="P647" s="117" t="s">
        <v>14</v>
      </c>
      <c r="Q647" s="85" t="s">
        <v>61</v>
      </c>
      <c r="R647" s="419">
        <v>1</v>
      </c>
    </row>
    <row r="648" spans="1:18" s="98" customFormat="1" hidden="1" x14ac:dyDescent="0.25">
      <c r="A648" s="48">
        <f t="shared" si="55"/>
        <v>4</v>
      </c>
      <c r="B648" s="86" t="s">
        <v>120</v>
      </c>
      <c r="C648" s="82" t="s">
        <v>109</v>
      </c>
      <c r="D648" s="96" t="s">
        <v>5</v>
      </c>
      <c r="E648" s="119" t="s">
        <v>190</v>
      </c>
      <c r="F648" s="71" t="s">
        <v>120</v>
      </c>
      <c r="G648" s="71"/>
      <c r="H648" s="63"/>
      <c r="I648" s="97" t="s">
        <v>25</v>
      </c>
      <c r="J648" s="118" t="s">
        <v>35</v>
      </c>
      <c r="K648" s="84" t="s">
        <v>121</v>
      </c>
      <c r="L648" s="84">
        <v>40726.354732907981</v>
      </c>
      <c r="M648" s="87">
        <v>1</v>
      </c>
      <c r="N648" s="84">
        <f t="shared" si="58"/>
        <v>40726.354732907981</v>
      </c>
      <c r="O648" s="85" t="s">
        <v>374</v>
      </c>
      <c r="P648" s="117" t="s">
        <v>14</v>
      </c>
      <c r="Q648" s="85" t="s">
        <v>61</v>
      </c>
      <c r="R648" s="419">
        <v>1</v>
      </c>
    </row>
    <row r="649" spans="1:18" s="98" customFormat="1" hidden="1" x14ac:dyDescent="0.25">
      <c r="A649" s="48">
        <f t="shared" si="55"/>
        <v>5</v>
      </c>
      <c r="B649" s="86" t="s">
        <v>120</v>
      </c>
      <c r="C649" s="82" t="s">
        <v>109</v>
      </c>
      <c r="D649" s="96" t="s">
        <v>5</v>
      </c>
      <c r="E649" s="119" t="s">
        <v>190</v>
      </c>
      <c r="F649" s="71" t="s">
        <v>120</v>
      </c>
      <c r="G649" s="71"/>
      <c r="H649" s="63"/>
      <c r="I649" s="97" t="s">
        <v>25</v>
      </c>
      <c r="J649" s="118" t="s">
        <v>35</v>
      </c>
      <c r="K649" s="84" t="s">
        <v>121</v>
      </c>
      <c r="L649" s="84">
        <v>368397.93100000004</v>
      </c>
      <c r="M649" s="87">
        <v>1</v>
      </c>
      <c r="N649" s="84">
        <f t="shared" si="58"/>
        <v>368397.93100000004</v>
      </c>
      <c r="O649" s="85" t="s">
        <v>375</v>
      </c>
      <c r="P649" s="117" t="s">
        <v>14</v>
      </c>
      <c r="Q649" s="85" t="s">
        <v>61</v>
      </c>
      <c r="R649" s="419">
        <v>1</v>
      </c>
    </row>
    <row r="650" spans="1:18" s="98" customFormat="1" hidden="1" x14ac:dyDescent="0.25">
      <c r="A650" s="48">
        <f t="shared" si="55"/>
        <v>6</v>
      </c>
      <c r="B650" s="86" t="s">
        <v>120</v>
      </c>
      <c r="C650" s="82" t="s">
        <v>109</v>
      </c>
      <c r="D650" s="96" t="s">
        <v>5</v>
      </c>
      <c r="E650" s="119" t="s">
        <v>190</v>
      </c>
      <c r="F650" s="71" t="s">
        <v>120</v>
      </c>
      <c r="G650" s="71"/>
      <c r="H650" s="63"/>
      <c r="I650" s="97" t="s">
        <v>12</v>
      </c>
      <c r="J650" s="118" t="s">
        <v>41</v>
      </c>
      <c r="K650" s="84" t="s">
        <v>121</v>
      </c>
      <c r="L650" s="84">
        <v>25735.530859600651</v>
      </c>
      <c r="M650" s="87">
        <v>1</v>
      </c>
      <c r="N650" s="84">
        <f t="shared" si="58"/>
        <v>25735.530859600651</v>
      </c>
      <c r="O650" s="85" t="s">
        <v>118</v>
      </c>
      <c r="P650" s="117" t="s">
        <v>14</v>
      </c>
      <c r="Q650" s="85" t="s">
        <v>61</v>
      </c>
      <c r="R650" s="419">
        <v>1</v>
      </c>
    </row>
    <row r="651" spans="1:18" s="98" customFormat="1" hidden="1" x14ac:dyDescent="0.25">
      <c r="A651" s="48">
        <f t="shared" si="55"/>
        <v>7</v>
      </c>
      <c r="B651" s="86" t="s">
        <v>120</v>
      </c>
      <c r="C651" s="82" t="s">
        <v>109</v>
      </c>
      <c r="D651" s="96" t="s">
        <v>5</v>
      </c>
      <c r="E651" s="119" t="s">
        <v>190</v>
      </c>
      <c r="F651" s="71" t="s">
        <v>123</v>
      </c>
      <c r="G651" s="71"/>
      <c r="H651" s="63"/>
      <c r="I651" s="97" t="s">
        <v>22</v>
      </c>
      <c r="J651" s="118" t="s">
        <v>41</v>
      </c>
      <c r="K651" s="84" t="s">
        <v>124</v>
      </c>
      <c r="L651" s="84">
        <v>11832.394920737674</v>
      </c>
      <c r="M651" s="87">
        <v>18</v>
      </c>
      <c r="N651" s="84">
        <f t="shared" si="58"/>
        <v>212983.10857327812</v>
      </c>
      <c r="O651" s="85" t="s">
        <v>118</v>
      </c>
      <c r="P651" s="117" t="s">
        <v>14</v>
      </c>
      <c r="Q651" s="85" t="s">
        <v>61</v>
      </c>
      <c r="R651" s="419">
        <v>1</v>
      </c>
    </row>
    <row r="652" spans="1:18" s="98" customFormat="1" hidden="1" x14ac:dyDescent="0.25">
      <c r="A652" s="48">
        <f t="shared" si="55"/>
        <v>8</v>
      </c>
      <c r="B652" s="86" t="s">
        <v>120</v>
      </c>
      <c r="C652" s="82" t="s">
        <v>109</v>
      </c>
      <c r="D652" s="96" t="s">
        <v>5</v>
      </c>
      <c r="E652" s="119" t="s">
        <v>190</v>
      </c>
      <c r="F652" s="71" t="s">
        <v>125</v>
      </c>
      <c r="G652" s="71"/>
      <c r="H652" s="63"/>
      <c r="I652" s="97" t="s">
        <v>22</v>
      </c>
      <c r="J652" s="118" t="s">
        <v>41</v>
      </c>
      <c r="K652" s="84" t="s">
        <v>124</v>
      </c>
      <c r="L652" s="84">
        <v>11832.394920737674</v>
      </c>
      <c r="M652" s="87">
        <v>16</v>
      </c>
      <c r="N652" s="84">
        <f t="shared" si="58"/>
        <v>189318.31873180278</v>
      </c>
      <c r="O652" s="85" t="s">
        <v>118</v>
      </c>
      <c r="P652" s="117" t="s">
        <v>14</v>
      </c>
      <c r="Q652" s="85" t="s">
        <v>61</v>
      </c>
      <c r="R652" s="419">
        <v>1</v>
      </c>
    </row>
    <row r="653" spans="1:18" s="98" customFormat="1" hidden="1" x14ac:dyDescent="0.25">
      <c r="A653" s="48">
        <f t="shared" si="55"/>
        <v>9</v>
      </c>
      <c r="B653" s="86" t="s">
        <v>120</v>
      </c>
      <c r="C653" s="82" t="s">
        <v>109</v>
      </c>
      <c r="D653" s="96" t="s">
        <v>5</v>
      </c>
      <c r="E653" s="119" t="s">
        <v>190</v>
      </c>
      <c r="F653" s="71" t="s">
        <v>62</v>
      </c>
      <c r="G653" s="71"/>
      <c r="H653" s="63"/>
      <c r="I653" s="97" t="s">
        <v>22</v>
      </c>
      <c r="J653" s="118" t="s">
        <v>41</v>
      </c>
      <c r="K653" s="84" t="s">
        <v>124</v>
      </c>
      <c r="L653" s="84">
        <v>11832.394920737674</v>
      </c>
      <c r="M653" s="87">
        <v>4</v>
      </c>
      <c r="N653" s="84">
        <f t="shared" si="58"/>
        <v>47329.579682950694</v>
      </c>
      <c r="O653" s="85" t="s">
        <v>118</v>
      </c>
      <c r="P653" s="117" t="s">
        <v>14</v>
      </c>
      <c r="Q653" s="85" t="s">
        <v>61</v>
      </c>
      <c r="R653" s="419">
        <v>1</v>
      </c>
    </row>
    <row r="654" spans="1:18" hidden="1" x14ac:dyDescent="0.25">
      <c r="A654" s="48">
        <f t="shared" si="55"/>
        <v>10</v>
      </c>
      <c r="B654" s="86"/>
      <c r="C654" s="82"/>
      <c r="D654" s="96"/>
      <c r="E654" s="119"/>
      <c r="F654" s="71"/>
      <c r="G654" s="71"/>
      <c r="H654" s="63"/>
      <c r="I654" s="97"/>
      <c r="J654" s="118"/>
      <c r="K654" s="84"/>
      <c r="L654" s="84"/>
      <c r="M654" s="87"/>
      <c r="N654" s="84"/>
      <c r="O654" s="85"/>
      <c r="P654" s="117"/>
      <c r="Q654" s="85"/>
      <c r="R654" s="419"/>
    </row>
    <row r="655" spans="1:18" x14ac:dyDescent="0.25">
      <c r="A655" s="48"/>
      <c r="B655" s="86"/>
      <c r="C655" s="82"/>
      <c r="D655" s="96"/>
      <c r="E655" s="119"/>
      <c r="F655" s="71"/>
      <c r="G655" s="71"/>
      <c r="H655" s="63"/>
      <c r="I655" s="97"/>
      <c r="J655" s="118"/>
      <c r="K655" s="84"/>
      <c r="L655" s="84"/>
      <c r="M655" s="87"/>
      <c r="N655" s="84"/>
      <c r="O655" s="85"/>
      <c r="P655" s="117"/>
      <c r="Q655" s="85"/>
      <c r="R655" s="419"/>
    </row>
    <row r="656" spans="1:18" x14ac:dyDescent="0.25">
      <c r="A656" s="48"/>
      <c r="B656" s="86"/>
      <c r="C656" s="82"/>
      <c r="D656" s="96"/>
      <c r="E656" s="119"/>
      <c r="F656" s="71"/>
      <c r="G656" s="71"/>
      <c r="H656" s="63"/>
      <c r="I656" s="97"/>
      <c r="J656" s="118"/>
      <c r="K656" s="84"/>
      <c r="L656" s="84"/>
      <c r="M656" s="87"/>
      <c r="N656" s="84"/>
      <c r="O656" s="85"/>
      <c r="P656" s="117"/>
      <c r="Q656" s="85"/>
      <c r="R656" s="419"/>
    </row>
    <row r="657" spans="1:18" x14ac:dyDescent="0.25">
      <c r="A657" s="48"/>
      <c r="B657" s="86"/>
      <c r="C657" s="82"/>
      <c r="D657" s="96"/>
      <c r="E657" s="119"/>
      <c r="F657" s="71"/>
      <c r="G657" s="71"/>
      <c r="H657" s="63"/>
      <c r="I657" s="97"/>
      <c r="J657" s="118"/>
      <c r="K657" s="84"/>
      <c r="L657" s="84"/>
      <c r="M657" s="87"/>
      <c r="N657" s="84"/>
      <c r="O657" s="85"/>
      <c r="P657" s="117"/>
      <c r="Q657" s="85"/>
      <c r="R657" s="419"/>
    </row>
    <row r="658" spans="1:18" hidden="1" x14ac:dyDescent="0.25">
      <c r="A658" s="48">
        <f t="shared" si="55"/>
        <v>1</v>
      </c>
      <c r="B658" s="86" t="s">
        <v>120</v>
      </c>
      <c r="C658" s="82" t="s">
        <v>110</v>
      </c>
      <c r="D658" s="96" t="s">
        <v>5</v>
      </c>
      <c r="E658" s="119" t="s">
        <v>191</v>
      </c>
      <c r="F658" s="71" t="s">
        <v>120</v>
      </c>
      <c r="G658" s="71"/>
      <c r="H658" s="63"/>
      <c r="I658" s="97" t="s">
        <v>25</v>
      </c>
      <c r="J658" s="118" t="s">
        <v>20</v>
      </c>
      <c r="K658" s="84" t="s">
        <v>121</v>
      </c>
      <c r="L658" s="84">
        <v>8567.2194781889139</v>
      </c>
      <c r="M658" s="87">
        <v>1</v>
      </c>
      <c r="N658" s="84">
        <f t="shared" ref="N658:N666" si="59">L658*M658</f>
        <v>8567.2194781889139</v>
      </c>
      <c r="O658" s="85" t="s">
        <v>122</v>
      </c>
      <c r="P658" s="117" t="s">
        <v>14</v>
      </c>
      <c r="Q658" s="85" t="s">
        <v>61</v>
      </c>
      <c r="R658" s="419">
        <v>1</v>
      </c>
    </row>
    <row r="659" spans="1:18" hidden="1" x14ac:dyDescent="0.25">
      <c r="A659" s="48">
        <f t="shared" si="55"/>
        <v>2</v>
      </c>
      <c r="B659" s="86" t="s">
        <v>120</v>
      </c>
      <c r="C659" s="82" t="s">
        <v>110</v>
      </c>
      <c r="D659" s="96" t="s">
        <v>5</v>
      </c>
      <c r="E659" s="119" t="s">
        <v>191</v>
      </c>
      <c r="F659" s="71" t="s">
        <v>120</v>
      </c>
      <c r="G659" s="71"/>
      <c r="H659" s="63"/>
      <c r="I659" s="97" t="s">
        <v>25</v>
      </c>
      <c r="J659" s="118" t="s">
        <v>28</v>
      </c>
      <c r="K659" s="84" t="s">
        <v>121</v>
      </c>
      <c r="L659" s="84">
        <v>0</v>
      </c>
      <c r="M659" s="87">
        <v>1</v>
      </c>
      <c r="N659" s="84">
        <f t="shared" si="59"/>
        <v>0</v>
      </c>
      <c r="O659" s="85" t="s">
        <v>122</v>
      </c>
      <c r="P659" s="117" t="s">
        <v>14</v>
      </c>
      <c r="Q659" s="85" t="s">
        <v>61</v>
      </c>
      <c r="R659" s="419">
        <v>1</v>
      </c>
    </row>
    <row r="660" spans="1:18" hidden="1" x14ac:dyDescent="0.25">
      <c r="A660" s="48">
        <f t="shared" si="55"/>
        <v>3</v>
      </c>
      <c r="B660" s="86" t="s">
        <v>120</v>
      </c>
      <c r="C660" s="82" t="s">
        <v>110</v>
      </c>
      <c r="D660" s="96" t="s">
        <v>5</v>
      </c>
      <c r="E660" s="119" t="s">
        <v>191</v>
      </c>
      <c r="F660" s="71" t="s">
        <v>120</v>
      </c>
      <c r="G660" s="71"/>
      <c r="H660" s="63"/>
      <c r="I660" s="97" t="s">
        <v>25</v>
      </c>
      <c r="J660" s="118" t="s">
        <v>34</v>
      </c>
      <c r="K660" s="84" t="s">
        <v>121</v>
      </c>
      <c r="L660" s="84">
        <v>127773.30631701973</v>
      </c>
      <c r="M660" s="87">
        <v>1</v>
      </c>
      <c r="N660" s="84">
        <f t="shared" si="59"/>
        <v>127773.30631701973</v>
      </c>
      <c r="O660" s="85" t="s">
        <v>374</v>
      </c>
      <c r="P660" s="117" t="s">
        <v>14</v>
      </c>
      <c r="Q660" s="85" t="s">
        <v>61</v>
      </c>
      <c r="R660" s="419">
        <v>1</v>
      </c>
    </row>
    <row r="661" spans="1:18" hidden="1" x14ac:dyDescent="0.25">
      <c r="A661" s="48">
        <f t="shared" si="55"/>
        <v>4</v>
      </c>
      <c r="B661" s="86" t="s">
        <v>120</v>
      </c>
      <c r="C661" s="82" t="s">
        <v>110</v>
      </c>
      <c r="D661" s="96" t="s">
        <v>5</v>
      </c>
      <c r="E661" s="119" t="s">
        <v>191</v>
      </c>
      <c r="F661" s="71" t="s">
        <v>120</v>
      </c>
      <c r="G661" s="71"/>
      <c r="H661" s="63"/>
      <c r="I661" s="310" t="s">
        <v>25</v>
      </c>
      <c r="J661" s="118" t="s">
        <v>35</v>
      </c>
      <c r="K661" s="84" t="s">
        <v>121</v>
      </c>
      <c r="L661" s="84">
        <v>33600.518087650613</v>
      </c>
      <c r="M661" s="87">
        <v>1</v>
      </c>
      <c r="N661" s="84">
        <f t="shared" si="59"/>
        <v>33600.518087650613</v>
      </c>
      <c r="O661" s="85" t="s">
        <v>374</v>
      </c>
      <c r="P661" s="117" t="s">
        <v>14</v>
      </c>
      <c r="Q661" s="85" t="s">
        <v>61</v>
      </c>
      <c r="R661" s="419">
        <v>1</v>
      </c>
    </row>
    <row r="662" spans="1:18" hidden="1" x14ac:dyDescent="0.25">
      <c r="A662" s="48">
        <f t="shared" si="55"/>
        <v>5</v>
      </c>
      <c r="B662" s="86" t="s">
        <v>120</v>
      </c>
      <c r="C662" s="82" t="s">
        <v>110</v>
      </c>
      <c r="D662" s="96" t="s">
        <v>5</v>
      </c>
      <c r="E662" s="119" t="s">
        <v>191</v>
      </c>
      <c r="F662" s="71" t="s">
        <v>120</v>
      </c>
      <c r="G662" s="71"/>
      <c r="H662" s="63"/>
      <c r="I662" s="97" t="s">
        <v>25</v>
      </c>
      <c r="J662" s="118" t="s">
        <v>35</v>
      </c>
      <c r="K662" s="84" t="s">
        <v>121</v>
      </c>
      <c r="L662" s="84">
        <v>145305.60000000001</v>
      </c>
      <c r="M662" s="87">
        <v>1</v>
      </c>
      <c r="N662" s="84">
        <f t="shared" si="59"/>
        <v>145305.60000000001</v>
      </c>
      <c r="O662" s="85" t="s">
        <v>375</v>
      </c>
      <c r="P662" s="117" t="s">
        <v>14</v>
      </c>
      <c r="Q662" s="85" t="s">
        <v>61</v>
      </c>
      <c r="R662" s="419">
        <v>1</v>
      </c>
    </row>
    <row r="663" spans="1:18" hidden="1" x14ac:dyDescent="0.25">
      <c r="A663" s="48">
        <f t="shared" si="55"/>
        <v>6</v>
      </c>
      <c r="B663" s="86" t="s">
        <v>120</v>
      </c>
      <c r="C663" s="82" t="s">
        <v>110</v>
      </c>
      <c r="D663" s="96" t="s">
        <v>5</v>
      </c>
      <c r="E663" s="119" t="s">
        <v>191</v>
      </c>
      <c r="F663" s="71" t="s">
        <v>120</v>
      </c>
      <c r="G663" s="71"/>
      <c r="H663" s="63"/>
      <c r="I663" s="97" t="s">
        <v>12</v>
      </c>
      <c r="J663" s="118" t="s">
        <v>41</v>
      </c>
      <c r="K663" s="84" t="s">
        <v>121</v>
      </c>
      <c r="L663" s="84">
        <v>13767.544722967881</v>
      </c>
      <c r="M663" s="87">
        <v>1</v>
      </c>
      <c r="N663" s="84">
        <f t="shared" si="59"/>
        <v>13767.544722967881</v>
      </c>
      <c r="O663" s="85" t="s">
        <v>118</v>
      </c>
      <c r="P663" s="117" t="s">
        <v>14</v>
      </c>
      <c r="Q663" s="85" t="s">
        <v>61</v>
      </c>
      <c r="R663" s="419">
        <v>1</v>
      </c>
    </row>
    <row r="664" spans="1:18" hidden="1" x14ac:dyDescent="0.25">
      <c r="A664" s="48">
        <f t="shared" si="55"/>
        <v>7</v>
      </c>
      <c r="B664" s="86" t="s">
        <v>120</v>
      </c>
      <c r="C664" s="82" t="s">
        <v>110</v>
      </c>
      <c r="D664" s="96" t="s">
        <v>5</v>
      </c>
      <c r="E664" s="119" t="s">
        <v>191</v>
      </c>
      <c r="F664" s="71" t="s">
        <v>123</v>
      </c>
      <c r="G664" s="71"/>
      <c r="H664" s="63"/>
      <c r="I664" s="97" t="s">
        <v>22</v>
      </c>
      <c r="J664" s="118" t="s">
        <v>41</v>
      </c>
      <c r="K664" s="84" t="s">
        <v>124</v>
      </c>
      <c r="L664" s="84">
        <v>11832.394920737674</v>
      </c>
      <c r="M664" s="87">
        <v>9</v>
      </c>
      <c r="N664" s="84">
        <f t="shared" si="59"/>
        <v>106491.55428663906</v>
      </c>
      <c r="O664" s="85" t="s">
        <v>118</v>
      </c>
      <c r="P664" s="117" t="s">
        <v>14</v>
      </c>
      <c r="Q664" s="85" t="s">
        <v>61</v>
      </c>
      <c r="R664" s="419">
        <v>1</v>
      </c>
    </row>
    <row r="665" spans="1:18" hidden="1" x14ac:dyDescent="0.25">
      <c r="A665" s="48">
        <f t="shared" si="55"/>
        <v>8</v>
      </c>
      <c r="B665" s="86" t="s">
        <v>120</v>
      </c>
      <c r="C665" s="82" t="s">
        <v>110</v>
      </c>
      <c r="D665" s="96" t="s">
        <v>5</v>
      </c>
      <c r="E665" s="119" t="s">
        <v>191</v>
      </c>
      <c r="F665" s="71" t="s">
        <v>125</v>
      </c>
      <c r="G665" s="71"/>
      <c r="H665" s="63"/>
      <c r="I665" s="97" t="s">
        <v>22</v>
      </c>
      <c r="J665" s="118" t="s">
        <v>41</v>
      </c>
      <c r="K665" s="84" t="s">
        <v>124</v>
      </c>
      <c r="L665" s="84">
        <v>11832.394920737674</v>
      </c>
      <c r="M665" s="87">
        <v>8</v>
      </c>
      <c r="N665" s="84">
        <f t="shared" si="59"/>
        <v>94659.159365901389</v>
      </c>
      <c r="O665" s="85" t="s">
        <v>118</v>
      </c>
      <c r="P665" s="117" t="s">
        <v>14</v>
      </c>
      <c r="Q665" s="85" t="s">
        <v>61</v>
      </c>
      <c r="R665" s="419">
        <v>1</v>
      </c>
    </row>
    <row r="666" spans="1:18" hidden="1" x14ac:dyDescent="0.25">
      <c r="A666" s="48">
        <f t="shared" si="55"/>
        <v>9</v>
      </c>
      <c r="B666" s="86" t="s">
        <v>120</v>
      </c>
      <c r="C666" s="82" t="s">
        <v>110</v>
      </c>
      <c r="D666" s="96" t="s">
        <v>5</v>
      </c>
      <c r="E666" s="119" t="s">
        <v>191</v>
      </c>
      <c r="F666" s="71" t="s">
        <v>62</v>
      </c>
      <c r="G666" s="71"/>
      <c r="H666" s="63"/>
      <c r="I666" s="97" t="s">
        <v>22</v>
      </c>
      <c r="J666" s="118" t="s">
        <v>41</v>
      </c>
      <c r="K666" s="84" t="s">
        <v>124</v>
      </c>
      <c r="L666" s="84">
        <v>11832.394920737674</v>
      </c>
      <c r="M666" s="87">
        <v>4</v>
      </c>
      <c r="N666" s="84">
        <f t="shared" si="59"/>
        <v>47329.579682950694</v>
      </c>
      <c r="O666" s="85" t="s">
        <v>118</v>
      </c>
      <c r="P666" s="117" t="s">
        <v>14</v>
      </c>
      <c r="Q666" s="85" t="s">
        <v>61</v>
      </c>
      <c r="R666" s="419">
        <v>1</v>
      </c>
    </row>
    <row r="667" spans="1:18" s="98" customFormat="1" hidden="1" x14ac:dyDescent="0.25">
      <c r="A667" s="48">
        <f t="shared" si="55"/>
        <v>10</v>
      </c>
      <c r="B667" s="86"/>
      <c r="C667" s="82"/>
      <c r="D667" s="96"/>
      <c r="E667" s="119"/>
      <c r="F667" s="71"/>
      <c r="G667" s="71"/>
      <c r="H667" s="63"/>
      <c r="I667" s="97"/>
      <c r="J667" s="118"/>
      <c r="K667" s="84"/>
      <c r="L667" s="84"/>
      <c r="M667" s="87"/>
      <c r="N667" s="84"/>
      <c r="O667" s="85"/>
      <c r="P667" s="117"/>
      <c r="Q667" s="85"/>
      <c r="R667" s="419"/>
    </row>
    <row r="668" spans="1:18" s="98" customFormat="1" x14ac:dyDescent="0.25">
      <c r="A668" s="48"/>
      <c r="B668" s="71"/>
      <c r="C668" s="129"/>
      <c r="D668" s="96"/>
      <c r="E668" s="130"/>
      <c r="F668" s="71"/>
      <c r="G668" s="71"/>
      <c r="H668" s="71"/>
      <c r="I668" s="97"/>
      <c r="J668" s="85"/>
      <c r="K668" s="84"/>
      <c r="L668" s="84"/>
      <c r="M668" s="87"/>
      <c r="N668" s="84"/>
      <c r="O668" s="85"/>
      <c r="P668" s="117"/>
      <c r="Q668" s="85"/>
      <c r="R668" s="419"/>
    </row>
    <row r="669" spans="1:18" s="98" customFormat="1" x14ac:dyDescent="0.25">
      <c r="A669" s="48"/>
      <c r="B669" s="71"/>
      <c r="C669" s="129"/>
      <c r="D669" s="96"/>
      <c r="E669" s="130"/>
      <c r="F669" s="71"/>
      <c r="G669" s="71"/>
      <c r="H669" s="71"/>
      <c r="I669" s="97"/>
      <c r="J669" s="85"/>
      <c r="K669" s="84"/>
      <c r="L669" s="84"/>
      <c r="M669" s="87"/>
      <c r="N669" s="84"/>
      <c r="O669" s="85"/>
      <c r="P669" s="117"/>
      <c r="Q669" s="85"/>
      <c r="R669" s="419"/>
    </row>
    <row r="670" spans="1:18" s="98" customFormat="1" x14ac:dyDescent="0.25">
      <c r="A670" s="48"/>
      <c r="B670" s="71"/>
      <c r="C670" s="129"/>
      <c r="D670" s="96"/>
      <c r="E670" s="130"/>
      <c r="F670" s="71"/>
      <c r="G670" s="71"/>
      <c r="H670" s="71"/>
      <c r="I670" s="97"/>
      <c r="J670" s="85"/>
      <c r="K670" s="84"/>
      <c r="L670" s="84"/>
      <c r="M670" s="87"/>
      <c r="N670" s="84"/>
      <c r="O670" s="85"/>
      <c r="P670" s="117"/>
      <c r="Q670" s="85"/>
      <c r="R670" s="419"/>
    </row>
    <row r="671" spans="1:18" s="98" customFormat="1" hidden="1" x14ac:dyDescent="0.25">
      <c r="A671" s="48">
        <f t="shared" si="55"/>
        <v>1</v>
      </c>
      <c r="B671" s="71" t="s">
        <v>120</v>
      </c>
      <c r="C671" s="129" t="s">
        <v>111</v>
      </c>
      <c r="D671" s="96" t="s">
        <v>5</v>
      </c>
      <c r="E671" s="130" t="s">
        <v>192</v>
      </c>
      <c r="F671" s="71" t="s">
        <v>120</v>
      </c>
      <c r="G671" s="71"/>
      <c r="H671" s="71"/>
      <c r="I671" s="97" t="s">
        <v>25</v>
      </c>
      <c r="J671" s="85" t="s">
        <v>20</v>
      </c>
      <c r="K671" s="84" t="s">
        <v>121</v>
      </c>
      <c r="L671" s="84">
        <v>8567.2194781889139</v>
      </c>
      <c r="M671" s="87">
        <v>1</v>
      </c>
      <c r="N671" s="84">
        <f t="shared" ref="N671:N679" si="60">L671*M671</f>
        <v>8567.2194781889139</v>
      </c>
      <c r="O671" s="85" t="s">
        <v>122</v>
      </c>
      <c r="P671" s="117" t="s">
        <v>14</v>
      </c>
      <c r="Q671" s="85" t="s">
        <v>61</v>
      </c>
      <c r="R671" s="419">
        <v>1</v>
      </c>
    </row>
    <row r="672" spans="1:18" s="98" customFormat="1" hidden="1" x14ac:dyDescent="0.25">
      <c r="A672" s="48">
        <f t="shared" si="55"/>
        <v>2</v>
      </c>
      <c r="B672" s="71" t="s">
        <v>120</v>
      </c>
      <c r="C672" s="129" t="s">
        <v>111</v>
      </c>
      <c r="D672" s="96" t="s">
        <v>5</v>
      </c>
      <c r="E672" s="130" t="s">
        <v>192</v>
      </c>
      <c r="F672" s="71" t="s">
        <v>120</v>
      </c>
      <c r="G672" s="71"/>
      <c r="H672" s="71"/>
      <c r="I672" s="97" t="s">
        <v>25</v>
      </c>
      <c r="J672" s="85" t="s">
        <v>28</v>
      </c>
      <c r="K672" s="84" t="s">
        <v>121</v>
      </c>
      <c r="L672" s="84">
        <v>0</v>
      </c>
      <c r="M672" s="87">
        <v>1</v>
      </c>
      <c r="N672" s="84">
        <f t="shared" si="60"/>
        <v>0</v>
      </c>
      <c r="O672" s="85" t="s">
        <v>122</v>
      </c>
      <c r="P672" s="117" t="s">
        <v>14</v>
      </c>
      <c r="Q672" s="85" t="s">
        <v>61</v>
      </c>
      <c r="R672" s="419">
        <v>1</v>
      </c>
    </row>
    <row r="673" spans="1:18" s="98" customFormat="1" hidden="1" x14ac:dyDescent="0.25">
      <c r="A673" s="48">
        <f t="shared" si="55"/>
        <v>3</v>
      </c>
      <c r="B673" s="71" t="s">
        <v>120</v>
      </c>
      <c r="C673" s="129" t="s">
        <v>111</v>
      </c>
      <c r="D673" s="96" t="s">
        <v>5</v>
      </c>
      <c r="E673" s="130" t="s">
        <v>192</v>
      </c>
      <c r="F673" s="71" t="s">
        <v>120</v>
      </c>
      <c r="G673" s="71"/>
      <c r="H673" s="71"/>
      <c r="I673" s="97" t="s">
        <v>25</v>
      </c>
      <c r="J673" s="85" t="s">
        <v>34</v>
      </c>
      <c r="K673" s="84" t="s">
        <v>121</v>
      </c>
      <c r="L673" s="84">
        <v>127773.30631701973</v>
      </c>
      <c r="M673" s="87">
        <v>1</v>
      </c>
      <c r="N673" s="84">
        <f t="shared" si="60"/>
        <v>127773.30631701973</v>
      </c>
      <c r="O673" s="85" t="s">
        <v>374</v>
      </c>
      <c r="P673" s="117" t="s">
        <v>14</v>
      </c>
      <c r="Q673" s="85" t="s">
        <v>61</v>
      </c>
      <c r="R673" s="419">
        <v>1</v>
      </c>
    </row>
    <row r="674" spans="1:18" s="98" customFormat="1" hidden="1" x14ac:dyDescent="0.25">
      <c r="A674" s="48">
        <f t="shared" si="55"/>
        <v>4</v>
      </c>
      <c r="B674" s="71" t="s">
        <v>120</v>
      </c>
      <c r="C674" s="129" t="s">
        <v>111</v>
      </c>
      <c r="D674" s="96" t="s">
        <v>5</v>
      </c>
      <c r="E674" s="130" t="s">
        <v>192</v>
      </c>
      <c r="F674" s="71" t="s">
        <v>120</v>
      </c>
      <c r="G674" s="71"/>
      <c r="H674" s="71"/>
      <c r="I674" s="97" t="s">
        <v>25</v>
      </c>
      <c r="J674" s="85" t="s">
        <v>35</v>
      </c>
      <c r="K674" s="84" t="s">
        <v>121</v>
      </c>
      <c r="L674" s="84">
        <v>33600.518087650613</v>
      </c>
      <c r="M674" s="87">
        <v>1</v>
      </c>
      <c r="N674" s="84">
        <f t="shared" si="60"/>
        <v>33600.518087650613</v>
      </c>
      <c r="O674" s="85" t="s">
        <v>374</v>
      </c>
      <c r="P674" s="117" t="s">
        <v>14</v>
      </c>
      <c r="Q674" s="85" t="s">
        <v>61</v>
      </c>
      <c r="R674" s="419">
        <v>1</v>
      </c>
    </row>
    <row r="675" spans="1:18" s="98" customFormat="1" hidden="1" x14ac:dyDescent="0.25">
      <c r="A675" s="48">
        <f t="shared" ref="A675:A695" si="61">A674+1</f>
        <v>5</v>
      </c>
      <c r="B675" s="71" t="s">
        <v>120</v>
      </c>
      <c r="C675" s="129" t="s">
        <v>111</v>
      </c>
      <c r="D675" s="96" t="s">
        <v>5</v>
      </c>
      <c r="E675" s="130" t="s">
        <v>192</v>
      </c>
      <c r="F675" s="71" t="s">
        <v>120</v>
      </c>
      <c r="G675" s="71"/>
      <c r="H675" s="71"/>
      <c r="I675" s="97" t="s">
        <v>25</v>
      </c>
      <c r="J675" s="85" t="s">
        <v>35</v>
      </c>
      <c r="K675" s="84" t="s">
        <v>121</v>
      </c>
      <c r="L675" s="84">
        <v>145305.60000000001</v>
      </c>
      <c r="M675" s="87">
        <v>1</v>
      </c>
      <c r="N675" s="84">
        <f t="shared" si="60"/>
        <v>145305.60000000001</v>
      </c>
      <c r="O675" s="85" t="s">
        <v>375</v>
      </c>
      <c r="P675" s="117" t="s">
        <v>14</v>
      </c>
      <c r="Q675" s="85" t="s">
        <v>61</v>
      </c>
      <c r="R675" s="419">
        <v>1</v>
      </c>
    </row>
    <row r="676" spans="1:18" s="98" customFormat="1" hidden="1" x14ac:dyDescent="0.25">
      <c r="A676" s="48">
        <f t="shared" si="61"/>
        <v>6</v>
      </c>
      <c r="B676" s="71" t="s">
        <v>120</v>
      </c>
      <c r="C676" s="129" t="s">
        <v>111</v>
      </c>
      <c r="D676" s="96" t="s">
        <v>5</v>
      </c>
      <c r="E676" s="130" t="s">
        <v>192</v>
      </c>
      <c r="F676" s="71" t="s">
        <v>120</v>
      </c>
      <c r="G676" s="71"/>
      <c r="H676" s="71"/>
      <c r="I676" s="97" t="s">
        <v>12</v>
      </c>
      <c r="J676" s="85" t="s">
        <v>41</v>
      </c>
      <c r="K676" s="84" t="s">
        <v>121</v>
      </c>
      <c r="L676" s="84">
        <v>13767.544722967881</v>
      </c>
      <c r="M676" s="87">
        <v>1</v>
      </c>
      <c r="N676" s="84">
        <f t="shared" si="60"/>
        <v>13767.544722967881</v>
      </c>
      <c r="O676" s="85" t="s">
        <v>118</v>
      </c>
      <c r="P676" s="117" t="s">
        <v>14</v>
      </c>
      <c r="Q676" s="85" t="s">
        <v>61</v>
      </c>
      <c r="R676" s="419">
        <v>1</v>
      </c>
    </row>
    <row r="677" spans="1:18" s="98" customFormat="1" hidden="1" x14ac:dyDescent="0.25">
      <c r="A677" s="48">
        <f t="shared" si="61"/>
        <v>7</v>
      </c>
      <c r="B677" s="71" t="s">
        <v>120</v>
      </c>
      <c r="C677" s="129" t="s">
        <v>111</v>
      </c>
      <c r="D677" s="96" t="s">
        <v>5</v>
      </c>
      <c r="E677" s="130" t="s">
        <v>192</v>
      </c>
      <c r="F677" s="71" t="s">
        <v>123</v>
      </c>
      <c r="G677" s="71"/>
      <c r="H677" s="71"/>
      <c r="I677" s="97" t="s">
        <v>22</v>
      </c>
      <c r="J677" s="85" t="s">
        <v>41</v>
      </c>
      <c r="K677" s="84" t="s">
        <v>124</v>
      </c>
      <c r="L677" s="84">
        <v>11832.394920737674</v>
      </c>
      <c r="M677" s="87">
        <v>9</v>
      </c>
      <c r="N677" s="84">
        <f t="shared" si="60"/>
        <v>106491.55428663906</v>
      </c>
      <c r="O677" s="85" t="s">
        <v>118</v>
      </c>
      <c r="P677" s="117" t="s">
        <v>14</v>
      </c>
      <c r="Q677" s="85" t="s">
        <v>61</v>
      </c>
      <c r="R677" s="419">
        <v>1</v>
      </c>
    </row>
    <row r="678" spans="1:18" s="98" customFormat="1" hidden="1" x14ac:dyDescent="0.25">
      <c r="A678" s="48">
        <f t="shared" si="61"/>
        <v>8</v>
      </c>
      <c r="B678" s="71" t="s">
        <v>120</v>
      </c>
      <c r="C678" s="129" t="s">
        <v>111</v>
      </c>
      <c r="D678" s="96" t="s">
        <v>5</v>
      </c>
      <c r="E678" s="130" t="s">
        <v>192</v>
      </c>
      <c r="F678" s="71" t="s">
        <v>125</v>
      </c>
      <c r="G678" s="71"/>
      <c r="H678" s="63"/>
      <c r="I678" s="97" t="s">
        <v>22</v>
      </c>
      <c r="J678" s="118" t="s">
        <v>41</v>
      </c>
      <c r="K678" s="84" t="s">
        <v>124</v>
      </c>
      <c r="L678" s="84">
        <v>11832.394920737674</v>
      </c>
      <c r="M678" s="87">
        <v>8</v>
      </c>
      <c r="N678" s="84">
        <f t="shared" si="60"/>
        <v>94659.159365901389</v>
      </c>
      <c r="O678" s="85" t="s">
        <v>118</v>
      </c>
      <c r="P678" s="117" t="s">
        <v>14</v>
      </c>
      <c r="Q678" s="85" t="s">
        <v>61</v>
      </c>
      <c r="R678" s="419">
        <v>1</v>
      </c>
    </row>
    <row r="679" spans="1:18" hidden="1" x14ac:dyDescent="0.25">
      <c r="A679" s="48">
        <f t="shared" si="61"/>
        <v>9</v>
      </c>
      <c r="B679" s="71" t="s">
        <v>120</v>
      </c>
      <c r="C679" s="129" t="s">
        <v>111</v>
      </c>
      <c r="D679" s="96" t="s">
        <v>5</v>
      </c>
      <c r="E679" s="130" t="s">
        <v>192</v>
      </c>
      <c r="F679" s="71" t="s">
        <v>62</v>
      </c>
      <c r="G679" s="71"/>
      <c r="H679" s="63"/>
      <c r="I679" s="97" t="s">
        <v>22</v>
      </c>
      <c r="J679" s="118" t="s">
        <v>41</v>
      </c>
      <c r="K679" s="84" t="s">
        <v>124</v>
      </c>
      <c r="L679" s="84">
        <v>11832.394920737674</v>
      </c>
      <c r="M679" s="87">
        <v>4</v>
      </c>
      <c r="N679" s="84">
        <f t="shared" si="60"/>
        <v>47329.579682950694</v>
      </c>
      <c r="O679" s="85" t="s">
        <v>118</v>
      </c>
      <c r="P679" s="117" t="s">
        <v>14</v>
      </c>
      <c r="Q679" s="85" t="s">
        <v>61</v>
      </c>
      <c r="R679" s="419">
        <v>1</v>
      </c>
    </row>
    <row r="680" spans="1:18" s="98" customFormat="1" hidden="1" x14ac:dyDescent="0.25">
      <c r="A680" s="48">
        <f t="shared" si="61"/>
        <v>10</v>
      </c>
      <c r="B680" s="86"/>
      <c r="C680" s="82"/>
      <c r="D680" s="96"/>
      <c r="E680" s="119"/>
      <c r="F680" s="71"/>
      <c r="G680" s="71"/>
      <c r="H680" s="63"/>
      <c r="I680" s="97"/>
      <c r="J680" s="118"/>
      <c r="K680" s="84"/>
      <c r="L680" s="84"/>
      <c r="M680" s="87"/>
      <c r="N680" s="84"/>
      <c r="O680" s="85"/>
      <c r="P680" s="117"/>
      <c r="Q680" s="85"/>
      <c r="R680" s="419"/>
    </row>
    <row r="681" spans="1:18" s="99" customFormat="1" hidden="1" x14ac:dyDescent="0.25">
      <c r="A681" s="48">
        <f t="shared" si="61"/>
        <v>11</v>
      </c>
      <c r="B681" s="86" t="s">
        <v>120</v>
      </c>
      <c r="C681" s="82"/>
      <c r="D681" s="96" t="s">
        <v>5</v>
      </c>
      <c r="E681" s="119" t="s">
        <v>136</v>
      </c>
      <c r="F681" s="71" t="s">
        <v>137</v>
      </c>
      <c r="G681" s="71"/>
      <c r="H681" s="63"/>
      <c r="I681" s="97" t="s">
        <v>25</v>
      </c>
      <c r="J681" s="118" t="s">
        <v>35</v>
      </c>
      <c r="K681" s="84" t="s">
        <v>138</v>
      </c>
      <c r="L681" s="84">
        <v>29.744</v>
      </c>
      <c r="M681" s="87">
        <v>7988</v>
      </c>
      <c r="N681" s="84">
        <f>L681*M681</f>
        <v>237595.07199999999</v>
      </c>
      <c r="O681" s="85" t="s">
        <v>117</v>
      </c>
      <c r="P681" s="117" t="s">
        <v>14</v>
      </c>
      <c r="Q681" s="85" t="s">
        <v>61</v>
      </c>
      <c r="R681" s="419">
        <v>1</v>
      </c>
    </row>
    <row r="682" spans="1:18" hidden="1" x14ac:dyDescent="0.25">
      <c r="A682" s="48">
        <f t="shared" si="61"/>
        <v>12</v>
      </c>
      <c r="O682" s="40"/>
      <c r="P682" s="40"/>
    </row>
    <row r="683" spans="1:18" s="98" customFormat="1" x14ac:dyDescent="0.25">
      <c r="A683" s="48"/>
      <c r="B683" s="71"/>
      <c r="C683" s="129"/>
      <c r="D683" s="96"/>
      <c r="E683" s="130"/>
      <c r="F683" s="71"/>
      <c r="G683" s="71"/>
      <c r="H683" s="71"/>
      <c r="I683" s="97"/>
      <c r="J683" s="85"/>
      <c r="K683" s="84"/>
      <c r="L683" s="84"/>
      <c r="M683" s="87"/>
      <c r="N683" s="84"/>
      <c r="O683" s="85"/>
      <c r="P683" s="117"/>
      <c r="Q683" s="85"/>
      <c r="R683" s="419"/>
    </row>
    <row r="684" spans="1:18" s="98" customFormat="1" x14ac:dyDescent="0.25">
      <c r="A684" s="48"/>
      <c r="B684" s="71"/>
      <c r="C684" s="129"/>
      <c r="D684" s="96"/>
      <c r="E684" s="130"/>
      <c r="F684" s="71"/>
      <c r="G684" s="71"/>
      <c r="H684" s="71"/>
      <c r="I684" s="97"/>
      <c r="J684" s="85"/>
      <c r="K684" s="84"/>
      <c r="L684" s="84"/>
      <c r="M684" s="87"/>
      <c r="N684" s="84"/>
      <c r="O684" s="85"/>
      <c r="P684" s="117"/>
      <c r="Q684" s="85"/>
      <c r="R684" s="419"/>
    </row>
    <row r="685" spans="1:18" s="98" customFormat="1" x14ac:dyDescent="0.25">
      <c r="A685" s="48"/>
      <c r="B685" s="71"/>
      <c r="C685" s="129"/>
      <c r="D685" s="96"/>
      <c r="E685" s="130"/>
      <c r="F685" s="130"/>
      <c r="G685" s="71"/>
      <c r="H685" s="71"/>
      <c r="I685" s="97"/>
      <c r="J685" s="85"/>
      <c r="K685" s="84"/>
      <c r="L685" s="84"/>
      <c r="M685" s="87"/>
      <c r="N685" s="84"/>
      <c r="O685" s="85"/>
      <c r="P685" s="117"/>
      <c r="Q685" s="85"/>
      <c r="R685" s="419"/>
    </row>
    <row r="686" spans="1:18" s="98" customFormat="1" hidden="1" x14ac:dyDescent="0.25">
      <c r="A686" s="48">
        <f t="shared" si="61"/>
        <v>1</v>
      </c>
      <c r="B686" s="71" t="s">
        <v>120</v>
      </c>
      <c r="C686" s="129" t="s">
        <v>378</v>
      </c>
      <c r="D686" s="96" t="s">
        <v>5</v>
      </c>
      <c r="E686" s="130" t="s">
        <v>169</v>
      </c>
      <c r="F686" s="130" t="s">
        <v>120</v>
      </c>
      <c r="G686" s="71"/>
      <c r="H686" s="71"/>
      <c r="I686" s="97" t="s">
        <v>25</v>
      </c>
      <c r="J686" s="85" t="s">
        <v>20</v>
      </c>
      <c r="K686" s="84" t="s">
        <v>121</v>
      </c>
      <c r="L686" s="84">
        <v>8985.6674381985631</v>
      </c>
      <c r="M686" s="87">
        <v>1</v>
      </c>
      <c r="N686" s="84">
        <f t="shared" ref="N686:N692" si="62">L686*M686</f>
        <v>8985.6674381985631</v>
      </c>
      <c r="O686" s="85" t="s">
        <v>122</v>
      </c>
      <c r="P686" s="117" t="s">
        <v>14</v>
      </c>
      <c r="Q686" s="85" t="s">
        <v>61</v>
      </c>
      <c r="R686" s="419">
        <v>1</v>
      </c>
    </row>
    <row r="687" spans="1:18" s="98" customFormat="1" hidden="1" x14ac:dyDescent="0.25">
      <c r="A687" s="48">
        <f t="shared" si="61"/>
        <v>2</v>
      </c>
      <c r="B687" s="71" t="s">
        <v>120</v>
      </c>
      <c r="C687" s="129" t="s">
        <v>378</v>
      </c>
      <c r="D687" s="96" t="s">
        <v>5</v>
      </c>
      <c r="E687" s="130" t="s">
        <v>169</v>
      </c>
      <c r="F687" s="130" t="s">
        <v>120</v>
      </c>
      <c r="G687" s="71"/>
      <c r="H687" s="71"/>
      <c r="I687" s="97" t="s">
        <v>25</v>
      </c>
      <c r="J687" s="85" t="s">
        <v>28</v>
      </c>
      <c r="K687" s="84" t="s">
        <v>121</v>
      </c>
      <c r="L687" s="84">
        <v>0</v>
      </c>
      <c r="M687" s="87">
        <v>1</v>
      </c>
      <c r="N687" s="84">
        <f t="shared" si="62"/>
        <v>0</v>
      </c>
      <c r="O687" s="85" t="s">
        <v>122</v>
      </c>
      <c r="P687" s="117" t="s">
        <v>14</v>
      </c>
      <c r="Q687" s="85" t="s">
        <v>61</v>
      </c>
      <c r="R687" s="419">
        <v>1</v>
      </c>
    </row>
    <row r="688" spans="1:18" s="98" customFormat="1" hidden="1" x14ac:dyDescent="0.25">
      <c r="A688" s="48">
        <f t="shared" si="61"/>
        <v>3</v>
      </c>
      <c r="B688" s="71" t="s">
        <v>120</v>
      </c>
      <c r="C688" s="129" t="s">
        <v>378</v>
      </c>
      <c r="D688" s="96" t="s">
        <v>5</v>
      </c>
      <c r="E688" s="130" t="s">
        <v>169</v>
      </c>
      <c r="F688" s="71" t="s">
        <v>120</v>
      </c>
      <c r="G688" s="71"/>
      <c r="H688" s="71"/>
      <c r="I688" s="97" t="s">
        <v>25</v>
      </c>
      <c r="J688" s="85" t="s">
        <v>34</v>
      </c>
      <c r="K688" s="84" t="s">
        <v>121</v>
      </c>
      <c r="L688" s="84">
        <v>93492.341107919652</v>
      </c>
      <c r="M688" s="87">
        <v>1</v>
      </c>
      <c r="N688" s="84">
        <f t="shared" si="62"/>
        <v>93492.341107919652</v>
      </c>
      <c r="O688" s="85" t="s">
        <v>374</v>
      </c>
      <c r="P688" s="117" t="s">
        <v>14</v>
      </c>
      <c r="Q688" s="85" t="s">
        <v>61</v>
      </c>
      <c r="R688" s="419">
        <v>1</v>
      </c>
    </row>
    <row r="689" spans="1:18" s="98" customFormat="1" hidden="1" x14ac:dyDescent="0.25">
      <c r="A689" s="48">
        <f t="shared" si="61"/>
        <v>4</v>
      </c>
      <c r="B689" s="71" t="s">
        <v>120</v>
      </c>
      <c r="C689" s="129" t="s">
        <v>378</v>
      </c>
      <c r="D689" s="96" t="s">
        <v>5</v>
      </c>
      <c r="E689" s="130" t="s">
        <v>169</v>
      </c>
      <c r="F689" s="71" t="s">
        <v>120</v>
      </c>
      <c r="G689" s="71"/>
      <c r="H689" s="71"/>
      <c r="I689" s="97" t="s">
        <v>25</v>
      </c>
      <c r="J689" s="85" t="s">
        <v>35</v>
      </c>
      <c r="K689" s="84" t="s">
        <v>121</v>
      </c>
      <c r="L689" s="84">
        <v>41114.392290460601</v>
      </c>
      <c r="M689" s="87">
        <v>1</v>
      </c>
      <c r="N689" s="84">
        <f t="shared" si="62"/>
        <v>41114.392290460601</v>
      </c>
      <c r="O689" s="85" t="s">
        <v>374</v>
      </c>
      <c r="P689" s="117" t="s">
        <v>14</v>
      </c>
      <c r="Q689" s="85" t="s">
        <v>61</v>
      </c>
      <c r="R689" s="419">
        <v>1</v>
      </c>
    </row>
    <row r="690" spans="1:18" s="98" customFormat="1" hidden="1" x14ac:dyDescent="0.25">
      <c r="A690" s="48">
        <f t="shared" si="61"/>
        <v>5</v>
      </c>
      <c r="B690" s="71" t="s">
        <v>120</v>
      </c>
      <c r="C690" s="129" t="s">
        <v>378</v>
      </c>
      <c r="D690" s="96" t="s">
        <v>5</v>
      </c>
      <c r="E690" s="130" t="s">
        <v>169</v>
      </c>
      <c r="F690" s="71" t="s">
        <v>120</v>
      </c>
      <c r="G690" s="71"/>
      <c r="H690" s="71"/>
      <c r="I690" s="97" t="s">
        <v>25</v>
      </c>
      <c r="J690" s="85" t="s">
        <v>35</v>
      </c>
      <c r="K690" s="84" t="s">
        <v>121</v>
      </c>
      <c r="L690" s="84">
        <v>143447.56800000003</v>
      </c>
      <c r="M690" s="87">
        <v>1</v>
      </c>
      <c r="N690" s="84">
        <f t="shared" si="62"/>
        <v>143447.56800000003</v>
      </c>
      <c r="O690" s="85" t="s">
        <v>375</v>
      </c>
      <c r="P690" s="117" t="s">
        <v>14</v>
      </c>
      <c r="Q690" s="85" t="s">
        <v>61</v>
      </c>
      <c r="R690" s="419">
        <v>1</v>
      </c>
    </row>
    <row r="691" spans="1:18" hidden="1" x14ac:dyDescent="0.25">
      <c r="A691" s="48">
        <f t="shared" si="61"/>
        <v>6</v>
      </c>
      <c r="B691" s="71" t="s">
        <v>120</v>
      </c>
      <c r="C691" s="129" t="s">
        <v>378</v>
      </c>
      <c r="D691" s="96" t="s">
        <v>5</v>
      </c>
      <c r="E691" s="130" t="s">
        <v>169</v>
      </c>
      <c r="F691" s="71" t="s">
        <v>120</v>
      </c>
      <c r="G691" s="71"/>
      <c r="H691" s="71"/>
      <c r="I691" s="97" t="s">
        <v>12</v>
      </c>
      <c r="J691" s="85" t="s">
        <v>41</v>
      </c>
      <c r="K691" s="84" t="s">
        <v>121</v>
      </c>
      <c r="L691" s="84">
        <v>10885.760464869161</v>
      </c>
      <c r="M691" s="87">
        <v>1</v>
      </c>
      <c r="N691" s="84">
        <f t="shared" si="62"/>
        <v>10885.760464869161</v>
      </c>
      <c r="O691" s="85" t="s">
        <v>118</v>
      </c>
      <c r="P691" s="117" t="s">
        <v>14</v>
      </c>
      <c r="Q691" s="85" t="s">
        <v>61</v>
      </c>
      <c r="R691" s="419">
        <v>1</v>
      </c>
    </row>
    <row r="692" spans="1:18" hidden="1" x14ac:dyDescent="0.25">
      <c r="A692" s="48">
        <f t="shared" si="61"/>
        <v>7</v>
      </c>
      <c r="B692" s="71" t="s">
        <v>120</v>
      </c>
      <c r="C692" s="129" t="s">
        <v>378</v>
      </c>
      <c r="D692" s="96" t="s">
        <v>5</v>
      </c>
      <c r="E692" s="130" t="s">
        <v>169</v>
      </c>
      <c r="F692" s="71" t="s">
        <v>123</v>
      </c>
      <c r="G692" s="71"/>
      <c r="H692" s="71"/>
      <c r="I692" s="97" t="s">
        <v>22</v>
      </c>
      <c r="J692" s="85" t="s">
        <v>41</v>
      </c>
      <c r="K692" s="84" t="s">
        <v>124</v>
      </c>
      <c r="L692" s="84">
        <v>11832.394920737674</v>
      </c>
      <c r="M692" s="87">
        <v>7</v>
      </c>
      <c r="N692" s="84">
        <f t="shared" si="62"/>
        <v>82826.764445163717</v>
      </c>
      <c r="O692" s="85" t="s">
        <v>118</v>
      </c>
      <c r="P692" s="117" t="s">
        <v>14</v>
      </c>
      <c r="Q692" s="85" t="s">
        <v>61</v>
      </c>
      <c r="R692" s="419">
        <v>1</v>
      </c>
    </row>
    <row r="693" spans="1:18" s="98" customFormat="1" hidden="1" x14ac:dyDescent="0.25">
      <c r="A693" s="48">
        <f t="shared" si="61"/>
        <v>8</v>
      </c>
      <c r="B693" s="86"/>
      <c r="C693" s="82"/>
      <c r="D693" s="96"/>
      <c r="E693" s="119"/>
      <c r="F693" s="71"/>
      <c r="G693" s="71"/>
      <c r="H693" s="63"/>
      <c r="I693" s="97"/>
      <c r="J693" s="118"/>
      <c r="K693" s="84"/>
      <c r="L693" s="84"/>
      <c r="M693" s="87"/>
      <c r="N693" s="84"/>
      <c r="O693" s="85"/>
      <c r="P693" s="117"/>
      <c r="Q693" s="85"/>
      <c r="R693" s="419"/>
    </row>
    <row r="694" spans="1:18" s="98" customFormat="1" hidden="1" x14ac:dyDescent="0.25">
      <c r="A694" s="48">
        <f t="shared" si="61"/>
        <v>9</v>
      </c>
      <c r="B694" s="86" t="s">
        <v>120</v>
      </c>
      <c r="C694" s="82"/>
      <c r="D694" s="96" t="s">
        <v>5</v>
      </c>
      <c r="E694" s="119" t="s">
        <v>126</v>
      </c>
      <c r="F694" s="71" t="s">
        <v>120</v>
      </c>
      <c r="G694" s="71"/>
      <c r="H694" s="63"/>
      <c r="I694" s="97" t="s">
        <v>12</v>
      </c>
      <c r="J694" s="118" t="s">
        <v>41</v>
      </c>
      <c r="K694" s="84" t="s">
        <v>121</v>
      </c>
      <c r="L694" s="84">
        <v>219503.34474656914</v>
      </c>
      <c r="M694" s="87">
        <v>1</v>
      </c>
      <c r="N694" s="84">
        <f>L694*M694</f>
        <v>219503.34474656914</v>
      </c>
      <c r="O694" s="85" t="s">
        <v>118</v>
      </c>
      <c r="P694" s="117" t="s">
        <v>14</v>
      </c>
      <c r="Q694" s="85" t="s">
        <v>61</v>
      </c>
      <c r="R694" s="419">
        <v>1</v>
      </c>
    </row>
    <row r="695" spans="1:18" hidden="1" x14ac:dyDescent="0.25">
      <c r="A695" s="48">
        <f t="shared" si="61"/>
        <v>10</v>
      </c>
      <c r="B695" s="86" t="s">
        <v>120</v>
      </c>
      <c r="C695" s="82"/>
      <c r="D695" s="96" t="s">
        <v>5</v>
      </c>
      <c r="E695" s="119" t="s">
        <v>112</v>
      </c>
      <c r="F695" s="71" t="s">
        <v>167</v>
      </c>
      <c r="G695" s="71"/>
      <c r="H695" s="63"/>
      <c r="I695" s="97" t="s">
        <v>12</v>
      </c>
      <c r="J695" s="118" t="s">
        <v>41</v>
      </c>
      <c r="K695" s="84" t="s">
        <v>168</v>
      </c>
      <c r="L695" s="84">
        <v>251014.79619607708</v>
      </c>
      <c r="M695" s="87">
        <v>6</v>
      </c>
      <c r="N695" s="84">
        <f>L695*M695</f>
        <v>1506088.7771764626</v>
      </c>
      <c r="O695" s="85" t="s">
        <v>118</v>
      </c>
      <c r="P695" s="117" t="s">
        <v>14</v>
      </c>
      <c r="Q695" s="85" t="s">
        <v>61</v>
      </c>
      <c r="R695" s="419">
        <v>1</v>
      </c>
    </row>
    <row r="696" spans="1:18" x14ac:dyDescent="0.25">
      <c r="A696" s="48"/>
      <c r="B696" s="86"/>
      <c r="C696" s="82"/>
      <c r="D696" s="96"/>
      <c r="E696" s="97"/>
      <c r="F696" s="71"/>
      <c r="G696" s="71"/>
      <c r="H696" s="63"/>
      <c r="I696" s="97"/>
      <c r="J696" s="83"/>
      <c r="K696" s="84"/>
      <c r="L696" s="84"/>
      <c r="M696" s="87"/>
      <c r="N696" s="128"/>
      <c r="O696" s="85"/>
      <c r="P696" s="123"/>
      <c r="Q696" s="122"/>
      <c r="R696" s="124"/>
    </row>
    <row r="697" spans="1:18" x14ac:dyDescent="0.25">
      <c r="A697" s="48"/>
      <c r="B697" s="86"/>
      <c r="C697" s="82"/>
      <c r="D697" s="96"/>
      <c r="E697" s="97"/>
      <c r="F697" s="71"/>
      <c r="G697" s="71"/>
      <c r="H697" s="63"/>
      <c r="I697" s="97"/>
      <c r="J697" s="83"/>
      <c r="K697" s="84"/>
      <c r="L697" s="84"/>
      <c r="M697" s="87"/>
      <c r="N697" s="84"/>
      <c r="O697" s="85"/>
      <c r="P697" s="100"/>
      <c r="Q697" s="101"/>
      <c r="R697" s="102"/>
    </row>
    <row r="698" spans="1:18" x14ac:dyDescent="0.25">
      <c r="A698" s="48"/>
      <c r="B698" s="86"/>
      <c r="C698" s="82"/>
      <c r="D698" s="96"/>
      <c r="E698" s="97"/>
      <c r="F698" s="71"/>
      <c r="G698" s="71"/>
      <c r="H698" s="63"/>
      <c r="I698" s="97"/>
      <c r="J698" s="83"/>
      <c r="K698" s="84"/>
      <c r="L698" s="84"/>
      <c r="M698" s="87"/>
      <c r="N698" s="84"/>
      <c r="O698" s="85"/>
      <c r="P698" s="100"/>
      <c r="Q698" s="101"/>
      <c r="R698" s="102"/>
    </row>
    <row r="699" spans="1:18" x14ac:dyDescent="0.25">
      <c r="A699" s="48"/>
      <c r="B699" s="86"/>
      <c r="C699" s="82"/>
      <c r="D699" s="96"/>
      <c r="E699" s="97"/>
      <c r="F699" s="71"/>
      <c r="G699" s="71"/>
      <c r="H699" s="63"/>
      <c r="I699" s="97"/>
      <c r="J699" s="83"/>
      <c r="K699" s="84"/>
      <c r="L699" s="84"/>
      <c r="M699" s="87"/>
      <c r="N699" s="84"/>
      <c r="O699" s="85"/>
      <c r="P699" s="100"/>
      <c r="Q699" s="101"/>
      <c r="R699" s="102"/>
    </row>
    <row r="700" spans="1:18" x14ac:dyDescent="0.25">
      <c r="O700" s="85"/>
      <c r="P700" s="100"/>
      <c r="Q700" s="101"/>
      <c r="R700" s="102"/>
    </row>
    <row r="701" spans="1:18" ht="14.4" x14ac:dyDescent="0.3">
      <c r="D701" s="103"/>
      <c r="E701" s="41"/>
      <c r="H701" s="92"/>
      <c r="I701" s="40"/>
      <c r="J701" s="99"/>
      <c r="L701" s="104"/>
      <c r="M701" s="88"/>
      <c r="N701" s="88"/>
      <c r="O701" s="85"/>
      <c r="P701" s="100"/>
      <c r="Q701" s="101"/>
      <c r="R701" s="102"/>
    </row>
    <row r="702" spans="1:18" ht="14.4" x14ac:dyDescent="0.3">
      <c r="D702" s="103"/>
      <c r="E702" s="41"/>
      <c r="H702" s="92"/>
      <c r="I702" s="40"/>
      <c r="J702" s="99"/>
      <c r="L702" s="104"/>
      <c r="M702" s="88"/>
      <c r="N702" s="88"/>
    </row>
    <row r="703" spans="1:18" ht="14.4" x14ac:dyDescent="0.3">
      <c r="D703" s="103"/>
      <c r="E703" s="41"/>
      <c r="H703" s="92"/>
      <c r="I703" s="40"/>
      <c r="J703" s="99"/>
      <c r="L703" s="104"/>
      <c r="M703" s="88" t="s">
        <v>379</v>
      </c>
      <c r="N703" s="88"/>
      <c r="O703" s="39" t="s">
        <v>14</v>
      </c>
      <c r="Q703" s="91"/>
    </row>
    <row r="704" spans="1:18" ht="14.4" x14ac:dyDescent="0.3">
      <c r="D704" s="103"/>
      <c r="E704" s="41"/>
      <c r="H704" s="92"/>
      <c r="I704" s="40"/>
      <c r="J704" s="99"/>
      <c r="L704" s="104"/>
      <c r="M704" s="88"/>
      <c r="N704" s="88"/>
      <c r="O704" s="39" t="s">
        <v>9</v>
      </c>
      <c r="Q704" s="91"/>
    </row>
    <row r="705" spans="4:17" ht="14.4" x14ac:dyDescent="0.3">
      <c r="D705" s="103"/>
      <c r="E705" s="41"/>
      <c r="H705" s="92"/>
      <c r="I705" s="40"/>
      <c r="J705" s="99"/>
      <c r="L705" s="104"/>
      <c r="M705" s="88"/>
      <c r="N705" s="88"/>
      <c r="O705" s="39"/>
      <c r="Q705" s="91"/>
    </row>
    <row r="706" spans="4:17" ht="14.4" x14ac:dyDescent="0.3">
      <c r="D706" s="103"/>
      <c r="E706" s="41"/>
      <c r="H706" s="92"/>
      <c r="I706" s="40"/>
      <c r="J706" s="99"/>
      <c r="L706" s="104"/>
      <c r="M706" s="88" t="s">
        <v>380</v>
      </c>
      <c r="N706" s="88"/>
      <c r="O706" s="39"/>
      <c r="P706" s="426"/>
      <c r="Q706" s="91"/>
    </row>
    <row r="707" spans="4:17" ht="14.4" x14ac:dyDescent="0.3">
      <c r="D707" s="103"/>
      <c r="E707" s="41"/>
      <c r="H707" s="92"/>
      <c r="I707" s="40"/>
      <c r="J707" s="99"/>
      <c r="L707" s="104"/>
      <c r="M707" s="88"/>
      <c r="N707" s="88"/>
      <c r="O707" s="39"/>
      <c r="Q707" s="91"/>
    </row>
    <row r="708" spans="4:17" x14ac:dyDescent="0.25">
      <c r="O708" s="39"/>
      <c r="Q708" s="91"/>
    </row>
    <row r="709" spans="4:17" x14ac:dyDescent="0.25">
      <c r="O709" s="39"/>
      <c r="Q709" s="91"/>
    </row>
  </sheetData>
  <sheetProtection formatCells="0" formatColumns="0" formatRows="0" insertColumns="0" insertRows="0" deleteColumns="0" deleteRows="0" sort="0" autoFilter="0" pivotTables="0"/>
  <autoFilter ref="A30:R695" xr:uid="{00000000-0001-0000-0600-000000000000}">
    <filterColumn colId="9">
      <filters>
        <filter val="1.    Ex Works Price (Overseas)"/>
        <filter val="28.  Overseas Engineering Service"/>
      </filters>
    </filterColumn>
  </autoFilter>
  <mergeCells count="1">
    <mergeCell ref="L29:N29"/>
  </mergeCells>
  <dataValidations count="8">
    <dataValidation type="list" allowBlank="1" showInputMessage="1" showErrorMessage="1" sqref="D65239:D66235 IX65239:IX66235 ST65239:ST66235 ACP65239:ACP66235 AML65239:AML66235 AWH65239:AWH66235 BGD65239:BGD66235 BPZ65239:BPZ66235 BZV65239:BZV66235 CJR65239:CJR66235 CTN65239:CTN66235 DDJ65239:DDJ66235 DNF65239:DNF66235 DXB65239:DXB66235 EGX65239:EGX66235 EQT65239:EQT66235 FAP65239:FAP66235 FKL65239:FKL66235 FUH65239:FUH66235 GED65239:GED66235 GNZ65239:GNZ66235 GXV65239:GXV66235 HHR65239:HHR66235 HRN65239:HRN66235 IBJ65239:IBJ66235 ILF65239:ILF66235 IVB65239:IVB66235 JEX65239:JEX66235 JOT65239:JOT66235 JYP65239:JYP66235 KIL65239:KIL66235 KSH65239:KSH66235 LCD65239:LCD66235 LLZ65239:LLZ66235 LVV65239:LVV66235 MFR65239:MFR66235 MPN65239:MPN66235 MZJ65239:MZJ66235 NJF65239:NJF66235 NTB65239:NTB66235 OCX65239:OCX66235 OMT65239:OMT66235 OWP65239:OWP66235 PGL65239:PGL66235 PQH65239:PQH66235 QAD65239:QAD66235 QJZ65239:QJZ66235 QTV65239:QTV66235 RDR65239:RDR66235 RNN65239:RNN66235 RXJ65239:RXJ66235 SHF65239:SHF66235 SRB65239:SRB66235 TAX65239:TAX66235 TKT65239:TKT66235 TUP65239:TUP66235 UEL65239:UEL66235 UOH65239:UOH66235 UYD65239:UYD66235 VHZ65239:VHZ66235 VRV65239:VRV66235 WBR65239:WBR66235 WLN65239:WLN66235 WVJ65239:WVJ66235 D130775:D131771 IX130775:IX131771 ST130775:ST131771 ACP130775:ACP131771 AML130775:AML131771 AWH130775:AWH131771 BGD130775:BGD131771 BPZ130775:BPZ131771 BZV130775:BZV131771 CJR130775:CJR131771 CTN130775:CTN131771 DDJ130775:DDJ131771 DNF130775:DNF131771 DXB130775:DXB131771 EGX130775:EGX131771 EQT130775:EQT131771 FAP130775:FAP131771 FKL130775:FKL131771 FUH130775:FUH131771 GED130775:GED131771 GNZ130775:GNZ131771 GXV130775:GXV131771 HHR130775:HHR131771 HRN130775:HRN131771 IBJ130775:IBJ131771 ILF130775:ILF131771 IVB130775:IVB131771 JEX130775:JEX131771 JOT130775:JOT131771 JYP130775:JYP131771 KIL130775:KIL131771 KSH130775:KSH131771 LCD130775:LCD131771 LLZ130775:LLZ131771 LVV130775:LVV131771 MFR130775:MFR131771 MPN130775:MPN131771 MZJ130775:MZJ131771 NJF130775:NJF131771 NTB130775:NTB131771 OCX130775:OCX131771 OMT130775:OMT131771 OWP130775:OWP131771 PGL130775:PGL131771 PQH130775:PQH131771 QAD130775:QAD131771 QJZ130775:QJZ131771 QTV130775:QTV131771 RDR130775:RDR131771 RNN130775:RNN131771 RXJ130775:RXJ131771 SHF130775:SHF131771 SRB130775:SRB131771 TAX130775:TAX131771 TKT130775:TKT131771 TUP130775:TUP131771 UEL130775:UEL131771 UOH130775:UOH131771 UYD130775:UYD131771 VHZ130775:VHZ131771 VRV130775:VRV131771 WBR130775:WBR131771 WLN130775:WLN131771 WVJ130775:WVJ131771 D196311:D197307 IX196311:IX197307 ST196311:ST197307 ACP196311:ACP197307 AML196311:AML197307 AWH196311:AWH197307 BGD196311:BGD197307 BPZ196311:BPZ197307 BZV196311:BZV197307 CJR196311:CJR197307 CTN196311:CTN197307 DDJ196311:DDJ197307 DNF196311:DNF197307 DXB196311:DXB197307 EGX196311:EGX197307 EQT196311:EQT197307 FAP196311:FAP197307 FKL196311:FKL197307 FUH196311:FUH197307 GED196311:GED197307 GNZ196311:GNZ197307 GXV196311:GXV197307 HHR196311:HHR197307 HRN196311:HRN197307 IBJ196311:IBJ197307 ILF196311:ILF197307 IVB196311:IVB197307 JEX196311:JEX197307 JOT196311:JOT197307 JYP196311:JYP197307 KIL196311:KIL197307 KSH196311:KSH197307 LCD196311:LCD197307 LLZ196311:LLZ197307 LVV196311:LVV197307 MFR196311:MFR197307 MPN196311:MPN197307 MZJ196311:MZJ197307 NJF196311:NJF197307 NTB196311:NTB197307 OCX196311:OCX197307 OMT196311:OMT197307 OWP196311:OWP197307 PGL196311:PGL197307 PQH196311:PQH197307 QAD196311:QAD197307 QJZ196311:QJZ197307 QTV196311:QTV197307 RDR196311:RDR197307 RNN196311:RNN197307 RXJ196311:RXJ197307 SHF196311:SHF197307 SRB196311:SRB197307 TAX196311:TAX197307 TKT196311:TKT197307 TUP196311:TUP197307 UEL196311:UEL197307 UOH196311:UOH197307 UYD196311:UYD197307 VHZ196311:VHZ197307 VRV196311:VRV197307 WBR196311:WBR197307 WLN196311:WLN197307 WVJ196311:WVJ197307 D261847:D262843 IX261847:IX262843 ST261847:ST262843 ACP261847:ACP262843 AML261847:AML262843 AWH261847:AWH262843 BGD261847:BGD262843 BPZ261847:BPZ262843 BZV261847:BZV262843 CJR261847:CJR262843 CTN261847:CTN262843 DDJ261847:DDJ262843 DNF261847:DNF262843 DXB261847:DXB262843 EGX261847:EGX262843 EQT261847:EQT262843 FAP261847:FAP262843 FKL261847:FKL262843 FUH261847:FUH262843 GED261847:GED262843 GNZ261847:GNZ262843 GXV261847:GXV262843 HHR261847:HHR262843 HRN261847:HRN262843 IBJ261847:IBJ262843 ILF261847:ILF262843 IVB261847:IVB262843 JEX261847:JEX262843 JOT261847:JOT262843 JYP261847:JYP262843 KIL261847:KIL262843 KSH261847:KSH262843 LCD261847:LCD262843 LLZ261847:LLZ262843 LVV261847:LVV262843 MFR261847:MFR262843 MPN261847:MPN262843 MZJ261847:MZJ262843 NJF261847:NJF262843 NTB261847:NTB262843 OCX261847:OCX262843 OMT261847:OMT262843 OWP261847:OWP262843 PGL261847:PGL262843 PQH261847:PQH262843 QAD261847:QAD262843 QJZ261847:QJZ262843 QTV261847:QTV262843 RDR261847:RDR262843 RNN261847:RNN262843 RXJ261847:RXJ262843 SHF261847:SHF262843 SRB261847:SRB262843 TAX261847:TAX262843 TKT261847:TKT262843 TUP261847:TUP262843 UEL261847:UEL262843 UOH261847:UOH262843 UYD261847:UYD262843 VHZ261847:VHZ262843 VRV261847:VRV262843 WBR261847:WBR262843 WLN261847:WLN262843 WVJ261847:WVJ262843 D327383:D328379 IX327383:IX328379 ST327383:ST328379 ACP327383:ACP328379 AML327383:AML328379 AWH327383:AWH328379 BGD327383:BGD328379 BPZ327383:BPZ328379 BZV327383:BZV328379 CJR327383:CJR328379 CTN327383:CTN328379 DDJ327383:DDJ328379 DNF327383:DNF328379 DXB327383:DXB328379 EGX327383:EGX328379 EQT327383:EQT328379 FAP327383:FAP328379 FKL327383:FKL328379 FUH327383:FUH328379 GED327383:GED328379 GNZ327383:GNZ328379 GXV327383:GXV328379 HHR327383:HHR328379 HRN327383:HRN328379 IBJ327383:IBJ328379 ILF327383:ILF328379 IVB327383:IVB328379 JEX327383:JEX328379 JOT327383:JOT328379 JYP327383:JYP328379 KIL327383:KIL328379 KSH327383:KSH328379 LCD327383:LCD328379 LLZ327383:LLZ328379 LVV327383:LVV328379 MFR327383:MFR328379 MPN327383:MPN328379 MZJ327383:MZJ328379 NJF327383:NJF328379 NTB327383:NTB328379 OCX327383:OCX328379 OMT327383:OMT328379 OWP327383:OWP328379 PGL327383:PGL328379 PQH327383:PQH328379 QAD327383:QAD328379 QJZ327383:QJZ328379 QTV327383:QTV328379 RDR327383:RDR328379 RNN327383:RNN328379 RXJ327383:RXJ328379 SHF327383:SHF328379 SRB327383:SRB328379 TAX327383:TAX328379 TKT327383:TKT328379 TUP327383:TUP328379 UEL327383:UEL328379 UOH327383:UOH328379 UYD327383:UYD328379 VHZ327383:VHZ328379 VRV327383:VRV328379 WBR327383:WBR328379 WLN327383:WLN328379 WVJ327383:WVJ328379 D392919:D393915 IX392919:IX393915 ST392919:ST393915 ACP392919:ACP393915 AML392919:AML393915 AWH392919:AWH393915 BGD392919:BGD393915 BPZ392919:BPZ393915 BZV392919:BZV393915 CJR392919:CJR393915 CTN392919:CTN393915 DDJ392919:DDJ393915 DNF392919:DNF393915 DXB392919:DXB393915 EGX392919:EGX393915 EQT392919:EQT393915 FAP392919:FAP393915 FKL392919:FKL393915 FUH392919:FUH393915 GED392919:GED393915 GNZ392919:GNZ393915 GXV392919:GXV393915 HHR392919:HHR393915 HRN392919:HRN393915 IBJ392919:IBJ393915 ILF392919:ILF393915 IVB392919:IVB393915 JEX392919:JEX393915 JOT392919:JOT393915 JYP392919:JYP393915 KIL392919:KIL393915 KSH392919:KSH393915 LCD392919:LCD393915 LLZ392919:LLZ393915 LVV392919:LVV393915 MFR392919:MFR393915 MPN392919:MPN393915 MZJ392919:MZJ393915 NJF392919:NJF393915 NTB392919:NTB393915 OCX392919:OCX393915 OMT392919:OMT393915 OWP392919:OWP393915 PGL392919:PGL393915 PQH392919:PQH393915 QAD392919:QAD393915 QJZ392919:QJZ393915 QTV392919:QTV393915 RDR392919:RDR393915 RNN392919:RNN393915 RXJ392919:RXJ393915 SHF392919:SHF393915 SRB392919:SRB393915 TAX392919:TAX393915 TKT392919:TKT393915 TUP392919:TUP393915 UEL392919:UEL393915 UOH392919:UOH393915 UYD392919:UYD393915 VHZ392919:VHZ393915 VRV392919:VRV393915 WBR392919:WBR393915 WLN392919:WLN393915 WVJ392919:WVJ393915 D458455:D459451 IX458455:IX459451 ST458455:ST459451 ACP458455:ACP459451 AML458455:AML459451 AWH458455:AWH459451 BGD458455:BGD459451 BPZ458455:BPZ459451 BZV458455:BZV459451 CJR458455:CJR459451 CTN458455:CTN459451 DDJ458455:DDJ459451 DNF458455:DNF459451 DXB458455:DXB459451 EGX458455:EGX459451 EQT458455:EQT459451 FAP458455:FAP459451 FKL458455:FKL459451 FUH458455:FUH459451 GED458455:GED459451 GNZ458455:GNZ459451 GXV458455:GXV459451 HHR458455:HHR459451 HRN458455:HRN459451 IBJ458455:IBJ459451 ILF458455:ILF459451 IVB458455:IVB459451 JEX458455:JEX459451 JOT458455:JOT459451 JYP458455:JYP459451 KIL458455:KIL459451 KSH458455:KSH459451 LCD458455:LCD459451 LLZ458455:LLZ459451 LVV458455:LVV459451 MFR458455:MFR459451 MPN458455:MPN459451 MZJ458455:MZJ459451 NJF458455:NJF459451 NTB458455:NTB459451 OCX458455:OCX459451 OMT458455:OMT459451 OWP458455:OWP459451 PGL458455:PGL459451 PQH458455:PQH459451 QAD458455:QAD459451 QJZ458455:QJZ459451 QTV458455:QTV459451 RDR458455:RDR459451 RNN458455:RNN459451 RXJ458455:RXJ459451 SHF458455:SHF459451 SRB458455:SRB459451 TAX458455:TAX459451 TKT458455:TKT459451 TUP458455:TUP459451 UEL458455:UEL459451 UOH458455:UOH459451 UYD458455:UYD459451 VHZ458455:VHZ459451 VRV458455:VRV459451 WBR458455:WBR459451 WLN458455:WLN459451 WVJ458455:WVJ459451 D523991:D524987 IX523991:IX524987 ST523991:ST524987 ACP523991:ACP524987 AML523991:AML524987 AWH523991:AWH524987 BGD523991:BGD524987 BPZ523991:BPZ524987 BZV523991:BZV524987 CJR523991:CJR524987 CTN523991:CTN524987 DDJ523991:DDJ524987 DNF523991:DNF524987 DXB523991:DXB524987 EGX523991:EGX524987 EQT523991:EQT524987 FAP523991:FAP524987 FKL523991:FKL524987 FUH523991:FUH524987 GED523991:GED524987 GNZ523991:GNZ524987 GXV523991:GXV524987 HHR523991:HHR524987 HRN523991:HRN524987 IBJ523991:IBJ524987 ILF523991:ILF524987 IVB523991:IVB524987 JEX523991:JEX524987 JOT523991:JOT524987 JYP523991:JYP524987 KIL523991:KIL524987 KSH523991:KSH524987 LCD523991:LCD524987 LLZ523991:LLZ524987 LVV523991:LVV524987 MFR523991:MFR524987 MPN523991:MPN524987 MZJ523991:MZJ524987 NJF523991:NJF524987 NTB523991:NTB524987 OCX523991:OCX524987 OMT523991:OMT524987 OWP523991:OWP524987 PGL523991:PGL524987 PQH523991:PQH524987 QAD523991:QAD524987 QJZ523991:QJZ524987 QTV523991:QTV524987 RDR523991:RDR524987 RNN523991:RNN524987 RXJ523991:RXJ524987 SHF523991:SHF524987 SRB523991:SRB524987 TAX523991:TAX524987 TKT523991:TKT524987 TUP523991:TUP524987 UEL523991:UEL524987 UOH523991:UOH524987 UYD523991:UYD524987 VHZ523991:VHZ524987 VRV523991:VRV524987 WBR523991:WBR524987 WLN523991:WLN524987 WVJ523991:WVJ524987 D589527:D590523 IX589527:IX590523 ST589527:ST590523 ACP589527:ACP590523 AML589527:AML590523 AWH589527:AWH590523 BGD589527:BGD590523 BPZ589527:BPZ590523 BZV589527:BZV590523 CJR589527:CJR590523 CTN589527:CTN590523 DDJ589527:DDJ590523 DNF589527:DNF590523 DXB589527:DXB590523 EGX589527:EGX590523 EQT589527:EQT590523 FAP589527:FAP590523 FKL589527:FKL590523 FUH589527:FUH590523 GED589527:GED590523 GNZ589527:GNZ590523 GXV589527:GXV590523 HHR589527:HHR590523 HRN589527:HRN590523 IBJ589527:IBJ590523 ILF589527:ILF590523 IVB589527:IVB590523 JEX589527:JEX590523 JOT589527:JOT590523 JYP589527:JYP590523 KIL589527:KIL590523 KSH589527:KSH590523 LCD589527:LCD590523 LLZ589527:LLZ590523 LVV589527:LVV590523 MFR589527:MFR590523 MPN589527:MPN590523 MZJ589527:MZJ590523 NJF589527:NJF590523 NTB589527:NTB590523 OCX589527:OCX590523 OMT589527:OMT590523 OWP589527:OWP590523 PGL589527:PGL590523 PQH589527:PQH590523 QAD589527:QAD590523 QJZ589527:QJZ590523 QTV589527:QTV590523 RDR589527:RDR590523 RNN589527:RNN590523 RXJ589527:RXJ590523 SHF589527:SHF590523 SRB589527:SRB590523 TAX589527:TAX590523 TKT589527:TKT590523 TUP589527:TUP590523 UEL589527:UEL590523 UOH589527:UOH590523 UYD589527:UYD590523 VHZ589527:VHZ590523 VRV589527:VRV590523 WBR589527:WBR590523 WLN589527:WLN590523 WVJ589527:WVJ590523 D655063:D656059 IX655063:IX656059 ST655063:ST656059 ACP655063:ACP656059 AML655063:AML656059 AWH655063:AWH656059 BGD655063:BGD656059 BPZ655063:BPZ656059 BZV655063:BZV656059 CJR655063:CJR656059 CTN655063:CTN656059 DDJ655063:DDJ656059 DNF655063:DNF656059 DXB655063:DXB656059 EGX655063:EGX656059 EQT655063:EQT656059 FAP655063:FAP656059 FKL655063:FKL656059 FUH655063:FUH656059 GED655063:GED656059 GNZ655063:GNZ656059 GXV655063:GXV656059 HHR655063:HHR656059 HRN655063:HRN656059 IBJ655063:IBJ656059 ILF655063:ILF656059 IVB655063:IVB656059 JEX655063:JEX656059 JOT655063:JOT656059 JYP655063:JYP656059 KIL655063:KIL656059 KSH655063:KSH656059 LCD655063:LCD656059 LLZ655063:LLZ656059 LVV655063:LVV656059 MFR655063:MFR656059 MPN655063:MPN656059 MZJ655063:MZJ656059 NJF655063:NJF656059 NTB655063:NTB656059 OCX655063:OCX656059 OMT655063:OMT656059 OWP655063:OWP656059 PGL655063:PGL656059 PQH655063:PQH656059 QAD655063:QAD656059 QJZ655063:QJZ656059 QTV655063:QTV656059 RDR655063:RDR656059 RNN655063:RNN656059 RXJ655063:RXJ656059 SHF655063:SHF656059 SRB655063:SRB656059 TAX655063:TAX656059 TKT655063:TKT656059 TUP655063:TUP656059 UEL655063:UEL656059 UOH655063:UOH656059 UYD655063:UYD656059 VHZ655063:VHZ656059 VRV655063:VRV656059 WBR655063:WBR656059 WLN655063:WLN656059 WVJ655063:WVJ656059 D720599:D721595 IX720599:IX721595 ST720599:ST721595 ACP720599:ACP721595 AML720599:AML721595 AWH720599:AWH721595 BGD720599:BGD721595 BPZ720599:BPZ721595 BZV720599:BZV721595 CJR720599:CJR721595 CTN720599:CTN721595 DDJ720599:DDJ721595 DNF720599:DNF721595 DXB720599:DXB721595 EGX720599:EGX721595 EQT720599:EQT721595 FAP720599:FAP721595 FKL720599:FKL721595 FUH720599:FUH721595 GED720599:GED721595 GNZ720599:GNZ721595 GXV720599:GXV721595 HHR720599:HHR721595 HRN720599:HRN721595 IBJ720599:IBJ721595 ILF720599:ILF721595 IVB720599:IVB721595 JEX720599:JEX721595 JOT720599:JOT721595 JYP720599:JYP721595 KIL720599:KIL721595 KSH720599:KSH721595 LCD720599:LCD721595 LLZ720599:LLZ721595 LVV720599:LVV721595 MFR720599:MFR721595 MPN720599:MPN721595 MZJ720599:MZJ721595 NJF720599:NJF721595 NTB720599:NTB721595 OCX720599:OCX721595 OMT720599:OMT721595 OWP720599:OWP721595 PGL720599:PGL721595 PQH720599:PQH721595 QAD720599:QAD721595 QJZ720599:QJZ721595 QTV720599:QTV721595 RDR720599:RDR721595 RNN720599:RNN721595 RXJ720599:RXJ721595 SHF720599:SHF721595 SRB720599:SRB721595 TAX720599:TAX721595 TKT720599:TKT721595 TUP720599:TUP721595 UEL720599:UEL721595 UOH720599:UOH721595 UYD720599:UYD721595 VHZ720599:VHZ721595 VRV720599:VRV721595 WBR720599:WBR721595 WLN720599:WLN721595 WVJ720599:WVJ721595 D786135:D787131 IX786135:IX787131 ST786135:ST787131 ACP786135:ACP787131 AML786135:AML787131 AWH786135:AWH787131 BGD786135:BGD787131 BPZ786135:BPZ787131 BZV786135:BZV787131 CJR786135:CJR787131 CTN786135:CTN787131 DDJ786135:DDJ787131 DNF786135:DNF787131 DXB786135:DXB787131 EGX786135:EGX787131 EQT786135:EQT787131 FAP786135:FAP787131 FKL786135:FKL787131 FUH786135:FUH787131 GED786135:GED787131 GNZ786135:GNZ787131 GXV786135:GXV787131 HHR786135:HHR787131 HRN786135:HRN787131 IBJ786135:IBJ787131 ILF786135:ILF787131 IVB786135:IVB787131 JEX786135:JEX787131 JOT786135:JOT787131 JYP786135:JYP787131 KIL786135:KIL787131 KSH786135:KSH787131 LCD786135:LCD787131 LLZ786135:LLZ787131 LVV786135:LVV787131 MFR786135:MFR787131 MPN786135:MPN787131 MZJ786135:MZJ787131 NJF786135:NJF787131 NTB786135:NTB787131 OCX786135:OCX787131 OMT786135:OMT787131 OWP786135:OWP787131 PGL786135:PGL787131 PQH786135:PQH787131 QAD786135:QAD787131 QJZ786135:QJZ787131 QTV786135:QTV787131 RDR786135:RDR787131 RNN786135:RNN787131 RXJ786135:RXJ787131 SHF786135:SHF787131 SRB786135:SRB787131 TAX786135:TAX787131 TKT786135:TKT787131 TUP786135:TUP787131 UEL786135:UEL787131 UOH786135:UOH787131 UYD786135:UYD787131 VHZ786135:VHZ787131 VRV786135:VRV787131 WBR786135:WBR787131 WLN786135:WLN787131 WVJ786135:WVJ787131 D851671:D852667 IX851671:IX852667 ST851671:ST852667 ACP851671:ACP852667 AML851671:AML852667 AWH851671:AWH852667 BGD851671:BGD852667 BPZ851671:BPZ852667 BZV851671:BZV852667 CJR851671:CJR852667 CTN851671:CTN852667 DDJ851671:DDJ852667 DNF851671:DNF852667 DXB851671:DXB852667 EGX851671:EGX852667 EQT851671:EQT852667 FAP851671:FAP852667 FKL851671:FKL852667 FUH851671:FUH852667 GED851671:GED852667 GNZ851671:GNZ852667 GXV851671:GXV852667 HHR851671:HHR852667 HRN851671:HRN852667 IBJ851671:IBJ852667 ILF851671:ILF852667 IVB851671:IVB852667 JEX851671:JEX852667 JOT851671:JOT852667 JYP851671:JYP852667 KIL851671:KIL852667 KSH851671:KSH852667 LCD851671:LCD852667 LLZ851671:LLZ852667 LVV851671:LVV852667 MFR851671:MFR852667 MPN851671:MPN852667 MZJ851671:MZJ852667 NJF851671:NJF852667 NTB851671:NTB852667 OCX851671:OCX852667 OMT851671:OMT852667 OWP851671:OWP852667 PGL851671:PGL852667 PQH851671:PQH852667 QAD851671:QAD852667 QJZ851671:QJZ852667 QTV851671:QTV852667 RDR851671:RDR852667 RNN851671:RNN852667 RXJ851671:RXJ852667 SHF851671:SHF852667 SRB851671:SRB852667 TAX851671:TAX852667 TKT851671:TKT852667 TUP851671:TUP852667 UEL851671:UEL852667 UOH851671:UOH852667 UYD851671:UYD852667 VHZ851671:VHZ852667 VRV851671:VRV852667 WBR851671:WBR852667 WLN851671:WLN852667 WVJ851671:WVJ852667 D917207:D918203 IX917207:IX918203 ST917207:ST918203 ACP917207:ACP918203 AML917207:AML918203 AWH917207:AWH918203 BGD917207:BGD918203 BPZ917207:BPZ918203 BZV917207:BZV918203 CJR917207:CJR918203 CTN917207:CTN918203 DDJ917207:DDJ918203 DNF917207:DNF918203 DXB917207:DXB918203 EGX917207:EGX918203 EQT917207:EQT918203 FAP917207:FAP918203 FKL917207:FKL918203 FUH917207:FUH918203 GED917207:GED918203 GNZ917207:GNZ918203 GXV917207:GXV918203 HHR917207:HHR918203 HRN917207:HRN918203 IBJ917207:IBJ918203 ILF917207:ILF918203 IVB917207:IVB918203 JEX917207:JEX918203 JOT917207:JOT918203 JYP917207:JYP918203 KIL917207:KIL918203 KSH917207:KSH918203 LCD917207:LCD918203 LLZ917207:LLZ918203 LVV917207:LVV918203 MFR917207:MFR918203 MPN917207:MPN918203 MZJ917207:MZJ918203 NJF917207:NJF918203 NTB917207:NTB918203 OCX917207:OCX918203 OMT917207:OMT918203 OWP917207:OWP918203 PGL917207:PGL918203 PQH917207:PQH918203 QAD917207:QAD918203 QJZ917207:QJZ918203 QTV917207:QTV918203 RDR917207:RDR918203 RNN917207:RNN918203 RXJ917207:RXJ918203 SHF917207:SHF918203 SRB917207:SRB918203 TAX917207:TAX918203 TKT917207:TKT918203 TUP917207:TUP918203 UEL917207:UEL918203 UOH917207:UOH918203 UYD917207:UYD918203 VHZ917207:VHZ918203 VRV917207:VRV918203 WBR917207:WBR918203 WLN917207:WLN918203 WVJ917207:WVJ918203 D982743:D983739 IX982743:IX983739 ST982743:ST983739 ACP982743:ACP983739 AML982743:AML983739 AWH982743:AWH983739 BGD982743:BGD983739 BPZ982743:BPZ983739 BZV982743:BZV983739 CJR982743:CJR983739 CTN982743:CTN983739 DDJ982743:DDJ983739 DNF982743:DNF983739 DXB982743:DXB983739 EGX982743:EGX983739 EQT982743:EQT983739 FAP982743:FAP983739 FKL982743:FKL983739 FUH982743:FUH983739 GED982743:GED983739 GNZ982743:GNZ983739 GXV982743:GXV983739 HHR982743:HHR983739 HRN982743:HRN983739 IBJ982743:IBJ983739 ILF982743:ILF983739 IVB982743:IVB983739 JEX982743:JEX983739 JOT982743:JOT983739 JYP982743:JYP983739 KIL982743:KIL983739 KSH982743:KSH983739 LCD982743:LCD983739 LLZ982743:LLZ983739 LVV982743:LVV983739 MFR982743:MFR983739 MPN982743:MPN983739 MZJ982743:MZJ983739 NJF982743:NJF983739 NTB982743:NTB983739 OCX982743:OCX983739 OMT982743:OMT983739 OWP982743:OWP983739 PGL982743:PGL983739 PQH982743:PQH983739 QAD982743:QAD983739 QJZ982743:QJZ983739 QTV982743:QTV983739 RDR982743:RDR983739 RNN982743:RNN983739 RXJ982743:RXJ983739 SHF982743:SHF983739 SRB982743:SRB983739 TAX982743:TAX983739 TKT982743:TKT983739 TUP982743:TUP983739 UEL982743:UEL983739 UOH982743:UOH983739 UYD982743:UYD983739 VHZ982743:VHZ983739 VRV982743:VRV983739 WBR982743:WBR983739 WLN982743:WLN983739 WVJ982743:WVJ983739 WVJ31:WVJ699 D31:D681 WLN31:WLN699 WBR31:WBR699 VRV31:VRV699 VHZ31:VHZ699 UYD31:UYD699 UOH31:UOH699 UEL31:UEL699 TUP31:TUP699 TKT31:TKT699 TAX31:TAX699 SRB31:SRB699 SHF31:SHF699 RXJ31:RXJ699 RNN31:RNN699 RDR31:RDR699 QTV31:QTV699 QJZ31:QJZ699 QAD31:QAD699 PQH31:PQH699 PGL31:PGL699 OWP31:OWP699 OMT31:OMT699 OCX31:OCX699 NTB31:NTB699 NJF31:NJF699 MZJ31:MZJ699 MPN31:MPN699 MFR31:MFR699 LVV31:LVV699 LLZ31:LLZ699 LCD31:LCD699 KSH31:KSH699 KIL31:KIL699 JYP31:JYP699 JOT31:JOT699 JEX31:JEX699 IVB31:IVB699 ILF31:ILF699 IBJ31:IBJ699 HRN31:HRN699 HHR31:HHR699 GXV31:GXV699 GNZ31:GNZ699 GED31:GED699 FUH31:FUH699 FKL31:FKL699 FAP31:FAP699 EQT31:EQT699 EGX31:EGX699 DXB31:DXB699 DNF31:DNF699 DDJ31:DDJ699 CTN31:CTN699 CJR31:CJR699 BZV31:BZV699 BPZ31:BPZ699 BGD31:BGD699 AWH31:AWH699 AML31:AML699 ACP31:ACP699 ST31:ST699 IX31:IX699 D683:D699" xr:uid="{00000000-0002-0000-0600-000000000000}">
      <formula1>$D$1:$D$9</formula1>
    </dataValidation>
    <dataValidation type="list" allowBlank="1" showInputMessage="1" showErrorMessage="1" sqref="WVO982743:WVO983739 WLS982743:WLS983739 I65239:I66235 JC65239:JC66235 SY65239:SY66235 ACU65239:ACU66235 AMQ65239:AMQ66235 AWM65239:AWM66235 BGI65239:BGI66235 BQE65239:BQE66235 CAA65239:CAA66235 CJW65239:CJW66235 CTS65239:CTS66235 DDO65239:DDO66235 DNK65239:DNK66235 DXG65239:DXG66235 EHC65239:EHC66235 EQY65239:EQY66235 FAU65239:FAU66235 FKQ65239:FKQ66235 FUM65239:FUM66235 GEI65239:GEI66235 GOE65239:GOE66235 GYA65239:GYA66235 HHW65239:HHW66235 HRS65239:HRS66235 IBO65239:IBO66235 ILK65239:ILK66235 IVG65239:IVG66235 JFC65239:JFC66235 JOY65239:JOY66235 JYU65239:JYU66235 KIQ65239:KIQ66235 KSM65239:KSM66235 LCI65239:LCI66235 LME65239:LME66235 LWA65239:LWA66235 MFW65239:MFW66235 MPS65239:MPS66235 MZO65239:MZO66235 NJK65239:NJK66235 NTG65239:NTG66235 ODC65239:ODC66235 OMY65239:OMY66235 OWU65239:OWU66235 PGQ65239:PGQ66235 PQM65239:PQM66235 QAI65239:QAI66235 QKE65239:QKE66235 QUA65239:QUA66235 RDW65239:RDW66235 RNS65239:RNS66235 RXO65239:RXO66235 SHK65239:SHK66235 SRG65239:SRG66235 TBC65239:TBC66235 TKY65239:TKY66235 TUU65239:TUU66235 UEQ65239:UEQ66235 UOM65239:UOM66235 UYI65239:UYI66235 VIE65239:VIE66235 VSA65239:VSA66235 WBW65239:WBW66235 WLS65239:WLS66235 WVO65239:WVO66235 I130775:I131771 JC130775:JC131771 SY130775:SY131771 ACU130775:ACU131771 AMQ130775:AMQ131771 AWM130775:AWM131771 BGI130775:BGI131771 BQE130775:BQE131771 CAA130775:CAA131771 CJW130775:CJW131771 CTS130775:CTS131771 DDO130775:DDO131771 DNK130775:DNK131771 DXG130775:DXG131771 EHC130775:EHC131771 EQY130775:EQY131771 FAU130775:FAU131771 FKQ130775:FKQ131771 FUM130775:FUM131771 GEI130775:GEI131771 GOE130775:GOE131771 GYA130775:GYA131771 HHW130775:HHW131771 HRS130775:HRS131771 IBO130775:IBO131771 ILK130775:ILK131771 IVG130775:IVG131771 JFC130775:JFC131771 JOY130775:JOY131771 JYU130775:JYU131771 KIQ130775:KIQ131771 KSM130775:KSM131771 LCI130775:LCI131771 LME130775:LME131771 LWA130775:LWA131771 MFW130775:MFW131771 MPS130775:MPS131771 MZO130775:MZO131771 NJK130775:NJK131771 NTG130775:NTG131771 ODC130775:ODC131771 OMY130775:OMY131771 OWU130775:OWU131771 PGQ130775:PGQ131771 PQM130775:PQM131771 QAI130775:QAI131771 QKE130775:QKE131771 QUA130775:QUA131771 RDW130775:RDW131771 RNS130775:RNS131771 RXO130775:RXO131771 SHK130775:SHK131771 SRG130775:SRG131771 TBC130775:TBC131771 TKY130775:TKY131771 TUU130775:TUU131771 UEQ130775:UEQ131771 UOM130775:UOM131771 UYI130775:UYI131771 VIE130775:VIE131771 VSA130775:VSA131771 WBW130775:WBW131771 WLS130775:WLS131771 WVO130775:WVO131771 I196311:I197307 JC196311:JC197307 SY196311:SY197307 ACU196311:ACU197307 AMQ196311:AMQ197307 AWM196311:AWM197307 BGI196311:BGI197307 BQE196311:BQE197307 CAA196311:CAA197307 CJW196311:CJW197307 CTS196311:CTS197307 DDO196311:DDO197307 DNK196311:DNK197307 DXG196311:DXG197307 EHC196311:EHC197307 EQY196311:EQY197307 FAU196311:FAU197307 FKQ196311:FKQ197307 FUM196311:FUM197307 GEI196311:GEI197307 GOE196311:GOE197307 GYA196311:GYA197307 HHW196311:HHW197307 HRS196311:HRS197307 IBO196311:IBO197307 ILK196311:ILK197307 IVG196311:IVG197307 JFC196311:JFC197307 JOY196311:JOY197307 JYU196311:JYU197307 KIQ196311:KIQ197307 KSM196311:KSM197307 LCI196311:LCI197307 LME196311:LME197307 LWA196311:LWA197307 MFW196311:MFW197307 MPS196311:MPS197307 MZO196311:MZO197307 NJK196311:NJK197307 NTG196311:NTG197307 ODC196311:ODC197307 OMY196311:OMY197307 OWU196311:OWU197307 PGQ196311:PGQ197307 PQM196311:PQM197307 QAI196311:QAI197307 QKE196311:QKE197307 QUA196311:QUA197307 RDW196311:RDW197307 RNS196311:RNS197307 RXO196311:RXO197307 SHK196311:SHK197307 SRG196311:SRG197307 TBC196311:TBC197307 TKY196311:TKY197307 TUU196311:TUU197307 UEQ196311:UEQ197307 UOM196311:UOM197307 UYI196311:UYI197307 VIE196311:VIE197307 VSA196311:VSA197307 WBW196311:WBW197307 WLS196311:WLS197307 WVO196311:WVO197307 I261847:I262843 JC261847:JC262843 SY261847:SY262843 ACU261847:ACU262843 AMQ261847:AMQ262843 AWM261847:AWM262843 BGI261847:BGI262843 BQE261847:BQE262843 CAA261847:CAA262843 CJW261847:CJW262843 CTS261847:CTS262843 DDO261847:DDO262843 DNK261847:DNK262843 DXG261847:DXG262843 EHC261847:EHC262843 EQY261847:EQY262843 FAU261847:FAU262843 FKQ261847:FKQ262843 FUM261847:FUM262843 GEI261847:GEI262843 GOE261847:GOE262843 GYA261847:GYA262843 HHW261847:HHW262843 HRS261847:HRS262843 IBO261847:IBO262843 ILK261847:ILK262843 IVG261847:IVG262843 JFC261847:JFC262843 JOY261847:JOY262843 JYU261847:JYU262843 KIQ261847:KIQ262843 KSM261847:KSM262843 LCI261847:LCI262843 LME261847:LME262843 LWA261847:LWA262843 MFW261847:MFW262843 MPS261847:MPS262843 MZO261847:MZO262843 NJK261847:NJK262843 NTG261847:NTG262843 ODC261847:ODC262843 OMY261847:OMY262843 OWU261847:OWU262843 PGQ261847:PGQ262843 PQM261847:PQM262843 QAI261847:QAI262843 QKE261847:QKE262843 QUA261847:QUA262843 RDW261847:RDW262843 RNS261847:RNS262843 RXO261847:RXO262843 SHK261847:SHK262843 SRG261847:SRG262843 TBC261847:TBC262843 TKY261847:TKY262843 TUU261847:TUU262843 UEQ261847:UEQ262843 UOM261847:UOM262843 UYI261847:UYI262843 VIE261847:VIE262843 VSA261847:VSA262843 WBW261847:WBW262843 WLS261847:WLS262843 WVO261847:WVO262843 I327383:I328379 JC327383:JC328379 SY327383:SY328379 ACU327383:ACU328379 AMQ327383:AMQ328379 AWM327383:AWM328379 BGI327383:BGI328379 BQE327383:BQE328379 CAA327383:CAA328379 CJW327383:CJW328379 CTS327383:CTS328379 DDO327383:DDO328379 DNK327383:DNK328379 DXG327383:DXG328379 EHC327383:EHC328379 EQY327383:EQY328379 FAU327383:FAU328379 FKQ327383:FKQ328379 FUM327383:FUM328379 GEI327383:GEI328379 GOE327383:GOE328379 GYA327383:GYA328379 HHW327383:HHW328379 HRS327383:HRS328379 IBO327383:IBO328379 ILK327383:ILK328379 IVG327383:IVG328379 JFC327383:JFC328379 JOY327383:JOY328379 JYU327383:JYU328379 KIQ327383:KIQ328379 KSM327383:KSM328379 LCI327383:LCI328379 LME327383:LME328379 LWA327383:LWA328379 MFW327383:MFW328379 MPS327383:MPS328379 MZO327383:MZO328379 NJK327383:NJK328379 NTG327383:NTG328379 ODC327383:ODC328379 OMY327383:OMY328379 OWU327383:OWU328379 PGQ327383:PGQ328379 PQM327383:PQM328379 QAI327383:QAI328379 QKE327383:QKE328379 QUA327383:QUA328379 RDW327383:RDW328379 RNS327383:RNS328379 RXO327383:RXO328379 SHK327383:SHK328379 SRG327383:SRG328379 TBC327383:TBC328379 TKY327383:TKY328379 TUU327383:TUU328379 UEQ327383:UEQ328379 UOM327383:UOM328379 UYI327383:UYI328379 VIE327383:VIE328379 VSA327383:VSA328379 WBW327383:WBW328379 WLS327383:WLS328379 WVO327383:WVO328379 I392919:I393915 JC392919:JC393915 SY392919:SY393915 ACU392919:ACU393915 AMQ392919:AMQ393915 AWM392919:AWM393915 BGI392919:BGI393915 BQE392919:BQE393915 CAA392919:CAA393915 CJW392919:CJW393915 CTS392919:CTS393915 DDO392919:DDO393915 DNK392919:DNK393915 DXG392919:DXG393915 EHC392919:EHC393915 EQY392919:EQY393915 FAU392919:FAU393915 FKQ392919:FKQ393915 FUM392919:FUM393915 GEI392919:GEI393915 GOE392919:GOE393915 GYA392919:GYA393915 HHW392919:HHW393915 HRS392919:HRS393915 IBO392919:IBO393915 ILK392919:ILK393915 IVG392919:IVG393915 JFC392919:JFC393915 JOY392919:JOY393915 JYU392919:JYU393915 KIQ392919:KIQ393915 KSM392919:KSM393915 LCI392919:LCI393915 LME392919:LME393915 LWA392919:LWA393915 MFW392919:MFW393915 MPS392919:MPS393915 MZO392919:MZO393915 NJK392919:NJK393915 NTG392919:NTG393915 ODC392919:ODC393915 OMY392919:OMY393915 OWU392919:OWU393915 PGQ392919:PGQ393915 PQM392919:PQM393915 QAI392919:QAI393915 QKE392919:QKE393915 QUA392919:QUA393915 RDW392919:RDW393915 RNS392919:RNS393915 RXO392919:RXO393915 SHK392919:SHK393915 SRG392919:SRG393915 TBC392919:TBC393915 TKY392919:TKY393915 TUU392919:TUU393915 UEQ392919:UEQ393915 UOM392919:UOM393915 UYI392919:UYI393915 VIE392919:VIE393915 VSA392919:VSA393915 WBW392919:WBW393915 WLS392919:WLS393915 WVO392919:WVO393915 I458455:I459451 JC458455:JC459451 SY458455:SY459451 ACU458455:ACU459451 AMQ458455:AMQ459451 AWM458455:AWM459451 BGI458455:BGI459451 BQE458455:BQE459451 CAA458455:CAA459451 CJW458455:CJW459451 CTS458455:CTS459451 DDO458455:DDO459451 DNK458455:DNK459451 DXG458455:DXG459451 EHC458455:EHC459451 EQY458455:EQY459451 FAU458455:FAU459451 FKQ458455:FKQ459451 FUM458455:FUM459451 GEI458455:GEI459451 GOE458455:GOE459451 GYA458455:GYA459451 HHW458455:HHW459451 HRS458455:HRS459451 IBO458455:IBO459451 ILK458455:ILK459451 IVG458455:IVG459451 JFC458455:JFC459451 JOY458455:JOY459451 JYU458455:JYU459451 KIQ458455:KIQ459451 KSM458455:KSM459451 LCI458455:LCI459451 LME458455:LME459451 LWA458455:LWA459451 MFW458455:MFW459451 MPS458455:MPS459451 MZO458455:MZO459451 NJK458455:NJK459451 NTG458455:NTG459451 ODC458455:ODC459451 OMY458455:OMY459451 OWU458455:OWU459451 PGQ458455:PGQ459451 PQM458455:PQM459451 QAI458455:QAI459451 QKE458455:QKE459451 QUA458455:QUA459451 RDW458455:RDW459451 RNS458455:RNS459451 RXO458455:RXO459451 SHK458455:SHK459451 SRG458455:SRG459451 TBC458455:TBC459451 TKY458455:TKY459451 TUU458455:TUU459451 UEQ458455:UEQ459451 UOM458455:UOM459451 UYI458455:UYI459451 VIE458455:VIE459451 VSA458455:VSA459451 WBW458455:WBW459451 WLS458455:WLS459451 WVO458455:WVO459451 I523991:I524987 JC523991:JC524987 SY523991:SY524987 ACU523991:ACU524987 AMQ523991:AMQ524987 AWM523991:AWM524987 BGI523991:BGI524987 BQE523991:BQE524987 CAA523991:CAA524987 CJW523991:CJW524987 CTS523991:CTS524987 DDO523991:DDO524987 DNK523991:DNK524987 DXG523991:DXG524987 EHC523991:EHC524987 EQY523991:EQY524987 FAU523991:FAU524987 FKQ523991:FKQ524987 FUM523991:FUM524987 GEI523991:GEI524987 GOE523991:GOE524987 GYA523991:GYA524987 HHW523991:HHW524987 HRS523991:HRS524987 IBO523991:IBO524987 ILK523991:ILK524987 IVG523991:IVG524987 JFC523991:JFC524987 JOY523991:JOY524987 JYU523991:JYU524987 KIQ523991:KIQ524987 KSM523991:KSM524987 LCI523991:LCI524987 LME523991:LME524987 LWA523991:LWA524987 MFW523991:MFW524987 MPS523991:MPS524987 MZO523991:MZO524987 NJK523991:NJK524987 NTG523991:NTG524987 ODC523991:ODC524987 OMY523991:OMY524987 OWU523991:OWU524987 PGQ523991:PGQ524987 PQM523991:PQM524987 QAI523991:QAI524987 QKE523991:QKE524987 QUA523991:QUA524987 RDW523991:RDW524987 RNS523991:RNS524987 RXO523991:RXO524987 SHK523991:SHK524987 SRG523991:SRG524987 TBC523991:TBC524987 TKY523991:TKY524987 TUU523991:TUU524987 UEQ523991:UEQ524987 UOM523991:UOM524987 UYI523991:UYI524987 VIE523991:VIE524987 VSA523991:VSA524987 WBW523991:WBW524987 WLS523991:WLS524987 WVO523991:WVO524987 I589527:I590523 JC589527:JC590523 SY589527:SY590523 ACU589527:ACU590523 AMQ589527:AMQ590523 AWM589527:AWM590523 BGI589527:BGI590523 BQE589527:BQE590523 CAA589527:CAA590523 CJW589527:CJW590523 CTS589527:CTS590523 DDO589527:DDO590523 DNK589527:DNK590523 DXG589527:DXG590523 EHC589527:EHC590523 EQY589527:EQY590523 FAU589527:FAU590523 FKQ589527:FKQ590523 FUM589527:FUM590523 GEI589527:GEI590523 GOE589527:GOE590523 GYA589527:GYA590523 HHW589527:HHW590523 HRS589527:HRS590523 IBO589527:IBO590523 ILK589527:ILK590523 IVG589527:IVG590523 JFC589527:JFC590523 JOY589527:JOY590523 JYU589527:JYU590523 KIQ589527:KIQ590523 KSM589527:KSM590523 LCI589527:LCI590523 LME589527:LME590523 LWA589527:LWA590523 MFW589527:MFW590523 MPS589527:MPS590523 MZO589527:MZO590523 NJK589527:NJK590523 NTG589527:NTG590523 ODC589527:ODC590523 OMY589527:OMY590523 OWU589527:OWU590523 PGQ589527:PGQ590523 PQM589527:PQM590523 QAI589527:QAI590523 QKE589527:QKE590523 QUA589527:QUA590523 RDW589527:RDW590523 RNS589527:RNS590523 RXO589527:RXO590523 SHK589527:SHK590523 SRG589527:SRG590523 TBC589527:TBC590523 TKY589527:TKY590523 TUU589527:TUU590523 UEQ589527:UEQ590523 UOM589527:UOM590523 UYI589527:UYI590523 VIE589527:VIE590523 VSA589527:VSA590523 WBW589527:WBW590523 WLS589527:WLS590523 WVO589527:WVO590523 I655063:I656059 JC655063:JC656059 SY655063:SY656059 ACU655063:ACU656059 AMQ655063:AMQ656059 AWM655063:AWM656059 BGI655063:BGI656059 BQE655063:BQE656059 CAA655063:CAA656059 CJW655063:CJW656059 CTS655063:CTS656059 DDO655063:DDO656059 DNK655063:DNK656059 DXG655063:DXG656059 EHC655063:EHC656059 EQY655063:EQY656059 FAU655063:FAU656059 FKQ655063:FKQ656059 FUM655063:FUM656059 GEI655063:GEI656059 GOE655063:GOE656059 GYA655063:GYA656059 HHW655063:HHW656059 HRS655063:HRS656059 IBO655063:IBO656059 ILK655063:ILK656059 IVG655063:IVG656059 JFC655063:JFC656059 JOY655063:JOY656059 JYU655063:JYU656059 KIQ655063:KIQ656059 KSM655063:KSM656059 LCI655063:LCI656059 LME655063:LME656059 LWA655063:LWA656059 MFW655063:MFW656059 MPS655063:MPS656059 MZO655063:MZO656059 NJK655063:NJK656059 NTG655063:NTG656059 ODC655063:ODC656059 OMY655063:OMY656059 OWU655063:OWU656059 PGQ655063:PGQ656059 PQM655063:PQM656059 QAI655063:QAI656059 QKE655063:QKE656059 QUA655063:QUA656059 RDW655063:RDW656059 RNS655063:RNS656059 RXO655063:RXO656059 SHK655063:SHK656059 SRG655063:SRG656059 TBC655063:TBC656059 TKY655063:TKY656059 TUU655063:TUU656059 UEQ655063:UEQ656059 UOM655063:UOM656059 UYI655063:UYI656059 VIE655063:VIE656059 VSA655063:VSA656059 WBW655063:WBW656059 WLS655063:WLS656059 WVO655063:WVO656059 I720599:I721595 JC720599:JC721595 SY720599:SY721595 ACU720599:ACU721595 AMQ720599:AMQ721595 AWM720599:AWM721595 BGI720599:BGI721595 BQE720599:BQE721595 CAA720599:CAA721595 CJW720599:CJW721595 CTS720599:CTS721595 DDO720599:DDO721595 DNK720599:DNK721595 DXG720599:DXG721595 EHC720599:EHC721595 EQY720599:EQY721595 FAU720599:FAU721595 FKQ720599:FKQ721595 FUM720599:FUM721595 GEI720599:GEI721595 GOE720599:GOE721595 GYA720599:GYA721595 HHW720599:HHW721595 HRS720599:HRS721595 IBO720599:IBO721595 ILK720599:ILK721595 IVG720599:IVG721595 JFC720599:JFC721595 JOY720599:JOY721595 JYU720599:JYU721595 KIQ720599:KIQ721595 KSM720599:KSM721595 LCI720599:LCI721595 LME720599:LME721595 LWA720599:LWA721595 MFW720599:MFW721595 MPS720599:MPS721595 MZO720599:MZO721595 NJK720599:NJK721595 NTG720599:NTG721595 ODC720599:ODC721595 OMY720599:OMY721595 OWU720599:OWU721595 PGQ720599:PGQ721595 PQM720599:PQM721595 QAI720599:QAI721595 QKE720599:QKE721595 QUA720599:QUA721595 RDW720599:RDW721595 RNS720599:RNS721595 RXO720599:RXO721595 SHK720599:SHK721595 SRG720599:SRG721595 TBC720599:TBC721595 TKY720599:TKY721595 TUU720599:TUU721595 UEQ720599:UEQ721595 UOM720599:UOM721595 UYI720599:UYI721595 VIE720599:VIE721595 VSA720599:VSA721595 WBW720599:WBW721595 WLS720599:WLS721595 WVO720599:WVO721595 I786135:I787131 JC786135:JC787131 SY786135:SY787131 ACU786135:ACU787131 AMQ786135:AMQ787131 AWM786135:AWM787131 BGI786135:BGI787131 BQE786135:BQE787131 CAA786135:CAA787131 CJW786135:CJW787131 CTS786135:CTS787131 DDO786135:DDO787131 DNK786135:DNK787131 DXG786135:DXG787131 EHC786135:EHC787131 EQY786135:EQY787131 FAU786135:FAU787131 FKQ786135:FKQ787131 FUM786135:FUM787131 GEI786135:GEI787131 GOE786135:GOE787131 GYA786135:GYA787131 HHW786135:HHW787131 HRS786135:HRS787131 IBO786135:IBO787131 ILK786135:ILK787131 IVG786135:IVG787131 JFC786135:JFC787131 JOY786135:JOY787131 JYU786135:JYU787131 KIQ786135:KIQ787131 KSM786135:KSM787131 LCI786135:LCI787131 LME786135:LME787131 LWA786135:LWA787131 MFW786135:MFW787131 MPS786135:MPS787131 MZO786135:MZO787131 NJK786135:NJK787131 NTG786135:NTG787131 ODC786135:ODC787131 OMY786135:OMY787131 OWU786135:OWU787131 PGQ786135:PGQ787131 PQM786135:PQM787131 QAI786135:QAI787131 QKE786135:QKE787131 QUA786135:QUA787131 RDW786135:RDW787131 RNS786135:RNS787131 RXO786135:RXO787131 SHK786135:SHK787131 SRG786135:SRG787131 TBC786135:TBC787131 TKY786135:TKY787131 TUU786135:TUU787131 UEQ786135:UEQ787131 UOM786135:UOM787131 UYI786135:UYI787131 VIE786135:VIE787131 VSA786135:VSA787131 WBW786135:WBW787131 WLS786135:WLS787131 WVO786135:WVO787131 I851671:I852667 JC851671:JC852667 SY851671:SY852667 ACU851671:ACU852667 AMQ851671:AMQ852667 AWM851671:AWM852667 BGI851671:BGI852667 BQE851671:BQE852667 CAA851671:CAA852667 CJW851671:CJW852667 CTS851671:CTS852667 DDO851671:DDO852667 DNK851671:DNK852667 DXG851671:DXG852667 EHC851671:EHC852667 EQY851671:EQY852667 FAU851671:FAU852667 FKQ851671:FKQ852667 FUM851671:FUM852667 GEI851671:GEI852667 GOE851671:GOE852667 GYA851671:GYA852667 HHW851671:HHW852667 HRS851671:HRS852667 IBO851671:IBO852667 ILK851671:ILK852667 IVG851671:IVG852667 JFC851671:JFC852667 JOY851671:JOY852667 JYU851671:JYU852667 KIQ851671:KIQ852667 KSM851671:KSM852667 LCI851671:LCI852667 LME851671:LME852667 LWA851671:LWA852667 MFW851671:MFW852667 MPS851671:MPS852667 MZO851671:MZO852667 NJK851671:NJK852667 NTG851671:NTG852667 ODC851671:ODC852667 OMY851671:OMY852667 OWU851671:OWU852667 PGQ851671:PGQ852667 PQM851671:PQM852667 QAI851671:QAI852667 QKE851671:QKE852667 QUA851671:QUA852667 RDW851671:RDW852667 RNS851671:RNS852667 RXO851671:RXO852667 SHK851671:SHK852667 SRG851671:SRG852667 TBC851671:TBC852667 TKY851671:TKY852667 TUU851671:TUU852667 UEQ851671:UEQ852667 UOM851671:UOM852667 UYI851671:UYI852667 VIE851671:VIE852667 VSA851671:VSA852667 WBW851671:WBW852667 WLS851671:WLS852667 WVO851671:WVO852667 I917207:I918203 JC917207:JC918203 SY917207:SY918203 ACU917207:ACU918203 AMQ917207:AMQ918203 AWM917207:AWM918203 BGI917207:BGI918203 BQE917207:BQE918203 CAA917207:CAA918203 CJW917207:CJW918203 CTS917207:CTS918203 DDO917207:DDO918203 DNK917207:DNK918203 DXG917207:DXG918203 EHC917207:EHC918203 EQY917207:EQY918203 FAU917207:FAU918203 FKQ917207:FKQ918203 FUM917207:FUM918203 GEI917207:GEI918203 GOE917207:GOE918203 GYA917207:GYA918203 HHW917207:HHW918203 HRS917207:HRS918203 IBO917207:IBO918203 ILK917207:ILK918203 IVG917207:IVG918203 JFC917207:JFC918203 JOY917207:JOY918203 JYU917207:JYU918203 KIQ917207:KIQ918203 KSM917207:KSM918203 LCI917207:LCI918203 LME917207:LME918203 LWA917207:LWA918203 MFW917207:MFW918203 MPS917207:MPS918203 MZO917207:MZO918203 NJK917207:NJK918203 NTG917207:NTG918203 ODC917207:ODC918203 OMY917207:OMY918203 OWU917207:OWU918203 PGQ917207:PGQ918203 PQM917207:PQM918203 QAI917207:QAI918203 QKE917207:QKE918203 QUA917207:QUA918203 RDW917207:RDW918203 RNS917207:RNS918203 RXO917207:RXO918203 SHK917207:SHK918203 SRG917207:SRG918203 TBC917207:TBC918203 TKY917207:TKY918203 TUU917207:TUU918203 UEQ917207:UEQ918203 UOM917207:UOM918203 UYI917207:UYI918203 VIE917207:VIE918203 VSA917207:VSA918203 WBW917207:WBW918203 WLS917207:WLS918203 WVO917207:WVO918203 I982743:I983739 JC982743:JC983739 SY982743:SY983739 ACU982743:ACU983739 AMQ982743:AMQ983739 AWM982743:AWM983739 BGI982743:BGI983739 BQE982743:BQE983739 CAA982743:CAA983739 CJW982743:CJW983739 CTS982743:CTS983739 DDO982743:DDO983739 DNK982743:DNK983739 DXG982743:DXG983739 EHC982743:EHC983739 EQY982743:EQY983739 FAU982743:FAU983739 FKQ982743:FKQ983739 FUM982743:FUM983739 GEI982743:GEI983739 GOE982743:GOE983739 GYA982743:GYA983739 HHW982743:HHW983739 HRS982743:HRS983739 IBO982743:IBO983739 ILK982743:ILK983739 IVG982743:IVG983739 JFC982743:JFC983739 JOY982743:JOY983739 JYU982743:JYU983739 KIQ982743:KIQ983739 KSM982743:KSM983739 LCI982743:LCI983739 LME982743:LME983739 LWA982743:LWA983739 MFW982743:MFW983739 MPS982743:MPS983739 MZO982743:MZO983739 NJK982743:NJK983739 NTG982743:NTG983739 ODC982743:ODC983739 OMY982743:OMY983739 OWU982743:OWU983739 PGQ982743:PGQ983739 PQM982743:PQM983739 QAI982743:QAI983739 QKE982743:QKE983739 QUA982743:QUA983739 RDW982743:RDW983739 RNS982743:RNS983739 RXO982743:RXO983739 SHK982743:SHK983739 SRG982743:SRG983739 TBC982743:TBC983739 TKY982743:TKY983739 TUU982743:TUU983739 UEQ982743:UEQ983739 UOM982743:UOM983739 UYI982743:UYI983739 VIE982743:VIE983739 VSA982743:VSA983739 WBW982743:WBW983739 I683:I699 I31:I681 WVO31:WVO699 WLS31:WLS699 WBW31:WBW699 VSA31:VSA699 VIE31:VIE699 UYI31:UYI699 UOM31:UOM699 UEQ31:UEQ699 TUU31:TUU699 TKY31:TKY699 TBC31:TBC699 SRG31:SRG699 SHK31:SHK699 RXO31:RXO699 RNS31:RNS699 RDW31:RDW699 QUA31:QUA699 QKE31:QKE699 QAI31:QAI699 PQM31:PQM699 PGQ31:PGQ699 OWU31:OWU699 OMY31:OMY699 ODC31:ODC699 NTG31:NTG699 NJK31:NJK699 MZO31:MZO699 MPS31:MPS699 MFW31:MFW699 LWA31:LWA699 LME31:LME699 LCI31:LCI699 KSM31:KSM699 KIQ31:KIQ699 JYU31:JYU699 JOY31:JOY699 JFC31:JFC699 IVG31:IVG699 ILK31:ILK699 IBO31:IBO699 HRS31:HRS699 HHW31:HHW699 GYA31:GYA699 GOE31:GOE699 GEI31:GEI699 FUM31:FUM699 FKQ31:FKQ699 FAU31:FAU699 EQY31:EQY699 EHC31:EHC699 DXG31:DXG699 DNK31:DNK699 DDO31:DDO699 CTS31:CTS699 CJW31:CJW699 CAA31:CAA699 BQE31:BQE699 BGI31:BGI699 AWM31:AWM699 AMQ31:AMQ699 ACU31:ACU699 SY31:SY699 JC31:JC699" xr:uid="{00000000-0002-0000-0600-000001000000}">
      <formula1>$I$1:$I$6</formula1>
    </dataValidation>
    <dataValidation type="list" allowBlank="1" showInputMessage="1" showErrorMessage="1" sqref="Q65241:Q66237 WVX982743:WVX983739 JL65239:JL66235 TH65239:TH66235 ADD65239:ADD66235 AMZ65239:AMZ66235 AWV65239:AWV66235 BGR65239:BGR66235 BQN65239:BQN66235 CAJ65239:CAJ66235 CKF65239:CKF66235 CUB65239:CUB66235 DDX65239:DDX66235 DNT65239:DNT66235 DXP65239:DXP66235 EHL65239:EHL66235 ERH65239:ERH66235 FBD65239:FBD66235 FKZ65239:FKZ66235 FUV65239:FUV66235 GER65239:GER66235 GON65239:GON66235 GYJ65239:GYJ66235 HIF65239:HIF66235 HSB65239:HSB66235 IBX65239:IBX66235 ILT65239:ILT66235 IVP65239:IVP66235 JFL65239:JFL66235 JPH65239:JPH66235 JZD65239:JZD66235 KIZ65239:KIZ66235 KSV65239:KSV66235 LCR65239:LCR66235 LMN65239:LMN66235 LWJ65239:LWJ66235 MGF65239:MGF66235 MQB65239:MQB66235 MZX65239:MZX66235 NJT65239:NJT66235 NTP65239:NTP66235 ODL65239:ODL66235 ONH65239:ONH66235 OXD65239:OXD66235 PGZ65239:PGZ66235 PQV65239:PQV66235 QAR65239:QAR66235 QKN65239:QKN66235 QUJ65239:QUJ66235 REF65239:REF66235 ROB65239:ROB66235 RXX65239:RXX66235 SHT65239:SHT66235 SRP65239:SRP66235 TBL65239:TBL66235 TLH65239:TLH66235 TVD65239:TVD66235 UEZ65239:UEZ66235 UOV65239:UOV66235 UYR65239:UYR66235 VIN65239:VIN66235 VSJ65239:VSJ66235 WCF65239:WCF66235 WMB65239:WMB66235 WVX65239:WVX66235 Q130777:Q131773 JL130775:JL131771 TH130775:TH131771 ADD130775:ADD131771 AMZ130775:AMZ131771 AWV130775:AWV131771 BGR130775:BGR131771 BQN130775:BQN131771 CAJ130775:CAJ131771 CKF130775:CKF131771 CUB130775:CUB131771 DDX130775:DDX131771 DNT130775:DNT131771 DXP130775:DXP131771 EHL130775:EHL131771 ERH130775:ERH131771 FBD130775:FBD131771 FKZ130775:FKZ131771 FUV130775:FUV131771 GER130775:GER131771 GON130775:GON131771 GYJ130775:GYJ131771 HIF130775:HIF131771 HSB130775:HSB131771 IBX130775:IBX131771 ILT130775:ILT131771 IVP130775:IVP131771 JFL130775:JFL131771 JPH130775:JPH131771 JZD130775:JZD131771 KIZ130775:KIZ131771 KSV130775:KSV131771 LCR130775:LCR131771 LMN130775:LMN131771 LWJ130775:LWJ131771 MGF130775:MGF131771 MQB130775:MQB131771 MZX130775:MZX131771 NJT130775:NJT131771 NTP130775:NTP131771 ODL130775:ODL131771 ONH130775:ONH131771 OXD130775:OXD131771 PGZ130775:PGZ131771 PQV130775:PQV131771 QAR130775:QAR131771 QKN130775:QKN131771 QUJ130775:QUJ131771 REF130775:REF131771 ROB130775:ROB131771 RXX130775:RXX131771 SHT130775:SHT131771 SRP130775:SRP131771 TBL130775:TBL131771 TLH130775:TLH131771 TVD130775:TVD131771 UEZ130775:UEZ131771 UOV130775:UOV131771 UYR130775:UYR131771 VIN130775:VIN131771 VSJ130775:VSJ131771 WCF130775:WCF131771 WMB130775:WMB131771 WVX130775:WVX131771 Q196313:Q197309 JL196311:JL197307 TH196311:TH197307 ADD196311:ADD197307 AMZ196311:AMZ197307 AWV196311:AWV197307 BGR196311:BGR197307 BQN196311:BQN197307 CAJ196311:CAJ197307 CKF196311:CKF197307 CUB196311:CUB197307 DDX196311:DDX197307 DNT196311:DNT197307 DXP196311:DXP197307 EHL196311:EHL197307 ERH196311:ERH197307 FBD196311:FBD197307 FKZ196311:FKZ197307 FUV196311:FUV197307 GER196311:GER197307 GON196311:GON197307 GYJ196311:GYJ197307 HIF196311:HIF197307 HSB196311:HSB197307 IBX196311:IBX197307 ILT196311:ILT197307 IVP196311:IVP197307 JFL196311:JFL197307 JPH196311:JPH197307 JZD196311:JZD197307 KIZ196311:KIZ197307 KSV196311:KSV197307 LCR196311:LCR197307 LMN196311:LMN197307 LWJ196311:LWJ197307 MGF196311:MGF197307 MQB196311:MQB197307 MZX196311:MZX197307 NJT196311:NJT197307 NTP196311:NTP197307 ODL196311:ODL197307 ONH196311:ONH197307 OXD196311:OXD197307 PGZ196311:PGZ197307 PQV196311:PQV197307 QAR196311:QAR197307 QKN196311:QKN197307 QUJ196311:QUJ197307 REF196311:REF197307 ROB196311:ROB197307 RXX196311:RXX197307 SHT196311:SHT197307 SRP196311:SRP197307 TBL196311:TBL197307 TLH196311:TLH197307 TVD196311:TVD197307 UEZ196311:UEZ197307 UOV196311:UOV197307 UYR196311:UYR197307 VIN196311:VIN197307 VSJ196311:VSJ197307 WCF196311:WCF197307 WMB196311:WMB197307 WVX196311:WVX197307 Q261849:Q262845 JL261847:JL262843 TH261847:TH262843 ADD261847:ADD262843 AMZ261847:AMZ262843 AWV261847:AWV262843 BGR261847:BGR262843 BQN261847:BQN262843 CAJ261847:CAJ262843 CKF261847:CKF262843 CUB261847:CUB262843 DDX261847:DDX262843 DNT261847:DNT262843 DXP261847:DXP262843 EHL261847:EHL262843 ERH261847:ERH262843 FBD261847:FBD262843 FKZ261847:FKZ262843 FUV261847:FUV262843 GER261847:GER262843 GON261847:GON262843 GYJ261847:GYJ262843 HIF261847:HIF262843 HSB261847:HSB262843 IBX261847:IBX262843 ILT261847:ILT262843 IVP261847:IVP262843 JFL261847:JFL262843 JPH261847:JPH262843 JZD261847:JZD262843 KIZ261847:KIZ262843 KSV261847:KSV262843 LCR261847:LCR262843 LMN261847:LMN262843 LWJ261847:LWJ262843 MGF261847:MGF262843 MQB261847:MQB262843 MZX261847:MZX262843 NJT261847:NJT262843 NTP261847:NTP262843 ODL261847:ODL262843 ONH261847:ONH262843 OXD261847:OXD262843 PGZ261847:PGZ262843 PQV261847:PQV262843 QAR261847:QAR262843 QKN261847:QKN262843 QUJ261847:QUJ262843 REF261847:REF262843 ROB261847:ROB262843 RXX261847:RXX262843 SHT261847:SHT262843 SRP261847:SRP262843 TBL261847:TBL262843 TLH261847:TLH262843 TVD261847:TVD262843 UEZ261847:UEZ262843 UOV261847:UOV262843 UYR261847:UYR262843 VIN261847:VIN262843 VSJ261847:VSJ262843 WCF261847:WCF262843 WMB261847:WMB262843 WVX261847:WVX262843 Q327385:Q328381 JL327383:JL328379 TH327383:TH328379 ADD327383:ADD328379 AMZ327383:AMZ328379 AWV327383:AWV328379 BGR327383:BGR328379 BQN327383:BQN328379 CAJ327383:CAJ328379 CKF327383:CKF328379 CUB327383:CUB328379 DDX327383:DDX328379 DNT327383:DNT328379 DXP327383:DXP328379 EHL327383:EHL328379 ERH327383:ERH328379 FBD327383:FBD328379 FKZ327383:FKZ328379 FUV327383:FUV328379 GER327383:GER328379 GON327383:GON328379 GYJ327383:GYJ328379 HIF327383:HIF328379 HSB327383:HSB328379 IBX327383:IBX328379 ILT327383:ILT328379 IVP327383:IVP328379 JFL327383:JFL328379 JPH327383:JPH328379 JZD327383:JZD328379 KIZ327383:KIZ328379 KSV327383:KSV328379 LCR327383:LCR328379 LMN327383:LMN328379 LWJ327383:LWJ328379 MGF327383:MGF328379 MQB327383:MQB328379 MZX327383:MZX328379 NJT327383:NJT328379 NTP327383:NTP328379 ODL327383:ODL328379 ONH327383:ONH328379 OXD327383:OXD328379 PGZ327383:PGZ328379 PQV327383:PQV328379 QAR327383:QAR328379 QKN327383:QKN328379 QUJ327383:QUJ328379 REF327383:REF328379 ROB327383:ROB328379 RXX327383:RXX328379 SHT327383:SHT328379 SRP327383:SRP328379 TBL327383:TBL328379 TLH327383:TLH328379 TVD327383:TVD328379 UEZ327383:UEZ328379 UOV327383:UOV328379 UYR327383:UYR328379 VIN327383:VIN328379 VSJ327383:VSJ328379 WCF327383:WCF328379 WMB327383:WMB328379 WVX327383:WVX328379 Q392921:Q393917 JL392919:JL393915 TH392919:TH393915 ADD392919:ADD393915 AMZ392919:AMZ393915 AWV392919:AWV393915 BGR392919:BGR393915 BQN392919:BQN393915 CAJ392919:CAJ393915 CKF392919:CKF393915 CUB392919:CUB393915 DDX392919:DDX393915 DNT392919:DNT393915 DXP392919:DXP393915 EHL392919:EHL393915 ERH392919:ERH393915 FBD392919:FBD393915 FKZ392919:FKZ393915 FUV392919:FUV393915 GER392919:GER393915 GON392919:GON393915 GYJ392919:GYJ393915 HIF392919:HIF393915 HSB392919:HSB393915 IBX392919:IBX393915 ILT392919:ILT393915 IVP392919:IVP393915 JFL392919:JFL393915 JPH392919:JPH393915 JZD392919:JZD393915 KIZ392919:KIZ393915 KSV392919:KSV393915 LCR392919:LCR393915 LMN392919:LMN393915 LWJ392919:LWJ393915 MGF392919:MGF393915 MQB392919:MQB393915 MZX392919:MZX393915 NJT392919:NJT393915 NTP392919:NTP393915 ODL392919:ODL393915 ONH392919:ONH393915 OXD392919:OXD393915 PGZ392919:PGZ393915 PQV392919:PQV393915 QAR392919:QAR393915 QKN392919:QKN393915 QUJ392919:QUJ393915 REF392919:REF393915 ROB392919:ROB393915 RXX392919:RXX393915 SHT392919:SHT393915 SRP392919:SRP393915 TBL392919:TBL393915 TLH392919:TLH393915 TVD392919:TVD393915 UEZ392919:UEZ393915 UOV392919:UOV393915 UYR392919:UYR393915 VIN392919:VIN393915 VSJ392919:VSJ393915 WCF392919:WCF393915 WMB392919:WMB393915 WVX392919:WVX393915 Q458457:Q459453 JL458455:JL459451 TH458455:TH459451 ADD458455:ADD459451 AMZ458455:AMZ459451 AWV458455:AWV459451 BGR458455:BGR459451 BQN458455:BQN459451 CAJ458455:CAJ459451 CKF458455:CKF459451 CUB458455:CUB459451 DDX458455:DDX459451 DNT458455:DNT459451 DXP458455:DXP459451 EHL458455:EHL459451 ERH458455:ERH459451 FBD458455:FBD459451 FKZ458455:FKZ459451 FUV458455:FUV459451 GER458455:GER459451 GON458455:GON459451 GYJ458455:GYJ459451 HIF458455:HIF459451 HSB458455:HSB459451 IBX458455:IBX459451 ILT458455:ILT459451 IVP458455:IVP459451 JFL458455:JFL459451 JPH458455:JPH459451 JZD458455:JZD459451 KIZ458455:KIZ459451 KSV458455:KSV459451 LCR458455:LCR459451 LMN458455:LMN459451 LWJ458455:LWJ459451 MGF458455:MGF459451 MQB458455:MQB459451 MZX458455:MZX459451 NJT458455:NJT459451 NTP458455:NTP459451 ODL458455:ODL459451 ONH458455:ONH459451 OXD458455:OXD459451 PGZ458455:PGZ459451 PQV458455:PQV459451 QAR458455:QAR459451 QKN458455:QKN459451 QUJ458455:QUJ459451 REF458455:REF459451 ROB458455:ROB459451 RXX458455:RXX459451 SHT458455:SHT459451 SRP458455:SRP459451 TBL458455:TBL459451 TLH458455:TLH459451 TVD458455:TVD459451 UEZ458455:UEZ459451 UOV458455:UOV459451 UYR458455:UYR459451 VIN458455:VIN459451 VSJ458455:VSJ459451 WCF458455:WCF459451 WMB458455:WMB459451 WVX458455:WVX459451 Q523993:Q524989 JL523991:JL524987 TH523991:TH524987 ADD523991:ADD524987 AMZ523991:AMZ524987 AWV523991:AWV524987 BGR523991:BGR524987 BQN523991:BQN524987 CAJ523991:CAJ524987 CKF523991:CKF524987 CUB523991:CUB524987 DDX523991:DDX524987 DNT523991:DNT524987 DXP523991:DXP524987 EHL523991:EHL524987 ERH523991:ERH524987 FBD523991:FBD524987 FKZ523991:FKZ524987 FUV523991:FUV524987 GER523991:GER524987 GON523991:GON524987 GYJ523991:GYJ524987 HIF523991:HIF524987 HSB523991:HSB524987 IBX523991:IBX524987 ILT523991:ILT524987 IVP523991:IVP524987 JFL523991:JFL524987 JPH523991:JPH524987 JZD523991:JZD524987 KIZ523991:KIZ524987 KSV523991:KSV524987 LCR523991:LCR524987 LMN523991:LMN524987 LWJ523991:LWJ524987 MGF523991:MGF524987 MQB523991:MQB524987 MZX523991:MZX524987 NJT523991:NJT524987 NTP523991:NTP524987 ODL523991:ODL524987 ONH523991:ONH524987 OXD523991:OXD524987 PGZ523991:PGZ524987 PQV523991:PQV524987 QAR523991:QAR524987 QKN523991:QKN524987 QUJ523991:QUJ524987 REF523991:REF524987 ROB523991:ROB524987 RXX523991:RXX524987 SHT523991:SHT524987 SRP523991:SRP524987 TBL523991:TBL524987 TLH523991:TLH524987 TVD523991:TVD524987 UEZ523991:UEZ524987 UOV523991:UOV524987 UYR523991:UYR524987 VIN523991:VIN524987 VSJ523991:VSJ524987 WCF523991:WCF524987 WMB523991:WMB524987 WVX523991:WVX524987 Q589529:Q590525 JL589527:JL590523 TH589527:TH590523 ADD589527:ADD590523 AMZ589527:AMZ590523 AWV589527:AWV590523 BGR589527:BGR590523 BQN589527:BQN590523 CAJ589527:CAJ590523 CKF589527:CKF590523 CUB589527:CUB590523 DDX589527:DDX590523 DNT589527:DNT590523 DXP589527:DXP590523 EHL589527:EHL590523 ERH589527:ERH590523 FBD589527:FBD590523 FKZ589527:FKZ590523 FUV589527:FUV590523 GER589527:GER590523 GON589527:GON590523 GYJ589527:GYJ590523 HIF589527:HIF590523 HSB589527:HSB590523 IBX589527:IBX590523 ILT589527:ILT590523 IVP589527:IVP590523 JFL589527:JFL590523 JPH589527:JPH590523 JZD589527:JZD590523 KIZ589527:KIZ590523 KSV589527:KSV590523 LCR589527:LCR590523 LMN589527:LMN590523 LWJ589527:LWJ590523 MGF589527:MGF590523 MQB589527:MQB590523 MZX589527:MZX590523 NJT589527:NJT590523 NTP589527:NTP590523 ODL589527:ODL590523 ONH589527:ONH590523 OXD589527:OXD590523 PGZ589527:PGZ590523 PQV589527:PQV590523 QAR589527:QAR590523 QKN589527:QKN590523 QUJ589527:QUJ590523 REF589527:REF590523 ROB589527:ROB590523 RXX589527:RXX590523 SHT589527:SHT590523 SRP589527:SRP590523 TBL589527:TBL590523 TLH589527:TLH590523 TVD589527:TVD590523 UEZ589527:UEZ590523 UOV589527:UOV590523 UYR589527:UYR590523 VIN589527:VIN590523 VSJ589527:VSJ590523 WCF589527:WCF590523 WMB589527:WMB590523 WVX589527:WVX590523 Q655065:Q656061 JL655063:JL656059 TH655063:TH656059 ADD655063:ADD656059 AMZ655063:AMZ656059 AWV655063:AWV656059 BGR655063:BGR656059 BQN655063:BQN656059 CAJ655063:CAJ656059 CKF655063:CKF656059 CUB655063:CUB656059 DDX655063:DDX656059 DNT655063:DNT656059 DXP655063:DXP656059 EHL655063:EHL656059 ERH655063:ERH656059 FBD655063:FBD656059 FKZ655063:FKZ656059 FUV655063:FUV656059 GER655063:GER656059 GON655063:GON656059 GYJ655063:GYJ656059 HIF655063:HIF656059 HSB655063:HSB656059 IBX655063:IBX656059 ILT655063:ILT656059 IVP655063:IVP656059 JFL655063:JFL656059 JPH655063:JPH656059 JZD655063:JZD656059 KIZ655063:KIZ656059 KSV655063:KSV656059 LCR655063:LCR656059 LMN655063:LMN656059 LWJ655063:LWJ656059 MGF655063:MGF656059 MQB655063:MQB656059 MZX655063:MZX656059 NJT655063:NJT656059 NTP655063:NTP656059 ODL655063:ODL656059 ONH655063:ONH656059 OXD655063:OXD656059 PGZ655063:PGZ656059 PQV655063:PQV656059 QAR655063:QAR656059 QKN655063:QKN656059 QUJ655063:QUJ656059 REF655063:REF656059 ROB655063:ROB656059 RXX655063:RXX656059 SHT655063:SHT656059 SRP655063:SRP656059 TBL655063:TBL656059 TLH655063:TLH656059 TVD655063:TVD656059 UEZ655063:UEZ656059 UOV655063:UOV656059 UYR655063:UYR656059 VIN655063:VIN656059 VSJ655063:VSJ656059 WCF655063:WCF656059 WMB655063:WMB656059 WVX655063:WVX656059 Q720601:Q721597 JL720599:JL721595 TH720599:TH721595 ADD720599:ADD721595 AMZ720599:AMZ721595 AWV720599:AWV721595 BGR720599:BGR721595 BQN720599:BQN721595 CAJ720599:CAJ721595 CKF720599:CKF721595 CUB720599:CUB721595 DDX720599:DDX721595 DNT720599:DNT721595 DXP720599:DXP721595 EHL720599:EHL721595 ERH720599:ERH721595 FBD720599:FBD721595 FKZ720599:FKZ721595 FUV720599:FUV721595 GER720599:GER721595 GON720599:GON721595 GYJ720599:GYJ721595 HIF720599:HIF721595 HSB720599:HSB721595 IBX720599:IBX721595 ILT720599:ILT721595 IVP720599:IVP721595 JFL720599:JFL721595 JPH720599:JPH721595 JZD720599:JZD721595 KIZ720599:KIZ721595 KSV720599:KSV721595 LCR720599:LCR721595 LMN720599:LMN721595 LWJ720599:LWJ721595 MGF720599:MGF721595 MQB720599:MQB721595 MZX720599:MZX721595 NJT720599:NJT721595 NTP720599:NTP721595 ODL720599:ODL721595 ONH720599:ONH721595 OXD720599:OXD721595 PGZ720599:PGZ721595 PQV720599:PQV721595 QAR720599:QAR721595 QKN720599:QKN721595 QUJ720599:QUJ721595 REF720599:REF721595 ROB720599:ROB721595 RXX720599:RXX721595 SHT720599:SHT721595 SRP720599:SRP721595 TBL720599:TBL721595 TLH720599:TLH721595 TVD720599:TVD721595 UEZ720599:UEZ721595 UOV720599:UOV721595 UYR720599:UYR721595 VIN720599:VIN721595 VSJ720599:VSJ721595 WCF720599:WCF721595 WMB720599:WMB721595 WVX720599:WVX721595 Q786137:Q787133 JL786135:JL787131 TH786135:TH787131 ADD786135:ADD787131 AMZ786135:AMZ787131 AWV786135:AWV787131 BGR786135:BGR787131 BQN786135:BQN787131 CAJ786135:CAJ787131 CKF786135:CKF787131 CUB786135:CUB787131 DDX786135:DDX787131 DNT786135:DNT787131 DXP786135:DXP787131 EHL786135:EHL787131 ERH786135:ERH787131 FBD786135:FBD787131 FKZ786135:FKZ787131 FUV786135:FUV787131 GER786135:GER787131 GON786135:GON787131 GYJ786135:GYJ787131 HIF786135:HIF787131 HSB786135:HSB787131 IBX786135:IBX787131 ILT786135:ILT787131 IVP786135:IVP787131 JFL786135:JFL787131 JPH786135:JPH787131 JZD786135:JZD787131 KIZ786135:KIZ787131 KSV786135:KSV787131 LCR786135:LCR787131 LMN786135:LMN787131 LWJ786135:LWJ787131 MGF786135:MGF787131 MQB786135:MQB787131 MZX786135:MZX787131 NJT786135:NJT787131 NTP786135:NTP787131 ODL786135:ODL787131 ONH786135:ONH787131 OXD786135:OXD787131 PGZ786135:PGZ787131 PQV786135:PQV787131 QAR786135:QAR787131 QKN786135:QKN787131 QUJ786135:QUJ787131 REF786135:REF787131 ROB786135:ROB787131 RXX786135:RXX787131 SHT786135:SHT787131 SRP786135:SRP787131 TBL786135:TBL787131 TLH786135:TLH787131 TVD786135:TVD787131 UEZ786135:UEZ787131 UOV786135:UOV787131 UYR786135:UYR787131 VIN786135:VIN787131 VSJ786135:VSJ787131 WCF786135:WCF787131 WMB786135:WMB787131 WVX786135:WVX787131 Q851673:Q852669 JL851671:JL852667 TH851671:TH852667 ADD851671:ADD852667 AMZ851671:AMZ852667 AWV851671:AWV852667 BGR851671:BGR852667 BQN851671:BQN852667 CAJ851671:CAJ852667 CKF851671:CKF852667 CUB851671:CUB852667 DDX851671:DDX852667 DNT851671:DNT852667 DXP851671:DXP852667 EHL851671:EHL852667 ERH851671:ERH852667 FBD851671:FBD852667 FKZ851671:FKZ852667 FUV851671:FUV852667 GER851671:GER852667 GON851671:GON852667 GYJ851671:GYJ852667 HIF851671:HIF852667 HSB851671:HSB852667 IBX851671:IBX852667 ILT851671:ILT852667 IVP851671:IVP852667 JFL851671:JFL852667 JPH851671:JPH852667 JZD851671:JZD852667 KIZ851671:KIZ852667 KSV851671:KSV852667 LCR851671:LCR852667 LMN851671:LMN852667 LWJ851671:LWJ852667 MGF851671:MGF852667 MQB851671:MQB852667 MZX851671:MZX852667 NJT851671:NJT852667 NTP851671:NTP852667 ODL851671:ODL852667 ONH851671:ONH852667 OXD851671:OXD852667 PGZ851671:PGZ852667 PQV851671:PQV852667 QAR851671:QAR852667 QKN851671:QKN852667 QUJ851671:QUJ852667 REF851671:REF852667 ROB851671:ROB852667 RXX851671:RXX852667 SHT851671:SHT852667 SRP851671:SRP852667 TBL851671:TBL852667 TLH851671:TLH852667 TVD851671:TVD852667 UEZ851671:UEZ852667 UOV851671:UOV852667 UYR851671:UYR852667 VIN851671:VIN852667 VSJ851671:VSJ852667 WCF851671:WCF852667 WMB851671:WMB852667 WVX851671:WVX852667 Q917209:Q918205 JL917207:JL918203 TH917207:TH918203 ADD917207:ADD918203 AMZ917207:AMZ918203 AWV917207:AWV918203 BGR917207:BGR918203 BQN917207:BQN918203 CAJ917207:CAJ918203 CKF917207:CKF918203 CUB917207:CUB918203 DDX917207:DDX918203 DNT917207:DNT918203 DXP917207:DXP918203 EHL917207:EHL918203 ERH917207:ERH918203 FBD917207:FBD918203 FKZ917207:FKZ918203 FUV917207:FUV918203 GER917207:GER918203 GON917207:GON918203 GYJ917207:GYJ918203 HIF917207:HIF918203 HSB917207:HSB918203 IBX917207:IBX918203 ILT917207:ILT918203 IVP917207:IVP918203 JFL917207:JFL918203 JPH917207:JPH918203 JZD917207:JZD918203 KIZ917207:KIZ918203 KSV917207:KSV918203 LCR917207:LCR918203 LMN917207:LMN918203 LWJ917207:LWJ918203 MGF917207:MGF918203 MQB917207:MQB918203 MZX917207:MZX918203 NJT917207:NJT918203 NTP917207:NTP918203 ODL917207:ODL918203 ONH917207:ONH918203 OXD917207:OXD918203 PGZ917207:PGZ918203 PQV917207:PQV918203 QAR917207:QAR918203 QKN917207:QKN918203 QUJ917207:QUJ918203 REF917207:REF918203 ROB917207:ROB918203 RXX917207:RXX918203 SHT917207:SHT918203 SRP917207:SRP918203 TBL917207:TBL918203 TLH917207:TLH918203 TVD917207:TVD918203 UEZ917207:UEZ918203 UOV917207:UOV918203 UYR917207:UYR918203 VIN917207:VIN918203 VSJ917207:VSJ918203 WCF917207:WCF918203 WMB917207:WMB918203 WVX917207:WVX918203 Q982745:Q983741 JL982743:JL983739 TH982743:TH983739 ADD982743:ADD983739 AMZ982743:AMZ983739 AWV982743:AWV983739 BGR982743:BGR983739 BQN982743:BQN983739 CAJ982743:CAJ983739 CKF982743:CKF983739 CUB982743:CUB983739 DDX982743:DDX983739 DNT982743:DNT983739 DXP982743:DXP983739 EHL982743:EHL983739 ERH982743:ERH983739 FBD982743:FBD983739 FKZ982743:FKZ983739 FUV982743:FUV983739 GER982743:GER983739 GON982743:GON983739 GYJ982743:GYJ983739 HIF982743:HIF983739 HSB982743:HSB983739 IBX982743:IBX983739 ILT982743:ILT983739 IVP982743:IVP983739 JFL982743:JFL983739 JPH982743:JPH983739 JZD982743:JZD983739 KIZ982743:KIZ983739 KSV982743:KSV983739 LCR982743:LCR983739 LMN982743:LMN983739 LWJ982743:LWJ983739 MGF982743:MGF983739 MQB982743:MQB983739 MZX982743:MZX983739 NJT982743:NJT983739 NTP982743:NTP983739 ODL982743:ODL983739 ONH982743:ONH983739 OXD982743:OXD983739 PGZ982743:PGZ983739 PQV982743:PQV983739 QAR982743:QAR983739 QKN982743:QKN983739 QUJ982743:QUJ983739 REF982743:REF983739 ROB982743:ROB983739 RXX982743:RXX983739 SHT982743:SHT983739 SRP982743:SRP983739 TBL982743:TBL983739 TLH982743:TLH983739 TVD982743:TVD983739 UEZ982743:UEZ983739 UOV982743:UOV983739 UYR982743:UYR983739 VIN982743:VIN983739 VSJ982743:VSJ983739 WCF982743:WCF983739 WMB982743:WMB983739 Q683:Q701 Q31:Q681 WVX31:WVX699 WMB31:WMB699 WCF31:WCF699 VSJ31:VSJ699 VIN31:VIN699 UYR31:UYR699 UOV31:UOV699 UEZ31:UEZ699 TVD31:TVD699 TLH31:TLH699 TBL31:TBL699 SRP31:SRP699 SHT31:SHT699 RXX31:RXX699 ROB31:ROB699 REF31:REF699 QUJ31:QUJ699 QKN31:QKN699 QAR31:QAR699 PQV31:PQV699 PGZ31:PGZ699 OXD31:OXD699 ONH31:ONH699 ODL31:ODL699 NTP31:NTP699 NJT31:NJT699 MZX31:MZX699 MQB31:MQB699 MGF31:MGF699 LWJ31:LWJ699 LMN31:LMN699 LCR31:LCR699 KSV31:KSV699 KIZ31:KIZ699 JZD31:JZD699 JPH31:JPH699 JFL31:JFL699 IVP31:IVP699 ILT31:ILT699 IBX31:IBX699 HSB31:HSB699 HIF31:HIF699 GYJ31:GYJ699 GON31:GON699 GER31:GER699 FUV31:FUV699 FKZ31:FKZ699 FBD31:FBD699 ERH31:ERH699 EHL31:EHL699 DXP31:DXP699 DNT31:DNT699 DDX31:DDX699 CUB31:CUB699 CKF31:CKF699 CAJ31:CAJ699 BQN31:BQN699 BGR31:BGR699 AWV31:AWV699 AMZ31:AMZ699 ADD31:ADD699 TH31:TH699 JL31:JL699" xr:uid="{00000000-0002-0000-0600-000002000000}">
      <formula1>$Q$2:$Q$15</formula1>
    </dataValidation>
    <dataValidation type="list" allowBlank="1" showInputMessage="1" showErrorMessage="1" sqref="O65241:O66237 WVV982743:WVV983739 O696:O701 JJ65239:JJ66235 TF65239:TF66235 ADB65239:ADB66235 AMX65239:AMX66235 AWT65239:AWT66235 BGP65239:BGP66235 BQL65239:BQL66235 CAH65239:CAH66235 CKD65239:CKD66235 CTZ65239:CTZ66235 DDV65239:DDV66235 DNR65239:DNR66235 DXN65239:DXN66235 EHJ65239:EHJ66235 ERF65239:ERF66235 FBB65239:FBB66235 FKX65239:FKX66235 FUT65239:FUT66235 GEP65239:GEP66235 GOL65239:GOL66235 GYH65239:GYH66235 HID65239:HID66235 HRZ65239:HRZ66235 IBV65239:IBV66235 ILR65239:ILR66235 IVN65239:IVN66235 JFJ65239:JFJ66235 JPF65239:JPF66235 JZB65239:JZB66235 KIX65239:KIX66235 KST65239:KST66235 LCP65239:LCP66235 LML65239:LML66235 LWH65239:LWH66235 MGD65239:MGD66235 MPZ65239:MPZ66235 MZV65239:MZV66235 NJR65239:NJR66235 NTN65239:NTN66235 ODJ65239:ODJ66235 ONF65239:ONF66235 OXB65239:OXB66235 PGX65239:PGX66235 PQT65239:PQT66235 QAP65239:QAP66235 QKL65239:QKL66235 QUH65239:QUH66235 RED65239:RED66235 RNZ65239:RNZ66235 RXV65239:RXV66235 SHR65239:SHR66235 SRN65239:SRN66235 TBJ65239:TBJ66235 TLF65239:TLF66235 TVB65239:TVB66235 UEX65239:UEX66235 UOT65239:UOT66235 UYP65239:UYP66235 VIL65239:VIL66235 VSH65239:VSH66235 WCD65239:WCD66235 WLZ65239:WLZ66235 WVV65239:WVV66235 O130777:O131773 JJ130775:JJ131771 TF130775:TF131771 ADB130775:ADB131771 AMX130775:AMX131771 AWT130775:AWT131771 BGP130775:BGP131771 BQL130775:BQL131771 CAH130775:CAH131771 CKD130775:CKD131771 CTZ130775:CTZ131771 DDV130775:DDV131771 DNR130775:DNR131771 DXN130775:DXN131771 EHJ130775:EHJ131771 ERF130775:ERF131771 FBB130775:FBB131771 FKX130775:FKX131771 FUT130775:FUT131771 GEP130775:GEP131771 GOL130775:GOL131771 GYH130775:GYH131771 HID130775:HID131771 HRZ130775:HRZ131771 IBV130775:IBV131771 ILR130775:ILR131771 IVN130775:IVN131771 JFJ130775:JFJ131771 JPF130775:JPF131771 JZB130775:JZB131771 KIX130775:KIX131771 KST130775:KST131771 LCP130775:LCP131771 LML130775:LML131771 LWH130775:LWH131771 MGD130775:MGD131771 MPZ130775:MPZ131771 MZV130775:MZV131771 NJR130775:NJR131771 NTN130775:NTN131771 ODJ130775:ODJ131771 ONF130775:ONF131771 OXB130775:OXB131771 PGX130775:PGX131771 PQT130775:PQT131771 QAP130775:QAP131771 QKL130775:QKL131771 QUH130775:QUH131771 RED130775:RED131771 RNZ130775:RNZ131771 RXV130775:RXV131771 SHR130775:SHR131771 SRN130775:SRN131771 TBJ130775:TBJ131771 TLF130775:TLF131771 TVB130775:TVB131771 UEX130775:UEX131771 UOT130775:UOT131771 UYP130775:UYP131771 VIL130775:VIL131771 VSH130775:VSH131771 WCD130775:WCD131771 WLZ130775:WLZ131771 WVV130775:WVV131771 O196313:O197309 JJ196311:JJ197307 TF196311:TF197307 ADB196311:ADB197307 AMX196311:AMX197307 AWT196311:AWT197307 BGP196311:BGP197307 BQL196311:BQL197307 CAH196311:CAH197307 CKD196311:CKD197307 CTZ196311:CTZ197307 DDV196311:DDV197307 DNR196311:DNR197307 DXN196311:DXN197307 EHJ196311:EHJ197307 ERF196311:ERF197307 FBB196311:FBB197307 FKX196311:FKX197307 FUT196311:FUT197307 GEP196311:GEP197307 GOL196311:GOL197307 GYH196311:GYH197307 HID196311:HID197307 HRZ196311:HRZ197307 IBV196311:IBV197307 ILR196311:ILR197307 IVN196311:IVN197307 JFJ196311:JFJ197307 JPF196311:JPF197307 JZB196311:JZB197307 KIX196311:KIX197307 KST196311:KST197307 LCP196311:LCP197307 LML196311:LML197307 LWH196311:LWH197307 MGD196311:MGD197307 MPZ196311:MPZ197307 MZV196311:MZV197307 NJR196311:NJR197307 NTN196311:NTN197307 ODJ196311:ODJ197307 ONF196311:ONF197307 OXB196311:OXB197307 PGX196311:PGX197307 PQT196311:PQT197307 QAP196311:QAP197307 QKL196311:QKL197307 QUH196311:QUH197307 RED196311:RED197307 RNZ196311:RNZ197307 RXV196311:RXV197307 SHR196311:SHR197307 SRN196311:SRN197307 TBJ196311:TBJ197307 TLF196311:TLF197307 TVB196311:TVB197307 UEX196311:UEX197307 UOT196311:UOT197307 UYP196311:UYP197307 VIL196311:VIL197307 VSH196311:VSH197307 WCD196311:WCD197307 WLZ196311:WLZ197307 WVV196311:WVV197307 O261849:O262845 JJ261847:JJ262843 TF261847:TF262843 ADB261847:ADB262843 AMX261847:AMX262843 AWT261847:AWT262843 BGP261847:BGP262843 BQL261847:BQL262843 CAH261847:CAH262843 CKD261847:CKD262843 CTZ261847:CTZ262843 DDV261847:DDV262843 DNR261847:DNR262843 DXN261847:DXN262843 EHJ261847:EHJ262843 ERF261847:ERF262843 FBB261847:FBB262843 FKX261847:FKX262843 FUT261847:FUT262843 GEP261847:GEP262843 GOL261847:GOL262843 GYH261847:GYH262843 HID261847:HID262843 HRZ261847:HRZ262843 IBV261847:IBV262843 ILR261847:ILR262843 IVN261847:IVN262843 JFJ261847:JFJ262843 JPF261847:JPF262843 JZB261847:JZB262843 KIX261847:KIX262843 KST261847:KST262843 LCP261847:LCP262843 LML261847:LML262843 LWH261847:LWH262843 MGD261847:MGD262843 MPZ261847:MPZ262843 MZV261847:MZV262843 NJR261847:NJR262843 NTN261847:NTN262843 ODJ261847:ODJ262843 ONF261847:ONF262843 OXB261847:OXB262843 PGX261847:PGX262843 PQT261847:PQT262843 QAP261847:QAP262843 QKL261847:QKL262843 QUH261847:QUH262843 RED261847:RED262843 RNZ261847:RNZ262843 RXV261847:RXV262843 SHR261847:SHR262843 SRN261847:SRN262843 TBJ261847:TBJ262843 TLF261847:TLF262843 TVB261847:TVB262843 UEX261847:UEX262843 UOT261847:UOT262843 UYP261847:UYP262843 VIL261847:VIL262843 VSH261847:VSH262843 WCD261847:WCD262843 WLZ261847:WLZ262843 WVV261847:WVV262843 O327385:O328381 JJ327383:JJ328379 TF327383:TF328379 ADB327383:ADB328379 AMX327383:AMX328379 AWT327383:AWT328379 BGP327383:BGP328379 BQL327383:BQL328379 CAH327383:CAH328379 CKD327383:CKD328379 CTZ327383:CTZ328379 DDV327383:DDV328379 DNR327383:DNR328379 DXN327383:DXN328379 EHJ327383:EHJ328379 ERF327383:ERF328379 FBB327383:FBB328379 FKX327383:FKX328379 FUT327383:FUT328379 GEP327383:GEP328379 GOL327383:GOL328379 GYH327383:GYH328379 HID327383:HID328379 HRZ327383:HRZ328379 IBV327383:IBV328379 ILR327383:ILR328379 IVN327383:IVN328379 JFJ327383:JFJ328379 JPF327383:JPF328379 JZB327383:JZB328379 KIX327383:KIX328379 KST327383:KST328379 LCP327383:LCP328379 LML327383:LML328379 LWH327383:LWH328379 MGD327383:MGD328379 MPZ327383:MPZ328379 MZV327383:MZV328379 NJR327383:NJR328379 NTN327383:NTN328379 ODJ327383:ODJ328379 ONF327383:ONF328379 OXB327383:OXB328379 PGX327383:PGX328379 PQT327383:PQT328379 QAP327383:QAP328379 QKL327383:QKL328379 QUH327383:QUH328379 RED327383:RED328379 RNZ327383:RNZ328379 RXV327383:RXV328379 SHR327383:SHR328379 SRN327383:SRN328379 TBJ327383:TBJ328379 TLF327383:TLF328379 TVB327383:TVB328379 UEX327383:UEX328379 UOT327383:UOT328379 UYP327383:UYP328379 VIL327383:VIL328379 VSH327383:VSH328379 WCD327383:WCD328379 WLZ327383:WLZ328379 WVV327383:WVV328379 O392921:O393917 JJ392919:JJ393915 TF392919:TF393915 ADB392919:ADB393915 AMX392919:AMX393915 AWT392919:AWT393915 BGP392919:BGP393915 BQL392919:BQL393915 CAH392919:CAH393915 CKD392919:CKD393915 CTZ392919:CTZ393915 DDV392919:DDV393915 DNR392919:DNR393915 DXN392919:DXN393915 EHJ392919:EHJ393915 ERF392919:ERF393915 FBB392919:FBB393915 FKX392919:FKX393915 FUT392919:FUT393915 GEP392919:GEP393915 GOL392919:GOL393915 GYH392919:GYH393915 HID392919:HID393915 HRZ392919:HRZ393915 IBV392919:IBV393915 ILR392919:ILR393915 IVN392919:IVN393915 JFJ392919:JFJ393915 JPF392919:JPF393915 JZB392919:JZB393915 KIX392919:KIX393915 KST392919:KST393915 LCP392919:LCP393915 LML392919:LML393915 LWH392919:LWH393915 MGD392919:MGD393915 MPZ392919:MPZ393915 MZV392919:MZV393915 NJR392919:NJR393915 NTN392919:NTN393915 ODJ392919:ODJ393915 ONF392919:ONF393915 OXB392919:OXB393915 PGX392919:PGX393915 PQT392919:PQT393915 QAP392919:QAP393915 QKL392919:QKL393915 QUH392919:QUH393915 RED392919:RED393915 RNZ392919:RNZ393915 RXV392919:RXV393915 SHR392919:SHR393915 SRN392919:SRN393915 TBJ392919:TBJ393915 TLF392919:TLF393915 TVB392919:TVB393915 UEX392919:UEX393915 UOT392919:UOT393915 UYP392919:UYP393915 VIL392919:VIL393915 VSH392919:VSH393915 WCD392919:WCD393915 WLZ392919:WLZ393915 WVV392919:WVV393915 O458457:O459453 JJ458455:JJ459451 TF458455:TF459451 ADB458455:ADB459451 AMX458455:AMX459451 AWT458455:AWT459451 BGP458455:BGP459451 BQL458455:BQL459451 CAH458455:CAH459451 CKD458455:CKD459451 CTZ458455:CTZ459451 DDV458455:DDV459451 DNR458455:DNR459451 DXN458455:DXN459451 EHJ458455:EHJ459451 ERF458455:ERF459451 FBB458455:FBB459451 FKX458455:FKX459451 FUT458455:FUT459451 GEP458455:GEP459451 GOL458455:GOL459451 GYH458455:GYH459451 HID458455:HID459451 HRZ458455:HRZ459451 IBV458455:IBV459451 ILR458455:ILR459451 IVN458455:IVN459451 JFJ458455:JFJ459451 JPF458455:JPF459451 JZB458455:JZB459451 KIX458455:KIX459451 KST458455:KST459451 LCP458455:LCP459451 LML458455:LML459451 LWH458455:LWH459451 MGD458455:MGD459451 MPZ458455:MPZ459451 MZV458455:MZV459451 NJR458455:NJR459451 NTN458455:NTN459451 ODJ458455:ODJ459451 ONF458455:ONF459451 OXB458455:OXB459451 PGX458455:PGX459451 PQT458455:PQT459451 QAP458455:QAP459451 QKL458455:QKL459451 QUH458455:QUH459451 RED458455:RED459451 RNZ458455:RNZ459451 RXV458455:RXV459451 SHR458455:SHR459451 SRN458455:SRN459451 TBJ458455:TBJ459451 TLF458455:TLF459451 TVB458455:TVB459451 UEX458455:UEX459451 UOT458455:UOT459451 UYP458455:UYP459451 VIL458455:VIL459451 VSH458455:VSH459451 WCD458455:WCD459451 WLZ458455:WLZ459451 WVV458455:WVV459451 O523993:O524989 JJ523991:JJ524987 TF523991:TF524987 ADB523991:ADB524987 AMX523991:AMX524987 AWT523991:AWT524987 BGP523991:BGP524987 BQL523991:BQL524987 CAH523991:CAH524987 CKD523991:CKD524987 CTZ523991:CTZ524987 DDV523991:DDV524987 DNR523991:DNR524987 DXN523991:DXN524987 EHJ523991:EHJ524987 ERF523991:ERF524987 FBB523991:FBB524987 FKX523991:FKX524987 FUT523991:FUT524987 GEP523991:GEP524987 GOL523991:GOL524987 GYH523991:GYH524987 HID523991:HID524987 HRZ523991:HRZ524987 IBV523991:IBV524987 ILR523991:ILR524987 IVN523991:IVN524987 JFJ523991:JFJ524987 JPF523991:JPF524987 JZB523991:JZB524987 KIX523991:KIX524987 KST523991:KST524987 LCP523991:LCP524987 LML523991:LML524987 LWH523991:LWH524987 MGD523991:MGD524987 MPZ523991:MPZ524987 MZV523991:MZV524987 NJR523991:NJR524987 NTN523991:NTN524987 ODJ523991:ODJ524987 ONF523991:ONF524987 OXB523991:OXB524987 PGX523991:PGX524987 PQT523991:PQT524987 QAP523991:QAP524987 QKL523991:QKL524987 QUH523991:QUH524987 RED523991:RED524987 RNZ523991:RNZ524987 RXV523991:RXV524987 SHR523991:SHR524987 SRN523991:SRN524987 TBJ523991:TBJ524987 TLF523991:TLF524987 TVB523991:TVB524987 UEX523991:UEX524987 UOT523991:UOT524987 UYP523991:UYP524987 VIL523991:VIL524987 VSH523991:VSH524987 WCD523991:WCD524987 WLZ523991:WLZ524987 WVV523991:WVV524987 O589529:O590525 JJ589527:JJ590523 TF589527:TF590523 ADB589527:ADB590523 AMX589527:AMX590523 AWT589527:AWT590523 BGP589527:BGP590523 BQL589527:BQL590523 CAH589527:CAH590523 CKD589527:CKD590523 CTZ589527:CTZ590523 DDV589527:DDV590523 DNR589527:DNR590523 DXN589527:DXN590523 EHJ589527:EHJ590523 ERF589527:ERF590523 FBB589527:FBB590523 FKX589527:FKX590523 FUT589527:FUT590523 GEP589527:GEP590523 GOL589527:GOL590523 GYH589527:GYH590523 HID589527:HID590523 HRZ589527:HRZ590523 IBV589527:IBV590523 ILR589527:ILR590523 IVN589527:IVN590523 JFJ589527:JFJ590523 JPF589527:JPF590523 JZB589527:JZB590523 KIX589527:KIX590523 KST589527:KST590523 LCP589527:LCP590523 LML589527:LML590523 LWH589527:LWH590523 MGD589527:MGD590523 MPZ589527:MPZ590523 MZV589527:MZV590523 NJR589527:NJR590523 NTN589527:NTN590523 ODJ589527:ODJ590523 ONF589527:ONF590523 OXB589527:OXB590523 PGX589527:PGX590523 PQT589527:PQT590523 QAP589527:QAP590523 QKL589527:QKL590523 QUH589527:QUH590523 RED589527:RED590523 RNZ589527:RNZ590523 RXV589527:RXV590523 SHR589527:SHR590523 SRN589527:SRN590523 TBJ589527:TBJ590523 TLF589527:TLF590523 TVB589527:TVB590523 UEX589527:UEX590523 UOT589527:UOT590523 UYP589527:UYP590523 VIL589527:VIL590523 VSH589527:VSH590523 WCD589527:WCD590523 WLZ589527:WLZ590523 WVV589527:WVV590523 O655065:O656061 JJ655063:JJ656059 TF655063:TF656059 ADB655063:ADB656059 AMX655063:AMX656059 AWT655063:AWT656059 BGP655063:BGP656059 BQL655063:BQL656059 CAH655063:CAH656059 CKD655063:CKD656059 CTZ655063:CTZ656059 DDV655063:DDV656059 DNR655063:DNR656059 DXN655063:DXN656059 EHJ655063:EHJ656059 ERF655063:ERF656059 FBB655063:FBB656059 FKX655063:FKX656059 FUT655063:FUT656059 GEP655063:GEP656059 GOL655063:GOL656059 GYH655063:GYH656059 HID655063:HID656059 HRZ655063:HRZ656059 IBV655063:IBV656059 ILR655063:ILR656059 IVN655063:IVN656059 JFJ655063:JFJ656059 JPF655063:JPF656059 JZB655063:JZB656059 KIX655063:KIX656059 KST655063:KST656059 LCP655063:LCP656059 LML655063:LML656059 LWH655063:LWH656059 MGD655063:MGD656059 MPZ655063:MPZ656059 MZV655063:MZV656059 NJR655063:NJR656059 NTN655063:NTN656059 ODJ655063:ODJ656059 ONF655063:ONF656059 OXB655063:OXB656059 PGX655063:PGX656059 PQT655063:PQT656059 QAP655063:QAP656059 QKL655063:QKL656059 QUH655063:QUH656059 RED655063:RED656059 RNZ655063:RNZ656059 RXV655063:RXV656059 SHR655063:SHR656059 SRN655063:SRN656059 TBJ655063:TBJ656059 TLF655063:TLF656059 TVB655063:TVB656059 UEX655063:UEX656059 UOT655063:UOT656059 UYP655063:UYP656059 VIL655063:VIL656059 VSH655063:VSH656059 WCD655063:WCD656059 WLZ655063:WLZ656059 WVV655063:WVV656059 O720601:O721597 JJ720599:JJ721595 TF720599:TF721595 ADB720599:ADB721595 AMX720599:AMX721595 AWT720599:AWT721595 BGP720599:BGP721595 BQL720599:BQL721595 CAH720599:CAH721595 CKD720599:CKD721595 CTZ720599:CTZ721595 DDV720599:DDV721595 DNR720599:DNR721595 DXN720599:DXN721595 EHJ720599:EHJ721595 ERF720599:ERF721595 FBB720599:FBB721595 FKX720599:FKX721595 FUT720599:FUT721595 GEP720599:GEP721595 GOL720599:GOL721595 GYH720599:GYH721595 HID720599:HID721595 HRZ720599:HRZ721595 IBV720599:IBV721595 ILR720599:ILR721595 IVN720599:IVN721595 JFJ720599:JFJ721595 JPF720599:JPF721595 JZB720599:JZB721595 KIX720599:KIX721595 KST720599:KST721595 LCP720599:LCP721595 LML720599:LML721595 LWH720599:LWH721595 MGD720599:MGD721595 MPZ720599:MPZ721595 MZV720599:MZV721595 NJR720599:NJR721595 NTN720599:NTN721595 ODJ720599:ODJ721595 ONF720599:ONF721595 OXB720599:OXB721595 PGX720599:PGX721595 PQT720599:PQT721595 QAP720599:QAP721595 QKL720599:QKL721595 QUH720599:QUH721595 RED720599:RED721595 RNZ720599:RNZ721595 RXV720599:RXV721595 SHR720599:SHR721595 SRN720599:SRN721595 TBJ720599:TBJ721595 TLF720599:TLF721595 TVB720599:TVB721595 UEX720599:UEX721595 UOT720599:UOT721595 UYP720599:UYP721595 VIL720599:VIL721595 VSH720599:VSH721595 WCD720599:WCD721595 WLZ720599:WLZ721595 WVV720599:WVV721595 O786137:O787133 JJ786135:JJ787131 TF786135:TF787131 ADB786135:ADB787131 AMX786135:AMX787131 AWT786135:AWT787131 BGP786135:BGP787131 BQL786135:BQL787131 CAH786135:CAH787131 CKD786135:CKD787131 CTZ786135:CTZ787131 DDV786135:DDV787131 DNR786135:DNR787131 DXN786135:DXN787131 EHJ786135:EHJ787131 ERF786135:ERF787131 FBB786135:FBB787131 FKX786135:FKX787131 FUT786135:FUT787131 GEP786135:GEP787131 GOL786135:GOL787131 GYH786135:GYH787131 HID786135:HID787131 HRZ786135:HRZ787131 IBV786135:IBV787131 ILR786135:ILR787131 IVN786135:IVN787131 JFJ786135:JFJ787131 JPF786135:JPF787131 JZB786135:JZB787131 KIX786135:KIX787131 KST786135:KST787131 LCP786135:LCP787131 LML786135:LML787131 LWH786135:LWH787131 MGD786135:MGD787131 MPZ786135:MPZ787131 MZV786135:MZV787131 NJR786135:NJR787131 NTN786135:NTN787131 ODJ786135:ODJ787131 ONF786135:ONF787131 OXB786135:OXB787131 PGX786135:PGX787131 PQT786135:PQT787131 QAP786135:QAP787131 QKL786135:QKL787131 QUH786135:QUH787131 RED786135:RED787131 RNZ786135:RNZ787131 RXV786135:RXV787131 SHR786135:SHR787131 SRN786135:SRN787131 TBJ786135:TBJ787131 TLF786135:TLF787131 TVB786135:TVB787131 UEX786135:UEX787131 UOT786135:UOT787131 UYP786135:UYP787131 VIL786135:VIL787131 VSH786135:VSH787131 WCD786135:WCD787131 WLZ786135:WLZ787131 WVV786135:WVV787131 O851673:O852669 JJ851671:JJ852667 TF851671:TF852667 ADB851671:ADB852667 AMX851671:AMX852667 AWT851671:AWT852667 BGP851671:BGP852667 BQL851671:BQL852667 CAH851671:CAH852667 CKD851671:CKD852667 CTZ851671:CTZ852667 DDV851671:DDV852667 DNR851671:DNR852667 DXN851671:DXN852667 EHJ851671:EHJ852667 ERF851671:ERF852667 FBB851671:FBB852667 FKX851671:FKX852667 FUT851671:FUT852667 GEP851671:GEP852667 GOL851671:GOL852667 GYH851671:GYH852667 HID851671:HID852667 HRZ851671:HRZ852667 IBV851671:IBV852667 ILR851671:ILR852667 IVN851671:IVN852667 JFJ851671:JFJ852667 JPF851671:JPF852667 JZB851671:JZB852667 KIX851671:KIX852667 KST851671:KST852667 LCP851671:LCP852667 LML851671:LML852667 LWH851671:LWH852667 MGD851671:MGD852667 MPZ851671:MPZ852667 MZV851671:MZV852667 NJR851671:NJR852667 NTN851671:NTN852667 ODJ851671:ODJ852667 ONF851671:ONF852667 OXB851671:OXB852667 PGX851671:PGX852667 PQT851671:PQT852667 QAP851671:QAP852667 QKL851671:QKL852667 QUH851671:QUH852667 RED851671:RED852667 RNZ851671:RNZ852667 RXV851671:RXV852667 SHR851671:SHR852667 SRN851671:SRN852667 TBJ851671:TBJ852667 TLF851671:TLF852667 TVB851671:TVB852667 UEX851671:UEX852667 UOT851671:UOT852667 UYP851671:UYP852667 VIL851671:VIL852667 VSH851671:VSH852667 WCD851671:WCD852667 WLZ851671:WLZ852667 WVV851671:WVV852667 O917209:O918205 JJ917207:JJ918203 TF917207:TF918203 ADB917207:ADB918203 AMX917207:AMX918203 AWT917207:AWT918203 BGP917207:BGP918203 BQL917207:BQL918203 CAH917207:CAH918203 CKD917207:CKD918203 CTZ917207:CTZ918203 DDV917207:DDV918203 DNR917207:DNR918203 DXN917207:DXN918203 EHJ917207:EHJ918203 ERF917207:ERF918203 FBB917207:FBB918203 FKX917207:FKX918203 FUT917207:FUT918203 GEP917207:GEP918203 GOL917207:GOL918203 GYH917207:GYH918203 HID917207:HID918203 HRZ917207:HRZ918203 IBV917207:IBV918203 ILR917207:ILR918203 IVN917207:IVN918203 JFJ917207:JFJ918203 JPF917207:JPF918203 JZB917207:JZB918203 KIX917207:KIX918203 KST917207:KST918203 LCP917207:LCP918203 LML917207:LML918203 LWH917207:LWH918203 MGD917207:MGD918203 MPZ917207:MPZ918203 MZV917207:MZV918203 NJR917207:NJR918203 NTN917207:NTN918203 ODJ917207:ODJ918203 ONF917207:ONF918203 OXB917207:OXB918203 PGX917207:PGX918203 PQT917207:PQT918203 QAP917207:QAP918203 QKL917207:QKL918203 QUH917207:QUH918203 RED917207:RED918203 RNZ917207:RNZ918203 RXV917207:RXV918203 SHR917207:SHR918203 SRN917207:SRN918203 TBJ917207:TBJ918203 TLF917207:TLF918203 TVB917207:TVB918203 UEX917207:UEX918203 UOT917207:UOT918203 UYP917207:UYP918203 VIL917207:VIL918203 VSH917207:VSH918203 WCD917207:WCD918203 WLZ917207:WLZ918203 WVV917207:WVV918203 O982745:O983741 JJ982743:JJ983739 TF982743:TF983739 ADB982743:ADB983739 AMX982743:AMX983739 AWT982743:AWT983739 BGP982743:BGP983739 BQL982743:BQL983739 CAH982743:CAH983739 CKD982743:CKD983739 CTZ982743:CTZ983739 DDV982743:DDV983739 DNR982743:DNR983739 DXN982743:DXN983739 EHJ982743:EHJ983739 ERF982743:ERF983739 FBB982743:FBB983739 FKX982743:FKX983739 FUT982743:FUT983739 GEP982743:GEP983739 GOL982743:GOL983739 GYH982743:GYH983739 HID982743:HID983739 HRZ982743:HRZ983739 IBV982743:IBV983739 ILR982743:ILR983739 IVN982743:IVN983739 JFJ982743:JFJ983739 JPF982743:JPF983739 JZB982743:JZB983739 KIX982743:KIX983739 KST982743:KST983739 LCP982743:LCP983739 LML982743:LML983739 LWH982743:LWH983739 MGD982743:MGD983739 MPZ982743:MPZ983739 MZV982743:MZV983739 NJR982743:NJR983739 NTN982743:NTN983739 ODJ982743:ODJ983739 ONF982743:ONF983739 OXB982743:OXB983739 PGX982743:PGX983739 PQT982743:PQT983739 QAP982743:QAP983739 QKL982743:QKL983739 QUH982743:QUH983739 RED982743:RED983739 RNZ982743:RNZ983739 RXV982743:RXV983739 SHR982743:SHR983739 SRN982743:SRN983739 TBJ982743:TBJ983739 TLF982743:TLF983739 TVB982743:TVB983739 UEX982743:UEX983739 UOT982743:UOT983739 UYP982743:UYP983739 VIL982743:VIL983739 VSH982743:VSH983739 WCD982743:WCD983739 WLZ982743:WLZ983739 WVV31:WVV699 WLZ31:WLZ699 WCD31:WCD699 VSH31:VSH699 VIL31:VIL699 UYP31:UYP699 UOT31:UOT699 UEX31:UEX699 TVB31:TVB699 TLF31:TLF699 TBJ31:TBJ699 SRN31:SRN699 SHR31:SHR699 RXV31:RXV699 RNZ31:RNZ699 RED31:RED699 QUH31:QUH699 QKL31:QKL699 QAP31:QAP699 PQT31:PQT699 PGX31:PGX699 OXB31:OXB699 ONF31:ONF699 ODJ31:ODJ699 NTN31:NTN699 NJR31:NJR699 MZV31:MZV699 MPZ31:MPZ699 MGD31:MGD699 LWH31:LWH699 LML31:LML699 LCP31:LCP699 KST31:KST699 KIX31:KIX699 JZB31:JZB699 JPF31:JPF699 JFJ31:JFJ699 IVN31:IVN699 ILR31:ILR699 IBV31:IBV699 HRZ31:HRZ699 HID31:HID699 GYH31:GYH699 GOL31:GOL699 GEP31:GEP699 FUT31:FUT699 FKX31:FKX699 FBB31:FBB699 ERF31:ERF699 EHJ31:EHJ699 DXN31:DXN699 DNR31:DNR699 DDV31:DDV699 CTZ31:CTZ699 CKD31:CKD699 CAH31:CAH699 BQL31:BQL699 BGP31:BGP699 AWT31:AWT699 AMX31:AMX699 ADB31:ADB699 TF31:TF699 JJ31:JJ699 O122:O124" xr:uid="{00000000-0002-0000-0600-000003000000}">
      <formula1>$O$1:$O$26</formula1>
    </dataValidation>
    <dataValidation type="list" allowBlank="1" showInputMessage="1" showErrorMessage="1" sqref="WVP982743:WVP983739 J696:J699 WLT982743:WLT983739 J65239:J66235 JD65239:JD66235 SZ65239:SZ66235 ACV65239:ACV66235 AMR65239:AMR66235 AWN65239:AWN66235 BGJ65239:BGJ66235 BQF65239:BQF66235 CAB65239:CAB66235 CJX65239:CJX66235 CTT65239:CTT66235 DDP65239:DDP66235 DNL65239:DNL66235 DXH65239:DXH66235 EHD65239:EHD66235 EQZ65239:EQZ66235 FAV65239:FAV66235 FKR65239:FKR66235 FUN65239:FUN66235 GEJ65239:GEJ66235 GOF65239:GOF66235 GYB65239:GYB66235 HHX65239:HHX66235 HRT65239:HRT66235 IBP65239:IBP66235 ILL65239:ILL66235 IVH65239:IVH66235 JFD65239:JFD66235 JOZ65239:JOZ66235 JYV65239:JYV66235 KIR65239:KIR66235 KSN65239:KSN66235 LCJ65239:LCJ66235 LMF65239:LMF66235 LWB65239:LWB66235 MFX65239:MFX66235 MPT65239:MPT66235 MZP65239:MZP66235 NJL65239:NJL66235 NTH65239:NTH66235 ODD65239:ODD66235 OMZ65239:OMZ66235 OWV65239:OWV66235 PGR65239:PGR66235 PQN65239:PQN66235 QAJ65239:QAJ66235 QKF65239:QKF66235 QUB65239:QUB66235 RDX65239:RDX66235 RNT65239:RNT66235 RXP65239:RXP66235 SHL65239:SHL66235 SRH65239:SRH66235 TBD65239:TBD66235 TKZ65239:TKZ66235 TUV65239:TUV66235 UER65239:UER66235 UON65239:UON66235 UYJ65239:UYJ66235 VIF65239:VIF66235 VSB65239:VSB66235 WBX65239:WBX66235 WLT65239:WLT66235 WVP65239:WVP66235 J130775:J131771 JD130775:JD131771 SZ130775:SZ131771 ACV130775:ACV131771 AMR130775:AMR131771 AWN130775:AWN131771 BGJ130775:BGJ131771 BQF130775:BQF131771 CAB130775:CAB131771 CJX130775:CJX131771 CTT130775:CTT131771 DDP130775:DDP131771 DNL130775:DNL131771 DXH130775:DXH131771 EHD130775:EHD131771 EQZ130775:EQZ131771 FAV130775:FAV131771 FKR130775:FKR131771 FUN130775:FUN131771 GEJ130775:GEJ131771 GOF130775:GOF131771 GYB130775:GYB131771 HHX130775:HHX131771 HRT130775:HRT131771 IBP130775:IBP131771 ILL130775:ILL131771 IVH130775:IVH131771 JFD130775:JFD131771 JOZ130775:JOZ131771 JYV130775:JYV131771 KIR130775:KIR131771 KSN130775:KSN131771 LCJ130775:LCJ131771 LMF130775:LMF131771 LWB130775:LWB131771 MFX130775:MFX131771 MPT130775:MPT131771 MZP130775:MZP131771 NJL130775:NJL131771 NTH130775:NTH131771 ODD130775:ODD131771 OMZ130775:OMZ131771 OWV130775:OWV131771 PGR130775:PGR131771 PQN130775:PQN131771 QAJ130775:QAJ131771 QKF130775:QKF131771 QUB130775:QUB131771 RDX130775:RDX131771 RNT130775:RNT131771 RXP130775:RXP131771 SHL130775:SHL131771 SRH130775:SRH131771 TBD130775:TBD131771 TKZ130775:TKZ131771 TUV130775:TUV131771 UER130775:UER131771 UON130775:UON131771 UYJ130775:UYJ131771 VIF130775:VIF131771 VSB130775:VSB131771 WBX130775:WBX131771 WLT130775:WLT131771 WVP130775:WVP131771 J196311:J197307 JD196311:JD197307 SZ196311:SZ197307 ACV196311:ACV197307 AMR196311:AMR197307 AWN196311:AWN197307 BGJ196311:BGJ197307 BQF196311:BQF197307 CAB196311:CAB197307 CJX196311:CJX197307 CTT196311:CTT197307 DDP196311:DDP197307 DNL196311:DNL197307 DXH196311:DXH197307 EHD196311:EHD197307 EQZ196311:EQZ197307 FAV196311:FAV197307 FKR196311:FKR197307 FUN196311:FUN197307 GEJ196311:GEJ197307 GOF196311:GOF197307 GYB196311:GYB197307 HHX196311:HHX197307 HRT196311:HRT197307 IBP196311:IBP197307 ILL196311:ILL197307 IVH196311:IVH197307 JFD196311:JFD197307 JOZ196311:JOZ197307 JYV196311:JYV197307 KIR196311:KIR197307 KSN196311:KSN197307 LCJ196311:LCJ197307 LMF196311:LMF197307 LWB196311:LWB197307 MFX196311:MFX197307 MPT196311:MPT197307 MZP196311:MZP197307 NJL196311:NJL197307 NTH196311:NTH197307 ODD196311:ODD197307 OMZ196311:OMZ197307 OWV196311:OWV197307 PGR196311:PGR197307 PQN196311:PQN197307 QAJ196311:QAJ197307 QKF196311:QKF197307 QUB196311:QUB197307 RDX196311:RDX197307 RNT196311:RNT197307 RXP196311:RXP197307 SHL196311:SHL197307 SRH196311:SRH197307 TBD196311:TBD197307 TKZ196311:TKZ197307 TUV196311:TUV197307 UER196311:UER197307 UON196311:UON197307 UYJ196311:UYJ197307 VIF196311:VIF197307 VSB196311:VSB197307 WBX196311:WBX197307 WLT196311:WLT197307 WVP196311:WVP197307 J261847:J262843 JD261847:JD262843 SZ261847:SZ262843 ACV261847:ACV262843 AMR261847:AMR262843 AWN261847:AWN262843 BGJ261847:BGJ262843 BQF261847:BQF262843 CAB261847:CAB262843 CJX261847:CJX262843 CTT261847:CTT262843 DDP261847:DDP262843 DNL261847:DNL262843 DXH261847:DXH262843 EHD261847:EHD262843 EQZ261847:EQZ262843 FAV261847:FAV262843 FKR261847:FKR262843 FUN261847:FUN262843 GEJ261847:GEJ262843 GOF261847:GOF262843 GYB261847:GYB262843 HHX261847:HHX262843 HRT261847:HRT262843 IBP261847:IBP262843 ILL261847:ILL262843 IVH261847:IVH262843 JFD261847:JFD262843 JOZ261847:JOZ262843 JYV261847:JYV262843 KIR261847:KIR262843 KSN261847:KSN262843 LCJ261847:LCJ262843 LMF261847:LMF262843 LWB261847:LWB262843 MFX261847:MFX262843 MPT261847:MPT262843 MZP261847:MZP262843 NJL261847:NJL262843 NTH261847:NTH262843 ODD261847:ODD262843 OMZ261847:OMZ262843 OWV261847:OWV262843 PGR261847:PGR262843 PQN261847:PQN262843 QAJ261847:QAJ262843 QKF261847:QKF262843 QUB261847:QUB262843 RDX261847:RDX262843 RNT261847:RNT262843 RXP261847:RXP262843 SHL261847:SHL262843 SRH261847:SRH262843 TBD261847:TBD262843 TKZ261847:TKZ262843 TUV261847:TUV262843 UER261847:UER262843 UON261847:UON262843 UYJ261847:UYJ262843 VIF261847:VIF262843 VSB261847:VSB262843 WBX261847:WBX262843 WLT261847:WLT262843 WVP261847:WVP262843 J327383:J328379 JD327383:JD328379 SZ327383:SZ328379 ACV327383:ACV328379 AMR327383:AMR328379 AWN327383:AWN328379 BGJ327383:BGJ328379 BQF327383:BQF328379 CAB327383:CAB328379 CJX327383:CJX328379 CTT327383:CTT328379 DDP327383:DDP328379 DNL327383:DNL328379 DXH327383:DXH328379 EHD327383:EHD328379 EQZ327383:EQZ328379 FAV327383:FAV328379 FKR327383:FKR328379 FUN327383:FUN328379 GEJ327383:GEJ328379 GOF327383:GOF328379 GYB327383:GYB328379 HHX327383:HHX328379 HRT327383:HRT328379 IBP327383:IBP328379 ILL327383:ILL328379 IVH327383:IVH328379 JFD327383:JFD328379 JOZ327383:JOZ328379 JYV327383:JYV328379 KIR327383:KIR328379 KSN327383:KSN328379 LCJ327383:LCJ328379 LMF327383:LMF328379 LWB327383:LWB328379 MFX327383:MFX328379 MPT327383:MPT328379 MZP327383:MZP328379 NJL327383:NJL328379 NTH327383:NTH328379 ODD327383:ODD328379 OMZ327383:OMZ328379 OWV327383:OWV328379 PGR327383:PGR328379 PQN327383:PQN328379 QAJ327383:QAJ328379 QKF327383:QKF328379 QUB327383:QUB328379 RDX327383:RDX328379 RNT327383:RNT328379 RXP327383:RXP328379 SHL327383:SHL328379 SRH327383:SRH328379 TBD327383:TBD328379 TKZ327383:TKZ328379 TUV327383:TUV328379 UER327383:UER328379 UON327383:UON328379 UYJ327383:UYJ328379 VIF327383:VIF328379 VSB327383:VSB328379 WBX327383:WBX328379 WLT327383:WLT328379 WVP327383:WVP328379 J392919:J393915 JD392919:JD393915 SZ392919:SZ393915 ACV392919:ACV393915 AMR392919:AMR393915 AWN392919:AWN393915 BGJ392919:BGJ393915 BQF392919:BQF393915 CAB392919:CAB393915 CJX392919:CJX393915 CTT392919:CTT393915 DDP392919:DDP393915 DNL392919:DNL393915 DXH392919:DXH393915 EHD392919:EHD393915 EQZ392919:EQZ393915 FAV392919:FAV393915 FKR392919:FKR393915 FUN392919:FUN393915 GEJ392919:GEJ393915 GOF392919:GOF393915 GYB392919:GYB393915 HHX392919:HHX393915 HRT392919:HRT393915 IBP392919:IBP393915 ILL392919:ILL393915 IVH392919:IVH393915 JFD392919:JFD393915 JOZ392919:JOZ393915 JYV392919:JYV393915 KIR392919:KIR393915 KSN392919:KSN393915 LCJ392919:LCJ393915 LMF392919:LMF393915 LWB392919:LWB393915 MFX392919:MFX393915 MPT392919:MPT393915 MZP392919:MZP393915 NJL392919:NJL393915 NTH392919:NTH393915 ODD392919:ODD393915 OMZ392919:OMZ393915 OWV392919:OWV393915 PGR392919:PGR393915 PQN392919:PQN393915 QAJ392919:QAJ393915 QKF392919:QKF393915 QUB392919:QUB393915 RDX392919:RDX393915 RNT392919:RNT393915 RXP392919:RXP393915 SHL392919:SHL393915 SRH392919:SRH393915 TBD392919:TBD393915 TKZ392919:TKZ393915 TUV392919:TUV393915 UER392919:UER393915 UON392919:UON393915 UYJ392919:UYJ393915 VIF392919:VIF393915 VSB392919:VSB393915 WBX392919:WBX393915 WLT392919:WLT393915 WVP392919:WVP393915 J458455:J459451 JD458455:JD459451 SZ458455:SZ459451 ACV458455:ACV459451 AMR458455:AMR459451 AWN458455:AWN459451 BGJ458455:BGJ459451 BQF458455:BQF459451 CAB458455:CAB459451 CJX458455:CJX459451 CTT458455:CTT459451 DDP458455:DDP459451 DNL458455:DNL459451 DXH458455:DXH459451 EHD458455:EHD459451 EQZ458455:EQZ459451 FAV458455:FAV459451 FKR458455:FKR459451 FUN458455:FUN459451 GEJ458455:GEJ459451 GOF458455:GOF459451 GYB458455:GYB459451 HHX458455:HHX459451 HRT458455:HRT459451 IBP458455:IBP459451 ILL458455:ILL459451 IVH458455:IVH459451 JFD458455:JFD459451 JOZ458455:JOZ459451 JYV458455:JYV459451 KIR458455:KIR459451 KSN458455:KSN459451 LCJ458455:LCJ459451 LMF458455:LMF459451 LWB458455:LWB459451 MFX458455:MFX459451 MPT458455:MPT459451 MZP458455:MZP459451 NJL458455:NJL459451 NTH458455:NTH459451 ODD458455:ODD459451 OMZ458455:OMZ459451 OWV458455:OWV459451 PGR458455:PGR459451 PQN458455:PQN459451 QAJ458455:QAJ459451 QKF458455:QKF459451 QUB458455:QUB459451 RDX458455:RDX459451 RNT458455:RNT459451 RXP458455:RXP459451 SHL458455:SHL459451 SRH458455:SRH459451 TBD458455:TBD459451 TKZ458455:TKZ459451 TUV458455:TUV459451 UER458455:UER459451 UON458455:UON459451 UYJ458455:UYJ459451 VIF458455:VIF459451 VSB458455:VSB459451 WBX458455:WBX459451 WLT458455:WLT459451 WVP458455:WVP459451 J523991:J524987 JD523991:JD524987 SZ523991:SZ524987 ACV523991:ACV524987 AMR523991:AMR524987 AWN523991:AWN524987 BGJ523991:BGJ524987 BQF523991:BQF524987 CAB523991:CAB524987 CJX523991:CJX524987 CTT523991:CTT524987 DDP523991:DDP524987 DNL523991:DNL524987 DXH523991:DXH524987 EHD523991:EHD524987 EQZ523991:EQZ524987 FAV523991:FAV524987 FKR523991:FKR524987 FUN523991:FUN524987 GEJ523991:GEJ524987 GOF523991:GOF524987 GYB523991:GYB524987 HHX523991:HHX524987 HRT523991:HRT524987 IBP523991:IBP524987 ILL523991:ILL524987 IVH523991:IVH524987 JFD523991:JFD524987 JOZ523991:JOZ524987 JYV523991:JYV524987 KIR523991:KIR524987 KSN523991:KSN524987 LCJ523991:LCJ524987 LMF523991:LMF524987 LWB523991:LWB524987 MFX523991:MFX524987 MPT523991:MPT524987 MZP523991:MZP524987 NJL523991:NJL524987 NTH523991:NTH524987 ODD523991:ODD524987 OMZ523991:OMZ524987 OWV523991:OWV524987 PGR523991:PGR524987 PQN523991:PQN524987 QAJ523991:QAJ524987 QKF523991:QKF524987 QUB523991:QUB524987 RDX523991:RDX524987 RNT523991:RNT524987 RXP523991:RXP524987 SHL523991:SHL524987 SRH523991:SRH524987 TBD523991:TBD524987 TKZ523991:TKZ524987 TUV523991:TUV524987 UER523991:UER524987 UON523991:UON524987 UYJ523991:UYJ524987 VIF523991:VIF524987 VSB523991:VSB524987 WBX523991:WBX524987 WLT523991:WLT524987 WVP523991:WVP524987 J589527:J590523 JD589527:JD590523 SZ589527:SZ590523 ACV589527:ACV590523 AMR589527:AMR590523 AWN589527:AWN590523 BGJ589527:BGJ590523 BQF589527:BQF590523 CAB589527:CAB590523 CJX589527:CJX590523 CTT589527:CTT590523 DDP589527:DDP590523 DNL589527:DNL590523 DXH589527:DXH590523 EHD589527:EHD590523 EQZ589527:EQZ590523 FAV589527:FAV590523 FKR589527:FKR590523 FUN589527:FUN590523 GEJ589527:GEJ590523 GOF589527:GOF590523 GYB589527:GYB590523 HHX589527:HHX590523 HRT589527:HRT590523 IBP589527:IBP590523 ILL589527:ILL590523 IVH589527:IVH590523 JFD589527:JFD590523 JOZ589527:JOZ590523 JYV589527:JYV590523 KIR589527:KIR590523 KSN589527:KSN590523 LCJ589527:LCJ590523 LMF589527:LMF590523 LWB589527:LWB590523 MFX589527:MFX590523 MPT589527:MPT590523 MZP589527:MZP590523 NJL589527:NJL590523 NTH589527:NTH590523 ODD589527:ODD590523 OMZ589527:OMZ590523 OWV589527:OWV590523 PGR589527:PGR590523 PQN589527:PQN590523 QAJ589527:QAJ590523 QKF589527:QKF590523 QUB589527:QUB590523 RDX589527:RDX590523 RNT589527:RNT590523 RXP589527:RXP590523 SHL589527:SHL590523 SRH589527:SRH590523 TBD589527:TBD590523 TKZ589527:TKZ590523 TUV589527:TUV590523 UER589527:UER590523 UON589527:UON590523 UYJ589527:UYJ590523 VIF589527:VIF590523 VSB589527:VSB590523 WBX589527:WBX590523 WLT589527:WLT590523 WVP589527:WVP590523 J655063:J656059 JD655063:JD656059 SZ655063:SZ656059 ACV655063:ACV656059 AMR655063:AMR656059 AWN655063:AWN656059 BGJ655063:BGJ656059 BQF655063:BQF656059 CAB655063:CAB656059 CJX655063:CJX656059 CTT655063:CTT656059 DDP655063:DDP656059 DNL655063:DNL656059 DXH655063:DXH656059 EHD655063:EHD656059 EQZ655063:EQZ656059 FAV655063:FAV656059 FKR655063:FKR656059 FUN655063:FUN656059 GEJ655063:GEJ656059 GOF655063:GOF656059 GYB655063:GYB656059 HHX655063:HHX656059 HRT655063:HRT656059 IBP655063:IBP656059 ILL655063:ILL656059 IVH655063:IVH656059 JFD655063:JFD656059 JOZ655063:JOZ656059 JYV655063:JYV656059 KIR655063:KIR656059 KSN655063:KSN656059 LCJ655063:LCJ656059 LMF655063:LMF656059 LWB655063:LWB656059 MFX655063:MFX656059 MPT655063:MPT656059 MZP655063:MZP656059 NJL655063:NJL656059 NTH655063:NTH656059 ODD655063:ODD656059 OMZ655063:OMZ656059 OWV655063:OWV656059 PGR655063:PGR656059 PQN655063:PQN656059 QAJ655063:QAJ656059 QKF655063:QKF656059 QUB655063:QUB656059 RDX655063:RDX656059 RNT655063:RNT656059 RXP655063:RXP656059 SHL655063:SHL656059 SRH655063:SRH656059 TBD655063:TBD656059 TKZ655063:TKZ656059 TUV655063:TUV656059 UER655063:UER656059 UON655063:UON656059 UYJ655063:UYJ656059 VIF655063:VIF656059 VSB655063:VSB656059 WBX655063:WBX656059 WLT655063:WLT656059 WVP655063:WVP656059 J720599:J721595 JD720599:JD721595 SZ720599:SZ721595 ACV720599:ACV721595 AMR720599:AMR721595 AWN720599:AWN721595 BGJ720599:BGJ721595 BQF720599:BQF721595 CAB720599:CAB721595 CJX720599:CJX721595 CTT720599:CTT721595 DDP720599:DDP721595 DNL720599:DNL721595 DXH720599:DXH721595 EHD720599:EHD721595 EQZ720599:EQZ721595 FAV720599:FAV721595 FKR720599:FKR721595 FUN720599:FUN721595 GEJ720599:GEJ721595 GOF720599:GOF721595 GYB720599:GYB721595 HHX720599:HHX721595 HRT720599:HRT721595 IBP720599:IBP721595 ILL720599:ILL721595 IVH720599:IVH721595 JFD720599:JFD721595 JOZ720599:JOZ721595 JYV720599:JYV721595 KIR720599:KIR721595 KSN720599:KSN721595 LCJ720599:LCJ721595 LMF720599:LMF721595 LWB720599:LWB721595 MFX720599:MFX721595 MPT720599:MPT721595 MZP720599:MZP721595 NJL720599:NJL721595 NTH720599:NTH721595 ODD720599:ODD721595 OMZ720599:OMZ721595 OWV720599:OWV721595 PGR720599:PGR721595 PQN720599:PQN721595 QAJ720599:QAJ721595 QKF720599:QKF721595 QUB720599:QUB721595 RDX720599:RDX721595 RNT720599:RNT721595 RXP720599:RXP721595 SHL720599:SHL721595 SRH720599:SRH721595 TBD720599:TBD721595 TKZ720599:TKZ721595 TUV720599:TUV721595 UER720599:UER721595 UON720599:UON721595 UYJ720599:UYJ721595 VIF720599:VIF721595 VSB720599:VSB721595 WBX720599:WBX721595 WLT720599:WLT721595 WVP720599:WVP721595 J786135:J787131 JD786135:JD787131 SZ786135:SZ787131 ACV786135:ACV787131 AMR786135:AMR787131 AWN786135:AWN787131 BGJ786135:BGJ787131 BQF786135:BQF787131 CAB786135:CAB787131 CJX786135:CJX787131 CTT786135:CTT787131 DDP786135:DDP787131 DNL786135:DNL787131 DXH786135:DXH787131 EHD786135:EHD787131 EQZ786135:EQZ787131 FAV786135:FAV787131 FKR786135:FKR787131 FUN786135:FUN787131 GEJ786135:GEJ787131 GOF786135:GOF787131 GYB786135:GYB787131 HHX786135:HHX787131 HRT786135:HRT787131 IBP786135:IBP787131 ILL786135:ILL787131 IVH786135:IVH787131 JFD786135:JFD787131 JOZ786135:JOZ787131 JYV786135:JYV787131 KIR786135:KIR787131 KSN786135:KSN787131 LCJ786135:LCJ787131 LMF786135:LMF787131 LWB786135:LWB787131 MFX786135:MFX787131 MPT786135:MPT787131 MZP786135:MZP787131 NJL786135:NJL787131 NTH786135:NTH787131 ODD786135:ODD787131 OMZ786135:OMZ787131 OWV786135:OWV787131 PGR786135:PGR787131 PQN786135:PQN787131 QAJ786135:QAJ787131 QKF786135:QKF787131 QUB786135:QUB787131 RDX786135:RDX787131 RNT786135:RNT787131 RXP786135:RXP787131 SHL786135:SHL787131 SRH786135:SRH787131 TBD786135:TBD787131 TKZ786135:TKZ787131 TUV786135:TUV787131 UER786135:UER787131 UON786135:UON787131 UYJ786135:UYJ787131 VIF786135:VIF787131 VSB786135:VSB787131 WBX786135:WBX787131 WLT786135:WLT787131 WVP786135:WVP787131 J851671:J852667 JD851671:JD852667 SZ851671:SZ852667 ACV851671:ACV852667 AMR851671:AMR852667 AWN851671:AWN852667 BGJ851671:BGJ852667 BQF851671:BQF852667 CAB851671:CAB852667 CJX851671:CJX852667 CTT851671:CTT852667 DDP851671:DDP852667 DNL851671:DNL852667 DXH851671:DXH852667 EHD851671:EHD852667 EQZ851671:EQZ852667 FAV851671:FAV852667 FKR851671:FKR852667 FUN851671:FUN852667 GEJ851671:GEJ852667 GOF851671:GOF852667 GYB851671:GYB852667 HHX851671:HHX852667 HRT851671:HRT852667 IBP851671:IBP852667 ILL851671:ILL852667 IVH851671:IVH852667 JFD851671:JFD852667 JOZ851671:JOZ852667 JYV851671:JYV852667 KIR851671:KIR852667 KSN851671:KSN852667 LCJ851671:LCJ852667 LMF851671:LMF852667 LWB851671:LWB852667 MFX851671:MFX852667 MPT851671:MPT852667 MZP851671:MZP852667 NJL851671:NJL852667 NTH851671:NTH852667 ODD851671:ODD852667 OMZ851671:OMZ852667 OWV851671:OWV852667 PGR851671:PGR852667 PQN851671:PQN852667 QAJ851671:QAJ852667 QKF851671:QKF852667 QUB851671:QUB852667 RDX851671:RDX852667 RNT851671:RNT852667 RXP851671:RXP852667 SHL851671:SHL852667 SRH851671:SRH852667 TBD851671:TBD852667 TKZ851671:TKZ852667 TUV851671:TUV852667 UER851671:UER852667 UON851671:UON852667 UYJ851671:UYJ852667 VIF851671:VIF852667 VSB851671:VSB852667 WBX851671:WBX852667 WLT851671:WLT852667 WVP851671:WVP852667 J917207:J918203 JD917207:JD918203 SZ917207:SZ918203 ACV917207:ACV918203 AMR917207:AMR918203 AWN917207:AWN918203 BGJ917207:BGJ918203 BQF917207:BQF918203 CAB917207:CAB918203 CJX917207:CJX918203 CTT917207:CTT918203 DDP917207:DDP918203 DNL917207:DNL918203 DXH917207:DXH918203 EHD917207:EHD918203 EQZ917207:EQZ918203 FAV917207:FAV918203 FKR917207:FKR918203 FUN917207:FUN918203 GEJ917207:GEJ918203 GOF917207:GOF918203 GYB917207:GYB918203 HHX917207:HHX918203 HRT917207:HRT918203 IBP917207:IBP918203 ILL917207:ILL918203 IVH917207:IVH918203 JFD917207:JFD918203 JOZ917207:JOZ918203 JYV917207:JYV918203 KIR917207:KIR918203 KSN917207:KSN918203 LCJ917207:LCJ918203 LMF917207:LMF918203 LWB917207:LWB918203 MFX917207:MFX918203 MPT917207:MPT918203 MZP917207:MZP918203 NJL917207:NJL918203 NTH917207:NTH918203 ODD917207:ODD918203 OMZ917207:OMZ918203 OWV917207:OWV918203 PGR917207:PGR918203 PQN917207:PQN918203 QAJ917207:QAJ918203 QKF917207:QKF918203 QUB917207:QUB918203 RDX917207:RDX918203 RNT917207:RNT918203 RXP917207:RXP918203 SHL917207:SHL918203 SRH917207:SRH918203 TBD917207:TBD918203 TKZ917207:TKZ918203 TUV917207:TUV918203 UER917207:UER918203 UON917207:UON918203 UYJ917207:UYJ918203 VIF917207:VIF918203 VSB917207:VSB918203 WBX917207:WBX918203 WLT917207:WLT918203 WVP917207:WVP918203 J982743:J983739 JD982743:JD983739 SZ982743:SZ983739 ACV982743:ACV983739 AMR982743:AMR983739 AWN982743:AWN983739 BGJ982743:BGJ983739 BQF982743:BQF983739 CAB982743:CAB983739 CJX982743:CJX983739 CTT982743:CTT983739 DDP982743:DDP983739 DNL982743:DNL983739 DXH982743:DXH983739 EHD982743:EHD983739 EQZ982743:EQZ983739 FAV982743:FAV983739 FKR982743:FKR983739 FUN982743:FUN983739 GEJ982743:GEJ983739 GOF982743:GOF983739 GYB982743:GYB983739 HHX982743:HHX983739 HRT982743:HRT983739 IBP982743:IBP983739 ILL982743:ILL983739 IVH982743:IVH983739 JFD982743:JFD983739 JOZ982743:JOZ983739 JYV982743:JYV983739 KIR982743:KIR983739 KSN982743:KSN983739 LCJ982743:LCJ983739 LMF982743:LMF983739 LWB982743:LWB983739 MFX982743:MFX983739 MPT982743:MPT983739 MZP982743:MZP983739 NJL982743:NJL983739 NTH982743:NTH983739 ODD982743:ODD983739 OMZ982743:OMZ983739 OWV982743:OWV983739 PGR982743:PGR983739 PQN982743:PQN983739 QAJ982743:QAJ983739 QKF982743:QKF983739 QUB982743:QUB983739 RDX982743:RDX983739 RNT982743:RNT983739 RXP982743:RXP983739 SHL982743:SHL983739 SRH982743:SRH983739 TBD982743:TBD983739 TKZ982743:TKZ983739 TUV982743:TUV983739 UER982743:UER983739 UON982743:UON983739 UYJ982743:UYJ983739 VIF982743:VIF983739 VSB982743:VSB983739 WBX982743:WBX983739 WVP31:WVP699 WLT31:WLT699 WBX31:WBX699 VSB31:VSB699 VIF31:VIF699 UYJ31:UYJ699 UON31:UON699 UER31:UER699 TUV31:TUV699 TKZ31:TKZ699 TBD31:TBD699 SRH31:SRH699 SHL31:SHL699 RXP31:RXP699 RNT31:RNT699 RDX31:RDX699 QUB31:QUB699 QKF31:QKF699 QAJ31:QAJ699 PQN31:PQN699 PGR31:PGR699 OWV31:OWV699 OMZ31:OMZ699 ODD31:ODD699 NTH31:NTH699 NJL31:NJL699 MZP31:MZP699 MPT31:MPT699 MFX31:MFX699 LWB31:LWB699 LMF31:LMF699 LCJ31:LCJ699 KSN31:KSN699 KIR31:KIR699 JYV31:JYV699 JOZ31:JOZ699 JFD31:JFD699 IVH31:IVH699 ILL31:ILL699 IBP31:IBP699 HRT31:HRT699 HHX31:HHX699 GYB31:GYB699 GOF31:GOF699 GEJ31:GEJ699 FUN31:FUN699 FKR31:FKR699 FAV31:FAV699 EQZ31:EQZ699 EHD31:EHD699 DXH31:DXH699 DNL31:DNL699 DDP31:DDP699 CTT31:CTT699 CJX31:CJX699 CAB31:CAB699 BQF31:BQF699 BGJ31:BGJ699 AWN31:AWN699 AMR31:AMR699 ACV31:ACV699 SZ31:SZ699 JD31:JD699 J122:J124" xr:uid="{00000000-0002-0000-0600-000004000000}">
      <formula1>$J$1:$J$20</formula1>
    </dataValidation>
    <dataValidation type="list" allowBlank="1" showInputMessage="1" showErrorMessage="1" sqref="P65241:P66237 WVW982743:WVW983739 JK65239:JK66235 TG65239:TG66235 ADC65239:ADC66235 AMY65239:AMY66235 AWU65239:AWU66235 BGQ65239:BGQ66235 BQM65239:BQM66235 CAI65239:CAI66235 CKE65239:CKE66235 CUA65239:CUA66235 DDW65239:DDW66235 DNS65239:DNS66235 DXO65239:DXO66235 EHK65239:EHK66235 ERG65239:ERG66235 FBC65239:FBC66235 FKY65239:FKY66235 FUU65239:FUU66235 GEQ65239:GEQ66235 GOM65239:GOM66235 GYI65239:GYI66235 HIE65239:HIE66235 HSA65239:HSA66235 IBW65239:IBW66235 ILS65239:ILS66235 IVO65239:IVO66235 JFK65239:JFK66235 JPG65239:JPG66235 JZC65239:JZC66235 KIY65239:KIY66235 KSU65239:KSU66235 LCQ65239:LCQ66235 LMM65239:LMM66235 LWI65239:LWI66235 MGE65239:MGE66235 MQA65239:MQA66235 MZW65239:MZW66235 NJS65239:NJS66235 NTO65239:NTO66235 ODK65239:ODK66235 ONG65239:ONG66235 OXC65239:OXC66235 PGY65239:PGY66235 PQU65239:PQU66235 QAQ65239:QAQ66235 QKM65239:QKM66235 QUI65239:QUI66235 REE65239:REE66235 ROA65239:ROA66235 RXW65239:RXW66235 SHS65239:SHS66235 SRO65239:SRO66235 TBK65239:TBK66235 TLG65239:TLG66235 TVC65239:TVC66235 UEY65239:UEY66235 UOU65239:UOU66235 UYQ65239:UYQ66235 VIM65239:VIM66235 VSI65239:VSI66235 WCE65239:WCE66235 WMA65239:WMA66235 WVW65239:WVW66235 P130777:P131773 JK130775:JK131771 TG130775:TG131771 ADC130775:ADC131771 AMY130775:AMY131771 AWU130775:AWU131771 BGQ130775:BGQ131771 BQM130775:BQM131771 CAI130775:CAI131771 CKE130775:CKE131771 CUA130775:CUA131771 DDW130775:DDW131771 DNS130775:DNS131771 DXO130775:DXO131771 EHK130775:EHK131771 ERG130775:ERG131771 FBC130775:FBC131771 FKY130775:FKY131771 FUU130775:FUU131771 GEQ130775:GEQ131771 GOM130775:GOM131771 GYI130775:GYI131771 HIE130775:HIE131771 HSA130775:HSA131771 IBW130775:IBW131771 ILS130775:ILS131771 IVO130775:IVO131771 JFK130775:JFK131771 JPG130775:JPG131771 JZC130775:JZC131771 KIY130775:KIY131771 KSU130775:KSU131771 LCQ130775:LCQ131771 LMM130775:LMM131771 LWI130775:LWI131771 MGE130775:MGE131771 MQA130775:MQA131771 MZW130775:MZW131771 NJS130775:NJS131771 NTO130775:NTO131771 ODK130775:ODK131771 ONG130775:ONG131771 OXC130775:OXC131771 PGY130775:PGY131771 PQU130775:PQU131771 QAQ130775:QAQ131771 QKM130775:QKM131771 QUI130775:QUI131771 REE130775:REE131771 ROA130775:ROA131771 RXW130775:RXW131771 SHS130775:SHS131771 SRO130775:SRO131771 TBK130775:TBK131771 TLG130775:TLG131771 TVC130775:TVC131771 UEY130775:UEY131771 UOU130775:UOU131771 UYQ130775:UYQ131771 VIM130775:VIM131771 VSI130775:VSI131771 WCE130775:WCE131771 WMA130775:WMA131771 WVW130775:WVW131771 P196313:P197309 JK196311:JK197307 TG196311:TG197307 ADC196311:ADC197307 AMY196311:AMY197307 AWU196311:AWU197307 BGQ196311:BGQ197307 BQM196311:BQM197307 CAI196311:CAI197307 CKE196311:CKE197307 CUA196311:CUA197307 DDW196311:DDW197307 DNS196311:DNS197307 DXO196311:DXO197307 EHK196311:EHK197307 ERG196311:ERG197307 FBC196311:FBC197307 FKY196311:FKY197307 FUU196311:FUU197307 GEQ196311:GEQ197307 GOM196311:GOM197307 GYI196311:GYI197307 HIE196311:HIE197307 HSA196311:HSA197307 IBW196311:IBW197307 ILS196311:ILS197307 IVO196311:IVO197307 JFK196311:JFK197307 JPG196311:JPG197307 JZC196311:JZC197307 KIY196311:KIY197307 KSU196311:KSU197307 LCQ196311:LCQ197307 LMM196311:LMM197307 LWI196311:LWI197307 MGE196311:MGE197307 MQA196311:MQA197307 MZW196311:MZW197307 NJS196311:NJS197307 NTO196311:NTO197307 ODK196311:ODK197307 ONG196311:ONG197307 OXC196311:OXC197307 PGY196311:PGY197307 PQU196311:PQU197307 QAQ196311:QAQ197307 QKM196311:QKM197307 QUI196311:QUI197307 REE196311:REE197307 ROA196311:ROA197307 RXW196311:RXW197307 SHS196311:SHS197307 SRO196311:SRO197307 TBK196311:TBK197307 TLG196311:TLG197307 TVC196311:TVC197307 UEY196311:UEY197307 UOU196311:UOU197307 UYQ196311:UYQ197307 VIM196311:VIM197307 VSI196311:VSI197307 WCE196311:WCE197307 WMA196311:WMA197307 WVW196311:WVW197307 P261849:P262845 JK261847:JK262843 TG261847:TG262843 ADC261847:ADC262843 AMY261847:AMY262843 AWU261847:AWU262843 BGQ261847:BGQ262843 BQM261847:BQM262843 CAI261847:CAI262843 CKE261847:CKE262843 CUA261847:CUA262843 DDW261847:DDW262843 DNS261847:DNS262843 DXO261847:DXO262843 EHK261847:EHK262843 ERG261847:ERG262843 FBC261847:FBC262843 FKY261847:FKY262843 FUU261847:FUU262843 GEQ261847:GEQ262843 GOM261847:GOM262843 GYI261847:GYI262843 HIE261847:HIE262843 HSA261847:HSA262843 IBW261847:IBW262843 ILS261847:ILS262843 IVO261847:IVO262843 JFK261847:JFK262843 JPG261847:JPG262843 JZC261847:JZC262843 KIY261847:KIY262843 KSU261847:KSU262843 LCQ261847:LCQ262843 LMM261847:LMM262843 LWI261847:LWI262843 MGE261847:MGE262843 MQA261847:MQA262843 MZW261847:MZW262843 NJS261847:NJS262843 NTO261847:NTO262843 ODK261847:ODK262843 ONG261847:ONG262843 OXC261847:OXC262843 PGY261847:PGY262843 PQU261847:PQU262843 QAQ261847:QAQ262843 QKM261847:QKM262843 QUI261847:QUI262843 REE261847:REE262843 ROA261847:ROA262843 RXW261847:RXW262843 SHS261847:SHS262843 SRO261847:SRO262843 TBK261847:TBK262843 TLG261847:TLG262843 TVC261847:TVC262843 UEY261847:UEY262843 UOU261847:UOU262843 UYQ261847:UYQ262843 VIM261847:VIM262843 VSI261847:VSI262843 WCE261847:WCE262843 WMA261847:WMA262843 WVW261847:WVW262843 P327385:P328381 JK327383:JK328379 TG327383:TG328379 ADC327383:ADC328379 AMY327383:AMY328379 AWU327383:AWU328379 BGQ327383:BGQ328379 BQM327383:BQM328379 CAI327383:CAI328379 CKE327383:CKE328379 CUA327383:CUA328379 DDW327383:DDW328379 DNS327383:DNS328379 DXO327383:DXO328379 EHK327383:EHK328379 ERG327383:ERG328379 FBC327383:FBC328379 FKY327383:FKY328379 FUU327383:FUU328379 GEQ327383:GEQ328379 GOM327383:GOM328379 GYI327383:GYI328379 HIE327383:HIE328379 HSA327383:HSA328379 IBW327383:IBW328379 ILS327383:ILS328379 IVO327383:IVO328379 JFK327383:JFK328379 JPG327383:JPG328379 JZC327383:JZC328379 KIY327383:KIY328379 KSU327383:KSU328379 LCQ327383:LCQ328379 LMM327383:LMM328379 LWI327383:LWI328379 MGE327383:MGE328379 MQA327383:MQA328379 MZW327383:MZW328379 NJS327383:NJS328379 NTO327383:NTO328379 ODK327383:ODK328379 ONG327383:ONG328379 OXC327383:OXC328379 PGY327383:PGY328379 PQU327383:PQU328379 QAQ327383:QAQ328379 QKM327383:QKM328379 QUI327383:QUI328379 REE327383:REE328379 ROA327383:ROA328379 RXW327383:RXW328379 SHS327383:SHS328379 SRO327383:SRO328379 TBK327383:TBK328379 TLG327383:TLG328379 TVC327383:TVC328379 UEY327383:UEY328379 UOU327383:UOU328379 UYQ327383:UYQ328379 VIM327383:VIM328379 VSI327383:VSI328379 WCE327383:WCE328379 WMA327383:WMA328379 WVW327383:WVW328379 P392921:P393917 JK392919:JK393915 TG392919:TG393915 ADC392919:ADC393915 AMY392919:AMY393915 AWU392919:AWU393915 BGQ392919:BGQ393915 BQM392919:BQM393915 CAI392919:CAI393915 CKE392919:CKE393915 CUA392919:CUA393915 DDW392919:DDW393915 DNS392919:DNS393915 DXO392919:DXO393915 EHK392919:EHK393915 ERG392919:ERG393915 FBC392919:FBC393915 FKY392919:FKY393915 FUU392919:FUU393915 GEQ392919:GEQ393915 GOM392919:GOM393915 GYI392919:GYI393915 HIE392919:HIE393915 HSA392919:HSA393915 IBW392919:IBW393915 ILS392919:ILS393915 IVO392919:IVO393915 JFK392919:JFK393915 JPG392919:JPG393915 JZC392919:JZC393915 KIY392919:KIY393915 KSU392919:KSU393915 LCQ392919:LCQ393915 LMM392919:LMM393915 LWI392919:LWI393915 MGE392919:MGE393915 MQA392919:MQA393915 MZW392919:MZW393915 NJS392919:NJS393915 NTO392919:NTO393915 ODK392919:ODK393915 ONG392919:ONG393915 OXC392919:OXC393915 PGY392919:PGY393915 PQU392919:PQU393915 QAQ392919:QAQ393915 QKM392919:QKM393915 QUI392919:QUI393915 REE392919:REE393915 ROA392919:ROA393915 RXW392919:RXW393915 SHS392919:SHS393915 SRO392919:SRO393915 TBK392919:TBK393915 TLG392919:TLG393915 TVC392919:TVC393915 UEY392919:UEY393915 UOU392919:UOU393915 UYQ392919:UYQ393915 VIM392919:VIM393915 VSI392919:VSI393915 WCE392919:WCE393915 WMA392919:WMA393915 WVW392919:WVW393915 P458457:P459453 JK458455:JK459451 TG458455:TG459451 ADC458455:ADC459451 AMY458455:AMY459451 AWU458455:AWU459451 BGQ458455:BGQ459451 BQM458455:BQM459451 CAI458455:CAI459451 CKE458455:CKE459451 CUA458455:CUA459451 DDW458455:DDW459451 DNS458455:DNS459451 DXO458455:DXO459451 EHK458455:EHK459451 ERG458455:ERG459451 FBC458455:FBC459451 FKY458455:FKY459451 FUU458455:FUU459451 GEQ458455:GEQ459451 GOM458455:GOM459451 GYI458455:GYI459451 HIE458455:HIE459451 HSA458455:HSA459451 IBW458455:IBW459451 ILS458455:ILS459451 IVO458455:IVO459451 JFK458455:JFK459451 JPG458455:JPG459451 JZC458455:JZC459451 KIY458455:KIY459451 KSU458455:KSU459451 LCQ458455:LCQ459451 LMM458455:LMM459451 LWI458455:LWI459451 MGE458455:MGE459451 MQA458455:MQA459451 MZW458455:MZW459451 NJS458455:NJS459451 NTO458455:NTO459451 ODK458455:ODK459451 ONG458455:ONG459451 OXC458455:OXC459451 PGY458455:PGY459451 PQU458455:PQU459451 QAQ458455:QAQ459451 QKM458455:QKM459451 QUI458455:QUI459451 REE458455:REE459451 ROA458455:ROA459451 RXW458455:RXW459451 SHS458455:SHS459451 SRO458455:SRO459451 TBK458455:TBK459451 TLG458455:TLG459451 TVC458455:TVC459451 UEY458455:UEY459451 UOU458455:UOU459451 UYQ458455:UYQ459451 VIM458455:VIM459451 VSI458455:VSI459451 WCE458455:WCE459451 WMA458455:WMA459451 WVW458455:WVW459451 P523993:P524989 JK523991:JK524987 TG523991:TG524987 ADC523991:ADC524987 AMY523991:AMY524987 AWU523991:AWU524987 BGQ523991:BGQ524987 BQM523991:BQM524987 CAI523991:CAI524987 CKE523991:CKE524987 CUA523991:CUA524987 DDW523991:DDW524987 DNS523991:DNS524987 DXO523991:DXO524987 EHK523991:EHK524987 ERG523991:ERG524987 FBC523991:FBC524987 FKY523991:FKY524987 FUU523991:FUU524987 GEQ523991:GEQ524987 GOM523991:GOM524987 GYI523991:GYI524987 HIE523991:HIE524987 HSA523991:HSA524987 IBW523991:IBW524987 ILS523991:ILS524987 IVO523991:IVO524987 JFK523991:JFK524987 JPG523991:JPG524987 JZC523991:JZC524987 KIY523991:KIY524987 KSU523991:KSU524987 LCQ523991:LCQ524987 LMM523991:LMM524987 LWI523991:LWI524987 MGE523991:MGE524987 MQA523991:MQA524987 MZW523991:MZW524987 NJS523991:NJS524987 NTO523991:NTO524987 ODK523991:ODK524987 ONG523991:ONG524987 OXC523991:OXC524987 PGY523991:PGY524987 PQU523991:PQU524987 QAQ523991:QAQ524987 QKM523991:QKM524987 QUI523991:QUI524987 REE523991:REE524987 ROA523991:ROA524987 RXW523991:RXW524987 SHS523991:SHS524987 SRO523991:SRO524987 TBK523991:TBK524987 TLG523991:TLG524987 TVC523991:TVC524987 UEY523991:UEY524987 UOU523991:UOU524987 UYQ523991:UYQ524987 VIM523991:VIM524987 VSI523991:VSI524987 WCE523991:WCE524987 WMA523991:WMA524987 WVW523991:WVW524987 P589529:P590525 JK589527:JK590523 TG589527:TG590523 ADC589527:ADC590523 AMY589527:AMY590523 AWU589527:AWU590523 BGQ589527:BGQ590523 BQM589527:BQM590523 CAI589527:CAI590523 CKE589527:CKE590523 CUA589527:CUA590523 DDW589527:DDW590523 DNS589527:DNS590523 DXO589527:DXO590523 EHK589527:EHK590523 ERG589527:ERG590523 FBC589527:FBC590523 FKY589527:FKY590523 FUU589527:FUU590523 GEQ589527:GEQ590523 GOM589527:GOM590523 GYI589527:GYI590523 HIE589527:HIE590523 HSA589527:HSA590523 IBW589527:IBW590523 ILS589527:ILS590523 IVO589527:IVO590523 JFK589527:JFK590523 JPG589527:JPG590523 JZC589527:JZC590523 KIY589527:KIY590523 KSU589527:KSU590523 LCQ589527:LCQ590523 LMM589527:LMM590523 LWI589527:LWI590523 MGE589527:MGE590523 MQA589527:MQA590523 MZW589527:MZW590523 NJS589527:NJS590523 NTO589527:NTO590523 ODK589527:ODK590523 ONG589527:ONG590523 OXC589527:OXC590523 PGY589527:PGY590523 PQU589527:PQU590523 QAQ589527:QAQ590523 QKM589527:QKM590523 QUI589527:QUI590523 REE589527:REE590523 ROA589527:ROA590523 RXW589527:RXW590523 SHS589527:SHS590523 SRO589527:SRO590523 TBK589527:TBK590523 TLG589527:TLG590523 TVC589527:TVC590523 UEY589527:UEY590523 UOU589527:UOU590523 UYQ589527:UYQ590523 VIM589527:VIM590523 VSI589527:VSI590523 WCE589527:WCE590523 WMA589527:WMA590523 WVW589527:WVW590523 P655065:P656061 JK655063:JK656059 TG655063:TG656059 ADC655063:ADC656059 AMY655063:AMY656059 AWU655063:AWU656059 BGQ655063:BGQ656059 BQM655063:BQM656059 CAI655063:CAI656059 CKE655063:CKE656059 CUA655063:CUA656059 DDW655063:DDW656059 DNS655063:DNS656059 DXO655063:DXO656059 EHK655063:EHK656059 ERG655063:ERG656059 FBC655063:FBC656059 FKY655063:FKY656059 FUU655063:FUU656059 GEQ655063:GEQ656059 GOM655063:GOM656059 GYI655063:GYI656059 HIE655063:HIE656059 HSA655063:HSA656059 IBW655063:IBW656059 ILS655063:ILS656059 IVO655063:IVO656059 JFK655063:JFK656059 JPG655063:JPG656059 JZC655063:JZC656059 KIY655063:KIY656059 KSU655063:KSU656059 LCQ655063:LCQ656059 LMM655063:LMM656059 LWI655063:LWI656059 MGE655063:MGE656059 MQA655063:MQA656059 MZW655063:MZW656059 NJS655063:NJS656059 NTO655063:NTO656059 ODK655063:ODK656059 ONG655063:ONG656059 OXC655063:OXC656059 PGY655063:PGY656059 PQU655063:PQU656059 QAQ655063:QAQ656059 QKM655063:QKM656059 QUI655063:QUI656059 REE655063:REE656059 ROA655063:ROA656059 RXW655063:RXW656059 SHS655063:SHS656059 SRO655063:SRO656059 TBK655063:TBK656059 TLG655063:TLG656059 TVC655063:TVC656059 UEY655063:UEY656059 UOU655063:UOU656059 UYQ655063:UYQ656059 VIM655063:VIM656059 VSI655063:VSI656059 WCE655063:WCE656059 WMA655063:WMA656059 WVW655063:WVW656059 P720601:P721597 JK720599:JK721595 TG720599:TG721595 ADC720599:ADC721595 AMY720599:AMY721595 AWU720599:AWU721595 BGQ720599:BGQ721595 BQM720599:BQM721595 CAI720599:CAI721595 CKE720599:CKE721595 CUA720599:CUA721595 DDW720599:DDW721595 DNS720599:DNS721595 DXO720599:DXO721595 EHK720599:EHK721595 ERG720599:ERG721595 FBC720599:FBC721595 FKY720599:FKY721595 FUU720599:FUU721595 GEQ720599:GEQ721595 GOM720599:GOM721595 GYI720599:GYI721595 HIE720599:HIE721595 HSA720599:HSA721595 IBW720599:IBW721595 ILS720599:ILS721595 IVO720599:IVO721595 JFK720599:JFK721595 JPG720599:JPG721595 JZC720599:JZC721595 KIY720599:KIY721595 KSU720599:KSU721595 LCQ720599:LCQ721595 LMM720599:LMM721595 LWI720599:LWI721595 MGE720599:MGE721595 MQA720599:MQA721595 MZW720599:MZW721595 NJS720599:NJS721595 NTO720599:NTO721595 ODK720599:ODK721595 ONG720599:ONG721595 OXC720599:OXC721595 PGY720599:PGY721595 PQU720599:PQU721595 QAQ720599:QAQ721595 QKM720599:QKM721595 QUI720599:QUI721595 REE720599:REE721595 ROA720599:ROA721595 RXW720599:RXW721595 SHS720599:SHS721595 SRO720599:SRO721595 TBK720599:TBK721595 TLG720599:TLG721595 TVC720599:TVC721595 UEY720599:UEY721595 UOU720599:UOU721595 UYQ720599:UYQ721595 VIM720599:VIM721595 VSI720599:VSI721595 WCE720599:WCE721595 WMA720599:WMA721595 WVW720599:WVW721595 P786137:P787133 JK786135:JK787131 TG786135:TG787131 ADC786135:ADC787131 AMY786135:AMY787131 AWU786135:AWU787131 BGQ786135:BGQ787131 BQM786135:BQM787131 CAI786135:CAI787131 CKE786135:CKE787131 CUA786135:CUA787131 DDW786135:DDW787131 DNS786135:DNS787131 DXO786135:DXO787131 EHK786135:EHK787131 ERG786135:ERG787131 FBC786135:FBC787131 FKY786135:FKY787131 FUU786135:FUU787131 GEQ786135:GEQ787131 GOM786135:GOM787131 GYI786135:GYI787131 HIE786135:HIE787131 HSA786135:HSA787131 IBW786135:IBW787131 ILS786135:ILS787131 IVO786135:IVO787131 JFK786135:JFK787131 JPG786135:JPG787131 JZC786135:JZC787131 KIY786135:KIY787131 KSU786135:KSU787131 LCQ786135:LCQ787131 LMM786135:LMM787131 LWI786135:LWI787131 MGE786135:MGE787131 MQA786135:MQA787131 MZW786135:MZW787131 NJS786135:NJS787131 NTO786135:NTO787131 ODK786135:ODK787131 ONG786135:ONG787131 OXC786135:OXC787131 PGY786135:PGY787131 PQU786135:PQU787131 QAQ786135:QAQ787131 QKM786135:QKM787131 QUI786135:QUI787131 REE786135:REE787131 ROA786135:ROA787131 RXW786135:RXW787131 SHS786135:SHS787131 SRO786135:SRO787131 TBK786135:TBK787131 TLG786135:TLG787131 TVC786135:TVC787131 UEY786135:UEY787131 UOU786135:UOU787131 UYQ786135:UYQ787131 VIM786135:VIM787131 VSI786135:VSI787131 WCE786135:WCE787131 WMA786135:WMA787131 WVW786135:WVW787131 P851673:P852669 JK851671:JK852667 TG851671:TG852667 ADC851671:ADC852667 AMY851671:AMY852667 AWU851671:AWU852667 BGQ851671:BGQ852667 BQM851671:BQM852667 CAI851671:CAI852667 CKE851671:CKE852667 CUA851671:CUA852667 DDW851671:DDW852667 DNS851671:DNS852667 DXO851671:DXO852667 EHK851671:EHK852667 ERG851671:ERG852667 FBC851671:FBC852667 FKY851671:FKY852667 FUU851671:FUU852667 GEQ851671:GEQ852667 GOM851671:GOM852667 GYI851671:GYI852667 HIE851671:HIE852667 HSA851671:HSA852667 IBW851671:IBW852667 ILS851671:ILS852667 IVO851671:IVO852667 JFK851671:JFK852667 JPG851671:JPG852667 JZC851671:JZC852667 KIY851671:KIY852667 KSU851671:KSU852667 LCQ851671:LCQ852667 LMM851671:LMM852667 LWI851671:LWI852667 MGE851671:MGE852667 MQA851671:MQA852667 MZW851671:MZW852667 NJS851671:NJS852667 NTO851671:NTO852667 ODK851671:ODK852667 ONG851671:ONG852667 OXC851671:OXC852667 PGY851671:PGY852667 PQU851671:PQU852667 QAQ851671:QAQ852667 QKM851671:QKM852667 QUI851671:QUI852667 REE851671:REE852667 ROA851671:ROA852667 RXW851671:RXW852667 SHS851671:SHS852667 SRO851671:SRO852667 TBK851671:TBK852667 TLG851671:TLG852667 TVC851671:TVC852667 UEY851671:UEY852667 UOU851671:UOU852667 UYQ851671:UYQ852667 VIM851671:VIM852667 VSI851671:VSI852667 WCE851671:WCE852667 WMA851671:WMA852667 WVW851671:WVW852667 P917209:P918205 JK917207:JK918203 TG917207:TG918203 ADC917207:ADC918203 AMY917207:AMY918203 AWU917207:AWU918203 BGQ917207:BGQ918203 BQM917207:BQM918203 CAI917207:CAI918203 CKE917207:CKE918203 CUA917207:CUA918203 DDW917207:DDW918203 DNS917207:DNS918203 DXO917207:DXO918203 EHK917207:EHK918203 ERG917207:ERG918203 FBC917207:FBC918203 FKY917207:FKY918203 FUU917207:FUU918203 GEQ917207:GEQ918203 GOM917207:GOM918203 GYI917207:GYI918203 HIE917207:HIE918203 HSA917207:HSA918203 IBW917207:IBW918203 ILS917207:ILS918203 IVO917207:IVO918203 JFK917207:JFK918203 JPG917207:JPG918203 JZC917207:JZC918203 KIY917207:KIY918203 KSU917207:KSU918203 LCQ917207:LCQ918203 LMM917207:LMM918203 LWI917207:LWI918203 MGE917207:MGE918203 MQA917207:MQA918203 MZW917207:MZW918203 NJS917207:NJS918203 NTO917207:NTO918203 ODK917207:ODK918203 ONG917207:ONG918203 OXC917207:OXC918203 PGY917207:PGY918203 PQU917207:PQU918203 QAQ917207:QAQ918203 QKM917207:QKM918203 QUI917207:QUI918203 REE917207:REE918203 ROA917207:ROA918203 RXW917207:RXW918203 SHS917207:SHS918203 SRO917207:SRO918203 TBK917207:TBK918203 TLG917207:TLG918203 TVC917207:TVC918203 UEY917207:UEY918203 UOU917207:UOU918203 UYQ917207:UYQ918203 VIM917207:VIM918203 VSI917207:VSI918203 WCE917207:WCE918203 WMA917207:WMA918203 WVW917207:WVW918203 P982745:P983741 JK982743:JK983739 TG982743:TG983739 ADC982743:ADC983739 AMY982743:AMY983739 AWU982743:AWU983739 BGQ982743:BGQ983739 BQM982743:BQM983739 CAI982743:CAI983739 CKE982743:CKE983739 CUA982743:CUA983739 DDW982743:DDW983739 DNS982743:DNS983739 DXO982743:DXO983739 EHK982743:EHK983739 ERG982743:ERG983739 FBC982743:FBC983739 FKY982743:FKY983739 FUU982743:FUU983739 GEQ982743:GEQ983739 GOM982743:GOM983739 GYI982743:GYI983739 HIE982743:HIE983739 HSA982743:HSA983739 IBW982743:IBW983739 ILS982743:ILS983739 IVO982743:IVO983739 JFK982743:JFK983739 JPG982743:JPG983739 JZC982743:JZC983739 KIY982743:KIY983739 KSU982743:KSU983739 LCQ982743:LCQ983739 LMM982743:LMM983739 LWI982743:LWI983739 MGE982743:MGE983739 MQA982743:MQA983739 MZW982743:MZW983739 NJS982743:NJS983739 NTO982743:NTO983739 ODK982743:ODK983739 ONG982743:ONG983739 OXC982743:OXC983739 PGY982743:PGY983739 PQU982743:PQU983739 QAQ982743:QAQ983739 QKM982743:QKM983739 QUI982743:QUI983739 REE982743:REE983739 ROA982743:ROA983739 RXW982743:RXW983739 SHS982743:SHS983739 SRO982743:SRO983739 TBK982743:TBK983739 TLG982743:TLG983739 TVC982743:TVC983739 UEY982743:UEY983739 UOU982743:UOU983739 UYQ982743:UYQ983739 VIM982743:VIM983739 VSI982743:VSI983739 WCE982743:WCE983739 WMA982743:WMA983739 P683:P701 P31:P681 WVW31:WVW699 WMA31:WMA699 WCE31:WCE699 VSI31:VSI699 VIM31:VIM699 UYQ31:UYQ699 UOU31:UOU699 UEY31:UEY699 TVC31:TVC699 TLG31:TLG699 TBK31:TBK699 SRO31:SRO699 SHS31:SHS699 RXW31:RXW699 ROA31:ROA699 REE31:REE699 QUI31:QUI699 QKM31:QKM699 QAQ31:QAQ699 PQU31:PQU699 PGY31:PGY699 OXC31:OXC699 ONG31:ONG699 ODK31:ODK699 NTO31:NTO699 NJS31:NJS699 MZW31:MZW699 MQA31:MQA699 MGE31:MGE699 LWI31:LWI699 LMM31:LMM699 LCQ31:LCQ699 KSU31:KSU699 KIY31:KIY699 JZC31:JZC699 JPG31:JPG699 JFK31:JFK699 IVO31:IVO699 ILS31:ILS699 IBW31:IBW699 HSA31:HSA699 HIE31:HIE699 GYI31:GYI699 GOM31:GOM699 GEQ31:GEQ699 FUU31:FUU699 FKY31:FKY699 FBC31:FBC699 ERG31:ERG699 EHK31:EHK699 DXO31:DXO699 DNS31:DNS699 DDW31:DDW699 CUA31:CUA699 CKE31:CKE699 CAI31:CAI699 BQM31:BQM699 BGQ31:BGQ699 AWU31:AWU699 AMY31:AMY699 ADC31:ADC699 TG31:TG699 JK31:JK699" xr:uid="{00000000-0002-0000-0600-000005000000}">
      <formula1>$P$1:$P$2</formula1>
    </dataValidation>
    <dataValidation type="list" allowBlank="1" showInputMessage="1" showErrorMessage="1" sqref="J31:J121 J125:J695" xr:uid="{14C9DC23-A0A4-4380-8A96-1BA70293B2E5}">
      <formula1>PS5ALLOCATIONS</formula1>
    </dataValidation>
    <dataValidation type="list" allowBlank="1" showInputMessage="1" showErrorMessage="1" sqref="O31:O121 O125:O695" xr:uid="{F5D2446F-4A3B-4936-8072-307FBFE6DB73}">
      <formula1>$O$1:$O$27</formula1>
    </dataValidation>
  </dataValidations>
  <printOptions horizontalCentered="1"/>
  <pageMargins left="0.55118110236220474" right="0.15748031496062992" top="0.59055118110236227" bottom="0.78740157480314965" header="0.51181102362204722" footer="0.51181102362204722"/>
  <pageSetup paperSize="8" scale="54" fitToHeight="16" orientation="landscape" r:id="rId1"/>
  <headerFooter alignWithMargins="0">
    <oddFooter>&amp;L&amp;F&amp;CPage &amp;P of &amp;N&amp;R&amp;A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Q332"/>
  <sheetViews>
    <sheetView showOutlineSymbols="0" view="pageBreakPreview" topLeftCell="H1" zoomScale="85" zoomScaleNormal="70" zoomScaleSheetLayoutView="85" workbookViewId="0">
      <selection activeCell="Q7" sqref="Q7"/>
    </sheetView>
  </sheetViews>
  <sheetFormatPr defaultColWidth="9.109375" defaultRowHeight="12" x14ac:dyDescent="0.25"/>
  <cols>
    <col min="1" max="1" width="11.33203125" style="40" customWidth="1"/>
    <col min="2" max="2" width="17.6640625" style="40" bestFit="1" customWidth="1"/>
    <col min="3" max="3" width="8.6640625" style="40" bestFit="1" customWidth="1"/>
    <col min="4" max="4" width="27.44140625" style="41" bestFit="1" customWidth="1"/>
    <col min="5" max="6" width="42.33203125" style="70" customWidth="1"/>
    <col min="7" max="7" width="31.6640625" style="41" customWidth="1"/>
    <col min="8" max="8" width="48.44140625" style="40" customWidth="1"/>
    <col min="9" max="9" width="9.88671875" style="99" bestFit="1" customWidth="1"/>
    <col min="10" max="10" width="14.88671875" style="99" customWidth="1"/>
    <col min="11" max="11" width="9.6640625" style="104" customWidth="1"/>
    <col min="12" max="12" width="18.6640625" style="39" customWidth="1"/>
    <col min="13" max="13" width="14.88671875" style="88" customWidth="1"/>
    <col min="14" max="14" width="45.33203125" style="91" bestFit="1" customWidth="1"/>
    <col min="15" max="15" width="10.44140625" style="91" bestFit="1" customWidth="1"/>
    <col min="16" max="16" width="10.33203125" style="40" bestFit="1" customWidth="1"/>
    <col min="17" max="17" width="26.109375" style="40" bestFit="1" customWidth="1"/>
    <col min="18" max="16384" width="9.109375" style="40"/>
  </cols>
  <sheetData>
    <row r="1" spans="1:17" ht="13.2" x14ac:dyDescent="0.25">
      <c r="A1" s="42" t="s">
        <v>455</v>
      </c>
      <c r="D1" s="57" t="s">
        <v>6</v>
      </c>
      <c r="G1" s="57" t="s">
        <v>7</v>
      </c>
      <c r="H1" s="57" t="s">
        <v>8</v>
      </c>
      <c r="I1" s="39"/>
      <c r="J1" s="39"/>
      <c r="K1" s="90"/>
      <c r="N1" s="540"/>
      <c r="O1" s="54" t="s">
        <v>9</v>
      </c>
      <c r="P1" s="55" t="s">
        <v>114</v>
      </c>
      <c r="Q1" s="56" t="s">
        <v>115</v>
      </c>
    </row>
    <row r="2" spans="1:17" ht="13.2" x14ac:dyDescent="0.25">
      <c r="A2" s="42" t="s">
        <v>10</v>
      </c>
      <c r="D2" s="57" t="s">
        <v>11</v>
      </c>
      <c r="G2" s="57" t="s">
        <v>12</v>
      </c>
      <c r="H2" s="57" t="s">
        <v>13</v>
      </c>
      <c r="I2" s="39"/>
      <c r="J2" s="39"/>
      <c r="K2" s="90"/>
      <c r="N2" s="540"/>
      <c r="O2" s="54" t="s">
        <v>14</v>
      </c>
      <c r="P2" s="55" t="s">
        <v>61</v>
      </c>
      <c r="Q2" s="56">
        <v>1</v>
      </c>
    </row>
    <row r="3" spans="1:17" ht="13.2" x14ac:dyDescent="0.25">
      <c r="D3" s="57" t="s">
        <v>15</v>
      </c>
      <c r="G3" s="57" t="s">
        <v>16</v>
      </c>
      <c r="H3" s="57" t="s">
        <v>17</v>
      </c>
      <c r="I3" s="39"/>
      <c r="J3" s="39"/>
      <c r="K3" s="90"/>
      <c r="N3" s="540"/>
      <c r="P3" s="55" t="s">
        <v>60</v>
      </c>
      <c r="Q3" s="56">
        <v>0</v>
      </c>
    </row>
    <row r="4" spans="1:17" ht="13.2" x14ac:dyDescent="0.25">
      <c r="D4" s="57" t="s">
        <v>18</v>
      </c>
      <c r="G4" s="57" t="s">
        <v>19</v>
      </c>
      <c r="H4" s="57" t="s">
        <v>20</v>
      </c>
      <c r="I4" s="39"/>
      <c r="J4" s="39"/>
      <c r="K4" s="90"/>
      <c r="N4" s="540"/>
      <c r="P4" s="55" t="s">
        <v>116</v>
      </c>
      <c r="Q4" s="56">
        <v>0</v>
      </c>
    </row>
    <row r="5" spans="1:17" ht="13.2" x14ac:dyDescent="0.25">
      <c r="A5" s="45"/>
      <c r="B5" s="43"/>
      <c r="C5" s="43"/>
      <c r="D5" s="57" t="s">
        <v>21</v>
      </c>
      <c r="G5" s="57" t="s">
        <v>22</v>
      </c>
      <c r="H5" s="57" t="s">
        <v>23</v>
      </c>
      <c r="I5" s="39"/>
      <c r="J5" s="39"/>
      <c r="K5" s="90"/>
      <c r="N5" s="540"/>
      <c r="O5" s="51"/>
      <c r="P5" s="55" t="s">
        <v>171</v>
      </c>
      <c r="Q5" s="56">
        <v>0</v>
      </c>
    </row>
    <row r="6" spans="1:17" ht="13.2" x14ac:dyDescent="0.25">
      <c r="A6" s="42"/>
      <c r="B6" s="45"/>
      <c r="C6" s="45"/>
      <c r="D6" s="57" t="s">
        <v>24</v>
      </c>
      <c r="G6" s="57" t="s">
        <v>25</v>
      </c>
      <c r="H6" s="57" t="s">
        <v>26</v>
      </c>
      <c r="I6" s="39"/>
      <c r="J6" s="39"/>
      <c r="K6" s="90"/>
      <c r="N6" s="540"/>
      <c r="O6" s="51"/>
      <c r="P6" s="55" t="s">
        <v>172</v>
      </c>
      <c r="Q6" s="56">
        <v>0</v>
      </c>
    </row>
    <row r="7" spans="1:17" ht="13.2" x14ac:dyDescent="0.25">
      <c r="A7" s="42"/>
      <c r="B7" s="45"/>
      <c r="C7" s="45"/>
      <c r="D7" s="57" t="s">
        <v>5</v>
      </c>
      <c r="G7" s="44"/>
      <c r="H7" s="57" t="s">
        <v>27</v>
      </c>
      <c r="I7" s="39"/>
      <c r="J7" s="39"/>
      <c r="K7" s="90"/>
      <c r="N7" s="540"/>
      <c r="O7" s="52"/>
      <c r="P7" s="55" t="s">
        <v>173</v>
      </c>
      <c r="Q7" s="56">
        <v>0</v>
      </c>
    </row>
    <row r="8" spans="1:17" ht="13.2" x14ac:dyDescent="0.25">
      <c r="A8" s="42"/>
      <c r="D8" s="57" t="s">
        <v>453</v>
      </c>
      <c r="G8" s="44"/>
      <c r="H8" s="57" t="s">
        <v>28</v>
      </c>
      <c r="I8" s="39"/>
      <c r="J8" s="39"/>
      <c r="K8" s="90"/>
      <c r="N8" s="540"/>
      <c r="O8" s="53"/>
      <c r="P8" s="55" t="s">
        <v>174</v>
      </c>
      <c r="Q8" s="56">
        <v>0</v>
      </c>
    </row>
    <row r="9" spans="1:17" ht="13.2" x14ac:dyDescent="0.25">
      <c r="A9" s="42"/>
      <c r="B9" s="45"/>
      <c r="C9" s="45"/>
      <c r="D9" s="57" t="s">
        <v>29</v>
      </c>
      <c r="G9" s="44"/>
      <c r="H9" s="57" t="s">
        <v>30</v>
      </c>
      <c r="I9" s="39"/>
      <c r="J9" s="39"/>
      <c r="K9" s="90"/>
      <c r="N9" s="540"/>
      <c r="O9" s="53"/>
      <c r="P9" s="55" t="s">
        <v>175</v>
      </c>
      <c r="Q9" s="56">
        <v>0</v>
      </c>
    </row>
    <row r="10" spans="1:17" ht="13.2" x14ac:dyDescent="0.25">
      <c r="A10" s="42"/>
      <c r="B10" s="45"/>
      <c r="C10" s="45"/>
      <c r="G10" s="44"/>
      <c r="H10" s="57" t="s">
        <v>31</v>
      </c>
      <c r="I10" s="39"/>
      <c r="J10" s="39"/>
      <c r="K10" s="90"/>
      <c r="N10" s="540"/>
      <c r="O10" s="53"/>
      <c r="P10" s="55" t="s">
        <v>176</v>
      </c>
      <c r="Q10" s="56">
        <v>0</v>
      </c>
    </row>
    <row r="11" spans="1:17" ht="13.2" x14ac:dyDescent="0.25">
      <c r="A11" s="42"/>
      <c r="B11" s="43"/>
      <c r="C11" s="43"/>
      <c r="D11" s="44"/>
      <c r="E11" s="43"/>
      <c r="F11" s="43"/>
      <c r="G11" s="46"/>
      <c r="H11" s="57" t="s">
        <v>32</v>
      </c>
      <c r="I11" s="39"/>
      <c r="J11" s="39"/>
      <c r="K11" s="90"/>
      <c r="N11" s="540"/>
      <c r="O11" s="53"/>
      <c r="P11" s="55"/>
      <c r="Q11" s="56"/>
    </row>
    <row r="12" spans="1:17" ht="13.2" x14ac:dyDescent="0.25">
      <c r="A12" s="42"/>
      <c r="B12" s="49"/>
      <c r="C12" s="49"/>
      <c r="D12" s="46"/>
      <c r="E12" s="72"/>
      <c r="F12" s="72"/>
      <c r="G12" s="46"/>
      <c r="H12" s="57" t="s">
        <v>33</v>
      </c>
      <c r="I12" s="39"/>
      <c r="J12" s="39"/>
      <c r="K12" s="90"/>
      <c r="N12" s="540"/>
      <c r="O12" s="53"/>
      <c r="P12" s="55"/>
      <c r="Q12" s="56"/>
    </row>
    <row r="13" spans="1:17" ht="13.2" x14ac:dyDescent="0.25">
      <c r="A13" s="50"/>
      <c r="B13" s="49"/>
      <c r="C13" s="49"/>
      <c r="D13" s="46"/>
      <c r="E13" s="72"/>
      <c r="F13" s="72"/>
      <c r="G13" s="46"/>
      <c r="H13" s="57" t="s">
        <v>34</v>
      </c>
      <c r="I13" s="39"/>
      <c r="J13" s="39"/>
      <c r="K13" s="90"/>
      <c r="N13" s="540"/>
      <c r="O13" s="53"/>
      <c r="P13" s="55"/>
      <c r="Q13" s="56"/>
    </row>
    <row r="14" spans="1:17" ht="13.2" x14ac:dyDescent="0.25">
      <c r="A14" s="52"/>
      <c r="B14" s="49"/>
      <c r="C14" s="49"/>
      <c r="D14" s="46"/>
      <c r="E14" s="72"/>
      <c r="F14" s="72"/>
      <c r="G14" s="46"/>
      <c r="H14" s="57" t="s">
        <v>35</v>
      </c>
      <c r="I14" s="39"/>
      <c r="J14" s="39"/>
      <c r="K14" s="90"/>
      <c r="N14" s="540"/>
      <c r="O14" s="53"/>
      <c r="P14" s="55"/>
      <c r="Q14" s="56"/>
    </row>
    <row r="15" spans="1:17" ht="13.2" x14ac:dyDescent="0.25">
      <c r="A15" s="52"/>
      <c r="B15" s="49"/>
      <c r="C15" s="49"/>
      <c r="D15" s="46"/>
      <c r="E15" s="72"/>
      <c r="F15" s="72"/>
      <c r="G15" s="46"/>
      <c r="H15" s="57" t="s">
        <v>36</v>
      </c>
      <c r="I15" s="39"/>
      <c r="J15" s="39"/>
      <c r="K15" s="90"/>
      <c r="N15" s="540"/>
      <c r="O15" s="53"/>
      <c r="P15" s="55"/>
      <c r="Q15" s="56"/>
    </row>
    <row r="16" spans="1:17" ht="13.2" x14ac:dyDescent="0.25">
      <c r="A16" s="42"/>
      <c r="B16" s="49"/>
      <c r="C16" s="49"/>
      <c r="D16" s="46"/>
      <c r="E16" s="72"/>
      <c r="F16" s="72"/>
      <c r="G16" s="46"/>
      <c r="H16" s="57" t="s">
        <v>37</v>
      </c>
      <c r="I16" s="39"/>
      <c r="J16" s="39"/>
      <c r="K16" s="90"/>
      <c r="N16" s="540"/>
      <c r="O16" s="53"/>
      <c r="P16" s="61"/>
      <c r="Q16" s="61"/>
    </row>
    <row r="17" spans="1:17" ht="13.2" x14ac:dyDescent="0.25">
      <c r="A17" s="42"/>
      <c r="B17" s="49"/>
      <c r="C17" s="49"/>
      <c r="D17" s="46"/>
      <c r="E17" s="72"/>
      <c r="F17" s="72"/>
      <c r="G17" s="46"/>
      <c r="H17" s="58" t="s">
        <v>38</v>
      </c>
      <c r="I17" s="39"/>
      <c r="J17" s="39"/>
      <c r="K17" s="90"/>
      <c r="N17" s="539"/>
      <c r="O17" s="53"/>
      <c r="P17" s="41"/>
      <c r="Q17" s="41"/>
    </row>
    <row r="18" spans="1:17" ht="13.2" x14ac:dyDescent="0.25">
      <c r="A18" s="43"/>
      <c r="B18" s="49"/>
      <c r="C18" s="49"/>
      <c r="D18" s="46"/>
      <c r="E18" s="72"/>
      <c r="F18" s="72"/>
      <c r="G18" s="46"/>
      <c r="H18" s="57" t="s">
        <v>39</v>
      </c>
      <c r="I18" s="39"/>
      <c r="J18" s="39"/>
      <c r="K18" s="90"/>
      <c r="N18" s="539"/>
      <c r="O18" s="53"/>
      <c r="P18" s="41"/>
      <c r="Q18" s="41"/>
    </row>
    <row r="19" spans="1:17" ht="13.2" x14ac:dyDescent="0.25">
      <c r="A19" s="42"/>
      <c r="B19" s="38"/>
      <c r="C19" s="38"/>
      <c r="D19" s="46"/>
      <c r="E19" s="72"/>
      <c r="F19" s="72"/>
      <c r="G19" s="46"/>
      <c r="H19" s="57" t="s">
        <v>40</v>
      </c>
      <c r="I19" s="39"/>
      <c r="J19" s="39"/>
      <c r="K19" s="90"/>
      <c r="N19" s="539"/>
      <c r="O19" s="53"/>
      <c r="P19" s="41"/>
      <c r="Q19" s="41"/>
    </row>
    <row r="20" spans="1:17" ht="13.2" x14ac:dyDescent="0.25">
      <c r="A20" s="70"/>
      <c r="B20" s="38"/>
      <c r="C20" s="38"/>
      <c r="D20" s="46"/>
      <c r="E20" s="72"/>
      <c r="F20" s="72"/>
      <c r="G20" s="46"/>
      <c r="H20" s="57" t="s">
        <v>41</v>
      </c>
      <c r="I20" s="39"/>
      <c r="J20" s="39"/>
      <c r="K20" s="90"/>
      <c r="N20" s="539"/>
      <c r="O20" s="79"/>
      <c r="P20" s="80"/>
      <c r="Q20" s="80"/>
    </row>
    <row r="21" spans="1:17" ht="13.2" x14ac:dyDescent="0.25">
      <c r="A21" s="70"/>
      <c r="B21" s="38"/>
      <c r="C21" s="38"/>
      <c r="D21" s="46"/>
      <c r="E21" s="72"/>
      <c r="F21" s="72"/>
      <c r="G21" s="46"/>
      <c r="H21" s="39"/>
      <c r="I21" s="39"/>
      <c r="J21" s="39"/>
      <c r="K21" s="90"/>
      <c r="N21" s="539"/>
      <c r="O21" s="79"/>
      <c r="P21" s="80"/>
      <c r="Q21" s="80"/>
    </row>
    <row r="22" spans="1:17" ht="13.2" x14ac:dyDescent="0.25">
      <c r="A22" s="70"/>
      <c r="B22" s="38"/>
      <c r="C22" s="38"/>
      <c r="D22" s="46"/>
      <c r="E22" s="72"/>
      <c r="F22" s="72"/>
      <c r="G22" s="46"/>
      <c r="H22" s="39"/>
      <c r="I22" s="39"/>
      <c r="J22" s="39"/>
      <c r="K22" s="90"/>
      <c r="N22" s="539"/>
      <c r="O22" s="79"/>
      <c r="P22" s="80"/>
      <c r="Q22" s="80"/>
    </row>
    <row r="23" spans="1:17" ht="13.2" x14ac:dyDescent="0.25">
      <c r="A23" s="70"/>
      <c r="B23" s="38"/>
      <c r="C23" s="38"/>
      <c r="D23" s="46"/>
      <c r="E23" s="72"/>
      <c r="F23" s="72"/>
      <c r="G23" s="46"/>
      <c r="H23" s="39"/>
      <c r="I23" s="39"/>
      <c r="J23" s="39"/>
      <c r="K23" s="90"/>
      <c r="N23" s="539"/>
      <c r="O23" s="79"/>
      <c r="P23" s="80"/>
      <c r="Q23" s="80"/>
    </row>
    <row r="24" spans="1:17" ht="13.2" x14ac:dyDescent="0.25">
      <c r="A24" s="70"/>
      <c r="B24" s="38"/>
      <c r="C24" s="38"/>
      <c r="D24" s="46"/>
      <c r="E24" s="72"/>
      <c r="F24" s="72"/>
      <c r="G24" s="46"/>
      <c r="H24" s="39"/>
      <c r="I24" s="39"/>
      <c r="J24" s="39"/>
      <c r="K24" s="90"/>
      <c r="N24" s="539"/>
      <c r="O24" s="79"/>
      <c r="P24" s="80"/>
      <c r="Q24" s="80"/>
    </row>
    <row r="25" spans="1:17" ht="13.2" x14ac:dyDescent="0.25">
      <c r="A25" s="70"/>
      <c r="B25" s="38"/>
      <c r="C25" s="38"/>
      <c r="D25" s="46"/>
      <c r="E25" s="72"/>
      <c r="F25" s="72"/>
      <c r="G25" s="46"/>
      <c r="H25" s="39"/>
      <c r="I25" s="39"/>
      <c r="J25" s="39"/>
      <c r="K25" s="90"/>
      <c r="N25" s="539"/>
      <c r="O25" s="79"/>
      <c r="P25" s="80"/>
      <c r="Q25" s="80"/>
    </row>
    <row r="26" spans="1:17" ht="13.2" x14ac:dyDescent="0.25">
      <c r="A26" s="70"/>
      <c r="B26" s="38"/>
      <c r="C26" s="38"/>
      <c r="D26" s="46"/>
      <c r="E26" s="72"/>
      <c r="F26" s="72"/>
      <c r="G26" s="46"/>
      <c r="H26" s="39"/>
      <c r="I26" s="39"/>
      <c r="J26" s="39"/>
      <c r="K26" s="90"/>
      <c r="N26" s="539"/>
      <c r="O26" s="79"/>
      <c r="P26" s="80"/>
      <c r="Q26" s="80"/>
    </row>
    <row r="27" spans="1:17" ht="13.2" x14ac:dyDescent="0.25">
      <c r="A27" s="70"/>
      <c r="B27" s="38"/>
      <c r="C27" s="38"/>
      <c r="D27" s="46"/>
      <c r="E27" s="72"/>
      <c r="F27" s="72"/>
      <c r="G27" s="39"/>
      <c r="H27" s="39"/>
      <c r="I27" s="39"/>
      <c r="J27" s="90"/>
      <c r="K27" s="39"/>
      <c r="L27" s="306"/>
      <c r="M27" s="81"/>
      <c r="N27" s="79"/>
      <c r="O27" s="80"/>
      <c r="P27" s="80"/>
    </row>
    <row r="28" spans="1:17" ht="13.2" x14ac:dyDescent="0.25">
      <c r="A28" s="70"/>
      <c r="B28" s="38"/>
      <c r="C28" s="38"/>
      <c r="D28" s="46"/>
      <c r="E28" s="72"/>
      <c r="F28" s="72"/>
      <c r="G28" s="46"/>
      <c r="H28" s="39"/>
      <c r="I28" s="39"/>
      <c r="J28" s="39"/>
      <c r="K28" s="90"/>
      <c r="N28" s="68" t="s">
        <v>42</v>
      </c>
      <c r="O28" s="69"/>
      <c r="P28" s="59"/>
      <c r="Q28" s="60"/>
    </row>
    <row r="29" spans="1:17" ht="22.65" customHeight="1" x14ac:dyDescent="0.25">
      <c r="A29" s="74"/>
      <c r="B29" s="76"/>
      <c r="C29" s="76"/>
      <c r="D29" s="76"/>
      <c r="E29" s="76"/>
      <c r="F29" s="76"/>
      <c r="G29" s="77"/>
      <c r="H29" s="77"/>
      <c r="I29" s="77"/>
      <c r="J29" s="633"/>
      <c r="K29" s="634"/>
      <c r="L29" s="634"/>
      <c r="M29" s="635"/>
      <c r="N29" s="67" t="s">
        <v>44</v>
      </c>
      <c r="O29" s="64" t="s">
        <v>45</v>
      </c>
      <c r="P29" s="65"/>
      <c r="Q29" s="66"/>
    </row>
    <row r="30" spans="1:17" s="94" customFormat="1" ht="50.25" customHeight="1" x14ac:dyDescent="0.25">
      <c r="A30" s="105" t="s">
        <v>0</v>
      </c>
      <c r="B30" s="105" t="s">
        <v>46</v>
      </c>
      <c r="C30" s="105" t="s">
        <v>47</v>
      </c>
      <c r="D30" s="105" t="s">
        <v>1</v>
      </c>
      <c r="E30" s="105" t="s">
        <v>193</v>
      </c>
      <c r="F30" s="46" t="s">
        <v>3</v>
      </c>
      <c r="G30" s="105" t="s">
        <v>50</v>
      </c>
      <c r="H30" s="105" t="s">
        <v>51</v>
      </c>
      <c r="I30" s="105" t="s">
        <v>52</v>
      </c>
      <c r="J30" s="105" t="s">
        <v>53</v>
      </c>
      <c r="K30" s="307" t="s">
        <v>54</v>
      </c>
      <c r="L30" s="105" t="s">
        <v>4</v>
      </c>
      <c r="M30" s="105" t="s">
        <v>55</v>
      </c>
      <c r="N30" s="105" t="s">
        <v>56</v>
      </c>
      <c r="O30" s="105" t="s">
        <v>57</v>
      </c>
      <c r="P30" s="105" t="s">
        <v>58</v>
      </c>
      <c r="Q30" s="105" t="s">
        <v>59</v>
      </c>
    </row>
    <row r="31" spans="1:17" s="95" customFormat="1" ht="13.2" x14ac:dyDescent="0.25">
      <c r="A31" s="48"/>
      <c r="B31" s="86"/>
      <c r="C31" s="82"/>
      <c r="D31" s="96"/>
      <c r="E31" s="108"/>
      <c r="F31" s="109"/>
      <c r="G31" s="97"/>
      <c r="H31" s="118"/>
      <c r="I31" s="84"/>
      <c r="J31" s="84"/>
      <c r="K31" s="87"/>
      <c r="L31" s="84"/>
      <c r="M31" s="85"/>
      <c r="N31" s="117"/>
      <c r="O31" s="117"/>
      <c r="P31" s="85"/>
      <c r="Q31" s="419"/>
    </row>
    <row r="32" spans="1:17" s="95" customFormat="1" ht="13.2" x14ac:dyDescent="0.25">
      <c r="A32" s="48"/>
      <c r="B32" s="86"/>
      <c r="C32" s="82"/>
      <c r="D32" s="96"/>
      <c r="E32" s="108"/>
      <c r="F32" s="109"/>
      <c r="G32" s="97"/>
      <c r="H32" s="118"/>
      <c r="I32" s="84"/>
      <c r="J32" s="84"/>
      <c r="K32" s="87"/>
      <c r="L32" s="84"/>
      <c r="M32" s="85"/>
      <c r="N32" s="117"/>
      <c r="O32" s="117"/>
      <c r="P32" s="85"/>
      <c r="Q32" s="419"/>
    </row>
    <row r="33" spans="1:17" s="95" customFormat="1" ht="13.2" x14ac:dyDescent="0.25">
      <c r="A33" s="48"/>
      <c r="B33" s="86"/>
      <c r="C33" s="82"/>
      <c r="D33" s="96"/>
      <c r="E33" s="108"/>
      <c r="F33" s="109"/>
      <c r="G33" s="97"/>
      <c r="H33" s="118"/>
      <c r="I33" s="84"/>
      <c r="J33" s="84"/>
      <c r="K33" s="87"/>
      <c r="L33" s="84"/>
      <c r="M33" s="85"/>
      <c r="N33" s="117"/>
      <c r="O33" s="117"/>
      <c r="P33" s="85"/>
      <c r="Q33" s="419"/>
    </row>
    <row r="34" spans="1:17" s="95" customFormat="1" ht="13.2" x14ac:dyDescent="0.25">
      <c r="A34" s="48"/>
      <c r="B34" s="86"/>
      <c r="C34" s="82"/>
      <c r="D34" s="96"/>
      <c r="E34" s="108"/>
      <c r="F34" s="109"/>
      <c r="G34" s="97"/>
      <c r="H34" s="118"/>
      <c r="I34" s="84"/>
      <c r="J34" s="84"/>
      <c r="K34" s="87"/>
      <c r="L34" s="84"/>
      <c r="M34" s="85"/>
      <c r="N34" s="117"/>
      <c r="O34" s="117"/>
      <c r="P34" s="85"/>
      <c r="Q34" s="419"/>
    </row>
    <row r="35" spans="1:17" s="95" customFormat="1" ht="13.2" x14ac:dyDescent="0.25">
      <c r="A35" s="48"/>
      <c r="B35" s="86"/>
      <c r="C35" s="82"/>
      <c r="D35" s="96"/>
      <c r="E35" s="108"/>
      <c r="F35" s="109"/>
      <c r="G35" s="97"/>
      <c r="H35" s="118"/>
      <c r="I35" s="84"/>
      <c r="J35" s="84"/>
      <c r="K35" s="87"/>
      <c r="L35" s="84"/>
      <c r="M35" s="85"/>
      <c r="N35" s="117"/>
      <c r="O35" s="117"/>
      <c r="P35" s="85"/>
      <c r="Q35" s="419"/>
    </row>
    <row r="36" spans="1:17" s="95" customFormat="1" ht="13.2" x14ac:dyDescent="0.25">
      <c r="A36" s="48"/>
      <c r="B36" s="86"/>
      <c r="C36" s="82"/>
      <c r="D36" s="96"/>
      <c r="E36" s="108"/>
      <c r="F36" s="109"/>
      <c r="G36" s="97"/>
      <c r="H36" s="118"/>
      <c r="I36" s="84"/>
      <c r="J36" s="84"/>
      <c r="K36" s="87"/>
      <c r="L36" s="84"/>
      <c r="M36" s="85"/>
      <c r="N36" s="117"/>
      <c r="O36" s="117"/>
      <c r="P36" s="85"/>
      <c r="Q36" s="419"/>
    </row>
    <row r="37" spans="1:17" s="95" customFormat="1" ht="13.2" x14ac:dyDescent="0.25">
      <c r="A37" s="48"/>
      <c r="B37" s="86"/>
      <c r="C37" s="82"/>
      <c r="D37" s="96"/>
      <c r="E37" s="108"/>
      <c r="F37" s="109"/>
      <c r="G37" s="97"/>
      <c r="H37" s="118"/>
      <c r="I37" s="84"/>
      <c r="J37" s="84"/>
      <c r="K37" s="87"/>
      <c r="L37" s="84"/>
      <c r="M37" s="85"/>
      <c r="N37" s="117"/>
      <c r="O37" s="117"/>
      <c r="P37" s="85"/>
      <c r="Q37" s="419"/>
    </row>
    <row r="38" spans="1:17" s="94" customFormat="1" ht="13.2" x14ac:dyDescent="0.25">
      <c r="A38" s="48"/>
      <c r="B38" s="86"/>
      <c r="C38" s="82"/>
      <c r="D38" s="96"/>
      <c r="E38" s="108"/>
      <c r="F38" s="109"/>
      <c r="G38" s="97"/>
      <c r="H38" s="118"/>
      <c r="I38" s="84"/>
      <c r="J38" s="84"/>
      <c r="K38" s="87"/>
      <c r="L38" s="84"/>
      <c r="M38" s="85"/>
      <c r="N38" s="117"/>
      <c r="O38" s="117"/>
      <c r="P38" s="85"/>
      <c r="Q38" s="419"/>
    </row>
    <row r="39" spans="1:17" s="94" customFormat="1" ht="13.2" x14ac:dyDescent="0.25">
      <c r="A39" s="48"/>
      <c r="B39" s="86"/>
      <c r="C39" s="82"/>
      <c r="D39" s="96"/>
      <c r="E39" s="108"/>
      <c r="F39" s="109"/>
      <c r="G39" s="308"/>
      <c r="H39" s="118"/>
      <c r="I39" s="84"/>
      <c r="J39" s="84"/>
      <c r="K39" s="87"/>
      <c r="L39" s="84"/>
      <c r="M39" s="128"/>
      <c r="N39" s="85"/>
      <c r="O39" s="117"/>
      <c r="P39" s="85"/>
      <c r="Q39" s="419"/>
    </row>
    <row r="40" spans="1:17" s="94" customFormat="1" ht="13.2" x14ac:dyDescent="0.25">
      <c r="A40" s="48"/>
      <c r="B40" s="86"/>
      <c r="C40" s="86"/>
      <c r="D40" s="96"/>
      <c r="E40" s="119"/>
      <c r="F40" s="109"/>
      <c r="G40" s="308"/>
      <c r="H40" s="118"/>
      <c r="I40" s="84"/>
      <c r="J40" s="84"/>
      <c r="K40" s="87"/>
      <c r="L40" s="84"/>
      <c r="M40" s="128"/>
      <c r="N40" s="85"/>
      <c r="O40" s="117"/>
      <c r="P40" s="85"/>
      <c r="Q40" s="419"/>
    </row>
    <row r="41" spans="1:17" s="94" customFormat="1" ht="13.2" x14ac:dyDescent="0.25">
      <c r="A41" s="48"/>
      <c r="B41" s="86"/>
      <c r="C41" s="86"/>
      <c r="D41" s="96"/>
      <c r="E41" s="119"/>
      <c r="F41" s="109"/>
      <c r="G41" s="308"/>
      <c r="H41" s="118"/>
      <c r="I41" s="84"/>
      <c r="J41" s="84"/>
      <c r="K41" s="87"/>
      <c r="L41" s="84"/>
      <c r="M41" s="128"/>
      <c r="N41" s="85"/>
      <c r="O41" s="117"/>
      <c r="P41" s="85"/>
      <c r="Q41" s="419"/>
    </row>
    <row r="42" spans="1:17" s="94" customFormat="1" ht="14.25" customHeight="1" x14ac:dyDescent="0.25">
      <c r="A42" s="48"/>
      <c r="B42" s="86"/>
      <c r="C42" s="86"/>
      <c r="D42" s="96"/>
      <c r="E42" s="119"/>
      <c r="F42" s="109"/>
      <c r="G42" s="308"/>
      <c r="H42" s="118"/>
      <c r="I42" s="84"/>
      <c r="J42" s="84"/>
      <c r="K42" s="87"/>
      <c r="L42" s="84"/>
      <c r="M42" s="128"/>
      <c r="N42" s="85"/>
      <c r="O42" s="117"/>
      <c r="P42" s="85"/>
      <c r="Q42" s="419"/>
    </row>
    <row r="43" spans="1:17" s="94" customFormat="1" ht="13.2" x14ac:dyDescent="0.25">
      <c r="A43" s="48"/>
      <c r="B43" s="86"/>
      <c r="C43" s="86"/>
      <c r="D43" s="96"/>
      <c r="E43" s="119"/>
      <c r="F43" s="109"/>
      <c r="G43" s="308"/>
      <c r="H43" s="118"/>
      <c r="I43" s="84"/>
      <c r="J43" s="84"/>
      <c r="K43" s="87"/>
      <c r="L43" s="84"/>
      <c r="M43" s="128"/>
      <c r="N43" s="85"/>
      <c r="O43" s="117"/>
      <c r="P43" s="85"/>
      <c r="Q43" s="419"/>
    </row>
    <row r="44" spans="1:17" ht="13.2" x14ac:dyDescent="0.25">
      <c r="A44" s="48"/>
      <c r="B44" s="86"/>
      <c r="C44" s="86"/>
      <c r="D44" s="96"/>
      <c r="E44" s="119"/>
      <c r="F44" s="109"/>
      <c r="G44" s="308"/>
      <c r="H44" s="118"/>
      <c r="I44" s="84"/>
      <c r="J44" s="84"/>
      <c r="K44" s="87"/>
      <c r="L44" s="84"/>
      <c r="M44" s="128"/>
      <c r="N44" s="85"/>
      <c r="O44" s="117"/>
      <c r="P44" s="85"/>
      <c r="Q44" s="419"/>
    </row>
    <row r="45" spans="1:17" s="98" customFormat="1" ht="13.2" x14ac:dyDescent="0.25">
      <c r="A45" s="48"/>
      <c r="B45" s="86"/>
      <c r="C45" s="86"/>
      <c r="D45" s="96"/>
      <c r="E45" s="119"/>
      <c r="F45" s="109"/>
      <c r="G45" s="308"/>
      <c r="H45" s="118"/>
      <c r="I45" s="84"/>
      <c r="J45" s="84"/>
      <c r="K45" s="87"/>
      <c r="L45" s="84"/>
      <c r="M45" s="128"/>
      <c r="N45" s="85"/>
      <c r="O45" s="117"/>
      <c r="P45" s="85"/>
      <c r="Q45" s="419"/>
    </row>
    <row r="46" spans="1:17" s="98" customFormat="1" ht="13.2" x14ac:dyDescent="0.25">
      <c r="A46" s="48"/>
      <c r="B46" s="86"/>
      <c r="C46" s="86"/>
      <c r="D46" s="96"/>
      <c r="E46" s="119"/>
      <c r="F46" s="109"/>
      <c r="G46" s="309"/>
      <c r="H46" s="118"/>
      <c r="I46" s="84"/>
      <c r="J46" s="84"/>
      <c r="K46" s="87"/>
      <c r="L46" s="84"/>
      <c r="M46" s="128"/>
      <c r="N46" s="85"/>
      <c r="O46" s="117"/>
      <c r="P46" s="85"/>
      <c r="Q46" s="419"/>
    </row>
    <row r="47" spans="1:17" s="98" customFormat="1" ht="13.2" x14ac:dyDescent="0.25">
      <c r="A47" s="48"/>
      <c r="B47" s="86"/>
      <c r="C47" s="86"/>
      <c r="D47" s="96"/>
      <c r="E47" s="119"/>
      <c r="F47" s="109"/>
      <c r="G47" s="309"/>
      <c r="H47" s="118"/>
      <c r="I47" s="84"/>
      <c r="J47" s="84"/>
      <c r="K47" s="87"/>
      <c r="L47" s="84"/>
      <c r="M47" s="128"/>
      <c r="N47" s="85"/>
      <c r="O47" s="117"/>
      <c r="P47" s="85"/>
      <c r="Q47" s="419"/>
    </row>
    <row r="48" spans="1:17" ht="13.2" x14ac:dyDescent="0.25">
      <c r="A48" s="48"/>
      <c r="B48" s="86"/>
      <c r="C48" s="86"/>
      <c r="D48" s="96"/>
      <c r="E48" s="119"/>
      <c r="F48" s="109"/>
      <c r="G48" s="309"/>
      <c r="H48" s="118"/>
      <c r="I48" s="84"/>
      <c r="J48" s="84"/>
      <c r="K48" s="87"/>
      <c r="L48" s="84"/>
      <c r="M48" s="128"/>
      <c r="N48" s="85"/>
      <c r="O48" s="117"/>
      <c r="P48" s="85"/>
      <c r="Q48" s="419"/>
    </row>
    <row r="49" spans="1:17" ht="13.2" x14ac:dyDescent="0.25">
      <c r="A49" s="48"/>
      <c r="B49" s="86"/>
      <c r="C49" s="86"/>
      <c r="D49" s="96"/>
      <c r="E49" s="119"/>
      <c r="F49" s="109"/>
      <c r="G49" s="309"/>
      <c r="H49" s="118"/>
      <c r="I49" s="84"/>
      <c r="J49" s="84"/>
      <c r="K49" s="87"/>
      <c r="L49" s="84"/>
      <c r="M49" s="128"/>
      <c r="N49" s="85"/>
      <c r="O49" s="117"/>
      <c r="P49" s="85"/>
      <c r="Q49" s="419"/>
    </row>
    <row r="50" spans="1:17" s="98" customFormat="1" ht="13.2" x14ac:dyDescent="0.25">
      <c r="A50" s="48"/>
      <c r="B50" s="86"/>
      <c r="C50" s="86"/>
      <c r="D50" s="96"/>
      <c r="E50" s="119"/>
      <c r="F50" s="109"/>
      <c r="G50" s="309"/>
      <c r="H50" s="118"/>
      <c r="I50" s="84"/>
      <c r="J50" s="84"/>
      <c r="K50" s="87"/>
      <c r="L50" s="84"/>
      <c r="M50" s="128"/>
      <c r="N50" s="85"/>
      <c r="O50" s="117"/>
      <c r="P50" s="85"/>
      <c r="Q50" s="419"/>
    </row>
    <row r="51" spans="1:17" s="98" customFormat="1" ht="13.2" x14ac:dyDescent="0.25">
      <c r="A51" s="48"/>
      <c r="B51" s="86"/>
      <c r="C51" s="86"/>
      <c r="D51" s="96"/>
      <c r="E51" s="119"/>
      <c r="F51" s="109"/>
      <c r="G51" s="309"/>
      <c r="H51" s="118"/>
      <c r="I51" s="84"/>
      <c r="J51" s="84"/>
      <c r="K51" s="87"/>
      <c r="L51" s="84"/>
      <c r="M51" s="128"/>
      <c r="N51" s="85"/>
      <c r="O51" s="117"/>
      <c r="P51" s="85"/>
      <c r="Q51" s="419"/>
    </row>
    <row r="52" spans="1:17" ht="13.2" x14ac:dyDescent="0.25">
      <c r="A52" s="48"/>
      <c r="B52" s="86"/>
      <c r="C52" s="86"/>
      <c r="D52" s="96"/>
      <c r="E52" s="119"/>
      <c r="F52" s="109"/>
      <c r="G52" s="309"/>
      <c r="H52" s="118"/>
      <c r="I52" s="84"/>
      <c r="J52" s="84"/>
      <c r="K52" s="87"/>
      <c r="L52" s="84"/>
      <c r="M52" s="128"/>
      <c r="N52" s="85"/>
      <c r="O52" s="117"/>
      <c r="P52" s="85"/>
      <c r="Q52" s="419"/>
    </row>
    <row r="53" spans="1:17" ht="13.2" x14ac:dyDescent="0.25">
      <c r="A53" s="48"/>
      <c r="B53" s="86"/>
      <c r="C53" s="86"/>
      <c r="D53" s="96"/>
      <c r="E53" s="119"/>
      <c r="F53" s="109"/>
      <c r="G53" s="309"/>
      <c r="H53" s="118"/>
      <c r="I53" s="84"/>
      <c r="J53" s="84"/>
      <c r="K53" s="87"/>
      <c r="L53" s="84"/>
      <c r="M53" s="128"/>
      <c r="N53" s="85"/>
      <c r="O53" s="117"/>
      <c r="P53" s="85"/>
      <c r="Q53" s="419"/>
    </row>
    <row r="54" spans="1:17" s="98" customFormat="1" ht="13.2" x14ac:dyDescent="0.25">
      <c r="A54" s="48"/>
      <c r="B54" s="119"/>
      <c r="C54" s="119"/>
      <c r="D54" s="96"/>
      <c r="E54" s="119"/>
      <c r="F54" s="71"/>
      <c r="G54" s="309"/>
      <c r="H54" s="118"/>
      <c r="I54" s="84"/>
      <c r="J54" s="84"/>
      <c r="K54" s="87"/>
      <c r="L54" s="84"/>
      <c r="M54" s="128"/>
      <c r="N54" s="85"/>
      <c r="O54" s="117"/>
      <c r="P54" s="85"/>
      <c r="Q54" s="419"/>
    </row>
    <row r="55" spans="1:17" s="98" customFormat="1" ht="13.2" x14ac:dyDescent="0.25">
      <c r="A55" s="48"/>
      <c r="B55" s="119"/>
      <c r="C55" s="119"/>
      <c r="D55" s="63"/>
      <c r="E55" s="119"/>
      <c r="F55" s="71"/>
      <c r="G55" s="309"/>
      <c r="H55" s="118"/>
      <c r="I55" s="84"/>
      <c r="J55" s="84"/>
      <c r="K55" s="87"/>
      <c r="L55" s="84"/>
      <c r="M55" s="128"/>
      <c r="N55" s="85"/>
      <c r="O55" s="117"/>
      <c r="P55" s="85"/>
      <c r="Q55" s="419"/>
    </row>
    <row r="56" spans="1:17" ht="13.2" x14ac:dyDescent="0.25">
      <c r="A56" s="48"/>
      <c r="B56" s="119"/>
      <c r="C56" s="119"/>
      <c r="D56" s="63"/>
      <c r="E56" s="119"/>
      <c r="F56" s="71"/>
      <c r="G56" s="309"/>
      <c r="H56" s="118"/>
      <c r="I56" s="84"/>
      <c r="J56" s="84"/>
      <c r="K56" s="87"/>
      <c r="L56" s="84"/>
      <c r="M56" s="128"/>
      <c r="N56" s="85"/>
      <c r="O56" s="117"/>
      <c r="P56" s="85"/>
      <c r="Q56" s="419"/>
    </row>
    <row r="57" spans="1:17" ht="13.2" x14ac:dyDescent="0.25">
      <c r="A57" s="48"/>
      <c r="B57" s="119"/>
      <c r="C57" s="119"/>
      <c r="D57" s="63"/>
      <c r="E57" s="119"/>
      <c r="F57" s="71"/>
      <c r="G57" s="309"/>
      <c r="H57" s="118"/>
      <c r="I57" s="84"/>
      <c r="J57" s="84"/>
      <c r="K57" s="87"/>
      <c r="L57" s="84"/>
      <c r="M57" s="128"/>
      <c r="N57" s="85"/>
      <c r="O57" s="117"/>
      <c r="P57" s="85"/>
      <c r="Q57" s="419"/>
    </row>
    <row r="58" spans="1:17" s="98" customFormat="1" ht="13.2" x14ac:dyDescent="0.25">
      <c r="A58" s="48"/>
      <c r="B58" s="119"/>
      <c r="C58" s="119"/>
      <c r="D58" s="63"/>
      <c r="E58" s="119"/>
      <c r="F58" s="71"/>
      <c r="G58" s="309"/>
      <c r="H58" s="118"/>
      <c r="I58" s="84"/>
      <c r="J58" s="84"/>
      <c r="K58" s="87"/>
      <c r="L58" s="84"/>
      <c r="M58" s="128"/>
      <c r="N58" s="85"/>
      <c r="O58" s="117"/>
      <c r="P58" s="85"/>
      <c r="Q58" s="419"/>
    </row>
    <row r="59" spans="1:17" s="98" customFormat="1" ht="13.2" x14ac:dyDescent="0.25">
      <c r="A59" s="48"/>
      <c r="B59" s="119"/>
      <c r="C59" s="119"/>
      <c r="D59" s="63"/>
      <c r="E59" s="119"/>
      <c r="F59" s="71"/>
      <c r="G59" s="309"/>
      <c r="H59" s="118"/>
      <c r="I59" s="84"/>
      <c r="J59" s="84"/>
      <c r="K59" s="87"/>
      <c r="L59" s="84"/>
      <c r="M59" s="128"/>
      <c r="N59" s="85"/>
      <c r="O59" s="117"/>
      <c r="P59" s="85"/>
      <c r="Q59" s="419"/>
    </row>
    <row r="60" spans="1:17" ht="13.2" x14ac:dyDescent="0.25">
      <c r="A60" s="48"/>
      <c r="B60" s="119"/>
      <c r="C60" s="119"/>
      <c r="D60" s="63"/>
      <c r="E60" s="119"/>
      <c r="F60" s="71"/>
      <c r="G60" s="309"/>
      <c r="H60" s="118"/>
      <c r="I60" s="84"/>
      <c r="J60" s="84"/>
      <c r="K60" s="87"/>
      <c r="L60" s="84"/>
      <c r="M60" s="128"/>
      <c r="N60" s="85"/>
      <c r="O60" s="117"/>
      <c r="P60" s="85"/>
      <c r="Q60" s="419"/>
    </row>
    <row r="61" spans="1:17" ht="13.2" x14ac:dyDescent="0.25">
      <c r="A61" s="48"/>
      <c r="B61" s="119"/>
      <c r="C61" s="119"/>
      <c r="D61" s="63"/>
      <c r="E61" s="119"/>
      <c r="F61" s="71"/>
      <c r="G61" s="309"/>
      <c r="H61" s="118"/>
      <c r="I61" s="84"/>
      <c r="J61" s="84"/>
      <c r="K61" s="87"/>
      <c r="L61" s="84"/>
      <c r="M61" s="128"/>
      <c r="N61" s="85"/>
      <c r="O61" s="117"/>
      <c r="P61" s="85"/>
      <c r="Q61" s="419"/>
    </row>
    <row r="62" spans="1:17" s="98" customFormat="1" ht="13.2" x14ac:dyDescent="0.25">
      <c r="A62" s="48"/>
      <c r="B62" s="119"/>
      <c r="C62" s="119"/>
      <c r="D62" s="63"/>
      <c r="E62" s="119"/>
      <c r="F62" s="71"/>
      <c r="G62" s="309"/>
      <c r="H62" s="118"/>
      <c r="I62" s="84"/>
      <c r="J62" s="84"/>
      <c r="K62" s="87"/>
      <c r="L62" s="84"/>
      <c r="M62" s="128"/>
      <c r="N62" s="85"/>
      <c r="O62" s="117"/>
      <c r="P62" s="85"/>
      <c r="Q62" s="419"/>
    </row>
    <row r="63" spans="1:17" s="98" customFormat="1" ht="13.2" x14ac:dyDescent="0.25">
      <c r="A63" s="48"/>
      <c r="B63" s="86"/>
      <c r="C63" s="86"/>
      <c r="D63" s="63"/>
      <c r="E63" s="119"/>
      <c r="F63" s="71"/>
      <c r="G63" s="309"/>
      <c r="H63" s="118"/>
      <c r="I63" s="84"/>
      <c r="J63" s="84"/>
      <c r="K63" s="87"/>
      <c r="L63" s="84"/>
      <c r="M63" s="128"/>
      <c r="N63" s="85"/>
      <c r="O63" s="117"/>
      <c r="P63" s="85"/>
      <c r="Q63" s="419"/>
    </row>
    <row r="64" spans="1:17" s="94" customFormat="1" ht="13.2" x14ac:dyDescent="0.25">
      <c r="A64" s="48"/>
      <c r="B64" s="119"/>
      <c r="C64" s="119"/>
      <c r="D64" s="63"/>
      <c r="E64" s="119"/>
      <c r="F64" s="71"/>
      <c r="G64" s="309"/>
      <c r="H64" s="118"/>
      <c r="I64" s="84"/>
      <c r="J64" s="84"/>
      <c r="K64" s="87"/>
      <c r="L64" s="84"/>
      <c r="M64" s="128"/>
      <c r="N64" s="85"/>
      <c r="O64" s="117"/>
      <c r="P64" s="85"/>
      <c r="Q64" s="419"/>
    </row>
    <row r="65" spans="1:17" s="94" customFormat="1" ht="13.2" x14ac:dyDescent="0.25">
      <c r="A65" s="48"/>
      <c r="B65" s="119"/>
      <c r="C65" s="119"/>
      <c r="D65" s="63"/>
      <c r="E65" s="119"/>
      <c r="F65" s="71"/>
      <c r="G65" s="309"/>
      <c r="H65" s="118"/>
      <c r="I65" s="84"/>
      <c r="J65" s="84"/>
      <c r="K65" s="87"/>
      <c r="L65" s="84"/>
      <c r="M65" s="128"/>
      <c r="N65" s="85"/>
      <c r="O65" s="117"/>
      <c r="P65" s="85"/>
      <c r="Q65" s="419"/>
    </row>
    <row r="66" spans="1:17" s="94" customFormat="1" ht="13.2" x14ac:dyDescent="0.25">
      <c r="A66" s="48"/>
      <c r="B66" s="119"/>
      <c r="C66" s="82"/>
      <c r="D66" s="96"/>
      <c r="E66" s="119"/>
      <c r="F66" s="71"/>
      <c r="G66" s="309"/>
      <c r="H66" s="118"/>
      <c r="I66" s="84"/>
      <c r="J66" s="84"/>
      <c r="K66" s="87"/>
      <c r="L66" s="84"/>
      <c r="M66" s="128"/>
      <c r="N66" s="85"/>
      <c r="O66" s="117"/>
      <c r="P66" s="85"/>
      <c r="Q66" s="419"/>
    </row>
    <row r="67" spans="1:17" s="94" customFormat="1" ht="13.2" x14ac:dyDescent="0.25">
      <c r="A67" s="48"/>
      <c r="B67" s="119"/>
      <c r="C67" s="82"/>
      <c r="D67" s="96"/>
      <c r="E67" s="119"/>
      <c r="F67" s="71"/>
      <c r="G67" s="309"/>
      <c r="H67" s="118"/>
      <c r="I67" s="84"/>
      <c r="J67" s="84"/>
      <c r="K67" s="87"/>
      <c r="L67" s="84"/>
      <c r="M67" s="128"/>
      <c r="N67" s="85"/>
      <c r="O67" s="117"/>
      <c r="P67" s="85"/>
      <c r="Q67" s="419"/>
    </row>
    <row r="68" spans="1:17" s="94" customFormat="1" ht="13.2" x14ac:dyDescent="0.25">
      <c r="A68" s="48"/>
      <c r="B68" s="119"/>
      <c r="C68" s="119"/>
      <c r="D68" s="63"/>
      <c r="E68" s="86"/>
      <c r="F68" s="71"/>
      <c r="G68" s="309"/>
      <c r="H68" s="118"/>
      <c r="I68" s="84"/>
      <c r="J68" s="84"/>
      <c r="K68" s="87"/>
      <c r="L68" s="84"/>
      <c r="M68" s="128"/>
      <c r="N68" s="85"/>
      <c r="O68" s="117"/>
      <c r="P68" s="85"/>
      <c r="Q68" s="419"/>
    </row>
    <row r="69" spans="1:17" s="94" customFormat="1" ht="13.2" x14ac:dyDescent="0.25">
      <c r="A69" s="48"/>
      <c r="B69" s="86"/>
      <c r="C69" s="82"/>
      <c r="D69" s="96"/>
      <c r="E69" s="108"/>
      <c r="F69" s="109"/>
      <c r="G69" s="97"/>
      <c r="H69" s="118"/>
      <c r="I69" s="84"/>
      <c r="J69" s="84"/>
      <c r="K69" s="87"/>
      <c r="L69" s="84"/>
      <c r="M69" s="85"/>
      <c r="N69" s="117"/>
      <c r="O69" s="85"/>
      <c r="P69" s="85"/>
      <c r="Q69" s="419"/>
    </row>
    <row r="70" spans="1:17" s="94" customFormat="1" ht="13.2" x14ac:dyDescent="0.25">
      <c r="A70" s="48"/>
      <c r="B70" s="86"/>
      <c r="C70" s="82"/>
      <c r="D70" s="96"/>
      <c r="E70" s="108"/>
      <c r="F70" s="109"/>
      <c r="G70" s="97"/>
      <c r="H70" s="118"/>
      <c r="I70" s="84"/>
      <c r="J70" s="84"/>
      <c r="K70" s="87"/>
      <c r="L70" s="84"/>
      <c r="M70" s="85"/>
      <c r="N70" s="117"/>
      <c r="O70" s="85"/>
      <c r="P70" s="85"/>
      <c r="Q70" s="419"/>
    </row>
    <row r="71" spans="1:17" s="95" customFormat="1" ht="13.2" x14ac:dyDescent="0.25">
      <c r="A71" s="48"/>
      <c r="B71" s="86"/>
      <c r="C71" s="82"/>
      <c r="D71" s="96"/>
      <c r="E71" s="108"/>
      <c r="F71" s="109"/>
      <c r="G71" s="97"/>
      <c r="H71" s="118"/>
      <c r="I71" s="84"/>
      <c r="J71" s="84"/>
      <c r="K71" s="87"/>
      <c r="L71" s="84"/>
      <c r="M71" s="85"/>
      <c r="N71" s="117"/>
      <c r="O71" s="85"/>
      <c r="P71" s="85"/>
      <c r="Q71" s="419"/>
    </row>
    <row r="72" spans="1:17" s="95" customFormat="1" ht="13.2" x14ac:dyDescent="0.25">
      <c r="A72" s="48"/>
      <c r="B72" s="86"/>
      <c r="C72" s="82"/>
      <c r="D72" s="96"/>
      <c r="E72" s="108"/>
      <c r="F72" s="109"/>
      <c r="G72" s="97"/>
      <c r="H72" s="118"/>
      <c r="I72" s="84"/>
      <c r="J72" s="84"/>
      <c r="K72" s="87"/>
      <c r="L72" s="84"/>
      <c r="M72" s="85"/>
      <c r="N72" s="117"/>
      <c r="O72" s="85"/>
      <c r="P72" s="85"/>
      <c r="Q72" s="419"/>
    </row>
    <row r="73" spans="1:17" s="95" customFormat="1" ht="13.2" x14ac:dyDescent="0.25">
      <c r="A73" s="48"/>
      <c r="B73" s="86"/>
      <c r="C73" s="82"/>
      <c r="D73" s="96"/>
      <c r="E73" s="108"/>
      <c r="F73" s="109"/>
      <c r="G73" s="97"/>
      <c r="H73" s="118"/>
      <c r="I73" s="84"/>
      <c r="J73" s="84"/>
      <c r="K73" s="87"/>
      <c r="L73" s="84"/>
      <c r="M73" s="85"/>
      <c r="N73" s="117"/>
      <c r="O73" s="85"/>
      <c r="P73" s="85"/>
      <c r="Q73" s="419"/>
    </row>
    <row r="74" spans="1:17" s="95" customFormat="1" ht="13.2" x14ac:dyDescent="0.25">
      <c r="A74" s="48"/>
      <c r="B74" s="86"/>
      <c r="C74" s="82"/>
      <c r="D74" s="96"/>
      <c r="E74" s="108"/>
      <c r="F74" s="109"/>
      <c r="G74" s="97"/>
      <c r="H74" s="118"/>
      <c r="I74" s="84"/>
      <c r="J74" s="84"/>
      <c r="K74" s="87"/>
      <c r="L74" s="84"/>
      <c r="M74" s="85"/>
      <c r="N74" s="117"/>
      <c r="O74" s="85"/>
      <c r="P74" s="85"/>
      <c r="Q74" s="419"/>
    </row>
    <row r="75" spans="1:17" s="95" customFormat="1" ht="14.25" customHeight="1" x14ac:dyDescent="0.25">
      <c r="A75" s="48"/>
      <c r="B75" s="86"/>
      <c r="C75" s="82"/>
      <c r="D75" s="96"/>
      <c r="E75" s="108"/>
      <c r="F75" s="109"/>
      <c r="G75" s="97"/>
      <c r="H75" s="118"/>
      <c r="I75" s="84"/>
      <c r="J75" s="84"/>
      <c r="K75" s="87"/>
      <c r="L75" s="84"/>
      <c r="M75" s="85"/>
      <c r="N75" s="117"/>
      <c r="O75" s="85"/>
      <c r="P75" s="85"/>
      <c r="Q75" s="419"/>
    </row>
    <row r="76" spans="1:17" s="95" customFormat="1" ht="13.2" x14ac:dyDescent="0.25">
      <c r="A76" s="48"/>
      <c r="B76" s="86"/>
      <c r="C76" s="82"/>
      <c r="D76" s="96"/>
      <c r="E76" s="108"/>
      <c r="F76" s="109"/>
      <c r="G76" s="97"/>
      <c r="H76" s="118"/>
      <c r="I76" s="84"/>
      <c r="J76" s="84"/>
      <c r="K76" s="87"/>
      <c r="L76" s="84"/>
      <c r="M76" s="85"/>
      <c r="N76" s="117"/>
      <c r="O76" s="85"/>
      <c r="P76" s="85"/>
      <c r="Q76" s="419"/>
    </row>
    <row r="77" spans="1:17" s="98" customFormat="1" ht="13.2" x14ac:dyDescent="0.25">
      <c r="A77" s="48"/>
      <c r="B77" s="86"/>
      <c r="C77" s="82"/>
      <c r="D77" s="96"/>
      <c r="E77" s="108"/>
      <c r="F77" s="109"/>
      <c r="G77" s="308"/>
      <c r="H77" s="118"/>
      <c r="I77" s="84"/>
      <c r="J77" s="84"/>
      <c r="K77" s="87"/>
      <c r="L77" s="84"/>
      <c r="M77" s="128"/>
      <c r="N77" s="85"/>
      <c r="O77" s="117"/>
      <c r="P77" s="85"/>
      <c r="Q77" s="419"/>
    </row>
    <row r="78" spans="1:17" ht="13.2" x14ac:dyDescent="0.25">
      <c r="A78" s="48"/>
      <c r="B78" s="86"/>
      <c r="C78" s="86"/>
      <c r="D78" s="96"/>
      <c r="E78" s="119"/>
      <c r="F78" s="109"/>
      <c r="G78" s="308"/>
      <c r="H78" s="118"/>
      <c r="I78" s="84"/>
      <c r="J78" s="84"/>
      <c r="K78" s="87"/>
      <c r="L78" s="84"/>
      <c r="M78" s="128"/>
      <c r="N78" s="85"/>
      <c r="O78" s="117"/>
      <c r="P78" s="85"/>
      <c r="Q78" s="419"/>
    </row>
    <row r="79" spans="1:17" ht="13.2" x14ac:dyDescent="0.25">
      <c r="A79" s="48"/>
      <c r="B79" s="86"/>
      <c r="C79" s="86"/>
      <c r="D79" s="96"/>
      <c r="E79" s="119"/>
      <c r="F79" s="109"/>
      <c r="G79" s="308"/>
      <c r="H79" s="118"/>
      <c r="I79" s="84"/>
      <c r="J79" s="84"/>
      <c r="K79" s="87"/>
      <c r="L79" s="84"/>
      <c r="M79" s="128"/>
      <c r="N79" s="85"/>
      <c r="O79" s="117"/>
      <c r="P79" s="85"/>
      <c r="Q79" s="419"/>
    </row>
    <row r="80" spans="1:17" ht="13.2" x14ac:dyDescent="0.25">
      <c r="A80" s="48"/>
      <c r="B80" s="86"/>
      <c r="C80" s="86"/>
      <c r="D80" s="96"/>
      <c r="E80" s="119"/>
      <c r="F80" s="109"/>
      <c r="G80" s="308"/>
      <c r="H80" s="118"/>
      <c r="I80" s="84"/>
      <c r="J80" s="84"/>
      <c r="K80" s="87"/>
      <c r="L80" s="84"/>
      <c r="M80" s="128"/>
      <c r="N80" s="85"/>
      <c r="O80" s="117"/>
      <c r="P80" s="85"/>
      <c r="Q80" s="419"/>
    </row>
    <row r="81" spans="1:17" s="98" customFormat="1" ht="13.2" x14ac:dyDescent="0.25">
      <c r="A81" s="48"/>
      <c r="B81" s="86"/>
      <c r="C81" s="86"/>
      <c r="D81" s="96"/>
      <c r="E81" s="119"/>
      <c r="F81" s="109"/>
      <c r="G81" s="308"/>
      <c r="H81" s="118"/>
      <c r="I81" s="84"/>
      <c r="J81" s="84"/>
      <c r="K81" s="87"/>
      <c r="L81" s="84"/>
      <c r="M81" s="128"/>
      <c r="N81" s="85"/>
      <c r="O81" s="117"/>
      <c r="P81" s="85"/>
      <c r="Q81" s="419"/>
    </row>
    <row r="82" spans="1:17" s="98" customFormat="1" ht="13.2" x14ac:dyDescent="0.25">
      <c r="A82" s="48"/>
      <c r="B82" s="86"/>
      <c r="C82" s="86"/>
      <c r="D82" s="96"/>
      <c r="E82" s="119"/>
      <c r="F82" s="109"/>
      <c r="G82" s="308"/>
      <c r="H82" s="118"/>
      <c r="I82" s="84"/>
      <c r="J82" s="84"/>
      <c r="K82" s="87"/>
      <c r="L82" s="84"/>
      <c r="M82" s="128"/>
      <c r="N82" s="85"/>
      <c r="O82" s="117"/>
      <c r="P82" s="85"/>
      <c r="Q82" s="419"/>
    </row>
    <row r="83" spans="1:17" ht="13.2" x14ac:dyDescent="0.25">
      <c r="A83" s="48"/>
      <c r="B83" s="86"/>
      <c r="C83" s="86"/>
      <c r="D83" s="96"/>
      <c r="E83" s="119"/>
      <c r="F83" s="109"/>
      <c r="G83" s="308"/>
      <c r="H83" s="118"/>
      <c r="I83" s="84"/>
      <c r="J83" s="84"/>
      <c r="K83" s="87"/>
      <c r="L83" s="84"/>
      <c r="M83" s="128"/>
      <c r="N83" s="85"/>
      <c r="O83" s="117"/>
      <c r="P83" s="85"/>
      <c r="Q83" s="419"/>
    </row>
    <row r="84" spans="1:17" ht="13.2" x14ac:dyDescent="0.25">
      <c r="A84" s="48"/>
      <c r="B84" s="86"/>
      <c r="C84" s="86"/>
      <c r="D84" s="96"/>
      <c r="E84" s="119"/>
      <c r="F84" s="109"/>
      <c r="G84" s="309"/>
      <c r="H84" s="118"/>
      <c r="I84" s="84"/>
      <c r="J84" s="84"/>
      <c r="K84" s="87"/>
      <c r="L84" s="84"/>
      <c r="M84" s="128"/>
      <c r="N84" s="85"/>
      <c r="O84" s="117"/>
      <c r="P84" s="85"/>
      <c r="Q84" s="419"/>
    </row>
    <row r="85" spans="1:17" s="98" customFormat="1" ht="13.2" x14ac:dyDescent="0.25">
      <c r="A85" s="48"/>
      <c r="B85" s="86"/>
      <c r="C85" s="86"/>
      <c r="D85" s="96"/>
      <c r="E85" s="119"/>
      <c r="F85" s="109"/>
      <c r="G85" s="309"/>
      <c r="H85" s="118"/>
      <c r="I85" s="84"/>
      <c r="J85" s="84"/>
      <c r="K85" s="87"/>
      <c r="L85" s="84"/>
      <c r="M85" s="128"/>
      <c r="N85" s="85"/>
      <c r="O85" s="117"/>
      <c r="P85" s="85"/>
      <c r="Q85" s="419"/>
    </row>
    <row r="86" spans="1:17" s="98" customFormat="1" ht="13.2" x14ac:dyDescent="0.25">
      <c r="A86" s="48"/>
      <c r="B86" s="86"/>
      <c r="C86" s="86"/>
      <c r="D86" s="96"/>
      <c r="E86" s="119"/>
      <c r="F86" s="109"/>
      <c r="G86" s="309"/>
      <c r="H86" s="118"/>
      <c r="I86" s="84"/>
      <c r="J86" s="84"/>
      <c r="K86" s="87"/>
      <c r="L86" s="84"/>
      <c r="M86" s="128"/>
      <c r="N86" s="85"/>
      <c r="O86" s="117"/>
      <c r="P86" s="85"/>
      <c r="Q86" s="419"/>
    </row>
    <row r="87" spans="1:17" ht="13.2" x14ac:dyDescent="0.25">
      <c r="A87" s="48"/>
      <c r="B87" s="86"/>
      <c r="C87" s="86"/>
      <c r="D87" s="96"/>
      <c r="E87" s="119"/>
      <c r="F87" s="109"/>
      <c r="G87" s="309"/>
      <c r="H87" s="118"/>
      <c r="I87" s="84"/>
      <c r="J87" s="84"/>
      <c r="K87" s="87"/>
      <c r="L87" s="84"/>
      <c r="M87" s="128"/>
      <c r="N87" s="85"/>
      <c r="O87" s="117"/>
      <c r="P87" s="85"/>
      <c r="Q87" s="419"/>
    </row>
    <row r="88" spans="1:17" ht="13.2" x14ac:dyDescent="0.25">
      <c r="A88" s="48"/>
      <c r="B88" s="86"/>
      <c r="C88" s="86"/>
      <c r="D88" s="96"/>
      <c r="E88" s="119"/>
      <c r="F88" s="109"/>
      <c r="G88" s="309"/>
      <c r="H88" s="118"/>
      <c r="I88" s="84"/>
      <c r="J88" s="84"/>
      <c r="K88" s="87"/>
      <c r="L88" s="84"/>
      <c r="M88" s="128"/>
      <c r="N88" s="85"/>
      <c r="O88" s="117"/>
      <c r="P88" s="85"/>
      <c r="Q88" s="419"/>
    </row>
    <row r="89" spans="1:17" s="98" customFormat="1" ht="13.2" x14ac:dyDescent="0.25">
      <c r="A89" s="48"/>
      <c r="B89" s="86"/>
      <c r="C89" s="86"/>
      <c r="D89" s="96"/>
      <c r="E89" s="119"/>
      <c r="F89" s="109"/>
      <c r="G89" s="309"/>
      <c r="H89" s="118"/>
      <c r="I89" s="84"/>
      <c r="J89" s="84"/>
      <c r="K89" s="87"/>
      <c r="L89" s="84"/>
      <c r="M89" s="128"/>
      <c r="N89" s="85"/>
      <c r="O89" s="117"/>
      <c r="P89" s="85"/>
      <c r="Q89" s="419"/>
    </row>
    <row r="90" spans="1:17" s="98" customFormat="1" ht="13.2" x14ac:dyDescent="0.25">
      <c r="A90" s="48"/>
      <c r="B90" s="86"/>
      <c r="C90" s="86"/>
      <c r="D90" s="96"/>
      <c r="E90" s="119"/>
      <c r="F90" s="109"/>
      <c r="G90" s="309"/>
      <c r="H90" s="118"/>
      <c r="I90" s="84"/>
      <c r="J90" s="84"/>
      <c r="K90" s="87"/>
      <c r="L90" s="84"/>
      <c r="M90" s="128"/>
      <c r="N90" s="85"/>
      <c r="O90" s="117"/>
      <c r="P90" s="85"/>
      <c r="Q90" s="419"/>
    </row>
    <row r="91" spans="1:17" ht="13.2" x14ac:dyDescent="0.25">
      <c r="A91" s="48"/>
      <c r="B91" s="86"/>
      <c r="C91" s="86"/>
      <c r="D91" s="96"/>
      <c r="E91" s="119"/>
      <c r="F91" s="109"/>
      <c r="G91" s="309"/>
      <c r="H91" s="118"/>
      <c r="I91" s="84"/>
      <c r="J91" s="84"/>
      <c r="K91" s="87"/>
      <c r="L91" s="84"/>
      <c r="M91" s="128"/>
      <c r="N91" s="85"/>
      <c r="O91" s="117"/>
      <c r="P91" s="85"/>
      <c r="Q91" s="419"/>
    </row>
    <row r="92" spans="1:17" ht="13.2" x14ac:dyDescent="0.25">
      <c r="A92" s="48"/>
      <c r="B92" s="119"/>
      <c r="C92" s="119"/>
      <c r="D92" s="96"/>
      <c r="E92" s="119"/>
      <c r="F92" s="71"/>
      <c r="G92" s="309"/>
      <c r="H92" s="118"/>
      <c r="I92" s="84"/>
      <c r="J92" s="84"/>
      <c r="K92" s="87"/>
      <c r="L92" s="84"/>
      <c r="M92" s="128"/>
      <c r="N92" s="85"/>
      <c r="O92" s="117"/>
      <c r="P92" s="85"/>
      <c r="Q92" s="419"/>
    </row>
    <row r="93" spans="1:17" s="98" customFormat="1" ht="13.2" x14ac:dyDescent="0.25">
      <c r="A93" s="48"/>
      <c r="B93" s="119"/>
      <c r="C93" s="119"/>
      <c r="D93" s="63"/>
      <c r="E93" s="119"/>
      <c r="F93" s="71"/>
      <c r="G93" s="309"/>
      <c r="H93" s="118"/>
      <c r="I93" s="84"/>
      <c r="J93" s="84"/>
      <c r="K93" s="87"/>
      <c r="L93" s="84"/>
      <c r="M93" s="128"/>
      <c r="N93" s="85"/>
      <c r="O93" s="117"/>
      <c r="P93" s="85"/>
      <c r="Q93" s="419"/>
    </row>
    <row r="94" spans="1:17" s="98" customFormat="1" ht="13.2" x14ac:dyDescent="0.25">
      <c r="A94" s="48"/>
      <c r="B94" s="119"/>
      <c r="C94" s="119"/>
      <c r="D94" s="63"/>
      <c r="E94" s="119"/>
      <c r="F94" s="71"/>
      <c r="G94" s="309"/>
      <c r="H94" s="118"/>
      <c r="I94" s="84"/>
      <c r="J94" s="84"/>
      <c r="K94" s="87"/>
      <c r="L94" s="84"/>
      <c r="M94" s="128"/>
      <c r="N94" s="85"/>
      <c r="O94" s="117"/>
      <c r="P94" s="85"/>
      <c r="Q94" s="419"/>
    </row>
    <row r="95" spans="1:17" s="94" customFormat="1" ht="13.2" x14ac:dyDescent="0.25">
      <c r="A95" s="48"/>
      <c r="B95" s="119"/>
      <c r="C95" s="119"/>
      <c r="D95" s="63"/>
      <c r="E95" s="119"/>
      <c r="F95" s="71"/>
      <c r="G95" s="309"/>
      <c r="H95" s="118"/>
      <c r="I95" s="84"/>
      <c r="J95" s="84"/>
      <c r="K95" s="87"/>
      <c r="L95" s="84"/>
      <c r="M95" s="128"/>
      <c r="N95" s="85"/>
      <c r="O95" s="117"/>
      <c r="P95" s="85"/>
      <c r="Q95" s="419"/>
    </row>
    <row r="96" spans="1:17" s="94" customFormat="1" ht="13.2" x14ac:dyDescent="0.25">
      <c r="A96" s="48"/>
      <c r="B96" s="119"/>
      <c r="C96" s="119"/>
      <c r="D96" s="63"/>
      <c r="E96" s="119"/>
      <c r="F96" s="71"/>
      <c r="G96" s="309"/>
      <c r="H96" s="118"/>
      <c r="I96" s="84"/>
      <c r="J96" s="84"/>
      <c r="K96" s="87"/>
      <c r="L96" s="84"/>
      <c r="M96" s="128"/>
      <c r="N96" s="85"/>
      <c r="O96" s="117"/>
      <c r="P96" s="85"/>
      <c r="Q96" s="419"/>
    </row>
    <row r="97" spans="1:17" s="94" customFormat="1" ht="13.2" x14ac:dyDescent="0.25">
      <c r="A97" s="48"/>
      <c r="B97" s="119"/>
      <c r="C97" s="119"/>
      <c r="D97" s="63"/>
      <c r="E97" s="119"/>
      <c r="F97" s="71"/>
      <c r="G97" s="309"/>
      <c r="H97" s="118"/>
      <c r="I97" s="84"/>
      <c r="J97" s="84"/>
      <c r="K97" s="87"/>
      <c r="L97" s="84"/>
      <c r="M97" s="128"/>
      <c r="N97" s="85"/>
      <c r="O97" s="117"/>
      <c r="P97" s="85"/>
      <c r="Q97" s="419"/>
    </row>
    <row r="98" spans="1:17" s="94" customFormat="1" ht="13.2" x14ac:dyDescent="0.25">
      <c r="A98" s="48"/>
      <c r="B98" s="119"/>
      <c r="C98" s="119"/>
      <c r="D98" s="63"/>
      <c r="E98" s="119"/>
      <c r="F98" s="71"/>
      <c r="G98" s="309"/>
      <c r="H98" s="118"/>
      <c r="I98" s="84"/>
      <c r="J98" s="84"/>
      <c r="K98" s="87"/>
      <c r="L98" s="84"/>
      <c r="M98" s="128"/>
      <c r="N98" s="85"/>
      <c r="O98" s="117"/>
      <c r="P98" s="85"/>
      <c r="Q98" s="419"/>
    </row>
    <row r="99" spans="1:17" s="94" customFormat="1" ht="13.2" x14ac:dyDescent="0.25">
      <c r="A99" s="48"/>
      <c r="B99" s="119"/>
      <c r="C99" s="119"/>
      <c r="D99" s="63"/>
      <c r="E99" s="119"/>
      <c r="F99" s="71"/>
      <c r="G99" s="309"/>
      <c r="H99" s="118"/>
      <c r="I99" s="84"/>
      <c r="J99" s="84"/>
      <c r="K99" s="87"/>
      <c r="L99" s="84"/>
      <c r="M99" s="128"/>
      <c r="N99" s="85"/>
      <c r="O99" s="117"/>
      <c r="P99" s="85"/>
      <c r="Q99" s="419"/>
    </row>
    <row r="100" spans="1:17" s="94" customFormat="1" ht="13.2" x14ac:dyDescent="0.25">
      <c r="A100" s="48"/>
      <c r="B100" s="119"/>
      <c r="C100" s="119"/>
      <c r="D100" s="63"/>
      <c r="E100" s="119"/>
      <c r="F100" s="71"/>
      <c r="G100" s="309"/>
      <c r="H100" s="118"/>
      <c r="I100" s="84"/>
      <c r="J100" s="84"/>
      <c r="K100" s="87"/>
      <c r="L100" s="84"/>
      <c r="M100" s="128"/>
      <c r="N100" s="85"/>
      <c r="O100" s="117"/>
      <c r="P100" s="85"/>
      <c r="Q100" s="419"/>
    </row>
    <row r="101" spans="1:17" s="94" customFormat="1" ht="13.2" x14ac:dyDescent="0.25">
      <c r="A101" s="48"/>
      <c r="B101" s="86"/>
      <c r="C101" s="86"/>
      <c r="D101" s="63"/>
      <c r="E101" s="119"/>
      <c r="F101" s="71"/>
      <c r="G101" s="309"/>
      <c r="H101" s="118"/>
      <c r="I101" s="84"/>
      <c r="J101" s="84"/>
      <c r="K101" s="87"/>
      <c r="L101" s="84"/>
      <c r="M101" s="128"/>
      <c r="N101" s="85"/>
      <c r="O101" s="117"/>
      <c r="P101" s="85"/>
      <c r="Q101" s="419"/>
    </row>
    <row r="102" spans="1:17" s="95" customFormat="1" ht="13.2" x14ac:dyDescent="0.25">
      <c r="A102" s="48"/>
      <c r="B102" s="119"/>
      <c r="C102" s="119"/>
      <c r="D102" s="63"/>
      <c r="E102" s="119"/>
      <c r="F102" s="71"/>
      <c r="G102" s="309"/>
      <c r="H102" s="118"/>
      <c r="I102" s="84"/>
      <c r="J102" s="84"/>
      <c r="K102" s="87"/>
      <c r="L102" s="84"/>
      <c r="M102" s="128"/>
      <c r="N102" s="85"/>
      <c r="O102" s="117"/>
      <c r="P102" s="85"/>
      <c r="Q102" s="419"/>
    </row>
    <row r="103" spans="1:17" s="95" customFormat="1" ht="13.2" x14ac:dyDescent="0.25">
      <c r="A103" s="48"/>
      <c r="B103" s="119"/>
      <c r="C103" s="119"/>
      <c r="D103" s="63"/>
      <c r="E103" s="119"/>
      <c r="F103" s="71"/>
      <c r="G103" s="309"/>
      <c r="H103" s="118"/>
      <c r="I103" s="84"/>
      <c r="J103" s="84"/>
      <c r="K103" s="87"/>
      <c r="L103" s="84"/>
      <c r="M103" s="128"/>
      <c r="N103" s="85"/>
      <c r="O103" s="117"/>
      <c r="P103" s="85"/>
      <c r="Q103" s="419"/>
    </row>
    <row r="104" spans="1:17" s="95" customFormat="1" ht="13.2" x14ac:dyDescent="0.25">
      <c r="A104" s="48"/>
      <c r="B104" s="119"/>
      <c r="C104" s="82"/>
      <c r="D104" s="96"/>
      <c r="E104" s="119"/>
      <c r="F104" s="71"/>
      <c r="G104" s="309"/>
      <c r="H104" s="118"/>
      <c r="I104" s="84"/>
      <c r="J104" s="84"/>
      <c r="K104" s="87"/>
      <c r="L104" s="84"/>
      <c r="M104" s="128"/>
      <c r="N104" s="85"/>
      <c r="O104" s="117"/>
      <c r="P104" s="85"/>
      <c r="Q104" s="419"/>
    </row>
    <row r="105" spans="1:17" s="95" customFormat="1" ht="13.2" x14ac:dyDescent="0.25">
      <c r="A105" s="48"/>
      <c r="B105" s="119"/>
      <c r="C105" s="82"/>
      <c r="D105" s="96"/>
      <c r="E105" s="119"/>
      <c r="F105" s="71"/>
      <c r="G105" s="309"/>
      <c r="H105" s="118"/>
      <c r="I105" s="84"/>
      <c r="J105" s="84"/>
      <c r="K105" s="87"/>
      <c r="L105" s="84"/>
      <c r="M105" s="128"/>
      <c r="N105" s="85"/>
      <c r="O105" s="117"/>
      <c r="P105" s="85"/>
      <c r="Q105" s="419"/>
    </row>
    <row r="106" spans="1:17" s="95" customFormat="1" ht="14.25" customHeight="1" x14ac:dyDescent="0.25">
      <c r="A106" s="48"/>
      <c r="B106" s="119"/>
      <c r="C106" s="119"/>
      <c r="D106" s="63"/>
      <c r="E106" s="86"/>
      <c r="F106" s="71"/>
      <c r="G106" s="309"/>
      <c r="H106" s="118"/>
      <c r="I106" s="84"/>
      <c r="J106" s="84"/>
      <c r="K106" s="87"/>
      <c r="L106" s="84"/>
      <c r="M106" s="128"/>
      <c r="N106" s="85"/>
      <c r="O106" s="117"/>
      <c r="P106" s="85"/>
      <c r="Q106" s="419"/>
    </row>
    <row r="107" spans="1:17" s="95" customFormat="1" ht="13.2" x14ac:dyDescent="0.25">
      <c r="A107" s="48"/>
      <c r="B107" s="86"/>
      <c r="C107" s="82"/>
      <c r="D107" s="96"/>
      <c r="E107" s="108"/>
      <c r="F107" s="109"/>
      <c r="G107" s="97"/>
      <c r="H107" s="118"/>
      <c r="I107" s="84"/>
      <c r="J107" s="84"/>
      <c r="K107" s="87"/>
      <c r="L107" s="84"/>
      <c r="M107" s="85"/>
      <c r="N107" s="117"/>
      <c r="O107" s="85"/>
      <c r="P107" s="85"/>
      <c r="Q107" s="419"/>
    </row>
    <row r="108" spans="1:17" s="98" customFormat="1" ht="13.2" x14ac:dyDescent="0.25">
      <c r="A108" s="48"/>
      <c r="B108" s="86"/>
      <c r="C108" s="82"/>
      <c r="D108" s="96"/>
      <c r="E108" s="108"/>
      <c r="F108" s="109"/>
      <c r="G108" s="97"/>
      <c r="H108" s="118"/>
      <c r="I108" s="84"/>
      <c r="J108" s="84"/>
      <c r="K108" s="87"/>
      <c r="L108" s="84"/>
      <c r="M108" s="85"/>
      <c r="N108" s="117"/>
      <c r="O108" s="85"/>
      <c r="P108" s="85"/>
      <c r="Q108" s="419"/>
    </row>
    <row r="109" spans="1:17" ht="13.2" x14ac:dyDescent="0.25">
      <c r="A109" s="48"/>
      <c r="B109" s="86"/>
      <c r="C109" s="82"/>
      <c r="D109" s="96"/>
      <c r="E109" s="108"/>
      <c r="F109" s="109"/>
      <c r="G109" s="97"/>
      <c r="H109" s="118"/>
      <c r="I109" s="84"/>
      <c r="J109" s="84"/>
      <c r="K109" s="87"/>
      <c r="L109" s="84"/>
      <c r="M109" s="85"/>
      <c r="N109" s="117"/>
      <c r="O109" s="85"/>
      <c r="P109" s="85"/>
      <c r="Q109" s="419"/>
    </row>
    <row r="110" spans="1:17" ht="13.2" x14ac:dyDescent="0.25">
      <c r="A110" s="48"/>
      <c r="B110" s="86"/>
      <c r="C110" s="82"/>
      <c r="D110" s="96"/>
      <c r="E110" s="108"/>
      <c r="F110" s="109"/>
      <c r="G110" s="97"/>
      <c r="H110" s="118"/>
      <c r="I110" s="84"/>
      <c r="J110" s="84"/>
      <c r="K110" s="87"/>
      <c r="L110" s="84"/>
      <c r="M110" s="85"/>
      <c r="N110" s="117"/>
      <c r="O110" s="85"/>
      <c r="P110" s="85"/>
      <c r="Q110" s="419"/>
    </row>
    <row r="111" spans="1:17" ht="13.2" x14ac:dyDescent="0.25">
      <c r="A111" s="48"/>
      <c r="B111" s="86"/>
      <c r="C111" s="82"/>
      <c r="D111" s="96"/>
      <c r="E111" s="108"/>
      <c r="F111" s="109"/>
      <c r="G111" s="97"/>
      <c r="H111" s="118"/>
      <c r="I111" s="84"/>
      <c r="J111" s="84"/>
      <c r="K111" s="87"/>
      <c r="L111" s="84"/>
      <c r="M111" s="85"/>
      <c r="N111" s="117"/>
      <c r="O111" s="85"/>
      <c r="P111" s="85"/>
      <c r="Q111" s="419"/>
    </row>
    <row r="112" spans="1:17" s="98" customFormat="1" ht="13.2" x14ac:dyDescent="0.25">
      <c r="A112" s="48"/>
      <c r="B112" s="86"/>
      <c r="C112" s="82"/>
      <c r="D112" s="96"/>
      <c r="E112" s="108"/>
      <c r="F112" s="109"/>
      <c r="G112" s="97"/>
      <c r="H112" s="118"/>
      <c r="I112" s="84"/>
      <c r="J112" s="84"/>
      <c r="K112" s="87"/>
      <c r="L112" s="84"/>
      <c r="M112" s="85"/>
      <c r="N112" s="117"/>
      <c r="O112" s="85"/>
      <c r="P112" s="85"/>
      <c r="Q112" s="419"/>
    </row>
    <row r="113" spans="1:17" s="98" customFormat="1" ht="13.2" x14ac:dyDescent="0.25">
      <c r="A113" s="48"/>
      <c r="B113" s="86"/>
      <c r="C113" s="82"/>
      <c r="D113" s="96"/>
      <c r="E113" s="108"/>
      <c r="F113" s="109"/>
      <c r="G113" s="97"/>
      <c r="H113" s="118"/>
      <c r="I113" s="84"/>
      <c r="J113" s="84"/>
      <c r="K113" s="87"/>
      <c r="L113" s="84"/>
      <c r="M113" s="85"/>
      <c r="N113" s="117"/>
      <c r="O113" s="85"/>
      <c r="P113" s="85"/>
      <c r="Q113" s="419"/>
    </row>
    <row r="114" spans="1:17" s="99" customFormat="1" ht="13.2" x14ac:dyDescent="0.25">
      <c r="A114" s="48"/>
      <c r="B114" s="86"/>
      <c r="C114" s="82"/>
      <c r="D114" s="96"/>
      <c r="E114" s="108"/>
      <c r="F114" s="109"/>
      <c r="G114" s="97"/>
      <c r="H114" s="118"/>
      <c r="I114" s="84"/>
      <c r="J114" s="84"/>
      <c r="K114" s="87"/>
      <c r="L114" s="84"/>
      <c r="M114" s="85"/>
      <c r="N114" s="117"/>
      <c r="O114" s="85"/>
      <c r="P114" s="85"/>
      <c r="Q114" s="419"/>
    </row>
    <row r="115" spans="1:17" s="99" customFormat="1" ht="13.2" x14ac:dyDescent="0.25">
      <c r="A115" s="48"/>
      <c r="B115" s="86"/>
      <c r="C115" s="82"/>
      <c r="D115" s="96"/>
      <c r="E115" s="108"/>
      <c r="F115" s="109"/>
      <c r="G115" s="308"/>
      <c r="H115" s="118"/>
      <c r="I115" s="84"/>
      <c r="J115" s="84"/>
      <c r="K115" s="87"/>
      <c r="L115" s="84"/>
      <c r="M115" s="128"/>
      <c r="N115" s="85"/>
      <c r="O115" s="117"/>
      <c r="P115" s="85"/>
      <c r="Q115" s="419"/>
    </row>
    <row r="116" spans="1:17" s="98" customFormat="1" ht="13.2" x14ac:dyDescent="0.25">
      <c r="A116" s="48"/>
      <c r="B116" s="86"/>
      <c r="C116" s="86"/>
      <c r="D116" s="96"/>
      <c r="E116" s="119"/>
      <c r="F116" s="109"/>
      <c r="G116" s="308"/>
      <c r="H116" s="118"/>
      <c r="I116" s="84"/>
      <c r="J116" s="84"/>
      <c r="K116" s="87"/>
      <c r="L116" s="84"/>
      <c r="M116" s="128"/>
      <c r="N116" s="85"/>
      <c r="O116" s="117"/>
      <c r="P116" s="85"/>
      <c r="Q116" s="419"/>
    </row>
    <row r="117" spans="1:17" s="98" customFormat="1" ht="13.2" x14ac:dyDescent="0.25">
      <c r="A117" s="48"/>
      <c r="B117" s="86"/>
      <c r="C117" s="86"/>
      <c r="D117" s="96"/>
      <c r="E117" s="119"/>
      <c r="F117" s="109"/>
      <c r="G117" s="308"/>
      <c r="H117" s="118"/>
      <c r="I117" s="84"/>
      <c r="J117" s="84"/>
      <c r="K117" s="87"/>
      <c r="L117" s="84"/>
      <c r="M117" s="128"/>
      <c r="N117" s="85"/>
      <c r="O117" s="117"/>
      <c r="P117" s="85"/>
      <c r="Q117" s="419"/>
    </row>
    <row r="118" spans="1:17" ht="13.2" x14ac:dyDescent="0.25">
      <c r="A118" s="48"/>
      <c r="B118" s="86"/>
      <c r="C118" s="86"/>
      <c r="D118" s="96"/>
      <c r="E118" s="119"/>
      <c r="F118" s="109"/>
      <c r="G118" s="308"/>
      <c r="H118" s="118"/>
      <c r="I118" s="84"/>
      <c r="J118" s="84"/>
      <c r="K118" s="87"/>
      <c r="L118" s="84"/>
      <c r="M118" s="128"/>
      <c r="N118" s="85"/>
      <c r="O118" s="117"/>
      <c r="P118" s="85"/>
      <c r="Q118" s="419"/>
    </row>
    <row r="119" spans="1:17" ht="13.2" x14ac:dyDescent="0.25">
      <c r="A119" s="48"/>
      <c r="B119" s="86"/>
      <c r="C119" s="86"/>
      <c r="D119" s="96"/>
      <c r="E119" s="119"/>
      <c r="F119" s="109"/>
      <c r="G119" s="308"/>
      <c r="H119" s="118"/>
      <c r="I119" s="84"/>
      <c r="J119" s="84"/>
      <c r="K119" s="87"/>
      <c r="L119" s="84"/>
      <c r="M119" s="128"/>
      <c r="N119" s="85"/>
      <c r="O119" s="117"/>
      <c r="P119" s="85"/>
      <c r="Q119" s="419"/>
    </row>
    <row r="120" spans="1:17" s="98" customFormat="1" ht="13.2" x14ac:dyDescent="0.25">
      <c r="A120" s="48"/>
      <c r="B120" s="86"/>
      <c r="C120" s="86"/>
      <c r="D120" s="96"/>
      <c r="E120" s="119"/>
      <c r="F120" s="109"/>
      <c r="G120" s="308"/>
      <c r="H120" s="118"/>
      <c r="I120" s="84"/>
      <c r="J120" s="84"/>
      <c r="K120" s="87"/>
      <c r="L120" s="84"/>
      <c r="M120" s="128"/>
      <c r="N120" s="85"/>
      <c r="O120" s="117"/>
      <c r="P120" s="85"/>
      <c r="Q120" s="419"/>
    </row>
    <row r="121" spans="1:17" s="98" customFormat="1" ht="13.2" x14ac:dyDescent="0.25">
      <c r="A121" s="48"/>
      <c r="B121" s="86"/>
      <c r="C121" s="86"/>
      <c r="D121" s="96"/>
      <c r="E121" s="119"/>
      <c r="F121" s="109"/>
      <c r="G121" s="308"/>
      <c r="H121" s="118"/>
      <c r="I121" s="84"/>
      <c r="J121" s="84"/>
      <c r="K121" s="87"/>
      <c r="L121" s="84"/>
      <c r="M121" s="128"/>
      <c r="N121" s="85"/>
      <c r="O121" s="117"/>
      <c r="P121" s="85"/>
      <c r="Q121" s="419"/>
    </row>
    <row r="122" spans="1:17" ht="13.2" x14ac:dyDescent="0.25">
      <c r="A122" s="48"/>
      <c r="B122" s="86"/>
      <c r="C122" s="86"/>
      <c r="D122" s="96"/>
      <c r="E122" s="119"/>
      <c r="F122" s="109"/>
      <c r="G122" s="309"/>
      <c r="H122" s="118"/>
      <c r="I122" s="84"/>
      <c r="J122" s="84"/>
      <c r="K122" s="87"/>
      <c r="L122" s="84"/>
      <c r="M122" s="128"/>
      <c r="N122" s="85"/>
      <c r="O122" s="117"/>
      <c r="P122" s="85"/>
      <c r="Q122" s="419"/>
    </row>
    <row r="123" spans="1:17" ht="13.2" x14ac:dyDescent="0.25">
      <c r="A123" s="48"/>
      <c r="B123" s="86"/>
      <c r="C123" s="86"/>
      <c r="D123" s="96"/>
      <c r="E123" s="119"/>
      <c r="F123" s="109"/>
      <c r="G123" s="309"/>
      <c r="H123" s="118"/>
      <c r="I123" s="84"/>
      <c r="J123" s="84"/>
      <c r="K123" s="87"/>
      <c r="L123" s="84"/>
      <c r="M123" s="128"/>
      <c r="N123" s="85"/>
      <c r="O123" s="117"/>
      <c r="P123" s="85"/>
      <c r="Q123" s="419"/>
    </row>
    <row r="124" spans="1:17" s="98" customFormat="1" ht="13.2" x14ac:dyDescent="0.25">
      <c r="A124" s="48"/>
      <c r="B124" s="86"/>
      <c r="C124" s="86"/>
      <c r="D124" s="96"/>
      <c r="E124" s="119"/>
      <c r="F124" s="109"/>
      <c r="G124" s="309"/>
      <c r="H124" s="118"/>
      <c r="I124" s="84"/>
      <c r="J124" s="84"/>
      <c r="K124" s="87"/>
      <c r="L124" s="84"/>
      <c r="M124" s="128"/>
      <c r="N124" s="85"/>
      <c r="O124" s="117"/>
      <c r="P124" s="85"/>
      <c r="Q124" s="419"/>
    </row>
    <row r="125" spans="1:17" s="98" customFormat="1" ht="13.2" x14ac:dyDescent="0.25">
      <c r="A125" s="48"/>
      <c r="B125" s="86"/>
      <c r="C125" s="86"/>
      <c r="D125" s="96"/>
      <c r="E125" s="119"/>
      <c r="F125" s="109"/>
      <c r="G125" s="309"/>
      <c r="H125" s="118"/>
      <c r="I125" s="84"/>
      <c r="J125" s="84"/>
      <c r="K125" s="87"/>
      <c r="L125" s="84"/>
      <c r="M125" s="128"/>
      <c r="N125" s="85"/>
      <c r="O125" s="117"/>
      <c r="P125" s="85"/>
      <c r="Q125" s="419"/>
    </row>
    <row r="126" spans="1:17" s="94" customFormat="1" ht="13.2" x14ac:dyDescent="0.25">
      <c r="A126" s="48"/>
      <c r="B126" s="86"/>
      <c r="C126" s="86"/>
      <c r="D126" s="96"/>
      <c r="E126" s="119"/>
      <c r="F126" s="109"/>
      <c r="G126" s="309"/>
      <c r="H126" s="118"/>
      <c r="I126" s="84"/>
      <c r="J126" s="84"/>
      <c r="K126" s="87"/>
      <c r="L126" s="84"/>
      <c r="M126" s="128"/>
      <c r="N126" s="85"/>
      <c r="O126" s="117"/>
      <c r="P126" s="85"/>
      <c r="Q126" s="419"/>
    </row>
    <row r="127" spans="1:17" s="94" customFormat="1" ht="13.2" x14ac:dyDescent="0.25">
      <c r="A127" s="48"/>
      <c r="B127" s="86"/>
      <c r="C127" s="86"/>
      <c r="D127" s="96"/>
      <c r="E127" s="119"/>
      <c r="F127" s="109"/>
      <c r="G127" s="309"/>
      <c r="H127" s="118"/>
      <c r="I127" s="84"/>
      <c r="J127" s="84"/>
      <c r="K127" s="87"/>
      <c r="L127" s="84"/>
      <c r="M127" s="128"/>
      <c r="N127" s="85"/>
      <c r="O127" s="117"/>
      <c r="P127" s="85"/>
      <c r="Q127" s="419"/>
    </row>
    <row r="128" spans="1:17" s="94" customFormat="1" ht="13.2" x14ac:dyDescent="0.25">
      <c r="A128" s="48"/>
      <c r="B128" s="86"/>
      <c r="C128" s="86"/>
      <c r="D128" s="96"/>
      <c r="E128" s="119"/>
      <c r="F128" s="109"/>
      <c r="G128" s="309"/>
      <c r="H128" s="118"/>
      <c r="I128" s="84"/>
      <c r="J128" s="84"/>
      <c r="K128" s="87"/>
      <c r="L128" s="84"/>
      <c r="M128" s="128"/>
      <c r="N128" s="85"/>
      <c r="O128" s="117"/>
      <c r="P128" s="85"/>
      <c r="Q128" s="419"/>
    </row>
    <row r="129" spans="1:17" s="94" customFormat="1" ht="13.2" x14ac:dyDescent="0.25">
      <c r="A129" s="48"/>
      <c r="B129" s="86"/>
      <c r="C129" s="86"/>
      <c r="D129" s="96"/>
      <c r="E129" s="119"/>
      <c r="F129" s="109"/>
      <c r="G129" s="309"/>
      <c r="H129" s="118"/>
      <c r="I129" s="84"/>
      <c r="J129" s="84"/>
      <c r="K129" s="87"/>
      <c r="L129" s="84"/>
      <c r="M129" s="128"/>
      <c r="N129" s="85"/>
      <c r="O129" s="117"/>
      <c r="P129" s="85"/>
      <c r="Q129" s="419"/>
    </row>
    <row r="130" spans="1:17" s="94" customFormat="1" ht="13.2" x14ac:dyDescent="0.25">
      <c r="A130" s="48"/>
      <c r="B130" s="119"/>
      <c r="C130" s="119"/>
      <c r="D130" s="96"/>
      <c r="E130" s="119"/>
      <c r="F130" s="71"/>
      <c r="G130" s="309"/>
      <c r="H130" s="118"/>
      <c r="I130" s="84"/>
      <c r="J130" s="84"/>
      <c r="K130" s="87"/>
      <c r="L130" s="84"/>
      <c r="M130" s="128"/>
      <c r="N130" s="85"/>
      <c r="O130" s="117"/>
      <c r="P130" s="85"/>
      <c r="Q130" s="419"/>
    </row>
    <row r="131" spans="1:17" s="94" customFormat="1" ht="13.2" x14ac:dyDescent="0.25">
      <c r="A131" s="48"/>
      <c r="B131" s="119"/>
      <c r="C131" s="119"/>
      <c r="D131" s="63"/>
      <c r="E131" s="119"/>
      <c r="F131" s="71"/>
      <c r="G131" s="309"/>
      <c r="H131" s="118"/>
      <c r="I131" s="84"/>
      <c r="J131" s="84"/>
      <c r="K131" s="87"/>
      <c r="L131" s="84"/>
      <c r="M131" s="128"/>
      <c r="N131" s="85"/>
      <c r="O131" s="117"/>
      <c r="P131" s="85"/>
      <c r="Q131" s="419"/>
    </row>
    <row r="132" spans="1:17" s="94" customFormat="1" ht="13.2" x14ac:dyDescent="0.25">
      <c r="A132" s="48"/>
      <c r="B132" s="119"/>
      <c r="C132" s="119"/>
      <c r="D132" s="63"/>
      <c r="E132" s="119"/>
      <c r="F132" s="71"/>
      <c r="G132" s="309"/>
      <c r="H132" s="118"/>
      <c r="I132" s="84"/>
      <c r="J132" s="84"/>
      <c r="K132" s="87"/>
      <c r="L132" s="84"/>
      <c r="M132" s="128"/>
      <c r="N132" s="85"/>
      <c r="O132" s="117"/>
      <c r="P132" s="85"/>
      <c r="Q132" s="419"/>
    </row>
    <row r="133" spans="1:17" s="95" customFormat="1" ht="13.2" x14ac:dyDescent="0.25">
      <c r="A133" s="48"/>
      <c r="B133" s="119"/>
      <c r="C133" s="119"/>
      <c r="D133" s="63"/>
      <c r="E133" s="119"/>
      <c r="F133" s="71"/>
      <c r="G133" s="309"/>
      <c r="H133" s="118"/>
      <c r="I133" s="84"/>
      <c r="J133" s="84"/>
      <c r="K133" s="87"/>
      <c r="L133" s="84"/>
      <c r="M133" s="128"/>
      <c r="N133" s="85"/>
      <c r="O133" s="117"/>
      <c r="P133" s="85"/>
      <c r="Q133" s="419"/>
    </row>
    <row r="134" spans="1:17" s="95" customFormat="1" ht="13.2" x14ac:dyDescent="0.25">
      <c r="A134" s="48"/>
      <c r="B134" s="119"/>
      <c r="C134" s="119"/>
      <c r="D134" s="63"/>
      <c r="E134" s="119"/>
      <c r="F134" s="71"/>
      <c r="G134" s="309"/>
      <c r="H134" s="118"/>
      <c r="I134" s="84"/>
      <c r="J134" s="84"/>
      <c r="K134" s="87"/>
      <c r="L134" s="84"/>
      <c r="M134" s="128"/>
      <c r="N134" s="85"/>
      <c r="O134" s="117"/>
      <c r="P134" s="85"/>
      <c r="Q134" s="419"/>
    </row>
    <row r="135" spans="1:17" s="95" customFormat="1" ht="13.2" x14ac:dyDescent="0.25">
      <c r="A135" s="48"/>
      <c r="B135" s="119"/>
      <c r="C135" s="119"/>
      <c r="D135" s="63"/>
      <c r="E135" s="119"/>
      <c r="F135" s="71"/>
      <c r="G135" s="309"/>
      <c r="H135" s="118"/>
      <c r="I135" s="84"/>
      <c r="J135" s="84"/>
      <c r="K135" s="87"/>
      <c r="L135" s="84"/>
      <c r="M135" s="128"/>
      <c r="N135" s="85"/>
      <c r="O135" s="117"/>
      <c r="P135" s="85"/>
      <c r="Q135" s="419"/>
    </row>
    <row r="136" spans="1:17" s="95" customFormat="1" ht="13.2" x14ac:dyDescent="0.25">
      <c r="A136" s="48"/>
      <c r="B136" s="119"/>
      <c r="C136" s="119"/>
      <c r="D136" s="63"/>
      <c r="E136" s="119"/>
      <c r="F136" s="71"/>
      <c r="G136" s="309"/>
      <c r="H136" s="118"/>
      <c r="I136" s="84"/>
      <c r="J136" s="84"/>
      <c r="K136" s="87"/>
      <c r="L136" s="84"/>
      <c r="M136" s="128"/>
      <c r="N136" s="85"/>
      <c r="O136" s="117"/>
      <c r="P136" s="85"/>
      <c r="Q136" s="419"/>
    </row>
    <row r="137" spans="1:17" s="95" customFormat="1" ht="14.25" customHeight="1" x14ac:dyDescent="0.25">
      <c r="A137" s="48"/>
      <c r="B137" s="119"/>
      <c r="C137" s="119"/>
      <c r="D137" s="63"/>
      <c r="E137" s="119"/>
      <c r="F137" s="71"/>
      <c r="G137" s="309"/>
      <c r="H137" s="118"/>
      <c r="I137" s="84"/>
      <c r="J137" s="84"/>
      <c r="K137" s="87"/>
      <c r="L137" s="84"/>
      <c r="M137" s="128"/>
      <c r="N137" s="85"/>
      <c r="O137" s="117"/>
      <c r="P137" s="85"/>
      <c r="Q137" s="419"/>
    </row>
    <row r="138" spans="1:17" s="95" customFormat="1" ht="13.2" x14ac:dyDescent="0.25">
      <c r="A138" s="48"/>
      <c r="B138" s="119"/>
      <c r="C138" s="119"/>
      <c r="D138" s="63"/>
      <c r="E138" s="119"/>
      <c r="F138" s="71"/>
      <c r="G138" s="309"/>
      <c r="H138" s="118"/>
      <c r="I138" s="84"/>
      <c r="J138" s="84"/>
      <c r="K138" s="87"/>
      <c r="L138" s="84"/>
      <c r="M138" s="128"/>
      <c r="N138" s="85"/>
      <c r="O138" s="117"/>
      <c r="P138" s="85"/>
      <c r="Q138" s="419"/>
    </row>
    <row r="139" spans="1:17" s="98" customFormat="1" ht="13.2" x14ac:dyDescent="0.25">
      <c r="A139" s="48"/>
      <c r="B139" s="86"/>
      <c r="C139" s="86"/>
      <c r="D139" s="63"/>
      <c r="E139" s="119"/>
      <c r="F139" s="71"/>
      <c r="G139" s="309"/>
      <c r="H139" s="118"/>
      <c r="I139" s="84"/>
      <c r="J139" s="84"/>
      <c r="K139" s="87"/>
      <c r="L139" s="84"/>
      <c r="M139" s="128"/>
      <c r="N139" s="85"/>
      <c r="O139" s="117"/>
      <c r="P139" s="85"/>
      <c r="Q139" s="419"/>
    </row>
    <row r="140" spans="1:17" ht="13.2" x14ac:dyDescent="0.25">
      <c r="A140" s="48"/>
      <c r="B140" s="119"/>
      <c r="C140" s="119"/>
      <c r="D140" s="63"/>
      <c r="E140" s="119"/>
      <c r="F140" s="71"/>
      <c r="G140" s="309"/>
      <c r="H140" s="118"/>
      <c r="I140" s="84"/>
      <c r="J140" s="84"/>
      <c r="K140" s="87"/>
      <c r="L140" s="84"/>
      <c r="M140" s="128"/>
      <c r="N140" s="85"/>
      <c r="O140" s="117"/>
      <c r="P140" s="85"/>
      <c r="Q140" s="419"/>
    </row>
    <row r="141" spans="1:17" ht="13.2" x14ac:dyDescent="0.25">
      <c r="A141" s="48"/>
      <c r="B141" s="119"/>
      <c r="C141" s="119"/>
      <c r="D141" s="63"/>
      <c r="E141" s="119"/>
      <c r="F141" s="71"/>
      <c r="G141" s="309"/>
      <c r="H141" s="118"/>
      <c r="I141" s="84"/>
      <c r="J141" s="84"/>
      <c r="K141" s="87"/>
      <c r="L141" s="84"/>
      <c r="M141" s="128"/>
      <c r="N141" s="85"/>
      <c r="O141" s="117"/>
      <c r="P141" s="85"/>
      <c r="Q141" s="419"/>
    </row>
    <row r="142" spans="1:17" ht="13.2" x14ac:dyDescent="0.25">
      <c r="A142" s="48"/>
      <c r="B142" s="119"/>
      <c r="C142" s="82"/>
      <c r="D142" s="96"/>
      <c r="E142" s="119"/>
      <c r="F142" s="71"/>
      <c r="G142" s="309"/>
      <c r="H142" s="118"/>
      <c r="I142" s="84"/>
      <c r="J142" s="84"/>
      <c r="K142" s="87"/>
      <c r="L142" s="84"/>
      <c r="M142" s="128"/>
      <c r="N142" s="85"/>
      <c r="O142" s="117"/>
      <c r="P142" s="85"/>
      <c r="Q142" s="419"/>
    </row>
    <row r="143" spans="1:17" s="98" customFormat="1" ht="13.2" x14ac:dyDescent="0.25">
      <c r="A143" s="48"/>
      <c r="B143" s="119"/>
      <c r="C143" s="82"/>
      <c r="D143" s="96"/>
      <c r="E143" s="119"/>
      <c r="F143" s="71"/>
      <c r="G143" s="309"/>
      <c r="H143" s="118"/>
      <c r="I143" s="84"/>
      <c r="J143" s="84"/>
      <c r="K143" s="87"/>
      <c r="L143" s="84"/>
      <c r="M143" s="128"/>
      <c r="N143" s="85"/>
      <c r="O143" s="117"/>
      <c r="P143" s="85"/>
      <c r="Q143" s="419"/>
    </row>
    <row r="144" spans="1:17" s="98" customFormat="1" ht="13.2" x14ac:dyDescent="0.25">
      <c r="A144" s="48"/>
      <c r="B144" s="119"/>
      <c r="C144" s="119"/>
      <c r="D144" s="63"/>
      <c r="E144" s="86"/>
      <c r="F144" s="71"/>
      <c r="G144" s="309"/>
      <c r="H144" s="118"/>
      <c r="I144" s="84"/>
      <c r="J144" s="84"/>
      <c r="K144" s="87"/>
      <c r="L144" s="84"/>
      <c r="M144" s="128"/>
      <c r="N144" s="85"/>
      <c r="O144" s="117"/>
      <c r="P144" s="85"/>
      <c r="Q144" s="419"/>
    </row>
    <row r="145" spans="1:17" ht="13.2" x14ac:dyDescent="0.25">
      <c r="A145" s="48"/>
      <c r="B145" s="86"/>
      <c r="C145" s="82"/>
      <c r="D145" s="96"/>
      <c r="E145" s="108"/>
      <c r="F145" s="109"/>
      <c r="G145" s="97"/>
      <c r="H145" s="118"/>
      <c r="I145" s="84"/>
      <c r="J145" s="84"/>
      <c r="K145" s="87"/>
      <c r="L145" s="84"/>
      <c r="M145" s="85"/>
      <c r="N145" s="117"/>
      <c r="O145" s="85"/>
      <c r="P145" s="85"/>
      <c r="Q145" s="419"/>
    </row>
    <row r="146" spans="1:17" ht="13.2" x14ac:dyDescent="0.25">
      <c r="A146" s="48"/>
      <c r="B146" s="86"/>
      <c r="C146" s="82"/>
      <c r="D146" s="96"/>
      <c r="E146" s="108"/>
      <c r="F146" s="109"/>
      <c r="G146" s="97"/>
      <c r="H146" s="118"/>
      <c r="I146" s="84"/>
      <c r="J146" s="84"/>
      <c r="K146" s="87"/>
      <c r="L146" s="84"/>
      <c r="M146" s="85"/>
      <c r="N146" s="117"/>
      <c r="O146" s="85"/>
      <c r="P146" s="85"/>
      <c r="Q146" s="419"/>
    </row>
    <row r="147" spans="1:17" s="98" customFormat="1" ht="13.2" x14ac:dyDescent="0.25">
      <c r="A147" s="48"/>
      <c r="B147" s="86"/>
      <c r="C147" s="82"/>
      <c r="D147" s="96"/>
      <c r="E147" s="108"/>
      <c r="F147" s="109"/>
      <c r="G147" s="97"/>
      <c r="H147" s="118"/>
      <c r="I147" s="84"/>
      <c r="J147" s="84"/>
      <c r="K147" s="87"/>
      <c r="L147" s="84"/>
      <c r="M147" s="85"/>
      <c r="N147" s="117"/>
      <c r="O147" s="85"/>
      <c r="P147" s="85"/>
      <c r="Q147" s="419"/>
    </row>
    <row r="148" spans="1:17" s="98" customFormat="1" ht="13.2" x14ac:dyDescent="0.25">
      <c r="A148" s="48"/>
      <c r="B148" s="86"/>
      <c r="C148" s="82"/>
      <c r="D148" s="96"/>
      <c r="E148" s="108"/>
      <c r="F148" s="109"/>
      <c r="G148" s="97"/>
      <c r="H148" s="118"/>
      <c r="I148" s="84"/>
      <c r="J148" s="84"/>
      <c r="K148" s="87"/>
      <c r="L148" s="84"/>
      <c r="M148" s="85"/>
      <c r="N148" s="117"/>
      <c r="O148" s="85"/>
      <c r="P148" s="85"/>
      <c r="Q148" s="419"/>
    </row>
    <row r="149" spans="1:17" ht="13.2" x14ac:dyDescent="0.25">
      <c r="A149" s="48"/>
      <c r="B149" s="86"/>
      <c r="C149" s="82"/>
      <c r="D149" s="96"/>
      <c r="E149" s="108"/>
      <c r="F149" s="109"/>
      <c r="G149" s="97"/>
      <c r="H149" s="118"/>
      <c r="I149" s="84"/>
      <c r="J149" s="84"/>
      <c r="K149" s="87"/>
      <c r="L149" s="84"/>
      <c r="M149" s="85"/>
      <c r="N149" s="117"/>
      <c r="O149" s="85"/>
      <c r="P149" s="85"/>
      <c r="Q149" s="419"/>
    </row>
    <row r="150" spans="1:17" ht="13.2" x14ac:dyDescent="0.25">
      <c r="A150" s="48"/>
      <c r="B150" s="86"/>
      <c r="C150" s="82"/>
      <c r="D150" s="96"/>
      <c r="E150" s="108"/>
      <c r="F150" s="109"/>
      <c r="G150" s="97"/>
      <c r="H150" s="118"/>
      <c r="I150" s="84"/>
      <c r="J150" s="84"/>
      <c r="K150" s="87"/>
      <c r="L150" s="84"/>
      <c r="M150" s="85"/>
      <c r="N150" s="117"/>
      <c r="O150" s="85"/>
      <c r="P150" s="85"/>
      <c r="Q150" s="419"/>
    </row>
    <row r="151" spans="1:17" s="98" customFormat="1" ht="13.2" x14ac:dyDescent="0.25">
      <c r="A151" s="48"/>
      <c r="B151" s="86"/>
      <c r="C151" s="82"/>
      <c r="D151" s="96"/>
      <c r="E151" s="108"/>
      <c r="F151" s="109"/>
      <c r="G151" s="97"/>
      <c r="H151" s="118"/>
      <c r="I151" s="84"/>
      <c r="J151" s="84"/>
      <c r="K151" s="87"/>
      <c r="L151" s="84"/>
      <c r="M151" s="85"/>
      <c r="N151" s="117"/>
      <c r="O151" s="85"/>
      <c r="P151" s="85"/>
      <c r="Q151" s="419"/>
    </row>
    <row r="152" spans="1:17" s="98" customFormat="1" ht="13.2" x14ac:dyDescent="0.25">
      <c r="A152" s="48"/>
      <c r="B152" s="86"/>
      <c r="C152" s="82"/>
      <c r="D152" s="96"/>
      <c r="E152" s="108"/>
      <c r="F152" s="109"/>
      <c r="G152" s="97"/>
      <c r="H152" s="118"/>
      <c r="I152" s="84"/>
      <c r="J152" s="84"/>
      <c r="K152" s="87"/>
      <c r="L152" s="84"/>
      <c r="M152" s="85"/>
      <c r="N152" s="117"/>
      <c r="O152" s="85"/>
      <c r="P152" s="85"/>
      <c r="Q152" s="419"/>
    </row>
    <row r="153" spans="1:17" ht="13.2" x14ac:dyDescent="0.25">
      <c r="A153" s="48"/>
      <c r="B153" s="86"/>
      <c r="C153" s="82"/>
      <c r="D153" s="96"/>
      <c r="E153" s="108"/>
      <c r="F153" s="109"/>
      <c r="G153" s="308"/>
      <c r="H153" s="118"/>
      <c r="I153" s="84"/>
      <c r="J153" s="84"/>
      <c r="K153" s="87"/>
      <c r="L153" s="84"/>
      <c r="M153" s="128"/>
      <c r="N153" s="85"/>
      <c r="O153" s="117"/>
      <c r="P153" s="85"/>
      <c r="Q153" s="419"/>
    </row>
    <row r="154" spans="1:17" ht="13.2" x14ac:dyDescent="0.25">
      <c r="A154" s="48"/>
      <c r="B154" s="86"/>
      <c r="C154" s="86"/>
      <c r="D154" s="96"/>
      <c r="E154" s="119"/>
      <c r="F154" s="109"/>
      <c r="G154" s="308"/>
      <c r="H154" s="118"/>
      <c r="I154" s="84"/>
      <c r="J154" s="84"/>
      <c r="K154" s="87"/>
      <c r="L154" s="84"/>
      <c r="M154" s="128"/>
      <c r="N154" s="85"/>
      <c r="O154" s="117"/>
      <c r="P154" s="85"/>
      <c r="Q154" s="419"/>
    </row>
    <row r="155" spans="1:17" s="98" customFormat="1" ht="13.2" x14ac:dyDescent="0.25">
      <c r="A155" s="48"/>
      <c r="B155" s="86"/>
      <c r="C155" s="86"/>
      <c r="D155" s="96"/>
      <c r="E155" s="119"/>
      <c r="F155" s="109"/>
      <c r="G155" s="308"/>
      <c r="H155" s="118"/>
      <c r="I155" s="84"/>
      <c r="J155" s="84"/>
      <c r="K155" s="87"/>
      <c r="L155" s="84"/>
      <c r="M155" s="128"/>
      <c r="N155" s="85"/>
      <c r="O155" s="117"/>
      <c r="P155" s="85"/>
      <c r="Q155" s="419"/>
    </row>
    <row r="156" spans="1:17" s="98" customFormat="1" ht="13.2" x14ac:dyDescent="0.25">
      <c r="A156" s="48"/>
      <c r="B156" s="86"/>
      <c r="C156" s="86"/>
      <c r="D156" s="96"/>
      <c r="E156" s="119"/>
      <c r="F156" s="109"/>
      <c r="G156" s="308"/>
      <c r="H156" s="118"/>
      <c r="I156" s="84"/>
      <c r="J156" s="84"/>
      <c r="K156" s="87"/>
      <c r="L156" s="84"/>
      <c r="M156" s="128"/>
      <c r="N156" s="85"/>
      <c r="O156" s="117"/>
      <c r="P156" s="85"/>
      <c r="Q156" s="419"/>
    </row>
    <row r="157" spans="1:17" s="94" customFormat="1" ht="13.2" x14ac:dyDescent="0.25">
      <c r="A157" s="48"/>
      <c r="B157" s="86"/>
      <c r="C157" s="86"/>
      <c r="D157" s="96"/>
      <c r="E157" s="119"/>
      <c r="F157" s="109"/>
      <c r="G157" s="308"/>
      <c r="H157" s="118"/>
      <c r="I157" s="84"/>
      <c r="J157" s="84"/>
      <c r="K157" s="87"/>
      <c r="L157" s="84"/>
      <c r="M157" s="128"/>
      <c r="N157" s="85"/>
      <c r="O157" s="117"/>
      <c r="P157" s="85"/>
      <c r="Q157" s="419"/>
    </row>
    <row r="158" spans="1:17" s="94" customFormat="1" ht="13.2" x14ac:dyDescent="0.25">
      <c r="A158" s="48"/>
      <c r="B158" s="86"/>
      <c r="C158" s="86"/>
      <c r="D158" s="96"/>
      <c r="E158" s="119"/>
      <c r="F158" s="109"/>
      <c r="G158" s="308"/>
      <c r="H158" s="118"/>
      <c r="I158" s="84"/>
      <c r="J158" s="84"/>
      <c r="K158" s="87"/>
      <c r="L158" s="84"/>
      <c r="M158" s="128"/>
      <c r="N158" s="85"/>
      <c r="O158" s="117"/>
      <c r="P158" s="85"/>
      <c r="Q158" s="419"/>
    </row>
    <row r="159" spans="1:17" s="94" customFormat="1" ht="13.2" x14ac:dyDescent="0.25">
      <c r="A159" s="48"/>
      <c r="B159" s="86"/>
      <c r="C159" s="86"/>
      <c r="D159" s="96"/>
      <c r="E159" s="119"/>
      <c r="F159" s="109"/>
      <c r="G159" s="308"/>
      <c r="H159" s="118"/>
      <c r="I159" s="84"/>
      <c r="J159" s="84"/>
      <c r="K159" s="87"/>
      <c r="L159" s="84"/>
      <c r="M159" s="128"/>
      <c r="N159" s="85"/>
      <c r="O159" s="117"/>
      <c r="P159" s="85"/>
      <c r="Q159" s="419"/>
    </row>
    <row r="160" spans="1:17" s="94" customFormat="1" ht="13.2" x14ac:dyDescent="0.25">
      <c r="A160" s="48"/>
      <c r="B160" s="86"/>
      <c r="C160" s="86"/>
      <c r="D160" s="96"/>
      <c r="E160" s="119"/>
      <c r="F160" s="109"/>
      <c r="G160" s="309"/>
      <c r="H160" s="118"/>
      <c r="I160" s="84"/>
      <c r="J160" s="84"/>
      <c r="K160" s="87"/>
      <c r="L160" s="84"/>
      <c r="M160" s="128"/>
      <c r="N160" s="85"/>
      <c r="O160" s="117"/>
      <c r="P160" s="85"/>
      <c r="Q160" s="419"/>
    </row>
    <row r="161" spans="1:17" s="94" customFormat="1" ht="13.2" x14ac:dyDescent="0.25">
      <c r="A161" s="48"/>
      <c r="B161" s="86"/>
      <c r="C161" s="86"/>
      <c r="D161" s="96"/>
      <c r="E161" s="119"/>
      <c r="F161" s="109"/>
      <c r="G161" s="309"/>
      <c r="H161" s="118"/>
      <c r="I161" s="84"/>
      <c r="J161" s="84"/>
      <c r="K161" s="87"/>
      <c r="L161" s="84"/>
      <c r="M161" s="128"/>
      <c r="N161" s="85"/>
      <c r="O161" s="117"/>
      <c r="P161" s="85"/>
      <c r="Q161" s="419"/>
    </row>
    <row r="162" spans="1:17" s="94" customFormat="1" ht="13.2" x14ac:dyDescent="0.25">
      <c r="A162" s="48"/>
      <c r="B162" s="86"/>
      <c r="C162" s="86"/>
      <c r="D162" s="96"/>
      <c r="E162" s="119"/>
      <c r="F162" s="109"/>
      <c r="G162" s="309"/>
      <c r="H162" s="118"/>
      <c r="I162" s="84"/>
      <c r="J162" s="84"/>
      <c r="K162" s="87"/>
      <c r="L162" s="84"/>
      <c r="M162" s="128"/>
      <c r="N162" s="85"/>
      <c r="O162" s="117"/>
      <c r="P162" s="85"/>
      <c r="Q162" s="419"/>
    </row>
    <row r="163" spans="1:17" s="94" customFormat="1" ht="13.2" x14ac:dyDescent="0.25">
      <c r="A163" s="48"/>
      <c r="B163" s="86"/>
      <c r="C163" s="86"/>
      <c r="D163" s="96"/>
      <c r="E163" s="119"/>
      <c r="F163" s="109"/>
      <c r="G163" s="309"/>
      <c r="H163" s="118"/>
      <c r="I163" s="84"/>
      <c r="J163" s="84"/>
      <c r="K163" s="87"/>
      <c r="L163" s="84"/>
      <c r="M163" s="128"/>
      <c r="N163" s="85"/>
      <c r="O163" s="117"/>
      <c r="P163" s="85"/>
      <c r="Q163" s="419"/>
    </row>
    <row r="164" spans="1:17" s="95" customFormat="1" ht="13.2" x14ac:dyDescent="0.25">
      <c r="A164" s="48"/>
      <c r="B164" s="86"/>
      <c r="C164" s="86"/>
      <c r="D164" s="96"/>
      <c r="E164" s="119"/>
      <c r="F164" s="109"/>
      <c r="G164" s="309"/>
      <c r="H164" s="118"/>
      <c r="I164" s="84"/>
      <c r="J164" s="84"/>
      <c r="K164" s="87"/>
      <c r="L164" s="84"/>
      <c r="M164" s="128"/>
      <c r="N164" s="85"/>
      <c r="O164" s="117"/>
      <c r="P164" s="85"/>
      <c r="Q164" s="419"/>
    </row>
    <row r="165" spans="1:17" s="95" customFormat="1" ht="13.2" x14ac:dyDescent="0.25">
      <c r="A165" s="48"/>
      <c r="B165" s="86"/>
      <c r="C165" s="86"/>
      <c r="D165" s="96"/>
      <c r="E165" s="119"/>
      <c r="F165" s="109"/>
      <c r="G165" s="309"/>
      <c r="H165" s="118"/>
      <c r="I165" s="84"/>
      <c r="J165" s="84"/>
      <c r="K165" s="87"/>
      <c r="L165" s="84"/>
      <c r="M165" s="128"/>
      <c r="N165" s="85"/>
      <c r="O165" s="117"/>
      <c r="P165" s="85"/>
      <c r="Q165" s="419"/>
    </row>
    <row r="166" spans="1:17" s="95" customFormat="1" ht="13.2" x14ac:dyDescent="0.25">
      <c r="A166" s="48"/>
      <c r="B166" s="86"/>
      <c r="C166" s="86"/>
      <c r="D166" s="96"/>
      <c r="E166" s="119"/>
      <c r="F166" s="109"/>
      <c r="G166" s="309"/>
      <c r="H166" s="118"/>
      <c r="I166" s="84"/>
      <c r="J166" s="84"/>
      <c r="K166" s="87"/>
      <c r="L166" s="84"/>
      <c r="M166" s="128"/>
      <c r="N166" s="85"/>
      <c r="O166" s="117"/>
      <c r="P166" s="85"/>
      <c r="Q166" s="419"/>
    </row>
    <row r="167" spans="1:17" s="95" customFormat="1" ht="13.2" x14ac:dyDescent="0.25">
      <c r="A167" s="48"/>
      <c r="B167" s="86"/>
      <c r="C167" s="82"/>
      <c r="D167" s="96"/>
      <c r="E167" s="108"/>
      <c r="F167" s="109"/>
      <c r="G167" s="308"/>
      <c r="H167" s="118"/>
      <c r="I167" s="84"/>
      <c r="J167" s="84"/>
      <c r="K167" s="87"/>
      <c r="L167" s="84"/>
      <c r="M167" s="128"/>
      <c r="N167" s="85"/>
      <c r="O167" s="117"/>
      <c r="P167" s="85"/>
      <c r="Q167" s="419"/>
    </row>
    <row r="168" spans="1:17" s="95" customFormat="1" ht="14.25" customHeight="1" x14ac:dyDescent="0.25">
      <c r="A168" s="48"/>
      <c r="B168" s="119"/>
      <c r="C168" s="119"/>
      <c r="D168" s="96"/>
      <c r="E168" s="119"/>
      <c r="F168" s="71"/>
      <c r="G168" s="309"/>
      <c r="H168" s="118"/>
      <c r="I168" s="84"/>
      <c r="J168" s="84"/>
      <c r="K168" s="87"/>
      <c r="L168" s="84"/>
      <c r="M168" s="128"/>
      <c r="N168" s="85"/>
      <c r="O168" s="117"/>
      <c r="P168" s="85"/>
      <c r="Q168" s="419"/>
    </row>
    <row r="169" spans="1:17" s="95" customFormat="1" ht="13.2" x14ac:dyDescent="0.25">
      <c r="A169" s="48"/>
      <c r="B169" s="119"/>
      <c r="C169" s="119"/>
      <c r="D169" s="63"/>
      <c r="E169" s="119"/>
      <c r="F169" s="71"/>
      <c r="G169" s="309"/>
      <c r="H169" s="118"/>
      <c r="I169" s="84"/>
      <c r="J169" s="84"/>
      <c r="K169" s="87"/>
      <c r="L169" s="84"/>
      <c r="M169" s="128"/>
      <c r="N169" s="85"/>
      <c r="O169" s="117"/>
      <c r="P169" s="85"/>
      <c r="Q169" s="419"/>
    </row>
    <row r="170" spans="1:17" s="98" customFormat="1" ht="13.2" x14ac:dyDescent="0.25">
      <c r="A170" s="48"/>
      <c r="B170" s="119"/>
      <c r="C170" s="119"/>
      <c r="D170" s="63"/>
      <c r="E170" s="119"/>
      <c r="F170" s="71"/>
      <c r="G170" s="309"/>
      <c r="H170" s="118"/>
      <c r="I170" s="84"/>
      <c r="J170" s="84"/>
      <c r="K170" s="87"/>
      <c r="L170" s="84"/>
      <c r="M170" s="128"/>
      <c r="N170" s="85"/>
      <c r="O170" s="117"/>
      <c r="P170" s="85"/>
      <c r="Q170" s="419"/>
    </row>
    <row r="171" spans="1:17" ht="13.2" x14ac:dyDescent="0.25">
      <c r="A171" s="48"/>
      <c r="B171" s="119"/>
      <c r="C171" s="119"/>
      <c r="D171" s="63"/>
      <c r="E171" s="119"/>
      <c r="F171" s="71"/>
      <c r="G171" s="309"/>
      <c r="H171" s="118"/>
      <c r="I171" s="84"/>
      <c r="J171" s="84"/>
      <c r="K171" s="87"/>
      <c r="L171" s="84"/>
      <c r="M171" s="128"/>
      <c r="N171" s="85"/>
      <c r="O171" s="117"/>
      <c r="P171" s="85"/>
      <c r="Q171" s="419"/>
    </row>
    <row r="172" spans="1:17" ht="13.2" x14ac:dyDescent="0.25">
      <c r="A172" s="48"/>
      <c r="B172" s="119"/>
      <c r="C172" s="119"/>
      <c r="D172" s="63"/>
      <c r="E172" s="119"/>
      <c r="F172" s="71"/>
      <c r="G172" s="309"/>
      <c r="H172" s="118"/>
      <c r="I172" s="84"/>
      <c r="J172" s="84"/>
      <c r="K172" s="87"/>
      <c r="L172" s="84"/>
      <c r="M172" s="128"/>
      <c r="N172" s="85"/>
      <c r="O172" s="117"/>
      <c r="P172" s="85"/>
      <c r="Q172" s="419"/>
    </row>
    <row r="173" spans="1:17" ht="13.2" x14ac:dyDescent="0.25">
      <c r="A173" s="48"/>
      <c r="B173" s="119"/>
      <c r="C173" s="119"/>
      <c r="D173" s="63"/>
      <c r="E173" s="119"/>
      <c r="F173" s="71"/>
      <c r="G173" s="309"/>
      <c r="H173" s="118"/>
      <c r="I173" s="84"/>
      <c r="J173" s="84"/>
      <c r="K173" s="87"/>
      <c r="L173" s="84"/>
      <c r="M173" s="128"/>
      <c r="N173" s="85"/>
      <c r="O173" s="117"/>
      <c r="P173" s="85"/>
      <c r="Q173" s="419"/>
    </row>
    <row r="174" spans="1:17" s="98" customFormat="1" ht="13.2" x14ac:dyDescent="0.25">
      <c r="A174" s="48"/>
      <c r="B174" s="119"/>
      <c r="C174" s="119"/>
      <c r="D174" s="63"/>
      <c r="E174" s="119"/>
      <c r="F174" s="71"/>
      <c r="G174" s="309"/>
      <c r="H174" s="118"/>
      <c r="I174" s="84"/>
      <c r="J174" s="84"/>
      <c r="K174" s="87"/>
      <c r="L174" s="84"/>
      <c r="M174" s="128"/>
      <c r="N174" s="85"/>
      <c r="O174" s="117"/>
      <c r="P174" s="85"/>
      <c r="Q174" s="419"/>
    </row>
    <row r="175" spans="1:17" s="98" customFormat="1" ht="13.2" x14ac:dyDescent="0.25">
      <c r="A175" s="48"/>
      <c r="B175" s="119"/>
      <c r="C175" s="119"/>
      <c r="D175" s="63"/>
      <c r="E175" s="119"/>
      <c r="F175" s="71"/>
      <c r="G175" s="309"/>
      <c r="H175" s="118"/>
      <c r="I175" s="84"/>
      <c r="J175" s="84"/>
      <c r="K175" s="87"/>
      <c r="L175" s="84"/>
      <c r="M175" s="128"/>
      <c r="N175" s="85"/>
      <c r="O175" s="117"/>
      <c r="P175" s="85"/>
      <c r="Q175" s="419"/>
    </row>
    <row r="176" spans="1:17" ht="13.2" x14ac:dyDescent="0.25">
      <c r="A176" s="48"/>
      <c r="B176" s="119"/>
      <c r="C176" s="119"/>
      <c r="D176" s="63"/>
      <c r="E176" s="119"/>
      <c r="F176" s="71"/>
      <c r="G176" s="309"/>
      <c r="H176" s="118"/>
      <c r="I176" s="84"/>
      <c r="J176" s="84"/>
      <c r="K176" s="87"/>
      <c r="L176" s="84"/>
      <c r="M176" s="128"/>
      <c r="N176" s="85"/>
      <c r="O176" s="117"/>
      <c r="P176" s="85"/>
      <c r="Q176" s="419"/>
    </row>
    <row r="177" spans="1:17" ht="13.2" x14ac:dyDescent="0.25">
      <c r="A177" s="48"/>
      <c r="B177" s="86"/>
      <c r="C177" s="86"/>
      <c r="D177" s="63"/>
      <c r="E177" s="119"/>
      <c r="F177" s="71"/>
      <c r="G177" s="309"/>
      <c r="H177" s="118"/>
      <c r="I177" s="84"/>
      <c r="J177" s="84"/>
      <c r="K177" s="87"/>
      <c r="L177" s="84"/>
      <c r="M177" s="128"/>
      <c r="N177" s="85"/>
      <c r="O177" s="117"/>
      <c r="P177" s="85"/>
      <c r="Q177" s="419"/>
    </row>
    <row r="178" spans="1:17" s="98" customFormat="1" ht="13.2" x14ac:dyDescent="0.25">
      <c r="A178" s="48"/>
      <c r="B178" s="119"/>
      <c r="C178" s="119"/>
      <c r="D178" s="63"/>
      <c r="E178" s="119"/>
      <c r="F178" s="71"/>
      <c r="G178" s="309"/>
      <c r="H178" s="118"/>
      <c r="I178" s="84"/>
      <c r="J178" s="84"/>
      <c r="K178" s="87"/>
      <c r="L178" s="84"/>
      <c r="M178" s="128"/>
      <c r="N178" s="85"/>
      <c r="O178" s="117"/>
      <c r="P178" s="85"/>
      <c r="Q178" s="419"/>
    </row>
    <row r="179" spans="1:17" s="98" customFormat="1" ht="13.2" x14ac:dyDescent="0.25">
      <c r="A179" s="48"/>
      <c r="B179" s="119"/>
      <c r="C179" s="119"/>
      <c r="D179" s="63"/>
      <c r="E179" s="119"/>
      <c r="F179" s="71"/>
      <c r="G179" s="309"/>
      <c r="H179" s="118"/>
      <c r="I179" s="84"/>
      <c r="J179" s="84"/>
      <c r="K179" s="87"/>
      <c r="L179" s="84"/>
      <c r="M179" s="128"/>
      <c r="N179" s="85"/>
      <c r="O179" s="117"/>
      <c r="P179" s="85"/>
      <c r="Q179" s="419"/>
    </row>
    <row r="180" spans="1:17" ht="13.2" x14ac:dyDescent="0.25">
      <c r="A180" s="48"/>
      <c r="B180" s="119"/>
      <c r="C180" s="82"/>
      <c r="D180" s="96"/>
      <c r="E180" s="119"/>
      <c r="F180" s="71"/>
      <c r="G180" s="309"/>
      <c r="H180" s="118"/>
      <c r="I180" s="84"/>
      <c r="J180" s="84"/>
      <c r="K180" s="87"/>
      <c r="L180" s="84"/>
      <c r="M180" s="128"/>
      <c r="N180" s="85"/>
      <c r="O180" s="117"/>
      <c r="P180" s="85"/>
      <c r="Q180" s="419"/>
    </row>
    <row r="181" spans="1:17" ht="13.2" x14ac:dyDescent="0.25">
      <c r="A181" s="48"/>
      <c r="B181" s="119"/>
      <c r="C181" s="82"/>
      <c r="D181" s="96"/>
      <c r="E181" s="119"/>
      <c r="F181" s="71"/>
      <c r="G181" s="309"/>
      <c r="H181" s="118"/>
      <c r="I181" s="84"/>
      <c r="J181" s="84"/>
      <c r="K181" s="87"/>
      <c r="L181" s="84"/>
      <c r="M181" s="128"/>
      <c r="N181" s="85"/>
      <c r="O181" s="117"/>
      <c r="P181" s="85"/>
      <c r="Q181" s="419"/>
    </row>
    <row r="182" spans="1:17" s="98" customFormat="1" ht="13.2" x14ac:dyDescent="0.25">
      <c r="A182" s="48"/>
      <c r="B182" s="119"/>
      <c r="C182" s="119"/>
      <c r="D182" s="63"/>
      <c r="E182" s="86"/>
      <c r="F182" s="71"/>
      <c r="G182" s="309"/>
      <c r="H182" s="118"/>
      <c r="I182" s="84"/>
      <c r="J182" s="84"/>
      <c r="K182" s="87"/>
      <c r="L182" s="84"/>
      <c r="M182" s="128"/>
      <c r="N182" s="85"/>
      <c r="O182" s="117"/>
      <c r="P182" s="85"/>
      <c r="Q182" s="419"/>
    </row>
    <row r="183" spans="1:17" s="98" customFormat="1" ht="13.2" x14ac:dyDescent="0.25">
      <c r="A183" s="48"/>
      <c r="B183" s="86"/>
      <c r="C183" s="82"/>
      <c r="D183" s="96"/>
      <c r="E183" s="108"/>
      <c r="F183" s="109"/>
      <c r="G183" s="97"/>
      <c r="H183" s="118"/>
      <c r="I183" s="84"/>
      <c r="J183" s="84"/>
      <c r="K183" s="87"/>
      <c r="L183" s="84"/>
      <c r="M183" s="85"/>
      <c r="N183" s="117"/>
      <c r="O183" s="85"/>
      <c r="P183" s="85"/>
      <c r="Q183" s="419"/>
    </row>
    <row r="184" spans="1:17" ht="13.2" x14ac:dyDescent="0.25">
      <c r="A184" s="48"/>
      <c r="B184" s="86"/>
      <c r="C184" s="82"/>
      <c r="D184" s="96"/>
      <c r="E184" s="108"/>
      <c r="F184" s="109"/>
      <c r="G184" s="97"/>
      <c r="H184" s="118"/>
      <c r="I184" s="84"/>
      <c r="J184" s="84"/>
      <c r="K184" s="87"/>
      <c r="L184" s="84"/>
      <c r="M184" s="85"/>
      <c r="N184" s="117"/>
      <c r="O184" s="85"/>
      <c r="P184" s="85"/>
      <c r="Q184" s="419"/>
    </row>
    <row r="185" spans="1:17" ht="13.2" x14ac:dyDescent="0.25">
      <c r="A185" s="48"/>
      <c r="B185" s="86"/>
      <c r="C185" s="82"/>
      <c r="D185" s="96"/>
      <c r="E185" s="108"/>
      <c r="F185" s="109"/>
      <c r="G185" s="97"/>
      <c r="H185" s="118"/>
      <c r="I185" s="84"/>
      <c r="J185" s="84"/>
      <c r="K185" s="87"/>
      <c r="L185" s="84"/>
      <c r="M185" s="85"/>
      <c r="N185" s="117"/>
      <c r="O185" s="85"/>
      <c r="P185" s="85"/>
      <c r="Q185" s="419"/>
    </row>
    <row r="186" spans="1:17" s="98" customFormat="1" ht="13.2" x14ac:dyDescent="0.25">
      <c r="A186" s="48"/>
      <c r="B186" s="86"/>
      <c r="C186" s="82"/>
      <c r="D186" s="96"/>
      <c r="E186" s="108"/>
      <c r="F186" s="109"/>
      <c r="G186" s="97"/>
      <c r="H186" s="118"/>
      <c r="I186" s="84"/>
      <c r="J186" s="84"/>
      <c r="K186" s="87"/>
      <c r="L186" s="84"/>
      <c r="M186" s="85"/>
      <c r="N186" s="117"/>
      <c r="O186" s="85"/>
      <c r="P186" s="85"/>
      <c r="Q186" s="419"/>
    </row>
    <row r="187" spans="1:17" s="98" customFormat="1" ht="13.2" x14ac:dyDescent="0.25">
      <c r="A187" s="48"/>
      <c r="B187" s="86"/>
      <c r="C187" s="82"/>
      <c r="D187" s="96"/>
      <c r="E187" s="108"/>
      <c r="F187" s="109"/>
      <c r="G187" s="97"/>
      <c r="H187" s="118"/>
      <c r="I187" s="84"/>
      <c r="J187" s="84"/>
      <c r="K187" s="87"/>
      <c r="L187" s="84"/>
      <c r="M187" s="85"/>
      <c r="N187" s="117"/>
      <c r="O187" s="85"/>
      <c r="P187" s="85"/>
      <c r="Q187" s="419"/>
    </row>
    <row r="188" spans="1:17" s="94" customFormat="1" ht="13.2" x14ac:dyDescent="0.25">
      <c r="A188" s="48"/>
      <c r="B188" s="86"/>
      <c r="C188" s="82"/>
      <c r="D188" s="96"/>
      <c r="E188" s="108"/>
      <c r="F188" s="109"/>
      <c r="G188" s="97"/>
      <c r="H188" s="118"/>
      <c r="I188" s="84"/>
      <c r="J188" s="84"/>
      <c r="K188" s="87"/>
      <c r="L188" s="84"/>
      <c r="M188" s="85"/>
      <c r="N188" s="117"/>
      <c r="O188" s="85"/>
      <c r="P188" s="85"/>
      <c r="Q188" s="419"/>
    </row>
    <row r="189" spans="1:17" s="94" customFormat="1" ht="13.2" x14ac:dyDescent="0.25">
      <c r="A189" s="48"/>
      <c r="B189" s="86"/>
      <c r="C189" s="82"/>
      <c r="D189" s="96"/>
      <c r="E189" s="108"/>
      <c r="F189" s="109"/>
      <c r="G189" s="97"/>
      <c r="H189" s="118"/>
      <c r="I189" s="84"/>
      <c r="J189" s="84"/>
      <c r="K189" s="87"/>
      <c r="L189" s="84"/>
      <c r="M189" s="85"/>
      <c r="N189" s="117"/>
      <c r="O189" s="85"/>
      <c r="P189" s="85"/>
      <c r="Q189" s="419"/>
    </row>
    <row r="190" spans="1:17" s="94" customFormat="1" ht="13.2" x14ac:dyDescent="0.25">
      <c r="A190" s="48"/>
      <c r="B190" s="86"/>
      <c r="C190" s="82"/>
      <c r="D190" s="96"/>
      <c r="E190" s="108"/>
      <c r="F190" s="109"/>
      <c r="G190" s="97"/>
      <c r="H190" s="118"/>
      <c r="I190" s="84"/>
      <c r="J190" s="84"/>
      <c r="K190" s="87"/>
      <c r="L190" s="84"/>
      <c r="M190" s="85"/>
      <c r="N190" s="117"/>
      <c r="O190" s="85"/>
      <c r="P190" s="85"/>
      <c r="Q190" s="419"/>
    </row>
    <row r="191" spans="1:17" s="94" customFormat="1" ht="13.2" x14ac:dyDescent="0.25">
      <c r="A191" s="48"/>
      <c r="B191" s="86"/>
      <c r="C191" s="82"/>
      <c r="D191" s="96"/>
      <c r="E191" s="108"/>
      <c r="F191" s="109"/>
      <c r="G191" s="308"/>
      <c r="H191" s="118"/>
      <c r="I191" s="84"/>
      <c r="J191" s="84"/>
      <c r="K191" s="87"/>
      <c r="L191" s="84"/>
      <c r="M191" s="128"/>
      <c r="N191" s="85"/>
      <c r="O191" s="117"/>
      <c r="P191" s="85"/>
      <c r="Q191" s="419"/>
    </row>
    <row r="192" spans="1:17" s="94" customFormat="1" ht="13.2" x14ac:dyDescent="0.25">
      <c r="A192" s="48"/>
      <c r="B192" s="86"/>
      <c r="C192" s="86"/>
      <c r="D192" s="96"/>
      <c r="E192" s="119"/>
      <c r="F192" s="109"/>
      <c r="G192" s="308"/>
      <c r="H192" s="118"/>
      <c r="I192" s="84"/>
      <c r="J192" s="84"/>
      <c r="K192" s="87"/>
      <c r="L192" s="84"/>
      <c r="M192" s="128"/>
      <c r="N192" s="85"/>
      <c r="O192" s="117"/>
      <c r="P192" s="85"/>
      <c r="Q192" s="419"/>
    </row>
    <row r="193" spans="1:17" s="94" customFormat="1" ht="13.2" x14ac:dyDescent="0.25">
      <c r="A193" s="48"/>
      <c r="B193" s="86"/>
      <c r="C193" s="86"/>
      <c r="D193" s="96"/>
      <c r="E193" s="119"/>
      <c r="F193" s="109"/>
      <c r="G193" s="308"/>
      <c r="H193" s="118"/>
      <c r="I193" s="84"/>
      <c r="J193" s="84"/>
      <c r="K193" s="87"/>
      <c r="L193" s="84"/>
      <c r="M193" s="128"/>
      <c r="N193" s="85"/>
      <c r="O193" s="117"/>
      <c r="P193" s="85"/>
      <c r="Q193" s="419"/>
    </row>
    <row r="194" spans="1:17" s="94" customFormat="1" ht="13.2" x14ac:dyDescent="0.25">
      <c r="A194" s="48"/>
      <c r="B194" s="86"/>
      <c r="C194" s="86"/>
      <c r="D194" s="96"/>
      <c r="E194" s="119"/>
      <c r="F194" s="109"/>
      <c r="G194" s="308"/>
      <c r="H194" s="118"/>
      <c r="I194" s="84"/>
      <c r="J194" s="84"/>
      <c r="K194" s="87"/>
      <c r="L194" s="84"/>
      <c r="M194" s="128"/>
      <c r="N194" s="85"/>
      <c r="O194" s="117"/>
      <c r="P194" s="85"/>
      <c r="Q194" s="419"/>
    </row>
    <row r="195" spans="1:17" s="95" customFormat="1" ht="13.2" x14ac:dyDescent="0.25">
      <c r="A195" s="48"/>
      <c r="B195" s="86"/>
      <c r="C195" s="86"/>
      <c r="D195" s="96"/>
      <c r="E195" s="119"/>
      <c r="F195" s="109"/>
      <c r="G195" s="308"/>
      <c r="H195" s="118"/>
      <c r="I195" s="84"/>
      <c r="J195" s="84"/>
      <c r="K195" s="87"/>
      <c r="L195" s="84"/>
      <c r="M195" s="128"/>
      <c r="N195" s="85"/>
      <c r="O195" s="117"/>
      <c r="P195" s="85"/>
      <c r="Q195" s="419"/>
    </row>
    <row r="196" spans="1:17" s="95" customFormat="1" ht="13.2" x14ac:dyDescent="0.25">
      <c r="A196" s="48"/>
      <c r="B196" s="86"/>
      <c r="C196" s="86"/>
      <c r="D196" s="96"/>
      <c r="E196" s="119"/>
      <c r="F196" s="109"/>
      <c r="G196" s="308"/>
      <c r="H196" s="118"/>
      <c r="I196" s="84"/>
      <c r="J196" s="84"/>
      <c r="K196" s="87"/>
      <c r="L196" s="84"/>
      <c r="M196" s="128"/>
      <c r="N196" s="85"/>
      <c r="O196" s="117"/>
      <c r="P196" s="85"/>
      <c r="Q196" s="419"/>
    </row>
    <row r="197" spans="1:17" s="95" customFormat="1" ht="13.2" x14ac:dyDescent="0.25">
      <c r="A197" s="48"/>
      <c r="B197" s="86"/>
      <c r="C197" s="86"/>
      <c r="D197" s="96"/>
      <c r="E197" s="119"/>
      <c r="F197" s="109"/>
      <c r="G197" s="308"/>
      <c r="H197" s="118"/>
      <c r="I197" s="84"/>
      <c r="J197" s="84"/>
      <c r="K197" s="87"/>
      <c r="L197" s="84"/>
      <c r="M197" s="128"/>
      <c r="N197" s="85"/>
      <c r="O197" s="117"/>
      <c r="P197" s="85"/>
      <c r="Q197" s="419"/>
    </row>
    <row r="198" spans="1:17" s="95" customFormat="1" ht="13.2" x14ac:dyDescent="0.25">
      <c r="A198" s="48"/>
      <c r="B198" s="86"/>
      <c r="C198" s="86"/>
      <c r="D198" s="96"/>
      <c r="E198" s="119"/>
      <c r="F198" s="109"/>
      <c r="G198" s="309"/>
      <c r="H198" s="118"/>
      <c r="I198" s="84"/>
      <c r="J198" s="84"/>
      <c r="K198" s="87"/>
      <c r="L198" s="84"/>
      <c r="M198" s="128"/>
      <c r="N198" s="85"/>
      <c r="O198" s="117"/>
      <c r="P198" s="85"/>
      <c r="Q198" s="419"/>
    </row>
    <row r="199" spans="1:17" s="95" customFormat="1" ht="13.2" x14ac:dyDescent="0.25">
      <c r="A199" s="48"/>
      <c r="B199" s="86"/>
      <c r="C199" s="86"/>
      <c r="D199" s="96"/>
      <c r="E199" s="119"/>
      <c r="F199" s="109"/>
      <c r="G199" s="309"/>
      <c r="H199" s="118"/>
      <c r="I199" s="84"/>
      <c r="J199" s="84"/>
      <c r="K199" s="87"/>
      <c r="L199" s="84"/>
      <c r="M199" s="128"/>
      <c r="N199" s="85"/>
      <c r="O199" s="117"/>
      <c r="P199" s="85"/>
      <c r="Q199" s="419"/>
    </row>
    <row r="200" spans="1:17" s="95" customFormat="1" ht="13.2" x14ac:dyDescent="0.25">
      <c r="A200" s="48"/>
      <c r="B200" s="86"/>
      <c r="C200" s="86"/>
      <c r="D200" s="96"/>
      <c r="E200" s="119"/>
      <c r="F200" s="109"/>
      <c r="G200" s="309"/>
      <c r="H200" s="118"/>
      <c r="I200" s="84"/>
      <c r="J200" s="84"/>
      <c r="K200" s="87"/>
      <c r="L200" s="84"/>
      <c r="M200" s="128"/>
      <c r="N200" s="85"/>
      <c r="O200" s="117"/>
      <c r="P200" s="85"/>
      <c r="Q200" s="419"/>
    </row>
    <row r="201" spans="1:17" s="95" customFormat="1" ht="13.2" x14ac:dyDescent="0.25">
      <c r="A201" s="48"/>
      <c r="B201" s="86"/>
      <c r="C201" s="86"/>
      <c r="D201" s="96"/>
      <c r="E201" s="119"/>
      <c r="F201" s="109"/>
      <c r="G201" s="309"/>
      <c r="H201" s="118"/>
      <c r="I201" s="84"/>
      <c r="J201" s="84"/>
      <c r="K201" s="87"/>
      <c r="L201" s="84"/>
      <c r="M201" s="128"/>
      <c r="N201" s="85"/>
      <c r="O201" s="117"/>
      <c r="P201" s="85"/>
      <c r="Q201" s="419"/>
    </row>
    <row r="202" spans="1:17" s="94" customFormat="1" ht="13.2" x14ac:dyDescent="0.25">
      <c r="A202" s="48"/>
      <c r="B202" s="86"/>
      <c r="C202" s="86"/>
      <c r="D202" s="96"/>
      <c r="E202" s="119"/>
      <c r="F202" s="109"/>
      <c r="G202" s="309"/>
      <c r="H202" s="118"/>
      <c r="I202" s="84"/>
      <c r="J202" s="84"/>
      <c r="K202" s="87"/>
      <c r="L202" s="84"/>
      <c r="M202" s="128"/>
      <c r="N202" s="85"/>
      <c r="O202" s="117"/>
      <c r="P202" s="85"/>
      <c r="Q202" s="419"/>
    </row>
    <row r="203" spans="1:17" s="94" customFormat="1" ht="13.2" x14ac:dyDescent="0.25">
      <c r="A203" s="48"/>
      <c r="B203" s="86"/>
      <c r="C203" s="86"/>
      <c r="D203" s="96"/>
      <c r="E203" s="119"/>
      <c r="F203" s="109"/>
      <c r="G203" s="309"/>
      <c r="H203" s="118"/>
      <c r="I203" s="84"/>
      <c r="J203" s="84"/>
      <c r="K203" s="87"/>
      <c r="L203" s="84"/>
      <c r="M203" s="128"/>
      <c r="N203" s="85"/>
      <c r="O203" s="117"/>
      <c r="P203" s="85"/>
      <c r="Q203" s="419"/>
    </row>
    <row r="204" spans="1:17" s="94" customFormat="1" ht="13.2" x14ac:dyDescent="0.25">
      <c r="A204" s="48"/>
      <c r="B204" s="86"/>
      <c r="C204" s="86"/>
      <c r="D204" s="96"/>
      <c r="E204" s="119"/>
      <c r="F204" s="109"/>
      <c r="G204" s="309"/>
      <c r="H204" s="118"/>
      <c r="I204" s="84"/>
      <c r="J204" s="84"/>
      <c r="K204" s="87"/>
      <c r="L204" s="84"/>
      <c r="M204" s="128"/>
      <c r="N204" s="85"/>
      <c r="O204" s="117"/>
      <c r="P204" s="85"/>
      <c r="Q204" s="419"/>
    </row>
    <row r="205" spans="1:17" s="94" customFormat="1" ht="13.2" x14ac:dyDescent="0.25">
      <c r="A205" s="48"/>
      <c r="B205" s="86"/>
      <c r="C205" s="82"/>
      <c r="D205" s="96"/>
      <c r="E205" s="108"/>
      <c r="F205" s="109"/>
      <c r="G205" s="308"/>
      <c r="H205" s="118"/>
      <c r="I205" s="84"/>
      <c r="J205" s="84"/>
      <c r="K205" s="87"/>
      <c r="L205" s="84"/>
      <c r="M205" s="128"/>
      <c r="N205" s="85"/>
      <c r="O205" s="117"/>
      <c r="P205" s="85"/>
      <c r="Q205" s="419"/>
    </row>
    <row r="206" spans="1:17" s="94" customFormat="1" ht="14.25" customHeight="1" x14ac:dyDescent="0.25">
      <c r="A206" s="48"/>
      <c r="B206" s="119"/>
      <c r="C206" s="119"/>
      <c r="D206" s="96"/>
      <c r="E206" s="119"/>
      <c r="F206" s="71"/>
      <c r="G206" s="309"/>
      <c r="H206" s="118"/>
      <c r="I206" s="84"/>
      <c r="J206" s="84"/>
      <c r="K206" s="87"/>
      <c r="L206" s="84"/>
      <c r="M206" s="128"/>
      <c r="N206" s="85"/>
      <c r="O206" s="117"/>
      <c r="P206" s="85"/>
      <c r="Q206" s="419"/>
    </row>
    <row r="207" spans="1:17" s="94" customFormat="1" ht="13.2" x14ac:dyDescent="0.25">
      <c r="A207" s="48"/>
      <c r="B207" s="119"/>
      <c r="C207" s="119"/>
      <c r="D207" s="63"/>
      <c r="E207" s="119"/>
      <c r="F207" s="71"/>
      <c r="G207" s="309"/>
      <c r="H207" s="118"/>
      <c r="I207" s="84"/>
      <c r="J207" s="84"/>
      <c r="K207" s="87"/>
      <c r="L207" s="84"/>
      <c r="M207" s="128"/>
      <c r="N207" s="85"/>
      <c r="O207" s="117"/>
      <c r="P207" s="85"/>
      <c r="Q207" s="419"/>
    </row>
    <row r="208" spans="1:17" ht="13.2" x14ac:dyDescent="0.25">
      <c r="A208" s="48"/>
      <c r="B208" s="119"/>
      <c r="C208" s="119"/>
      <c r="D208" s="63"/>
      <c r="E208" s="119"/>
      <c r="F208" s="71"/>
      <c r="G208" s="309"/>
      <c r="H208" s="118"/>
      <c r="I208" s="84"/>
      <c r="J208" s="84"/>
      <c r="K208" s="87"/>
      <c r="L208" s="84"/>
      <c r="M208" s="128"/>
      <c r="N208" s="85"/>
      <c r="O208" s="117"/>
      <c r="P208" s="85"/>
      <c r="Q208" s="419"/>
    </row>
    <row r="209" spans="1:17" s="98" customFormat="1" ht="13.2" x14ac:dyDescent="0.25">
      <c r="A209" s="48"/>
      <c r="B209" s="119"/>
      <c r="C209" s="119"/>
      <c r="D209" s="63"/>
      <c r="E209" s="119"/>
      <c r="F209" s="71"/>
      <c r="G209" s="309"/>
      <c r="H209" s="118"/>
      <c r="I209" s="84"/>
      <c r="J209" s="84"/>
      <c r="K209" s="87"/>
      <c r="L209" s="84"/>
      <c r="M209" s="128"/>
      <c r="N209" s="85"/>
      <c r="O209" s="117"/>
      <c r="P209" s="85"/>
      <c r="Q209" s="419"/>
    </row>
    <row r="210" spans="1:17" s="98" customFormat="1" ht="13.2" x14ac:dyDescent="0.25">
      <c r="A210" s="48"/>
      <c r="B210" s="119"/>
      <c r="C210" s="119"/>
      <c r="D210" s="63"/>
      <c r="E210" s="119"/>
      <c r="F210" s="71"/>
      <c r="G210" s="309"/>
      <c r="H210" s="118"/>
      <c r="I210" s="84"/>
      <c r="J210" s="84"/>
      <c r="K210" s="87"/>
      <c r="L210" s="84"/>
      <c r="M210" s="128"/>
      <c r="N210" s="85"/>
      <c r="O210" s="117"/>
      <c r="P210" s="85"/>
      <c r="Q210" s="419"/>
    </row>
    <row r="211" spans="1:17" s="98" customFormat="1" ht="13.2" x14ac:dyDescent="0.25">
      <c r="A211" s="48"/>
      <c r="B211" s="119"/>
      <c r="C211" s="119"/>
      <c r="D211" s="63"/>
      <c r="E211" s="119"/>
      <c r="F211" s="71"/>
      <c r="G211" s="309"/>
      <c r="H211" s="118"/>
      <c r="I211" s="84"/>
      <c r="J211" s="84"/>
      <c r="K211" s="87"/>
      <c r="L211" s="84"/>
      <c r="M211" s="128"/>
      <c r="N211" s="85"/>
      <c r="O211" s="117"/>
      <c r="P211" s="85"/>
      <c r="Q211" s="419"/>
    </row>
    <row r="212" spans="1:17" ht="13.2" x14ac:dyDescent="0.25">
      <c r="A212" s="48"/>
      <c r="B212" s="119"/>
      <c r="C212" s="119"/>
      <c r="D212" s="63"/>
      <c r="E212" s="119"/>
      <c r="F212" s="71"/>
      <c r="G212" s="309"/>
      <c r="H212" s="118"/>
      <c r="I212" s="84"/>
      <c r="J212" s="84"/>
      <c r="K212" s="87"/>
      <c r="L212" s="84"/>
      <c r="M212" s="128"/>
      <c r="N212" s="85"/>
      <c r="O212" s="117"/>
      <c r="P212" s="85"/>
      <c r="Q212" s="419"/>
    </row>
    <row r="213" spans="1:17" ht="13.2" x14ac:dyDescent="0.25">
      <c r="A213" s="48"/>
      <c r="B213" s="119"/>
      <c r="C213" s="119"/>
      <c r="D213" s="63"/>
      <c r="E213" s="119"/>
      <c r="F213" s="71"/>
      <c r="G213" s="309"/>
      <c r="H213" s="118"/>
      <c r="I213" s="84"/>
      <c r="J213" s="84"/>
      <c r="K213" s="87"/>
      <c r="L213" s="84"/>
      <c r="M213" s="128"/>
      <c r="N213" s="85"/>
      <c r="O213" s="117"/>
      <c r="P213" s="85"/>
      <c r="Q213" s="419"/>
    </row>
    <row r="214" spans="1:17" ht="13.2" x14ac:dyDescent="0.25">
      <c r="A214" s="48"/>
      <c r="B214" s="119"/>
      <c r="C214" s="119"/>
      <c r="D214" s="63"/>
      <c r="E214" s="119"/>
      <c r="F214" s="71"/>
      <c r="G214" s="309"/>
      <c r="H214" s="118"/>
      <c r="I214" s="84"/>
      <c r="J214" s="84"/>
      <c r="K214" s="87"/>
      <c r="L214" s="84"/>
      <c r="M214" s="128"/>
      <c r="N214" s="85"/>
      <c r="O214" s="117"/>
      <c r="P214" s="85"/>
      <c r="Q214" s="419"/>
    </row>
    <row r="215" spans="1:17" ht="13.2" x14ac:dyDescent="0.25">
      <c r="A215" s="48"/>
      <c r="B215" s="86"/>
      <c r="C215" s="86"/>
      <c r="D215" s="63"/>
      <c r="E215" s="119"/>
      <c r="F215" s="71"/>
      <c r="G215" s="309"/>
      <c r="H215" s="118"/>
      <c r="I215" s="84"/>
      <c r="J215" s="84"/>
      <c r="K215" s="87"/>
      <c r="L215" s="84"/>
      <c r="M215" s="128"/>
      <c r="N215" s="85"/>
      <c r="O215" s="117"/>
      <c r="P215" s="85"/>
      <c r="Q215" s="419"/>
    </row>
    <row r="216" spans="1:17" ht="13.2" x14ac:dyDescent="0.25">
      <c r="A216" s="48"/>
      <c r="B216" s="119"/>
      <c r="C216" s="119"/>
      <c r="D216" s="63"/>
      <c r="E216" s="119"/>
      <c r="F216" s="71"/>
      <c r="G216" s="309"/>
      <c r="H216" s="118"/>
      <c r="I216" s="84"/>
      <c r="J216" s="84"/>
      <c r="K216" s="87"/>
      <c r="L216" s="84"/>
      <c r="M216" s="128"/>
      <c r="N216" s="85"/>
      <c r="O216" s="117"/>
      <c r="P216" s="85"/>
      <c r="Q216" s="419"/>
    </row>
    <row r="217" spans="1:17" s="98" customFormat="1" ht="13.2" x14ac:dyDescent="0.25">
      <c r="A217" s="48"/>
      <c r="B217" s="119"/>
      <c r="C217" s="119"/>
      <c r="D217" s="63"/>
      <c r="E217" s="119"/>
      <c r="F217" s="71"/>
      <c r="G217" s="309"/>
      <c r="H217" s="118"/>
      <c r="I217" s="84"/>
      <c r="J217" s="84"/>
      <c r="K217" s="87"/>
      <c r="L217" s="84"/>
      <c r="M217" s="128"/>
      <c r="N217" s="85"/>
      <c r="O217" s="117"/>
      <c r="P217" s="85"/>
      <c r="Q217" s="419"/>
    </row>
    <row r="218" spans="1:17" s="98" customFormat="1" ht="13.2" x14ac:dyDescent="0.25">
      <c r="A218" s="48"/>
      <c r="B218" s="119"/>
      <c r="C218" s="82"/>
      <c r="D218" s="96"/>
      <c r="E218" s="119"/>
      <c r="F218" s="71"/>
      <c r="G218" s="309"/>
      <c r="H218" s="118"/>
      <c r="I218" s="84"/>
      <c r="J218" s="84"/>
      <c r="K218" s="87"/>
      <c r="L218" s="84"/>
      <c r="M218" s="128"/>
      <c r="N218" s="85"/>
      <c r="O218" s="117"/>
      <c r="P218" s="85"/>
      <c r="Q218" s="419"/>
    </row>
    <row r="219" spans="1:17" ht="13.2" x14ac:dyDescent="0.25">
      <c r="A219" s="48"/>
      <c r="B219" s="119"/>
      <c r="C219" s="82"/>
      <c r="D219" s="96"/>
      <c r="E219" s="119"/>
      <c r="F219" s="71"/>
      <c r="G219" s="309"/>
      <c r="H219" s="118"/>
      <c r="I219" s="84"/>
      <c r="J219" s="84"/>
      <c r="K219" s="87"/>
      <c r="L219" s="84"/>
      <c r="M219" s="128"/>
      <c r="N219" s="85"/>
      <c r="O219" s="117"/>
      <c r="P219" s="85"/>
      <c r="Q219" s="419"/>
    </row>
    <row r="220" spans="1:17" ht="13.2" x14ac:dyDescent="0.25">
      <c r="A220" s="48"/>
      <c r="B220" s="119"/>
      <c r="C220" s="119"/>
      <c r="D220" s="63"/>
      <c r="E220" s="86"/>
      <c r="F220" s="71"/>
      <c r="G220" s="309"/>
      <c r="H220" s="118"/>
      <c r="I220" s="84"/>
      <c r="J220" s="84"/>
      <c r="K220" s="87"/>
      <c r="L220" s="84"/>
      <c r="M220" s="128"/>
      <c r="N220" s="85"/>
      <c r="O220" s="117"/>
      <c r="P220" s="85"/>
      <c r="Q220" s="419"/>
    </row>
    <row r="221" spans="1:17" s="98" customFormat="1" ht="13.2" x14ac:dyDescent="0.25">
      <c r="A221" s="48"/>
      <c r="B221" s="86"/>
      <c r="C221" s="82"/>
      <c r="D221" s="96"/>
      <c r="E221" s="108"/>
      <c r="F221" s="109"/>
      <c r="G221" s="97"/>
      <c r="H221" s="118"/>
      <c r="I221" s="84"/>
      <c r="J221" s="84"/>
      <c r="K221" s="87"/>
      <c r="L221" s="84"/>
      <c r="M221" s="85"/>
      <c r="N221" s="117"/>
      <c r="O221" s="85"/>
      <c r="P221" s="85"/>
      <c r="Q221" s="419"/>
    </row>
    <row r="222" spans="1:17" s="98" customFormat="1" ht="13.2" x14ac:dyDescent="0.25">
      <c r="A222" s="48"/>
      <c r="B222" s="86"/>
      <c r="C222" s="82"/>
      <c r="D222" s="96"/>
      <c r="E222" s="108"/>
      <c r="F222" s="109"/>
      <c r="G222" s="97"/>
      <c r="H222" s="118"/>
      <c r="I222" s="84"/>
      <c r="J222" s="84"/>
      <c r="K222" s="87"/>
      <c r="L222" s="84"/>
      <c r="M222" s="85"/>
      <c r="N222" s="117"/>
      <c r="O222" s="85"/>
      <c r="P222" s="85"/>
      <c r="Q222" s="419"/>
    </row>
    <row r="223" spans="1:17" ht="13.2" x14ac:dyDescent="0.25">
      <c r="A223" s="48"/>
      <c r="B223" s="86"/>
      <c r="C223" s="82"/>
      <c r="D223" s="96"/>
      <c r="E223" s="108"/>
      <c r="F223" s="109"/>
      <c r="G223" s="97"/>
      <c r="H223" s="118"/>
      <c r="I223" s="84"/>
      <c r="J223" s="84"/>
      <c r="K223" s="87"/>
      <c r="L223" s="84"/>
      <c r="M223" s="85"/>
      <c r="N223" s="117"/>
      <c r="O223" s="85"/>
      <c r="P223" s="85"/>
      <c r="Q223" s="419"/>
    </row>
    <row r="224" spans="1:17" ht="13.2" x14ac:dyDescent="0.25">
      <c r="A224" s="48"/>
      <c r="B224" s="86"/>
      <c r="C224" s="82"/>
      <c r="D224" s="96"/>
      <c r="E224" s="108"/>
      <c r="F224" s="109"/>
      <c r="G224" s="97"/>
      <c r="H224" s="118"/>
      <c r="I224" s="84"/>
      <c r="J224" s="84"/>
      <c r="K224" s="87"/>
      <c r="L224" s="84"/>
      <c r="M224" s="85"/>
      <c r="N224" s="117"/>
      <c r="O224" s="85"/>
      <c r="P224" s="85"/>
      <c r="Q224" s="419"/>
    </row>
    <row r="225" spans="1:17" s="98" customFormat="1" ht="13.2" x14ac:dyDescent="0.25">
      <c r="A225" s="48"/>
      <c r="B225" s="86"/>
      <c r="C225" s="82"/>
      <c r="D225" s="96"/>
      <c r="E225" s="108"/>
      <c r="F225" s="109"/>
      <c r="G225" s="97"/>
      <c r="H225" s="118"/>
      <c r="I225" s="84"/>
      <c r="J225" s="84"/>
      <c r="K225" s="87"/>
      <c r="L225" s="84"/>
      <c r="M225" s="85"/>
      <c r="N225" s="117"/>
      <c r="O225" s="85"/>
      <c r="P225" s="85"/>
      <c r="Q225" s="419"/>
    </row>
    <row r="226" spans="1:17" s="98" customFormat="1" ht="13.2" x14ac:dyDescent="0.25">
      <c r="A226" s="48"/>
      <c r="B226" s="86"/>
      <c r="C226" s="82"/>
      <c r="D226" s="96"/>
      <c r="E226" s="108"/>
      <c r="F226" s="109"/>
      <c r="G226" s="97"/>
      <c r="H226" s="118"/>
      <c r="I226" s="84"/>
      <c r="J226" s="84"/>
      <c r="K226" s="87"/>
      <c r="L226" s="84"/>
      <c r="M226" s="85"/>
      <c r="N226" s="117"/>
      <c r="O226" s="85"/>
      <c r="P226" s="85"/>
      <c r="Q226" s="419"/>
    </row>
    <row r="227" spans="1:17" ht="13.2" x14ac:dyDescent="0.25">
      <c r="A227" s="48"/>
      <c r="B227" s="86"/>
      <c r="C227" s="82"/>
      <c r="D227" s="96"/>
      <c r="E227" s="108"/>
      <c r="F227" s="109"/>
      <c r="G227" s="97"/>
      <c r="H227" s="118"/>
      <c r="I227" s="84"/>
      <c r="J227" s="84"/>
      <c r="K227" s="87"/>
      <c r="L227" s="84"/>
      <c r="M227" s="85"/>
      <c r="N227" s="117"/>
      <c r="O227" s="85"/>
      <c r="P227" s="85"/>
      <c r="Q227" s="419"/>
    </row>
    <row r="228" spans="1:17" ht="13.2" x14ac:dyDescent="0.25">
      <c r="A228" s="48"/>
      <c r="B228" s="86"/>
      <c r="C228" s="82"/>
      <c r="D228" s="96"/>
      <c r="E228" s="108"/>
      <c r="F228" s="109"/>
      <c r="G228" s="97"/>
      <c r="H228" s="118"/>
      <c r="I228" s="84"/>
      <c r="J228" s="84"/>
      <c r="K228" s="87"/>
      <c r="L228" s="84"/>
      <c r="M228" s="85"/>
      <c r="N228" s="117"/>
      <c r="O228" s="85"/>
      <c r="P228" s="85"/>
      <c r="Q228" s="419"/>
    </row>
    <row r="229" spans="1:17" s="98" customFormat="1" ht="13.2" x14ac:dyDescent="0.25">
      <c r="A229" s="48"/>
      <c r="B229" s="86"/>
      <c r="C229" s="82"/>
      <c r="D229" s="96"/>
      <c r="E229" s="108"/>
      <c r="F229" s="109"/>
      <c r="G229" s="308"/>
      <c r="H229" s="118"/>
      <c r="I229" s="84"/>
      <c r="J229" s="84"/>
      <c r="K229" s="87"/>
      <c r="L229" s="84"/>
      <c r="M229" s="128"/>
      <c r="N229" s="85"/>
      <c r="O229" s="117"/>
      <c r="P229" s="85"/>
      <c r="Q229" s="419"/>
    </row>
    <row r="230" spans="1:17" s="98" customFormat="1" ht="13.2" x14ac:dyDescent="0.25">
      <c r="A230" s="48"/>
      <c r="B230" s="86"/>
      <c r="C230" s="86"/>
      <c r="D230" s="96"/>
      <c r="E230" s="119"/>
      <c r="F230" s="109"/>
      <c r="G230" s="308"/>
      <c r="H230" s="118"/>
      <c r="I230" s="84"/>
      <c r="J230" s="84"/>
      <c r="K230" s="87"/>
      <c r="L230" s="84"/>
      <c r="M230" s="128"/>
      <c r="N230" s="85"/>
      <c r="O230" s="117"/>
      <c r="P230" s="85"/>
      <c r="Q230" s="419"/>
    </row>
    <row r="231" spans="1:17" ht="13.2" x14ac:dyDescent="0.25">
      <c r="A231" s="48"/>
      <c r="B231" s="86"/>
      <c r="C231" s="86"/>
      <c r="D231" s="96"/>
      <c r="E231" s="119"/>
      <c r="F231" s="109"/>
      <c r="G231" s="308"/>
      <c r="H231" s="118"/>
      <c r="I231" s="84"/>
      <c r="J231" s="84"/>
      <c r="K231" s="87"/>
      <c r="L231" s="84"/>
      <c r="M231" s="128"/>
      <c r="N231" s="85"/>
      <c r="O231" s="117"/>
      <c r="P231" s="85"/>
      <c r="Q231" s="419"/>
    </row>
    <row r="232" spans="1:17" ht="13.2" x14ac:dyDescent="0.25">
      <c r="A232" s="48"/>
      <c r="B232" s="86"/>
      <c r="C232" s="86"/>
      <c r="D232" s="96"/>
      <c r="E232" s="119"/>
      <c r="F232" s="109"/>
      <c r="G232" s="308"/>
      <c r="H232" s="118"/>
      <c r="I232" s="84"/>
      <c r="J232" s="84"/>
      <c r="K232" s="87"/>
      <c r="L232" s="84"/>
      <c r="M232" s="128"/>
      <c r="N232" s="85"/>
      <c r="O232" s="117"/>
      <c r="P232" s="85"/>
      <c r="Q232" s="419"/>
    </row>
    <row r="233" spans="1:17" s="98" customFormat="1" ht="13.2" x14ac:dyDescent="0.25">
      <c r="A233" s="48"/>
      <c r="B233" s="86"/>
      <c r="C233" s="86"/>
      <c r="D233" s="96"/>
      <c r="E233" s="119"/>
      <c r="F233" s="109"/>
      <c r="G233" s="308"/>
      <c r="H233" s="118"/>
      <c r="I233" s="84"/>
      <c r="J233" s="84"/>
      <c r="K233" s="87"/>
      <c r="L233" s="84"/>
      <c r="M233" s="128"/>
      <c r="N233" s="85"/>
      <c r="O233" s="117"/>
      <c r="P233" s="85"/>
      <c r="Q233" s="419"/>
    </row>
    <row r="234" spans="1:17" s="98" customFormat="1" ht="13.2" x14ac:dyDescent="0.25">
      <c r="A234" s="48"/>
      <c r="B234" s="86"/>
      <c r="C234" s="86"/>
      <c r="D234" s="96"/>
      <c r="E234" s="119"/>
      <c r="F234" s="109"/>
      <c r="G234" s="308"/>
      <c r="H234" s="118"/>
      <c r="I234" s="84"/>
      <c r="J234" s="84"/>
      <c r="K234" s="87"/>
      <c r="L234" s="84"/>
      <c r="M234" s="128"/>
      <c r="N234" s="85"/>
      <c r="O234" s="117"/>
      <c r="P234" s="85"/>
      <c r="Q234" s="419"/>
    </row>
    <row r="235" spans="1:17" ht="13.2" x14ac:dyDescent="0.25">
      <c r="A235" s="48"/>
      <c r="B235" s="86"/>
      <c r="C235" s="86"/>
      <c r="D235" s="96"/>
      <c r="E235" s="119"/>
      <c r="F235" s="109"/>
      <c r="G235" s="308"/>
      <c r="H235" s="118"/>
      <c r="I235" s="84"/>
      <c r="J235" s="84"/>
      <c r="K235" s="87"/>
      <c r="L235" s="84"/>
      <c r="M235" s="128"/>
      <c r="N235" s="85"/>
      <c r="O235" s="117"/>
      <c r="P235" s="85"/>
      <c r="Q235" s="419"/>
    </row>
    <row r="236" spans="1:17" ht="13.2" x14ac:dyDescent="0.25">
      <c r="A236" s="48"/>
      <c r="B236" s="86"/>
      <c r="C236" s="86"/>
      <c r="D236" s="96"/>
      <c r="E236" s="119"/>
      <c r="F236" s="109"/>
      <c r="G236" s="309"/>
      <c r="H236" s="118"/>
      <c r="I236" s="84"/>
      <c r="J236" s="84"/>
      <c r="K236" s="87"/>
      <c r="L236" s="84"/>
      <c r="M236" s="128"/>
      <c r="N236" s="85"/>
      <c r="O236" s="117"/>
      <c r="P236" s="85"/>
      <c r="Q236" s="419"/>
    </row>
    <row r="237" spans="1:17" s="98" customFormat="1" ht="13.2" x14ac:dyDescent="0.25">
      <c r="A237" s="48"/>
      <c r="B237" s="86"/>
      <c r="C237" s="86"/>
      <c r="D237" s="96"/>
      <c r="E237" s="119"/>
      <c r="F237" s="109"/>
      <c r="G237" s="309"/>
      <c r="H237" s="118"/>
      <c r="I237" s="84"/>
      <c r="J237" s="84"/>
      <c r="K237" s="87"/>
      <c r="L237" s="84"/>
      <c r="M237" s="128"/>
      <c r="N237" s="85"/>
      <c r="O237" s="117"/>
      <c r="P237" s="85"/>
      <c r="Q237" s="419"/>
    </row>
    <row r="238" spans="1:17" s="98" customFormat="1" ht="13.2" x14ac:dyDescent="0.25">
      <c r="A238" s="48"/>
      <c r="B238" s="86"/>
      <c r="C238" s="86"/>
      <c r="D238" s="96"/>
      <c r="E238" s="119"/>
      <c r="F238" s="109"/>
      <c r="G238" s="309"/>
      <c r="H238" s="118"/>
      <c r="I238" s="84"/>
      <c r="J238" s="84"/>
      <c r="K238" s="87"/>
      <c r="L238" s="84"/>
      <c r="M238" s="128"/>
      <c r="N238" s="85"/>
      <c r="O238" s="117"/>
      <c r="P238" s="85"/>
      <c r="Q238" s="419"/>
    </row>
    <row r="239" spans="1:17" ht="13.2" x14ac:dyDescent="0.25">
      <c r="A239" s="48"/>
      <c r="B239" s="86"/>
      <c r="C239" s="86"/>
      <c r="D239" s="96"/>
      <c r="E239" s="119"/>
      <c r="F239" s="109"/>
      <c r="G239" s="309"/>
      <c r="H239" s="118"/>
      <c r="I239" s="84"/>
      <c r="J239" s="84"/>
      <c r="K239" s="87"/>
      <c r="L239" s="84"/>
      <c r="M239" s="128"/>
      <c r="N239" s="85"/>
      <c r="O239" s="117"/>
      <c r="P239" s="85"/>
      <c r="Q239" s="419"/>
    </row>
    <row r="240" spans="1:17" ht="13.2" x14ac:dyDescent="0.25">
      <c r="A240" s="48"/>
      <c r="B240" s="86"/>
      <c r="C240" s="86"/>
      <c r="D240" s="96"/>
      <c r="E240" s="119"/>
      <c r="F240" s="109"/>
      <c r="G240" s="309"/>
      <c r="H240" s="118"/>
      <c r="I240" s="84"/>
      <c r="J240" s="84"/>
      <c r="K240" s="87"/>
      <c r="L240" s="84"/>
      <c r="M240" s="128"/>
      <c r="N240" s="85"/>
      <c r="O240" s="117"/>
      <c r="P240" s="85"/>
      <c r="Q240" s="419"/>
    </row>
    <row r="241" spans="1:17" s="98" customFormat="1" ht="13.2" x14ac:dyDescent="0.25">
      <c r="A241" s="48"/>
      <c r="B241" s="86"/>
      <c r="C241" s="86"/>
      <c r="D241" s="96"/>
      <c r="E241" s="119"/>
      <c r="F241" s="109"/>
      <c r="G241" s="309"/>
      <c r="H241" s="118"/>
      <c r="I241" s="84"/>
      <c r="J241" s="84"/>
      <c r="K241" s="87"/>
      <c r="L241" s="84"/>
      <c r="M241" s="128"/>
      <c r="N241" s="85"/>
      <c r="O241" s="117"/>
      <c r="P241" s="85"/>
      <c r="Q241" s="419"/>
    </row>
    <row r="242" spans="1:17" s="98" customFormat="1" ht="13.2" x14ac:dyDescent="0.25">
      <c r="A242" s="48"/>
      <c r="B242" s="86"/>
      <c r="C242" s="86"/>
      <c r="D242" s="96"/>
      <c r="E242" s="119"/>
      <c r="F242" s="109"/>
      <c r="G242" s="309"/>
      <c r="H242" s="118"/>
      <c r="I242" s="84"/>
      <c r="J242" s="84"/>
      <c r="K242" s="87"/>
      <c r="L242" s="84"/>
      <c r="M242" s="128"/>
      <c r="N242" s="85"/>
      <c r="O242" s="117"/>
      <c r="P242" s="85"/>
      <c r="Q242" s="419"/>
    </row>
    <row r="243" spans="1:17" s="98" customFormat="1" ht="13.2" x14ac:dyDescent="0.25">
      <c r="A243" s="48"/>
      <c r="B243" s="86"/>
      <c r="C243" s="86"/>
      <c r="D243" s="96"/>
      <c r="E243" s="119"/>
      <c r="F243" s="109"/>
      <c r="G243" s="309"/>
      <c r="H243" s="118"/>
      <c r="I243" s="84"/>
      <c r="J243" s="84"/>
      <c r="K243" s="87"/>
      <c r="L243" s="84"/>
      <c r="M243" s="128"/>
      <c r="N243" s="85"/>
      <c r="O243" s="117"/>
      <c r="P243" s="85"/>
      <c r="Q243" s="419"/>
    </row>
    <row r="244" spans="1:17" s="98" customFormat="1" ht="13.2" x14ac:dyDescent="0.25">
      <c r="A244" s="48"/>
      <c r="B244" s="119"/>
      <c r="C244" s="119"/>
      <c r="D244" s="96"/>
      <c r="E244" s="119"/>
      <c r="F244" s="71"/>
      <c r="G244" s="309"/>
      <c r="H244" s="118"/>
      <c r="I244" s="84"/>
      <c r="J244" s="84"/>
      <c r="K244" s="87"/>
      <c r="L244" s="84"/>
      <c r="M244" s="128"/>
      <c r="N244" s="85"/>
      <c r="O244" s="117"/>
      <c r="P244" s="85"/>
      <c r="Q244" s="419"/>
    </row>
    <row r="245" spans="1:17" s="98" customFormat="1" ht="13.2" x14ac:dyDescent="0.25">
      <c r="A245" s="48"/>
      <c r="B245" s="119"/>
      <c r="C245" s="119"/>
      <c r="D245" s="96"/>
      <c r="E245" s="119"/>
      <c r="F245" s="71"/>
      <c r="G245" s="309"/>
      <c r="H245" s="118"/>
      <c r="I245" s="84"/>
      <c r="J245" s="84"/>
      <c r="K245" s="87"/>
      <c r="L245" s="84"/>
      <c r="M245" s="128"/>
      <c r="N245" s="85"/>
      <c r="O245" s="117"/>
      <c r="P245" s="85"/>
      <c r="Q245" s="419"/>
    </row>
    <row r="246" spans="1:17" s="98" customFormat="1" ht="13.2" x14ac:dyDescent="0.25">
      <c r="A246" s="48"/>
      <c r="B246" s="119"/>
      <c r="C246" s="119"/>
      <c r="D246" s="63"/>
      <c r="E246" s="119"/>
      <c r="F246" s="71"/>
      <c r="G246" s="309"/>
      <c r="H246" s="118"/>
      <c r="I246" s="84"/>
      <c r="J246" s="84"/>
      <c r="K246" s="87"/>
      <c r="L246" s="84"/>
      <c r="M246" s="128"/>
      <c r="N246" s="85"/>
      <c r="O246" s="117"/>
      <c r="P246" s="85"/>
      <c r="Q246" s="419"/>
    </row>
    <row r="247" spans="1:17" s="98" customFormat="1" ht="13.2" x14ac:dyDescent="0.25">
      <c r="A247" s="48"/>
      <c r="B247" s="119"/>
      <c r="C247" s="119"/>
      <c r="D247" s="63"/>
      <c r="E247" s="119"/>
      <c r="F247" s="71"/>
      <c r="G247" s="309"/>
      <c r="H247" s="118"/>
      <c r="I247" s="84"/>
      <c r="J247" s="84"/>
      <c r="K247" s="87"/>
      <c r="L247" s="84"/>
      <c r="M247" s="128"/>
      <c r="N247" s="85"/>
      <c r="O247" s="117"/>
      <c r="P247" s="85"/>
      <c r="Q247" s="419"/>
    </row>
    <row r="248" spans="1:17" s="98" customFormat="1" ht="13.2" x14ac:dyDescent="0.25">
      <c r="A248" s="48"/>
      <c r="B248" s="119"/>
      <c r="C248" s="119"/>
      <c r="D248" s="63"/>
      <c r="E248" s="119"/>
      <c r="F248" s="71"/>
      <c r="G248" s="309"/>
      <c r="H248" s="118"/>
      <c r="I248" s="84"/>
      <c r="J248" s="84"/>
      <c r="K248" s="87"/>
      <c r="L248" s="84"/>
      <c r="M248" s="128"/>
      <c r="N248" s="85"/>
      <c r="O248" s="117"/>
      <c r="P248" s="85"/>
      <c r="Q248" s="419"/>
    </row>
    <row r="249" spans="1:17" s="98" customFormat="1" ht="13.2" x14ac:dyDescent="0.25">
      <c r="A249" s="48"/>
      <c r="B249" s="119"/>
      <c r="C249" s="119"/>
      <c r="D249" s="63"/>
      <c r="E249" s="119"/>
      <c r="F249" s="71"/>
      <c r="G249" s="309"/>
      <c r="H249" s="118"/>
      <c r="I249" s="84"/>
      <c r="J249" s="84"/>
      <c r="K249" s="87"/>
      <c r="L249" s="84"/>
      <c r="M249" s="128"/>
      <c r="N249" s="85"/>
      <c r="O249" s="117"/>
      <c r="P249" s="85"/>
      <c r="Q249" s="419"/>
    </row>
    <row r="250" spans="1:17" ht="13.2" x14ac:dyDescent="0.25">
      <c r="A250" s="48"/>
      <c r="B250" s="119"/>
      <c r="C250" s="119"/>
      <c r="D250" s="63"/>
      <c r="E250" s="119"/>
      <c r="F250" s="71"/>
      <c r="G250" s="309"/>
      <c r="H250" s="118"/>
      <c r="I250" s="84"/>
      <c r="J250" s="84"/>
      <c r="K250" s="87"/>
      <c r="L250" s="84"/>
      <c r="M250" s="128"/>
      <c r="N250" s="85"/>
      <c r="O250" s="117"/>
      <c r="P250" s="85"/>
      <c r="Q250" s="419"/>
    </row>
    <row r="251" spans="1:17" ht="13.2" x14ac:dyDescent="0.25">
      <c r="A251" s="48"/>
      <c r="B251" s="119"/>
      <c r="C251" s="119"/>
      <c r="D251" s="63"/>
      <c r="E251" s="119"/>
      <c r="F251" s="71"/>
      <c r="G251" s="309"/>
      <c r="H251" s="118"/>
      <c r="I251" s="84"/>
      <c r="J251" s="84"/>
      <c r="K251" s="87"/>
      <c r="L251" s="84"/>
      <c r="M251" s="128"/>
      <c r="N251" s="85"/>
      <c r="O251" s="117"/>
      <c r="P251" s="85"/>
      <c r="Q251" s="419"/>
    </row>
    <row r="252" spans="1:17" ht="13.2" x14ac:dyDescent="0.25">
      <c r="A252" s="48"/>
      <c r="B252" s="119"/>
      <c r="C252" s="119"/>
      <c r="D252" s="63"/>
      <c r="E252" s="119"/>
      <c r="F252" s="71"/>
      <c r="G252" s="309"/>
      <c r="H252" s="118"/>
      <c r="I252" s="84"/>
      <c r="J252" s="84"/>
      <c r="K252" s="87"/>
      <c r="L252" s="84"/>
      <c r="M252" s="128"/>
      <c r="N252" s="85"/>
      <c r="O252" s="117"/>
      <c r="P252" s="85"/>
      <c r="Q252" s="419"/>
    </row>
    <row r="253" spans="1:17" ht="13.2" x14ac:dyDescent="0.25">
      <c r="A253" s="48"/>
      <c r="B253" s="86"/>
      <c r="C253" s="119"/>
      <c r="D253" s="63"/>
      <c r="E253" s="119"/>
      <c r="F253" s="71"/>
      <c r="G253" s="309"/>
      <c r="H253" s="118"/>
      <c r="I253" s="84"/>
      <c r="J253" s="84"/>
      <c r="K253" s="87"/>
      <c r="L253" s="84"/>
      <c r="M253" s="128"/>
      <c r="N253" s="85"/>
      <c r="O253" s="117"/>
      <c r="P253" s="85"/>
      <c r="Q253" s="419"/>
    </row>
    <row r="254" spans="1:17" ht="13.2" x14ac:dyDescent="0.25">
      <c r="A254" s="48"/>
      <c r="B254" s="119"/>
      <c r="C254" s="119"/>
      <c r="D254" s="63"/>
      <c r="E254" s="119"/>
      <c r="F254" s="71"/>
      <c r="G254" s="309"/>
      <c r="H254" s="118"/>
      <c r="I254" s="84"/>
      <c r="J254" s="84"/>
      <c r="K254" s="87"/>
      <c r="L254" s="84"/>
      <c r="M254" s="128"/>
      <c r="N254" s="85"/>
      <c r="O254" s="117"/>
      <c r="P254" s="85"/>
      <c r="Q254" s="419"/>
    </row>
    <row r="255" spans="1:17" ht="13.2" x14ac:dyDescent="0.25">
      <c r="A255" s="48"/>
      <c r="B255" s="119"/>
      <c r="C255" s="119"/>
      <c r="D255" s="63"/>
      <c r="E255" s="119"/>
      <c r="F255" s="71"/>
      <c r="G255" s="309"/>
      <c r="H255" s="118"/>
      <c r="I255" s="84"/>
      <c r="J255" s="84"/>
      <c r="K255" s="87"/>
      <c r="L255" s="84"/>
      <c r="M255" s="128"/>
      <c r="N255" s="85"/>
      <c r="O255" s="117"/>
      <c r="P255" s="85"/>
      <c r="Q255" s="419"/>
    </row>
    <row r="256" spans="1:17" ht="13.2" x14ac:dyDescent="0.25">
      <c r="A256" s="48"/>
      <c r="B256" s="119"/>
      <c r="C256" s="119"/>
      <c r="D256" s="63"/>
      <c r="E256" s="119"/>
      <c r="F256" s="71"/>
      <c r="G256" s="309"/>
      <c r="H256" s="118"/>
      <c r="I256" s="84"/>
      <c r="J256" s="84"/>
      <c r="K256" s="87"/>
      <c r="L256" s="84"/>
      <c r="M256" s="128"/>
      <c r="N256" s="85"/>
      <c r="O256" s="117"/>
      <c r="P256" s="85"/>
      <c r="Q256" s="419"/>
    </row>
    <row r="257" spans="1:17" s="98" customFormat="1" ht="13.2" x14ac:dyDescent="0.25">
      <c r="A257" s="48"/>
      <c r="B257" s="119"/>
      <c r="C257" s="119"/>
      <c r="D257" s="63"/>
      <c r="E257" s="119"/>
      <c r="F257" s="71"/>
      <c r="G257" s="309"/>
      <c r="H257" s="118"/>
      <c r="I257" s="84"/>
      <c r="J257" s="84"/>
      <c r="K257" s="87"/>
      <c r="L257" s="84"/>
      <c r="M257" s="128"/>
      <c r="N257" s="85"/>
      <c r="O257" s="117"/>
      <c r="P257" s="85"/>
      <c r="Q257" s="419"/>
    </row>
    <row r="258" spans="1:17" s="98" customFormat="1" ht="13.2" x14ac:dyDescent="0.25">
      <c r="A258" s="48"/>
      <c r="B258" s="119"/>
      <c r="C258" s="119"/>
      <c r="D258" s="63"/>
      <c r="E258" s="86"/>
      <c r="F258" s="71"/>
      <c r="G258" s="309"/>
      <c r="H258" s="118"/>
      <c r="I258" s="84"/>
      <c r="J258" s="84"/>
      <c r="K258" s="87"/>
      <c r="L258" s="84"/>
      <c r="M258" s="128"/>
      <c r="N258" s="85"/>
      <c r="O258" s="117"/>
      <c r="P258" s="85"/>
      <c r="Q258" s="419"/>
    </row>
    <row r="259" spans="1:17" s="98" customFormat="1" ht="13.2" x14ac:dyDescent="0.25">
      <c r="A259" s="48"/>
      <c r="B259" s="119"/>
      <c r="C259" s="119"/>
      <c r="D259" s="63"/>
      <c r="E259" s="86"/>
      <c r="F259" s="71"/>
      <c r="G259" s="309"/>
      <c r="H259" s="118"/>
      <c r="I259" s="84"/>
      <c r="J259" s="84"/>
      <c r="K259" s="87"/>
      <c r="L259" s="84"/>
      <c r="M259" s="128"/>
      <c r="N259" s="85"/>
      <c r="O259" s="117"/>
      <c r="P259" s="85"/>
      <c r="Q259" s="419"/>
    </row>
    <row r="260" spans="1:17" s="98" customFormat="1" ht="13.2" x14ac:dyDescent="0.25">
      <c r="A260" s="48"/>
      <c r="B260" s="119"/>
      <c r="C260" s="119"/>
      <c r="D260" s="63"/>
      <c r="E260" s="86"/>
      <c r="F260" s="71"/>
      <c r="G260" s="309"/>
      <c r="H260" s="118"/>
      <c r="I260" s="84"/>
      <c r="J260" s="84"/>
      <c r="K260" s="87"/>
      <c r="L260" s="84"/>
      <c r="M260" s="128"/>
      <c r="N260" s="85"/>
      <c r="O260" s="117"/>
      <c r="P260" s="85"/>
      <c r="Q260" s="419"/>
    </row>
    <row r="261" spans="1:17" s="98" customFormat="1" ht="13.2" x14ac:dyDescent="0.25">
      <c r="A261" s="48"/>
      <c r="B261" s="119"/>
      <c r="C261" s="119"/>
      <c r="D261" s="63"/>
      <c r="E261" s="86"/>
      <c r="F261" s="71"/>
      <c r="G261" s="309"/>
      <c r="H261" s="118"/>
      <c r="I261" s="84"/>
      <c r="J261" s="84"/>
      <c r="K261" s="87"/>
      <c r="L261" s="84"/>
      <c r="M261" s="128"/>
      <c r="N261" s="85"/>
      <c r="O261" s="117"/>
      <c r="P261" s="85"/>
      <c r="Q261" s="419"/>
    </row>
    <row r="262" spans="1:17" s="98" customFormat="1" ht="13.2" x14ac:dyDescent="0.25">
      <c r="A262" s="48"/>
      <c r="B262" s="119"/>
      <c r="C262" s="86"/>
      <c r="D262" s="63"/>
      <c r="E262" s="86"/>
      <c r="F262" s="71"/>
      <c r="G262" s="309"/>
      <c r="H262" s="118"/>
      <c r="I262" s="84"/>
      <c r="J262" s="84"/>
      <c r="K262" s="87"/>
      <c r="L262" s="84"/>
      <c r="M262" s="128"/>
      <c r="N262" s="85"/>
      <c r="O262" s="117"/>
      <c r="P262" s="85"/>
      <c r="Q262" s="419"/>
    </row>
    <row r="263" spans="1:17" s="98" customFormat="1" ht="13.2" x14ac:dyDescent="0.25">
      <c r="A263" s="48"/>
      <c r="B263" s="119"/>
      <c r="C263" s="86"/>
      <c r="D263" s="63"/>
      <c r="E263" s="86"/>
      <c r="F263" s="71"/>
      <c r="G263" s="309"/>
      <c r="H263" s="118"/>
      <c r="I263" s="84"/>
      <c r="J263" s="84"/>
      <c r="K263" s="87"/>
      <c r="L263" s="84"/>
      <c r="M263" s="128"/>
      <c r="N263" s="85"/>
      <c r="O263" s="117"/>
      <c r="P263" s="85"/>
      <c r="Q263" s="419"/>
    </row>
    <row r="264" spans="1:17" ht="13.2" x14ac:dyDescent="0.25">
      <c r="A264" s="48"/>
      <c r="B264" s="119"/>
      <c r="C264" s="119"/>
      <c r="D264" s="63"/>
      <c r="E264" s="86"/>
      <c r="F264" s="71"/>
      <c r="G264" s="309"/>
      <c r="H264" s="118"/>
      <c r="I264" s="84"/>
      <c r="J264" s="84"/>
      <c r="K264" s="87"/>
      <c r="L264" s="84"/>
      <c r="M264" s="128"/>
      <c r="N264" s="85"/>
      <c r="O264" s="117"/>
      <c r="P264" s="85"/>
      <c r="Q264" s="419"/>
    </row>
    <row r="265" spans="1:17" ht="13.2" x14ac:dyDescent="0.25">
      <c r="A265" s="48"/>
      <c r="B265" s="119"/>
      <c r="C265" s="119"/>
      <c r="D265" s="63"/>
      <c r="E265" s="86"/>
      <c r="F265" s="71"/>
      <c r="G265" s="309"/>
      <c r="H265" s="118"/>
      <c r="I265" s="84"/>
      <c r="J265" s="84"/>
      <c r="K265" s="87"/>
      <c r="L265" s="84"/>
      <c r="M265" s="128"/>
      <c r="N265" s="85"/>
      <c r="O265" s="117"/>
      <c r="P265" s="85"/>
      <c r="Q265" s="419"/>
    </row>
    <row r="266" spans="1:17" ht="13.2" x14ac:dyDescent="0.25">
      <c r="A266" s="48"/>
      <c r="B266" s="119"/>
      <c r="C266" s="119"/>
      <c r="D266" s="63"/>
      <c r="E266" s="86"/>
      <c r="F266" s="71"/>
      <c r="G266" s="309"/>
      <c r="H266" s="118"/>
      <c r="I266" s="84"/>
      <c r="J266" s="84"/>
      <c r="K266" s="87"/>
      <c r="L266" s="84"/>
      <c r="M266" s="128"/>
      <c r="N266" s="85"/>
      <c r="O266" s="117"/>
      <c r="P266" s="85"/>
      <c r="Q266" s="419"/>
    </row>
    <row r="267" spans="1:17" ht="13.2" x14ac:dyDescent="0.25">
      <c r="A267" s="48"/>
      <c r="B267" s="119"/>
      <c r="C267" s="119"/>
      <c r="D267" s="63"/>
      <c r="E267" s="86"/>
      <c r="F267" s="71"/>
      <c r="G267" s="309"/>
      <c r="H267" s="118"/>
      <c r="I267" s="84"/>
      <c r="J267" s="84"/>
      <c r="K267" s="87"/>
      <c r="L267" s="84"/>
      <c r="M267" s="128"/>
      <c r="N267" s="85"/>
      <c r="O267" s="117"/>
      <c r="P267" s="85"/>
      <c r="Q267" s="419"/>
    </row>
    <row r="268" spans="1:17" ht="13.2" x14ac:dyDescent="0.25">
      <c r="A268" s="48"/>
      <c r="B268" s="119"/>
      <c r="C268" s="82"/>
      <c r="D268" s="63"/>
      <c r="E268" s="86"/>
      <c r="F268" s="71"/>
      <c r="G268" s="309"/>
      <c r="H268" s="118"/>
      <c r="I268" s="84"/>
      <c r="J268" s="84"/>
      <c r="K268" s="87"/>
      <c r="L268" s="84"/>
      <c r="M268" s="128"/>
      <c r="N268" s="85"/>
      <c r="O268" s="117"/>
      <c r="P268" s="85"/>
      <c r="Q268" s="419"/>
    </row>
    <row r="269" spans="1:17" ht="13.2" x14ac:dyDescent="0.25">
      <c r="A269" s="48"/>
      <c r="B269" s="119"/>
      <c r="C269" s="82"/>
      <c r="D269" s="63"/>
      <c r="E269" s="86"/>
      <c r="F269" s="71"/>
      <c r="G269" s="309"/>
      <c r="H269" s="118"/>
      <c r="I269" s="84"/>
      <c r="J269" s="84"/>
      <c r="K269" s="87"/>
      <c r="L269" s="84"/>
      <c r="M269" s="128"/>
      <c r="N269" s="85"/>
      <c r="O269" s="117"/>
      <c r="P269" s="85"/>
      <c r="Q269" s="419"/>
    </row>
    <row r="270" spans="1:17" ht="13.2" x14ac:dyDescent="0.25">
      <c r="A270" s="48"/>
      <c r="B270" s="119"/>
      <c r="C270" s="82"/>
      <c r="D270" s="63"/>
      <c r="E270" s="86"/>
      <c r="F270" s="71"/>
      <c r="G270" s="309"/>
      <c r="H270" s="118"/>
      <c r="I270" s="84"/>
      <c r="J270" s="84"/>
      <c r="K270" s="87"/>
      <c r="L270" s="84"/>
      <c r="M270" s="128"/>
      <c r="N270" s="85"/>
      <c r="O270" s="117"/>
      <c r="P270" s="85"/>
      <c r="Q270" s="419"/>
    </row>
    <row r="271" spans="1:17" s="94" customFormat="1" ht="13.2" x14ac:dyDescent="0.25">
      <c r="A271" s="48"/>
      <c r="B271" s="119"/>
      <c r="C271" s="82"/>
      <c r="D271" s="63"/>
      <c r="E271" s="86"/>
      <c r="F271" s="71"/>
      <c r="G271" s="309"/>
      <c r="H271" s="118"/>
      <c r="I271" s="84"/>
      <c r="J271" s="84"/>
      <c r="K271" s="87"/>
      <c r="L271" s="84"/>
      <c r="M271" s="128"/>
      <c r="N271" s="85"/>
      <c r="O271" s="117"/>
      <c r="P271" s="85"/>
      <c r="Q271" s="419"/>
    </row>
    <row r="272" spans="1:17" s="94" customFormat="1" ht="13.2" x14ac:dyDescent="0.25">
      <c r="A272" s="48"/>
      <c r="B272" s="119"/>
      <c r="C272" s="119"/>
      <c r="D272" s="63"/>
      <c r="E272" s="119"/>
      <c r="F272" s="71"/>
      <c r="G272" s="309"/>
      <c r="H272" s="118"/>
      <c r="I272" s="84"/>
      <c r="J272" s="84"/>
      <c r="K272" s="87"/>
      <c r="L272" s="84"/>
      <c r="M272" s="128"/>
      <c r="N272" s="85"/>
      <c r="O272" s="117"/>
      <c r="P272" s="85"/>
      <c r="Q272" s="419"/>
    </row>
    <row r="273" spans="1:17" s="94" customFormat="1" ht="13.2" x14ac:dyDescent="0.25">
      <c r="A273" s="48"/>
      <c r="B273" s="119"/>
      <c r="C273" s="119"/>
      <c r="D273" s="63"/>
      <c r="E273" s="119"/>
      <c r="F273" s="71"/>
      <c r="G273" s="97"/>
      <c r="H273" s="118"/>
      <c r="I273" s="84"/>
      <c r="J273" s="84"/>
      <c r="K273" s="87"/>
      <c r="L273" s="84"/>
      <c r="M273" s="85"/>
      <c r="N273" s="117"/>
      <c r="O273" s="85"/>
      <c r="P273" s="85"/>
      <c r="Q273" s="419"/>
    </row>
    <row r="274" spans="1:17" s="94" customFormat="1" ht="13.2" x14ac:dyDescent="0.25">
      <c r="A274" s="48"/>
      <c r="B274" s="119"/>
      <c r="C274" s="119"/>
      <c r="D274" s="63"/>
      <c r="E274" s="119"/>
      <c r="F274" s="71"/>
      <c r="G274" s="97"/>
      <c r="H274" s="118"/>
      <c r="I274" s="84"/>
      <c r="J274" s="84"/>
      <c r="K274" s="87"/>
      <c r="L274" s="84"/>
      <c r="M274" s="85"/>
      <c r="N274" s="117"/>
      <c r="O274" s="85"/>
      <c r="P274" s="85"/>
      <c r="Q274" s="419"/>
    </row>
    <row r="275" spans="1:17" s="94" customFormat="1" ht="13.2" x14ac:dyDescent="0.25">
      <c r="A275" s="48"/>
      <c r="B275" s="119"/>
      <c r="C275" s="119"/>
      <c r="D275" s="63"/>
      <c r="E275" s="119"/>
      <c r="F275" s="71"/>
      <c r="G275" s="97"/>
      <c r="H275" s="118"/>
      <c r="I275" s="84"/>
      <c r="J275" s="84"/>
      <c r="K275" s="87"/>
      <c r="L275" s="84"/>
      <c r="M275" s="85"/>
      <c r="N275" s="117"/>
      <c r="O275" s="85"/>
      <c r="P275" s="85"/>
      <c r="Q275" s="419"/>
    </row>
    <row r="276" spans="1:17" s="94" customFormat="1" ht="13.2" x14ac:dyDescent="0.25">
      <c r="A276" s="48"/>
      <c r="B276" s="119"/>
      <c r="C276" s="119"/>
      <c r="D276" s="63"/>
      <c r="E276" s="119"/>
      <c r="F276" s="71"/>
      <c r="G276" s="97"/>
      <c r="H276" s="118"/>
      <c r="I276" s="84"/>
      <c r="J276" s="84"/>
      <c r="K276" s="87"/>
      <c r="L276" s="84"/>
      <c r="M276" s="85"/>
      <c r="N276" s="117"/>
      <c r="O276" s="85"/>
      <c r="P276" s="85"/>
      <c r="Q276" s="419"/>
    </row>
    <row r="277" spans="1:17" s="94" customFormat="1" ht="13.2" x14ac:dyDescent="0.25">
      <c r="A277" s="48"/>
      <c r="B277" s="119"/>
      <c r="C277" s="119"/>
      <c r="D277" s="63"/>
      <c r="E277" s="119"/>
      <c r="F277" s="71"/>
      <c r="G277" s="97"/>
      <c r="H277" s="118"/>
      <c r="I277" s="84"/>
      <c r="J277" s="84"/>
      <c r="K277" s="87"/>
      <c r="L277" s="84"/>
      <c r="M277" s="85"/>
      <c r="N277" s="117"/>
      <c r="O277" s="85"/>
      <c r="P277" s="85"/>
      <c r="Q277" s="419"/>
    </row>
    <row r="278" spans="1:17" s="98" customFormat="1" ht="13.2" x14ac:dyDescent="0.25">
      <c r="A278" s="48"/>
      <c r="B278" s="119"/>
      <c r="C278" s="119"/>
      <c r="D278" s="63"/>
      <c r="E278" s="119"/>
      <c r="F278" s="71"/>
      <c r="G278" s="97"/>
      <c r="H278" s="118"/>
      <c r="I278" s="84"/>
      <c r="J278" s="84"/>
      <c r="K278" s="87"/>
      <c r="L278" s="84"/>
      <c r="M278" s="85"/>
      <c r="N278" s="117"/>
      <c r="O278" s="85"/>
      <c r="P278" s="85"/>
      <c r="Q278" s="419"/>
    </row>
    <row r="279" spans="1:17" s="98" customFormat="1" ht="13.2" x14ac:dyDescent="0.25">
      <c r="A279" s="48"/>
      <c r="B279" s="119"/>
      <c r="C279" s="119"/>
      <c r="D279" s="63"/>
      <c r="E279" s="119"/>
      <c r="F279" s="71"/>
      <c r="G279" s="97"/>
      <c r="H279" s="118"/>
      <c r="I279" s="84"/>
      <c r="J279" s="84"/>
      <c r="K279" s="87"/>
      <c r="L279" s="84"/>
      <c r="M279" s="85"/>
      <c r="N279" s="117"/>
      <c r="O279" s="85"/>
      <c r="P279" s="85"/>
      <c r="Q279" s="419"/>
    </row>
    <row r="280" spans="1:17" s="98" customFormat="1" ht="13.2" x14ac:dyDescent="0.25">
      <c r="A280" s="48"/>
      <c r="B280" s="119"/>
      <c r="C280" s="119"/>
      <c r="D280" s="63"/>
      <c r="E280" s="119"/>
      <c r="F280" s="71"/>
      <c r="G280" s="97"/>
      <c r="H280" s="118"/>
      <c r="I280" s="84"/>
      <c r="J280" s="84"/>
      <c r="K280" s="87"/>
      <c r="L280" s="84"/>
      <c r="M280" s="85"/>
      <c r="N280" s="117"/>
      <c r="O280" s="85"/>
      <c r="P280" s="85"/>
      <c r="Q280" s="419"/>
    </row>
    <row r="281" spans="1:17" s="98" customFormat="1" ht="13.2" x14ac:dyDescent="0.25">
      <c r="A281" s="48"/>
      <c r="B281" s="119"/>
      <c r="C281" s="119"/>
      <c r="D281" s="63"/>
      <c r="E281" s="119"/>
      <c r="F281" s="71"/>
      <c r="G281" s="97"/>
      <c r="H281" s="118"/>
      <c r="I281" s="84"/>
      <c r="J281" s="84"/>
      <c r="K281" s="87"/>
      <c r="L281" s="84"/>
      <c r="M281" s="85"/>
      <c r="N281" s="117"/>
      <c r="O281" s="85"/>
      <c r="P281" s="85"/>
      <c r="Q281" s="419"/>
    </row>
    <row r="282" spans="1:17" s="98" customFormat="1" ht="13.2" x14ac:dyDescent="0.25">
      <c r="A282" s="48"/>
      <c r="B282" s="119"/>
      <c r="C282" s="119"/>
      <c r="D282" s="63"/>
      <c r="E282" s="119"/>
      <c r="F282" s="71"/>
      <c r="G282" s="97"/>
      <c r="H282" s="118"/>
      <c r="I282" s="84"/>
      <c r="J282" s="84"/>
      <c r="K282" s="87"/>
      <c r="L282" s="84"/>
      <c r="M282" s="85"/>
      <c r="N282" s="117"/>
      <c r="O282" s="85"/>
      <c r="P282" s="85"/>
      <c r="Q282" s="419"/>
    </row>
    <row r="283" spans="1:17" s="98" customFormat="1" ht="13.2" x14ac:dyDescent="0.25">
      <c r="A283" s="48"/>
      <c r="B283" s="119"/>
      <c r="C283" s="119"/>
      <c r="D283" s="63"/>
      <c r="E283" s="119"/>
      <c r="F283" s="71"/>
      <c r="G283" s="427"/>
      <c r="H283" s="118"/>
      <c r="I283" s="84"/>
      <c r="J283" s="84"/>
      <c r="K283" s="87"/>
      <c r="L283" s="84"/>
      <c r="M283" s="128"/>
      <c r="N283" s="85"/>
      <c r="O283" s="117"/>
      <c r="P283" s="85"/>
      <c r="Q283" s="419"/>
    </row>
    <row r="284" spans="1:17" s="98" customFormat="1" ht="13.2" x14ac:dyDescent="0.25">
      <c r="A284" s="48"/>
      <c r="B284" s="119"/>
      <c r="C284" s="119"/>
      <c r="D284" s="63"/>
      <c r="E284" s="119"/>
      <c r="F284" s="71"/>
      <c r="G284" s="97"/>
      <c r="H284" s="118"/>
      <c r="I284" s="84"/>
      <c r="J284" s="84"/>
      <c r="K284" s="87"/>
      <c r="L284" s="84"/>
      <c r="M284" s="85"/>
      <c r="N284" s="117"/>
      <c r="O284" s="85"/>
      <c r="P284" s="85"/>
      <c r="Q284" s="419"/>
    </row>
    <row r="285" spans="1:17" s="98" customFormat="1" ht="13.2" x14ac:dyDescent="0.25">
      <c r="A285" s="48"/>
      <c r="B285" s="119"/>
      <c r="C285" s="119"/>
      <c r="D285" s="63"/>
      <c r="E285" s="119"/>
      <c r="F285" s="71"/>
      <c r="G285" s="97"/>
      <c r="H285" s="118"/>
      <c r="I285" s="84"/>
      <c r="J285" s="84"/>
      <c r="K285" s="87"/>
      <c r="L285" s="84"/>
      <c r="M285" s="85"/>
      <c r="N285" s="117"/>
      <c r="O285" s="85"/>
      <c r="P285" s="85"/>
      <c r="Q285" s="419"/>
    </row>
    <row r="286" spans="1:17" s="98" customFormat="1" ht="13.2" x14ac:dyDescent="0.25">
      <c r="A286" s="48"/>
      <c r="B286" s="119"/>
      <c r="C286" s="119"/>
      <c r="D286" s="63"/>
      <c r="E286" s="119"/>
      <c r="F286" s="71"/>
      <c r="G286" s="97"/>
      <c r="H286" s="118"/>
      <c r="I286" s="84"/>
      <c r="J286" s="84"/>
      <c r="K286" s="87"/>
      <c r="L286" s="84"/>
      <c r="M286" s="85"/>
      <c r="N286" s="117"/>
      <c r="O286" s="85"/>
      <c r="P286" s="85"/>
      <c r="Q286" s="419"/>
    </row>
    <row r="287" spans="1:17" s="98" customFormat="1" ht="13.2" x14ac:dyDescent="0.25">
      <c r="A287" s="48"/>
      <c r="B287" s="119"/>
      <c r="C287" s="119"/>
      <c r="D287" s="63"/>
      <c r="E287" s="119"/>
      <c r="F287" s="71"/>
      <c r="G287" s="97"/>
      <c r="H287" s="118"/>
      <c r="I287" s="84"/>
      <c r="J287" s="84"/>
      <c r="K287" s="87"/>
      <c r="L287" s="84"/>
      <c r="M287" s="85"/>
      <c r="N287" s="117"/>
      <c r="O287" s="85"/>
      <c r="P287" s="85"/>
      <c r="Q287" s="419"/>
    </row>
    <row r="288" spans="1:17" s="98" customFormat="1" ht="13.2" x14ac:dyDescent="0.25">
      <c r="A288" s="48"/>
      <c r="B288" s="119"/>
      <c r="C288" s="119"/>
      <c r="D288" s="63"/>
      <c r="E288" s="119"/>
      <c r="F288" s="71"/>
      <c r="G288" s="97"/>
      <c r="H288" s="118"/>
      <c r="I288" s="84"/>
      <c r="J288" s="84"/>
      <c r="K288" s="87"/>
      <c r="L288" s="84"/>
      <c r="M288" s="85"/>
      <c r="N288" s="117"/>
      <c r="O288" s="85"/>
      <c r="P288" s="85"/>
      <c r="Q288" s="419"/>
    </row>
    <row r="289" spans="1:17" s="98" customFormat="1" ht="13.2" x14ac:dyDescent="0.25">
      <c r="A289" s="48"/>
      <c r="B289" s="119"/>
      <c r="C289" s="119"/>
      <c r="D289" s="63"/>
      <c r="E289" s="119"/>
      <c r="F289" s="71"/>
      <c r="G289" s="97"/>
      <c r="H289" s="118"/>
      <c r="I289" s="84"/>
      <c r="J289" s="84"/>
      <c r="K289" s="87"/>
      <c r="L289" s="84"/>
      <c r="M289" s="85"/>
      <c r="N289" s="117"/>
      <c r="O289" s="85"/>
      <c r="P289" s="85"/>
      <c r="Q289" s="419"/>
    </row>
    <row r="290" spans="1:17" s="98" customFormat="1" ht="13.2" x14ac:dyDescent="0.25">
      <c r="A290" s="48"/>
      <c r="B290" s="119"/>
      <c r="C290" s="119"/>
      <c r="D290" s="63"/>
      <c r="E290" s="119"/>
      <c r="F290" s="71"/>
      <c r="G290" s="97"/>
      <c r="H290" s="118"/>
      <c r="I290" s="84"/>
      <c r="J290" s="84"/>
      <c r="K290" s="87"/>
      <c r="L290" s="84"/>
      <c r="M290" s="85"/>
      <c r="N290" s="117"/>
      <c r="O290" s="85"/>
      <c r="P290" s="85"/>
      <c r="Q290" s="419"/>
    </row>
    <row r="291" spans="1:17" s="98" customFormat="1" ht="13.2" x14ac:dyDescent="0.25">
      <c r="A291" s="48"/>
      <c r="B291" s="119"/>
      <c r="C291" s="119"/>
      <c r="D291" s="63"/>
      <c r="E291" s="119"/>
      <c r="F291" s="71"/>
      <c r="G291" s="97"/>
      <c r="H291" s="118"/>
      <c r="I291" s="84"/>
      <c r="J291" s="84"/>
      <c r="K291" s="87"/>
      <c r="L291" s="84"/>
      <c r="M291" s="85"/>
      <c r="N291" s="117"/>
      <c r="O291" s="85"/>
      <c r="P291" s="85"/>
      <c r="Q291" s="419"/>
    </row>
    <row r="292" spans="1:17" ht="13.2" x14ac:dyDescent="0.25">
      <c r="A292" s="48"/>
      <c r="B292" s="119"/>
      <c r="C292" s="119"/>
      <c r="D292" s="63"/>
      <c r="E292" s="119"/>
      <c r="F292" s="71"/>
      <c r="G292" s="97"/>
      <c r="H292" s="118"/>
      <c r="I292" s="84"/>
      <c r="J292" s="84"/>
      <c r="K292" s="87"/>
      <c r="L292" s="84"/>
      <c r="M292" s="85"/>
      <c r="N292" s="117"/>
      <c r="O292" s="85"/>
      <c r="P292" s="85"/>
      <c r="Q292" s="419"/>
    </row>
    <row r="293" spans="1:17" ht="13.2" x14ac:dyDescent="0.25">
      <c r="A293" s="48"/>
      <c r="B293" s="119"/>
      <c r="C293" s="119"/>
      <c r="D293" s="63"/>
      <c r="E293" s="119"/>
      <c r="F293" s="71"/>
      <c r="G293" s="309"/>
      <c r="H293" s="118"/>
      <c r="I293" s="84"/>
      <c r="J293" s="84"/>
      <c r="K293" s="87"/>
      <c r="L293" s="84"/>
      <c r="M293" s="128"/>
      <c r="N293" s="85"/>
      <c r="O293" s="117"/>
      <c r="P293" s="85"/>
      <c r="Q293" s="419"/>
    </row>
    <row r="294" spans="1:17" s="98" customFormat="1" ht="13.2" x14ac:dyDescent="0.25">
      <c r="A294" s="48"/>
      <c r="B294" s="86"/>
      <c r="C294" s="119"/>
      <c r="D294" s="63"/>
      <c r="E294" s="119"/>
      <c r="F294" s="109"/>
      <c r="G294" s="97"/>
      <c r="H294" s="118"/>
      <c r="I294" s="84"/>
      <c r="J294" s="84"/>
      <c r="K294" s="87"/>
      <c r="L294" s="84"/>
      <c r="M294" s="85"/>
      <c r="N294" s="117"/>
      <c r="O294" s="85"/>
      <c r="P294" s="85"/>
      <c r="Q294" s="419"/>
    </row>
    <row r="295" spans="1:17" s="98" customFormat="1" ht="13.2" x14ac:dyDescent="0.25">
      <c r="A295" s="48"/>
      <c r="B295" s="86"/>
      <c r="C295" s="119"/>
      <c r="D295" s="63"/>
      <c r="E295" s="119"/>
      <c r="F295" s="109"/>
      <c r="G295" s="97"/>
      <c r="H295" s="118"/>
      <c r="I295" s="84"/>
      <c r="J295" s="84"/>
      <c r="K295" s="87"/>
      <c r="L295" s="84"/>
      <c r="M295" s="85"/>
      <c r="N295" s="117"/>
      <c r="O295" s="85"/>
      <c r="P295" s="85"/>
      <c r="Q295" s="419"/>
    </row>
    <row r="296" spans="1:17" s="98" customFormat="1" ht="13.2" x14ac:dyDescent="0.25">
      <c r="A296" s="48"/>
      <c r="B296" s="86"/>
      <c r="C296" s="119"/>
      <c r="D296" s="63"/>
      <c r="E296" s="119"/>
      <c r="F296" s="109"/>
      <c r="G296" s="97"/>
      <c r="H296" s="118"/>
      <c r="I296" s="84"/>
      <c r="J296" s="84"/>
      <c r="K296" s="87"/>
      <c r="L296" s="84"/>
      <c r="M296" s="85"/>
      <c r="N296" s="117"/>
      <c r="O296" s="85"/>
      <c r="P296" s="85"/>
      <c r="Q296" s="419"/>
    </row>
    <row r="297" spans="1:17" s="98" customFormat="1" ht="13.2" x14ac:dyDescent="0.25">
      <c r="A297" s="48"/>
      <c r="B297" s="86"/>
      <c r="C297" s="119"/>
      <c r="D297" s="63"/>
      <c r="E297" s="119"/>
      <c r="F297" s="109"/>
      <c r="G297" s="97"/>
      <c r="H297" s="118"/>
      <c r="I297" s="84"/>
      <c r="J297" s="84"/>
      <c r="K297" s="87"/>
      <c r="L297" s="84"/>
      <c r="M297" s="85"/>
      <c r="N297" s="117"/>
      <c r="O297" s="85"/>
      <c r="P297" s="85"/>
      <c r="Q297" s="419"/>
    </row>
    <row r="298" spans="1:17" s="98" customFormat="1" ht="13.2" x14ac:dyDescent="0.25">
      <c r="A298" s="48"/>
      <c r="B298" s="86"/>
      <c r="C298" s="119"/>
      <c r="D298" s="63"/>
      <c r="E298" s="119"/>
      <c r="F298" s="109"/>
      <c r="G298" s="97"/>
      <c r="H298" s="118"/>
      <c r="I298" s="84"/>
      <c r="J298" s="84"/>
      <c r="K298" s="87"/>
      <c r="L298" s="84"/>
      <c r="M298" s="85"/>
      <c r="N298" s="117"/>
      <c r="O298" s="85"/>
      <c r="P298" s="85"/>
      <c r="Q298" s="419"/>
    </row>
    <row r="299" spans="1:17" s="98" customFormat="1" ht="13.2" x14ac:dyDescent="0.25">
      <c r="A299" s="48"/>
      <c r="B299" s="86"/>
      <c r="C299" s="119"/>
      <c r="D299" s="63"/>
      <c r="E299" s="119"/>
      <c r="F299" s="109"/>
      <c r="G299" s="97"/>
      <c r="H299" s="118"/>
      <c r="I299" s="84"/>
      <c r="J299" s="84"/>
      <c r="K299" s="87"/>
      <c r="L299" s="84"/>
      <c r="M299" s="85"/>
      <c r="N299" s="117"/>
      <c r="O299" s="85"/>
      <c r="P299" s="85"/>
      <c r="Q299" s="419"/>
    </row>
    <row r="300" spans="1:17" s="98" customFormat="1" ht="13.2" x14ac:dyDescent="0.25">
      <c r="A300" s="48"/>
      <c r="B300" s="86"/>
      <c r="C300" s="119"/>
      <c r="D300" s="63"/>
      <c r="E300" s="119"/>
      <c r="F300" s="109"/>
      <c r="G300" s="97"/>
      <c r="H300" s="118"/>
      <c r="I300" s="84"/>
      <c r="J300" s="84"/>
      <c r="K300" s="87"/>
      <c r="L300" s="84"/>
      <c r="M300" s="85"/>
      <c r="N300" s="117"/>
      <c r="O300" s="85"/>
      <c r="P300" s="85"/>
      <c r="Q300" s="419"/>
    </row>
    <row r="301" spans="1:17" ht="13.2" x14ac:dyDescent="0.25">
      <c r="A301" s="48"/>
      <c r="B301" s="86"/>
      <c r="C301" s="119"/>
      <c r="D301" s="63"/>
      <c r="E301" s="119"/>
      <c r="F301" s="109"/>
      <c r="G301" s="97"/>
      <c r="H301" s="118"/>
      <c r="I301" s="84"/>
      <c r="J301" s="84"/>
      <c r="K301" s="87"/>
      <c r="L301" s="84"/>
      <c r="M301" s="85"/>
      <c r="N301" s="117"/>
      <c r="O301" s="85"/>
      <c r="P301" s="85"/>
      <c r="Q301" s="419"/>
    </row>
    <row r="302" spans="1:17" ht="13.2" x14ac:dyDescent="0.25">
      <c r="A302" s="48"/>
      <c r="B302" s="86"/>
      <c r="C302" s="119"/>
      <c r="D302" s="63"/>
      <c r="E302" s="119"/>
      <c r="F302" s="109"/>
      <c r="G302" s="97"/>
      <c r="H302" s="118"/>
      <c r="I302" s="84"/>
      <c r="J302" s="84"/>
      <c r="K302" s="87"/>
      <c r="L302" s="84"/>
      <c r="M302" s="85"/>
      <c r="N302" s="117"/>
      <c r="O302" s="85"/>
      <c r="P302" s="85"/>
      <c r="Q302" s="419"/>
    </row>
    <row r="303" spans="1:17" ht="13.2" x14ac:dyDescent="0.25">
      <c r="A303" s="48"/>
      <c r="B303" s="86"/>
      <c r="C303" s="119"/>
      <c r="D303" s="63"/>
      <c r="E303" s="119"/>
      <c r="F303" s="109"/>
      <c r="G303" s="97"/>
      <c r="H303" s="118"/>
      <c r="I303" s="84"/>
      <c r="J303" s="84"/>
      <c r="K303" s="87"/>
      <c r="L303" s="84"/>
      <c r="M303" s="85"/>
      <c r="N303" s="117"/>
      <c r="O303" s="85"/>
      <c r="P303" s="85"/>
      <c r="Q303" s="419"/>
    </row>
    <row r="304" spans="1:17" ht="13.2" x14ac:dyDescent="0.25">
      <c r="A304" s="48"/>
      <c r="B304" s="86"/>
      <c r="C304" s="86"/>
      <c r="D304" s="96"/>
      <c r="E304" s="119"/>
      <c r="F304" s="109"/>
      <c r="G304" s="309"/>
      <c r="H304" s="118"/>
      <c r="I304" s="84"/>
      <c r="J304" s="84"/>
      <c r="K304" s="87"/>
      <c r="L304" s="84"/>
      <c r="M304" s="128"/>
      <c r="N304" s="85"/>
      <c r="O304" s="117"/>
      <c r="P304" s="85"/>
      <c r="Q304" s="419"/>
    </row>
    <row r="305" spans="1:17" ht="13.2" x14ac:dyDescent="0.25">
      <c r="A305" s="48"/>
      <c r="B305" s="86"/>
      <c r="C305" s="119"/>
      <c r="D305" s="63"/>
      <c r="E305" s="119"/>
      <c r="F305" s="109"/>
      <c r="G305" s="97"/>
      <c r="H305" s="118"/>
      <c r="I305" s="84"/>
      <c r="J305" s="84"/>
      <c r="K305" s="87"/>
      <c r="L305" s="84"/>
      <c r="M305" s="85"/>
      <c r="N305" s="117"/>
      <c r="O305" s="85"/>
      <c r="P305" s="85"/>
      <c r="Q305" s="419"/>
    </row>
    <row r="306" spans="1:17" ht="13.2" x14ac:dyDescent="0.25">
      <c r="A306" s="48"/>
      <c r="B306" s="86"/>
      <c r="C306" s="119"/>
      <c r="D306" s="63"/>
      <c r="E306" s="119"/>
      <c r="F306" s="109"/>
      <c r="G306" s="97"/>
      <c r="H306" s="118"/>
      <c r="I306" s="84"/>
      <c r="J306" s="84"/>
      <c r="K306" s="87"/>
      <c r="L306" s="84"/>
      <c r="M306" s="85"/>
      <c r="N306" s="117"/>
      <c r="O306" s="85"/>
      <c r="P306" s="85"/>
      <c r="Q306" s="419"/>
    </row>
    <row r="307" spans="1:17" ht="13.2" x14ac:dyDescent="0.25">
      <c r="A307" s="48"/>
      <c r="B307" s="86"/>
      <c r="C307" s="119"/>
      <c r="D307" s="63"/>
      <c r="E307" s="119"/>
      <c r="F307" s="109"/>
      <c r="G307" s="97"/>
      <c r="H307" s="118"/>
      <c r="I307" s="84"/>
      <c r="J307" s="84"/>
      <c r="K307" s="87"/>
      <c r="L307" s="84"/>
      <c r="M307" s="85"/>
      <c r="N307" s="117"/>
      <c r="O307" s="85"/>
      <c r="P307" s="85"/>
      <c r="Q307" s="419"/>
    </row>
    <row r="308" spans="1:17" ht="13.2" x14ac:dyDescent="0.25">
      <c r="A308" s="48"/>
      <c r="B308" s="86"/>
      <c r="C308" s="119"/>
      <c r="D308" s="63"/>
      <c r="E308" s="119"/>
      <c r="F308" s="109"/>
      <c r="G308" s="97"/>
      <c r="H308" s="118"/>
      <c r="I308" s="84"/>
      <c r="J308" s="84"/>
      <c r="K308" s="87"/>
      <c r="L308" s="84"/>
      <c r="M308" s="85"/>
      <c r="N308" s="117"/>
      <c r="O308" s="85"/>
      <c r="P308" s="85"/>
      <c r="Q308" s="419"/>
    </row>
    <row r="309" spans="1:17" ht="13.2" x14ac:dyDescent="0.25">
      <c r="A309" s="48"/>
      <c r="B309" s="86"/>
      <c r="C309" s="119"/>
      <c r="D309" s="63"/>
      <c r="E309" s="119"/>
      <c r="F309" s="109"/>
      <c r="G309" s="97"/>
      <c r="H309" s="118"/>
      <c r="I309" s="84"/>
      <c r="J309" s="84"/>
      <c r="K309" s="87"/>
      <c r="L309" s="84"/>
      <c r="M309" s="85"/>
      <c r="N309" s="117"/>
      <c r="O309" s="85"/>
      <c r="P309" s="85"/>
      <c r="Q309" s="419"/>
    </row>
    <row r="310" spans="1:17" ht="13.2" x14ac:dyDescent="0.25">
      <c r="A310" s="48"/>
      <c r="B310" s="86"/>
      <c r="C310" s="119"/>
      <c r="D310" s="63"/>
      <c r="E310" s="119"/>
      <c r="F310" s="109"/>
      <c r="G310" s="97"/>
      <c r="H310" s="118"/>
      <c r="I310" s="84"/>
      <c r="J310" s="84"/>
      <c r="K310" s="87"/>
      <c r="L310" s="84"/>
      <c r="M310" s="85"/>
      <c r="N310" s="117"/>
      <c r="O310" s="85"/>
      <c r="P310" s="85"/>
      <c r="Q310" s="419"/>
    </row>
    <row r="311" spans="1:17" ht="13.2" x14ac:dyDescent="0.25">
      <c r="A311" s="48"/>
      <c r="B311" s="86"/>
      <c r="C311" s="119"/>
      <c r="D311" s="63"/>
      <c r="E311" s="119"/>
      <c r="F311" s="109"/>
      <c r="G311" s="97"/>
      <c r="H311" s="118"/>
      <c r="I311" s="84"/>
      <c r="J311" s="84"/>
      <c r="K311" s="87"/>
      <c r="L311" s="84"/>
      <c r="M311" s="85"/>
      <c r="N311" s="117"/>
      <c r="O311" s="85"/>
      <c r="P311" s="85"/>
      <c r="Q311" s="419"/>
    </row>
    <row r="312" spans="1:17" ht="13.2" x14ac:dyDescent="0.25">
      <c r="A312" s="48"/>
      <c r="B312" s="86"/>
      <c r="C312" s="119"/>
      <c r="D312" s="63"/>
      <c r="E312" s="119"/>
      <c r="F312" s="109"/>
      <c r="G312" s="97"/>
      <c r="H312" s="118"/>
      <c r="I312" s="84"/>
      <c r="J312" s="84"/>
      <c r="K312" s="87"/>
      <c r="L312" s="84"/>
      <c r="M312" s="85"/>
      <c r="N312" s="117"/>
      <c r="O312" s="85"/>
      <c r="P312" s="85"/>
      <c r="Q312" s="419"/>
    </row>
    <row r="313" spans="1:17" ht="13.2" x14ac:dyDescent="0.25">
      <c r="A313" s="48"/>
      <c r="B313" s="86"/>
      <c r="C313" s="119"/>
      <c r="D313" s="63"/>
      <c r="E313" s="119"/>
      <c r="F313" s="109"/>
      <c r="G313" s="97"/>
      <c r="H313" s="118"/>
      <c r="I313" s="84"/>
      <c r="J313" s="84"/>
      <c r="K313" s="87"/>
      <c r="L313" s="84"/>
      <c r="M313" s="85"/>
      <c r="N313" s="117"/>
      <c r="O313" s="85"/>
      <c r="P313" s="85"/>
      <c r="Q313" s="419"/>
    </row>
    <row r="314" spans="1:17" ht="13.2" x14ac:dyDescent="0.25">
      <c r="A314" s="48"/>
      <c r="B314" s="86"/>
      <c r="C314" s="119"/>
      <c r="D314" s="63"/>
      <c r="E314" s="119"/>
      <c r="F314" s="109"/>
      <c r="G314" s="97"/>
      <c r="H314" s="118"/>
      <c r="I314" s="84"/>
      <c r="J314" s="84"/>
      <c r="K314" s="87"/>
      <c r="L314" s="84"/>
      <c r="M314" s="85"/>
      <c r="N314" s="117"/>
      <c r="O314" s="85"/>
      <c r="P314" s="85"/>
      <c r="Q314" s="419"/>
    </row>
    <row r="315" spans="1:17" ht="13.2" x14ac:dyDescent="0.25">
      <c r="A315" s="48"/>
      <c r="B315" s="86"/>
      <c r="C315" s="119"/>
      <c r="D315" s="63"/>
      <c r="E315" s="119"/>
      <c r="F315" s="109"/>
      <c r="G315" s="97"/>
      <c r="H315" s="118"/>
      <c r="I315" s="84"/>
      <c r="J315" s="84"/>
      <c r="K315" s="87"/>
      <c r="L315" s="84"/>
      <c r="M315" s="85"/>
      <c r="N315" s="117"/>
      <c r="O315" s="85"/>
      <c r="P315" s="85"/>
      <c r="Q315" s="419"/>
    </row>
    <row r="316" spans="1:17" ht="13.2" x14ac:dyDescent="0.25">
      <c r="A316" s="48"/>
      <c r="B316" s="86"/>
      <c r="C316" s="82"/>
      <c r="D316" s="63"/>
      <c r="E316" s="119"/>
      <c r="F316" s="71"/>
      <c r="G316" s="97"/>
      <c r="H316" s="118"/>
      <c r="I316" s="84"/>
      <c r="J316" s="84"/>
      <c r="K316" s="87"/>
      <c r="L316" s="84"/>
      <c r="M316" s="85"/>
      <c r="N316" s="117"/>
      <c r="O316" s="85"/>
      <c r="P316" s="85"/>
      <c r="Q316" s="419"/>
    </row>
    <row r="317" spans="1:17" ht="13.2" x14ac:dyDescent="0.25">
      <c r="A317" s="48"/>
      <c r="B317" s="86"/>
      <c r="C317" s="82"/>
      <c r="D317" s="63"/>
      <c r="E317" s="119"/>
      <c r="F317" s="71"/>
      <c r="G317" s="97"/>
      <c r="H317" s="118"/>
      <c r="I317" s="84"/>
      <c r="J317" s="84"/>
      <c r="K317" s="87"/>
      <c r="L317" s="84"/>
      <c r="M317" s="85"/>
      <c r="N317" s="117"/>
      <c r="O317" s="85"/>
      <c r="P317" s="85"/>
      <c r="Q317" s="419"/>
    </row>
    <row r="318" spans="1:17" ht="13.2" x14ac:dyDescent="0.25">
      <c r="A318" s="48"/>
      <c r="B318" s="86"/>
      <c r="C318" s="82"/>
      <c r="D318" s="63"/>
      <c r="E318" s="119"/>
      <c r="F318" s="71"/>
      <c r="G318" s="97"/>
      <c r="H318" s="118"/>
      <c r="I318" s="84"/>
      <c r="J318" s="84"/>
      <c r="K318" s="87"/>
      <c r="L318" s="84"/>
      <c r="M318" s="85"/>
      <c r="N318" s="117"/>
      <c r="O318" s="85"/>
      <c r="P318" s="85"/>
      <c r="Q318" s="419"/>
    </row>
    <row r="319" spans="1:17" ht="13.2" x14ac:dyDescent="0.25">
      <c r="A319" s="48"/>
      <c r="B319" s="86"/>
      <c r="C319" s="82"/>
      <c r="D319" s="63"/>
      <c r="E319" s="119"/>
      <c r="F319" s="71"/>
      <c r="G319" s="97"/>
      <c r="H319" s="118"/>
      <c r="I319" s="84"/>
      <c r="J319" s="84"/>
      <c r="K319" s="87"/>
      <c r="L319" s="84"/>
      <c r="M319" s="85"/>
      <c r="N319" s="117"/>
      <c r="O319" s="85"/>
      <c r="P319" s="85"/>
      <c r="Q319" s="419"/>
    </row>
    <row r="320" spans="1:17" ht="13.2" x14ac:dyDescent="0.25">
      <c r="A320" s="48"/>
      <c r="B320" s="86"/>
      <c r="C320" s="82"/>
      <c r="D320" s="63"/>
      <c r="E320" s="119"/>
      <c r="F320" s="71"/>
      <c r="G320" s="97"/>
      <c r="H320" s="118"/>
      <c r="I320" s="84"/>
      <c r="J320" s="84"/>
      <c r="K320" s="87"/>
      <c r="L320" s="84"/>
      <c r="M320" s="85"/>
      <c r="N320" s="117"/>
      <c r="O320" s="85"/>
      <c r="P320" s="85"/>
      <c r="Q320" s="419"/>
    </row>
    <row r="321" spans="1:17" ht="13.2" x14ac:dyDescent="0.25">
      <c r="A321" s="48"/>
      <c r="B321" s="86"/>
      <c r="C321" s="82"/>
      <c r="D321" s="63"/>
      <c r="E321" s="119"/>
      <c r="F321" s="71"/>
      <c r="G321" s="97"/>
      <c r="H321" s="118"/>
      <c r="I321" s="84"/>
      <c r="J321" s="84"/>
      <c r="K321" s="87"/>
      <c r="L321" s="84"/>
      <c r="M321" s="85"/>
      <c r="N321" s="117"/>
      <c r="O321" s="85"/>
      <c r="P321" s="85"/>
      <c r="Q321" s="419"/>
    </row>
    <row r="322" spans="1:17" ht="13.2" x14ac:dyDescent="0.25">
      <c r="A322" s="48"/>
      <c r="B322" s="86"/>
      <c r="C322" s="82"/>
      <c r="D322" s="63"/>
      <c r="E322" s="119"/>
      <c r="F322" s="71"/>
      <c r="G322" s="97"/>
      <c r="H322" s="118"/>
      <c r="I322" s="84"/>
      <c r="J322" s="84"/>
      <c r="K322" s="87"/>
      <c r="L322" s="84"/>
      <c r="M322" s="85"/>
      <c r="N322" s="117"/>
      <c r="O322" s="85"/>
      <c r="P322" s="85"/>
      <c r="Q322" s="419"/>
    </row>
    <row r="323" spans="1:17" ht="13.2" x14ac:dyDescent="0.25">
      <c r="A323" s="48"/>
      <c r="B323" s="86"/>
      <c r="C323" s="82"/>
      <c r="D323" s="63"/>
      <c r="E323" s="119"/>
      <c r="F323" s="71"/>
      <c r="G323" s="97"/>
      <c r="H323" s="118"/>
      <c r="I323" s="84"/>
      <c r="J323" s="84"/>
      <c r="K323" s="87"/>
      <c r="L323" s="84"/>
      <c r="M323" s="85"/>
      <c r="N323" s="117"/>
      <c r="O323" s="85"/>
      <c r="P323" s="85"/>
      <c r="Q323" s="419"/>
    </row>
    <row r="324" spans="1:17" ht="13.2" x14ac:dyDescent="0.25">
      <c r="A324" s="48"/>
      <c r="B324" s="86"/>
      <c r="C324" s="82"/>
      <c r="D324" s="63"/>
      <c r="E324" s="119"/>
      <c r="F324" s="71"/>
      <c r="G324" s="97"/>
      <c r="H324" s="118"/>
      <c r="I324" s="84"/>
      <c r="J324" s="84"/>
      <c r="K324" s="87"/>
      <c r="L324" s="84"/>
      <c r="M324" s="85"/>
      <c r="N324" s="117"/>
      <c r="O324" s="85"/>
      <c r="P324" s="85"/>
      <c r="Q324" s="419"/>
    </row>
    <row r="325" spans="1:17" ht="13.2" x14ac:dyDescent="0.25">
      <c r="A325" s="48"/>
      <c r="B325" s="86"/>
      <c r="C325" s="82"/>
      <c r="D325" s="63"/>
      <c r="E325" s="119"/>
      <c r="F325" s="71"/>
      <c r="G325" s="97"/>
      <c r="H325" s="118"/>
      <c r="I325" s="84"/>
      <c r="J325" s="84"/>
      <c r="K325" s="87"/>
      <c r="L325" s="84"/>
      <c r="M325" s="85"/>
      <c r="N325" s="117"/>
      <c r="O325" s="85"/>
      <c r="P325" s="85"/>
      <c r="Q325" s="419"/>
    </row>
    <row r="326" spans="1:17" ht="13.2" x14ac:dyDescent="0.25">
      <c r="A326" s="48"/>
      <c r="B326" s="86"/>
      <c r="C326" s="119"/>
      <c r="D326" s="63"/>
      <c r="E326" s="119"/>
      <c r="F326" s="71"/>
      <c r="G326" s="309"/>
      <c r="H326" s="118"/>
      <c r="I326" s="84"/>
      <c r="J326" s="84"/>
      <c r="K326" s="87"/>
      <c r="L326" s="84"/>
      <c r="M326" s="128"/>
      <c r="N326" s="85"/>
      <c r="O326" s="117"/>
      <c r="P326" s="85"/>
      <c r="Q326" s="419"/>
    </row>
    <row r="327" spans="1:17" ht="13.2" x14ac:dyDescent="0.25">
      <c r="A327" s="48"/>
      <c r="B327" s="86"/>
      <c r="C327" s="119"/>
      <c r="D327" s="63"/>
      <c r="E327" s="119"/>
      <c r="F327" s="71"/>
      <c r="G327" s="309"/>
      <c r="H327" s="118"/>
      <c r="I327" s="84"/>
      <c r="J327" s="84"/>
      <c r="K327" s="87"/>
      <c r="L327" s="84"/>
      <c r="M327" s="128"/>
      <c r="N327" s="85"/>
      <c r="O327" s="117"/>
      <c r="P327" s="85"/>
      <c r="Q327" s="419"/>
    </row>
    <row r="328" spans="1:17" ht="13.2" x14ac:dyDescent="0.25">
      <c r="A328" s="48"/>
      <c r="B328" s="86"/>
      <c r="C328" s="119"/>
      <c r="D328" s="63"/>
      <c r="E328" s="119"/>
      <c r="F328" s="71"/>
      <c r="G328" s="309"/>
      <c r="H328" s="118"/>
      <c r="I328" s="84"/>
      <c r="J328" s="84"/>
      <c r="K328" s="87"/>
      <c r="L328" s="84"/>
      <c r="M328" s="128"/>
      <c r="N328" s="85"/>
      <c r="O328" s="117"/>
      <c r="P328" s="85"/>
      <c r="Q328" s="419"/>
    </row>
    <row r="329" spans="1:17" x14ac:dyDescent="0.25">
      <c r="I329" s="88"/>
      <c r="J329" s="88"/>
      <c r="K329" s="88"/>
    </row>
    <row r="330" spans="1:17" x14ac:dyDescent="0.25">
      <c r="I330" s="88"/>
      <c r="J330" s="636" t="s">
        <v>382</v>
      </c>
      <c r="K330" s="636"/>
      <c r="L330" s="420">
        <f ca="1">SUMIF(P31:P329,"ZAR",L31:L328)</f>
        <v>0</v>
      </c>
    </row>
    <row r="331" spans="1:17" x14ac:dyDescent="0.25">
      <c r="I331" s="88"/>
      <c r="J331" s="636" t="s">
        <v>383</v>
      </c>
      <c r="K331" s="636"/>
      <c r="L331" s="420">
        <f ca="1">SUMIF(P31:P329,"EUR",L31:L328)</f>
        <v>0</v>
      </c>
    </row>
    <row r="332" spans="1:17" x14ac:dyDescent="0.25">
      <c r="I332" s="88"/>
      <c r="J332" s="636" t="s">
        <v>384</v>
      </c>
      <c r="K332" s="636"/>
      <c r="L332" s="420">
        <f ca="1">+L331+L330</f>
        <v>0</v>
      </c>
    </row>
  </sheetData>
  <sheetProtection formatCells="0" formatColumns="0" formatRows="0" insertColumns="0" insertRows="0" deleteColumns="0" deleteRows="0" sort="0" autoFilter="0" pivotTables="0"/>
  <autoFilter ref="A30:Q328" xr:uid="{00000000-0001-0000-0800-000000000000}"/>
  <mergeCells count="4">
    <mergeCell ref="J29:M29"/>
    <mergeCell ref="J330:K330"/>
    <mergeCell ref="J331:K331"/>
    <mergeCell ref="J332:K332"/>
  </mergeCells>
  <dataValidations count="11">
    <dataValidation type="list" allowBlank="1" showInputMessage="1" showErrorMessage="1" sqref="WVL983061:WVL983256 WVL200:WVL301 WLP200:WLP301 WBT200:WBT301 VRX200:VRX301 VIB200:VIB301 UYF200:UYF301 UOJ200:UOJ301 UEN200:UEN301 TUR200:TUR301 TKV200:TKV301 TAZ200:TAZ301 SRD200:SRD301 SHH200:SHH301 RXL200:RXL301 RNP200:RNP301 RDT200:RDT301 QTX200:QTX301 QKB200:QKB301 QAF200:QAF301 PQJ200:PQJ301 PGN200:PGN301 OWR200:OWR301 OMV200:OMV301 OCZ200:OCZ301 NTD200:NTD301 NJH200:NJH301 MZL200:MZL301 MPP200:MPP301 MFT200:MFT301 LVX200:LVX301 LMB200:LMB301 LCF200:LCF301 KSJ200:KSJ301 KIN200:KIN301 JYR200:JYR301 JOV200:JOV301 JEZ200:JEZ301 IVD200:IVD301 ILH200:ILH301 IBL200:IBL301 HRP200:HRP301 HHT200:HHT301 GXX200:GXX301 GOB200:GOB301 GEF200:GEF301 FUJ200:FUJ301 FKN200:FKN301 FAR200:FAR301 EQV200:EQV301 EGZ200:EGZ301 DXD200:DXD301 DNH200:DNH301 DDL200:DDL301 CTP200:CTP301 CJT200:CJT301 BZX200:BZX301 BQB200:BQB301 BGF200:BGF301 AWJ200:AWJ301 AMN200:AMN301 ACR200:ACR301 SV200:SV301 IZ200:IZ301 IZ31:IZ198 SV31:SV198 ACR31:ACR198 AMN31:AMN198 AWJ31:AWJ198 BGF31:BGF198 BQB31:BQB198 BZX31:BZX198 CJT31:CJT198 CTP31:CTP198 DDL31:DDL198 DNH31:DNH198 DXD31:DXD198 EGZ31:EGZ198 EQV31:EQV198 FAR31:FAR198 FKN31:FKN198 FUJ31:FUJ198 GEF31:GEF198 GOB31:GOB198 GXX31:GXX198 HHT31:HHT198 HRP31:HRP198 IBL31:IBL198 ILH31:ILH198 IVD31:IVD198 JEZ31:JEZ198 JOV31:JOV198 JYR31:JYR198 KIN31:KIN198 KSJ31:KSJ198 LCF31:LCF198 LMB31:LMB198 LVX31:LVX198 MFT31:MFT198 MPP31:MPP198 MZL31:MZL198 NJH31:NJH198 NTD31:NTD198 OCZ31:OCZ198 OMV31:OMV198 OWR31:OWR198 PGN31:PGN198 PQJ31:PQJ198 QAF31:QAF198 QKB31:QKB198 QTX31:QTX198 RDT31:RDT198 RNP31:RNP198 RXL31:RXL198 SHH31:SHH198 SRD31:SRD198 TAZ31:TAZ198 TKV31:TKV198 TUR31:TUR198 UEN31:UEN198 UOJ31:UOJ198 UYF31:UYF198 VIB31:VIB198 VRX31:VRX198 WBT31:WBT198 WLP31:WLP198 WVL31:WVL198 G65284:G65295 IZ65284:IZ65295 SV65284:SV65295 ACR65284:ACR65295 AMN65284:AMN65295 AWJ65284:AWJ65295 BGF65284:BGF65295 BQB65284:BQB65295 BZX65284:BZX65295 CJT65284:CJT65295 CTP65284:CTP65295 DDL65284:DDL65295 DNH65284:DNH65295 DXD65284:DXD65295 EGZ65284:EGZ65295 EQV65284:EQV65295 FAR65284:FAR65295 FKN65284:FKN65295 FUJ65284:FUJ65295 GEF65284:GEF65295 GOB65284:GOB65295 GXX65284:GXX65295 HHT65284:HHT65295 HRP65284:HRP65295 IBL65284:IBL65295 ILH65284:ILH65295 IVD65284:IVD65295 JEZ65284:JEZ65295 JOV65284:JOV65295 JYR65284:JYR65295 KIN65284:KIN65295 KSJ65284:KSJ65295 LCF65284:LCF65295 LMB65284:LMB65295 LVX65284:LVX65295 MFT65284:MFT65295 MPP65284:MPP65295 MZL65284:MZL65295 NJH65284:NJH65295 NTD65284:NTD65295 OCZ65284:OCZ65295 OMV65284:OMV65295 OWR65284:OWR65295 PGN65284:PGN65295 PQJ65284:PQJ65295 QAF65284:QAF65295 QKB65284:QKB65295 QTX65284:QTX65295 RDT65284:RDT65295 RNP65284:RNP65295 RXL65284:RXL65295 SHH65284:SHH65295 SRD65284:SRD65295 TAZ65284:TAZ65295 TKV65284:TKV65295 TUR65284:TUR65295 UEN65284:UEN65295 UOJ65284:UOJ65295 UYF65284:UYF65295 VIB65284:VIB65295 VRX65284:VRX65295 WBT65284:WBT65295 WLP65284:WLP65295 WVL65284:WVL65295 G130820:G130831 IZ130820:IZ130831 SV130820:SV130831 ACR130820:ACR130831 AMN130820:AMN130831 AWJ130820:AWJ130831 BGF130820:BGF130831 BQB130820:BQB130831 BZX130820:BZX130831 CJT130820:CJT130831 CTP130820:CTP130831 DDL130820:DDL130831 DNH130820:DNH130831 DXD130820:DXD130831 EGZ130820:EGZ130831 EQV130820:EQV130831 FAR130820:FAR130831 FKN130820:FKN130831 FUJ130820:FUJ130831 GEF130820:GEF130831 GOB130820:GOB130831 GXX130820:GXX130831 HHT130820:HHT130831 HRP130820:HRP130831 IBL130820:IBL130831 ILH130820:ILH130831 IVD130820:IVD130831 JEZ130820:JEZ130831 JOV130820:JOV130831 JYR130820:JYR130831 KIN130820:KIN130831 KSJ130820:KSJ130831 LCF130820:LCF130831 LMB130820:LMB130831 LVX130820:LVX130831 MFT130820:MFT130831 MPP130820:MPP130831 MZL130820:MZL130831 NJH130820:NJH130831 NTD130820:NTD130831 OCZ130820:OCZ130831 OMV130820:OMV130831 OWR130820:OWR130831 PGN130820:PGN130831 PQJ130820:PQJ130831 QAF130820:QAF130831 QKB130820:QKB130831 QTX130820:QTX130831 RDT130820:RDT130831 RNP130820:RNP130831 RXL130820:RXL130831 SHH130820:SHH130831 SRD130820:SRD130831 TAZ130820:TAZ130831 TKV130820:TKV130831 TUR130820:TUR130831 UEN130820:UEN130831 UOJ130820:UOJ130831 UYF130820:UYF130831 VIB130820:VIB130831 VRX130820:VRX130831 WBT130820:WBT130831 WLP130820:WLP130831 WVL130820:WVL130831 G196356:G196367 IZ196356:IZ196367 SV196356:SV196367 ACR196356:ACR196367 AMN196356:AMN196367 AWJ196356:AWJ196367 BGF196356:BGF196367 BQB196356:BQB196367 BZX196356:BZX196367 CJT196356:CJT196367 CTP196356:CTP196367 DDL196356:DDL196367 DNH196356:DNH196367 DXD196356:DXD196367 EGZ196356:EGZ196367 EQV196356:EQV196367 FAR196356:FAR196367 FKN196356:FKN196367 FUJ196356:FUJ196367 GEF196356:GEF196367 GOB196356:GOB196367 GXX196356:GXX196367 HHT196356:HHT196367 HRP196356:HRP196367 IBL196356:IBL196367 ILH196356:ILH196367 IVD196356:IVD196367 JEZ196356:JEZ196367 JOV196356:JOV196367 JYR196356:JYR196367 KIN196356:KIN196367 KSJ196356:KSJ196367 LCF196356:LCF196367 LMB196356:LMB196367 LVX196356:LVX196367 MFT196356:MFT196367 MPP196356:MPP196367 MZL196356:MZL196367 NJH196356:NJH196367 NTD196356:NTD196367 OCZ196356:OCZ196367 OMV196356:OMV196367 OWR196356:OWR196367 PGN196356:PGN196367 PQJ196356:PQJ196367 QAF196356:QAF196367 QKB196356:QKB196367 QTX196356:QTX196367 RDT196356:RDT196367 RNP196356:RNP196367 RXL196356:RXL196367 SHH196356:SHH196367 SRD196356:SRD196367 TAZ196356:TAZ196367 TKV196356:TKV196367 TUR196356:TUR196367 UEN196356:UEN196367 UOJ196356:UOJ196367 UYF196356:UYF196367 VIB196356:VIB196367 VRX196356:VRX196367 WBT196356:WBT196367 WLP196356:WLP196367 WVL196356:WVL196367 G261892:G261903 IZ261892:IZ261903 SV261892:SV261903 ACR261892:ACR261903 AMN261892:AMN261903 AWJ261892:AWJ261903 BGF261892:BGF261903 BQB261892:BQB261903 BZX261892:BZX261903 CJT261892:CJT261903 CTP261892:CTP261903 DDL261892:DDL261903 DNH261892:DNH261903 DXD261892:DXD261903 EGZ261892:EGZ261903 EQV261892:EQV261903 FAR261892:FAR261903 FKN261892:FKN261903 FUJ261892:FUJ261903 GEF261892:GEF261903 GOB261892:GOB261903 GXX261892:GXX261903 HHT261892:HHT261903 HRP261892:HRP261903 IBL261892:IBL261903 ILH261892:ILH261903 IVD261892:IVD261903 JEZ261892:JEZ261903 JOV261892:JOV261903 JYR261892:JYR261903 KIN261892:KIN261903 KSJ261892:KSJ261903 LCF261892:LCF261903 LMB261892:LMB261903 LVX261892:LVX261903 MFT261892:MFT261903 MPP261892:MPP261903 MZL261892:MZL261903 NJH261892:NJH261903 NTD261892:NTD261903 OCZ261892:OCZ261903 OMV261892:OMV261903 OWR261892:OWR261903 PGN261892:PGN261903 PQJ261892:PQJ261903 QAF261892:QAF261903 QKB261892:QKB261903 QTX261892:QTX261903 RDT261892:RDT261903 RNP261892:RNP261903 RXL261892:RXL261903 SHH261892:SHH261903 SRD261892:SRD261903 TAZ261892:TAZ261903 TKV261892:TKV261903 TUR261892:TUR261903 UEN261892:UEN261903 UOJ261892:UOJ261903 UYF261892:UYF261903 VIB261892:VIB261903 VRX261892:VRX261903 WBT261892:WBT261903 WLP261892:WLP261903 WVL261892:WVL261903 G327428:G327439 IZ327428:IZ327439 SV327428:SV327439 ACR327428:ACR327439 AMN327428:AMN327439 AWJ327428:AWJ327439 BGF327428:BGF327439 BQB327428:BQB327439 BZX327428:BZX327439 CJT327428:CJT327439 CTP327428:CTP327439 DDL327428:DDL327439 DNH327428:DNH327439 DXD327428:DXD327439 EGZ327428:EGZ327439 EQV327428:EQV327439 FAR327428:FAR327439 FKN327428:FKN327439 FUJ327428:FUJ327439 GEF327428:GEF327439 GOB327428:GOB327439 GXX327428:GXX327439 HHT327428:HHT327439 HRP327428:HRP327439 IBL327428:IBL327439 ILH327428:ILH327439 IVD327428:IVD327439 JEZ327428:JEZ327439 JOV327428:JOV327439 JYR327428:JYR327439 KIN327428:KIN327439 KSJ327428:KSJ327439 LCF327428:LCF327439 LMB327428:LMB327439 LVX327428:LVX327439 MFT327428:MFT327439 MPP327428:MPP327439 MZL327428:MZL327439 NJH327428:NJH327439 NTD327428:NTD327439 OCZ327428:OCZ327439 OMV327428:OMV327439 OWR327428:OWR327439 PGN327428:PGN327439 PQJ327428:PQJ327439 QAF327428:QAF327439 QKB327428:QKB327439 QTX327428:QTX327439 RDT327428:RDT327439 RNP327428:RNP327439 RXL327428:RXL327439 SHH327428:SHH327439 SRD327428:SRD327439 TAZ327428:TAZ327439 TKV327428:TKV327439 TUR327428:TUR327439 UEN327428:UEN327439 UOJ327428:UOJ327439 UYF327428:UYF327439 VIB327428:VIB327439 VRX327428:VRX327439 WBT327428:WBT327439 WLP327428:WLP327439 WVL327428:WVL327439 G392964:G392975 IZ392964:IZ392975 SV392964:SV392975 ACR392964:ACR392975 AMN392964:AMN392975 AWJ392964:AWJ392975 BGF392964:BGF392975 BQB392964:BQB392975 BZX392964:BZX392975 CJT392964:CJT392975 CTP392964:CTP392975 DDL392964:DDL392975 DNH392964:DNH392975 DXD392964:DXD392975 EGZ392964:EGZ392975 EQV392964:EQV392975 FAR392964:FAR392975 FKN392964:FKN392975 FUJ392964:FUJ392975 GEF392964:GEF392975 GOB392964:GOB392975 GXX392964:GXX392975 HHT392964:HHT392975 HRP392964:HRP392975 IBL392964:IBL392975 ILH392964:ILH392975 IVD392964:IVD392975 JEZ392964:JEZ392975 JOV392964:JOV392975 JYR392964:JYR392975 KIN392964:KIN392975 KSJ392964:KSJ392975 LCF392964:LCF392975 LMB392964:LMB392975 LVX392964:LVX392975 MFT392964:MFT392975 MPP392964:MPP392975 MZL392964:MZL392975 NJH392964:NJH392975 NTD392964:NTD392975 OCZ392964:OCZ392975 OMV392964:OMV392975 OWR392964:OWR392975 PGN392964:PGN392975 PQJ392964:PQJ392975 QAF392964:QAF392975 QKB392964:QKB392975 QTX392964:QTX392975 RDT392964:RDT392975 RNP392964:RNP392975 RXL392964:RXL392975 SHH392964:SHH392975 SRD392964:SRD392975 TAZ392964:TAZ392975 TKV392964:TKV392975 TUR392964:TUR392975 UEN392964:UEN392975 UOJ392964:UOJ392975 UYF392964:UYF392975 VIB392964:VIB392975 VRX392964:VRX392975 WBT392964:WBT392975 WLP392964:WLP392975 WVL392964:WVL392975 G458500:G458511 IZ458500:IZ458511 SV458500:SV458511 ACR458500:ACR458511 AMN458500:AMN458511 AWJ458500:AWJ458511 BGF458500:BGF458511 BQB458500:BQB458511 BZX458500:BZX458511 CJT458500:CJT458511 CTP458500:CTP458511 DDL458500:DDL458511 DNH458500:DNH458511 DXD458500:DXD458511 EGZ458500:EGZ458511 EQV458500:EQV458511 FAR458500:FAR458511 FKN458500:FKN458511 FUJ458500:FUJ458511 GEF458500:GEF458511 GOB458500:GOB458511 GXX458500:GXX458511 HHT458500:HHT458511 HRP458500:HRP458511 IBL458500:IBL458511 ILH458500:ILH458511 IVD458500:IVD458511 JEZ458500:JEZ458511 JOV458500:JOV458511 JYR458500:JYR458511 KIN458500:KIN458511 KSJ458500:KSJ458511 LCF458500:LCF458511 LMB458500:LMB458511 LVX458500:LVX458511 MFT458500:MFT458511 MPP458500:MPP458511 MZL458500:MZL458511 NJH458500:NJH458511 NTD458500:NTD458511 OCZ458500:OCZ458511 OMV458500:OMV458511 OWR458500:OWR458511 PGN458500:PGN458511 PQJ458500:PQJ458511 QAF458500:QAF458511 QKB458500:QKB458511 QTX458500:QTX458511 RDT458500:RDT458511 RNP458500:RNP458511 RXL458500:RXL458511 SHH458500:SHH458511 SRD458500:SRD458511 TAZ458500:TAZ458511 TKV458500:TKV458511 TUR458500:TUR458511 UEN458500:UEN458511 UOJ458500:UOJ458511 UYF458500:UYF458511 VIB458500:VIB458511 VRX458500:VRX458511 WBT458500:WBT458511 WLP458500:WLP458511 WVL458500:WVL458511 G524036:G524047 IZ524036:IZ524047 SV524036:SV524047 ACR524036:ACR524047 AMN524036:AMN524047 AWJ524036:AWJ524047 BGF524036:BGF524047 BQB524036:BQB524047 BZX524036:BZX524047 CJT524036:CJT524047 CTP524036:CTP524047 DDL524036:DDL524047 DNH524036:DNH524047 DXD524036:DXD524047 EGZ524036:EGZ524047 EQV524036:EQV524047 FAR524036:FAR524047 FKN524036:FKN524047 FUJ524036:FUJ524047 GEF524036:GEF524047 GOB524036:GOB524047 GXX524036:GXX524047 HHT524036:HHT524047 HRP524036:HRP524047 IBL524036:IBL524047 ILH524036:ILH524047 IVD524036:IVD524047 JEZ524036:JEZ524047 JOV524036:JOV524047 JYR524036:JYR524047 KIN524036:KIN524047 KSJ524036:KSJ524047 LCF524036:LCF524047 LMB524036:LMB524047 LVX524036:LVX524047 MFT524036:MFT524047 MPP524036:MPP524047 MZL524036:MZL524047 NJH524036:NJH524047 NTD524036:NTD524047 OCZ524036:OCZ524047 OMV524036:OMV524047 OWR524036:OWR524047 PGN524036:PGN524047 PQJ524036:PQJ524047 QAF524036:QAF524047 QKB524036:QKB524047 QTX524036:QTX524047 RDT524036:RDT524047 RNP524036:RNP524047 RXL524036:RXL524047 SHH524036:SHH524047 SRD524036:SRD524047 TAZ524036:TAZ524047 TKV524036:TKV524047 TUR524036:TUR524047 UEN524036:UEN524047 UOJ524036:UOJ524047 UYF524036:UYF524047 VIB524036:VIB524047 VRX524036:VRX524047 WBT524036:WBT524047 WLP524036:WLP524047 WVL524036:WVL524047 G589572:G589583 IZ589572:IZ589583 SV589572:SV589583 ACR589572:ACR589583 AMN589572:AMN589583 AWJ589572:AWJ589583 BGF589572:BGF589583 BQB589572:BQB589583 BZX589572:BZX589583 CJT589572:CJT589583 CTP589572:CTP589583 DDL589572:DDL589583 DNH589572:DNH589583 DXD589572:DXD589583 EGZ589572:EGZ589583 EQV589572:EQV589583 FAR589572:FAR589583 FKN589572:FKN589583 FUJ589572:FUJ589583 GEF589572:GEF589583 GOB589572:GOB589583 GXX589572:GXX589583 HHT589572:HHT589583 HRP589572:HRP589583 IBL589572:IBL589583 ILH589572:ILH589583 IVD589572:IVD589583 JEZ589572:JEZ589583 JOV589572:JOV589583 JYR589572:JYR589583 KIN589572:KIN589583 KSJ589572:KSJ589583 LCF589572:LCF589583 LMB589572:LMB589583 LVX589572:LVX589583 MFT589572:MFT589583 MPP589572:MPP589583 MZL589572:MZL589583 NJH589572:NJH589583 NTD589572:NTD589583 OCZ589572:OCZ589583 OMV589572:OMV589583 OWR589572:OWR589583 PGN589572:PGN589583 PQJ589572:PQJ589583 QAF589572:QAF589583 QKB589572:QKB589583 QTX589572:QTX589583 RDT589572:RDT589583 RNP589572:RNP589583 RXL589572:RXL589583 SHH589572:SHH589583 SRD589572:SRD589583 TAZ589572:TAZ589583 TKV589572:TKV589583 TUR589572:TUR589583 UEN589572:UEN589583 UOJ589572:UOJ589583 UYF589572:UYF589583 VIB589572:VIB589583 VRX589572:VRX589583 WBT589572:WBT589583 WLP589572:WLP589583 WVL589572:WVL589583 G655108:G655119 IZ655108:IZ655119 SV655108:SV655119 ACR655108:ACR655119 AMN655108:AMN655119 AWJ655108:AWJ655119 BGF655108:BGF655119 BQB655108:BQB655119 BZX655108:BZX655119 CJT655108:CJT655119 CTP655108:CTP655119 DDL655108:DDL655119 DNH655108:DNH655119 DXD655108:DXD655119 EGZ655108:EGZ655119 EQV655108:EQV655119 FAR655108:FAR655119 FKN655108:FKN655119 FUJ655108:FUJ655119 GEF655108:GEF655119 GOB655108:GOB655119 GXX655108:GXX655119 HHT655108:HHT655119 HRP655108:HRP655119 IBL655108:IBL655119 ILH655108:ILH655119 IVD655108:IVD655119 JEZ655108:JEZ655119 JOV655108:JOV655119 JYR655108:JYR655119 KIN655108:KIN655119 KSJ655108:KSJ655119 LCF655108:LCF655119 LMB655108:LMB655119 LVX655108:LVX655119 MFT655108:MFT655119 MPP655108:MPP655119 MZL655108:MZL655119 NJH655108:NJH655119 NTD655108:NTD655119 OCZ655108:OCZ655119 OMV655108:OMV655119 OWR655108:OWR655119 PGN655108:PGN655119 PQJ655108:PQJ655119 QAF655108:QAF655119 QKB655108:QKB655119 QTX655108:QTX655119 RDT655108:RDT655119 RNP655108:RNP655119 RXL655108:RXL655119 SHH655108:SHH655119 SRD655108:SRD655119 TAZ655108:TAZ655119 TKV655108:TKV655119 TUR655108:TUR655119 UEN655108:UEN655119 UOJ655108:UOJ655119 UYF655108:UYF655119 VIB655108:VIB655119 VRX655108:VRX655119 WBT655108:WBT655119 WLP655108:WLP655119 WVL655108:WVL655119 G720644:G720655 IZ720644:IZ720655 SV720644:SV720655 ACR720644:ACR720655 AMN720644:AMN720655 AWJ720644:AWJ720655 BGF720644:BGF720655 BQB720644:BQB720655 BZX720644:BZX720655 CJT720644:CJT720655 CTP720644:CTP720655 DDL720644:DDL720655 DNH720644:DNH720655 DXD720644:DXD720655 EGZ720644:EGZ720655 EQV720644:EQV720655 FAR720644:FAR720655 FKN720644:FKN720655 FUJ720644:FUJ720655 GEF720644:GEF720655 GOB720644:GOB720655 GXX720644:GXX720655 HHT720644:HHT720655 HRP720644:HRP720655 IBL720644:IBL720655 ILH720644:ILH720655 IVD720644:IVD720655 JEZ720644:JEZ720655 JOV720644:JOV720655 JYR720644:JYR720655 KIN720644:KIN720655 KSJ720644:KSJ720655 LCF720644:LCF720655 LMB720644:LMB720655 LVX720644:LVX720655 MFT720644:MFT720655 MPP720644:MPP720655 MZL720644:MZL720655 NJH720644:NJH720655 NTD720644:NTD720655 OCZ720644:OCZ720655 OMV720644:OMV720655 OWR720644:OWR720655 PGN720644:PGN720655 PQJ720644:PQJ720655 QAF720644:QAF720655 QKB720644:QKB720655 QTX720644:QTX720655 RDT720644:RDT720655 RNP720644:RNP720655 RXL720644:RXL720655 SHH720644:SHH720655 SRD720644:SRD720655 TAZ720644:TAZ720655 TKV720644:TKV720655 TUR720644:TUR720655 UEN720644:UEN720655 UOJ720644:UOJ720655 UYF720644:UYF720655 VIB720644:VIB720655 VRX720644:VRX720655 WBT720644:WBT720655 WLP720644:WLP720655 WVL720644:WVL720655 G786180:G786191 IZ786180:IZ786191 SV786180:SV786191 ACR786180:ACR786191 AMN786180:AMN786191 AWJ786180:AWJ786191 BGF786180:BGF786191 BQB786180:BQB786191 BZX786180:BZX786191 CJT786180:CJT786191 CTP786180:CTP786191 DDL786180:DDL786191 DNH786180:DNH786191 DXD786180:DXD786191 EGZ786180:EGZ786191 EQV786180:EQV786191 FAR786180:FAR786191 FKN786180:FKN786191 FUJ786180:FUJ786191 GEF786180:GEF786191 GOB786180:GOB786191 GXX786180:GXX786191 HHT786180:HHT786191 HRP786180:HRP786191 IBL786180:IBL786191 ILH786180:ILH786191 IVD786180:IVD786191 JEZ786180:JEZ786191 JOV786180:JOV786191 JYR786180:JYR786191 KIN786180:KIN786191 KSJ786180:KSJ786191 LCF786180:LCF786191 LMB786180:LMB786191 LVX786180:LVX786191 MFT786180:MFT786191 MPP786180:MPP786191 MZL786180:MZL786191 NJH786180:NJH786191 NTD786180:NTD786191 OCZ786180:OCZ786191 OMV786180:OMV786191 OWR786180:OWR786191 PGN786180:PGN786191 PQJ786180:PQJ786191 QAF786180:QAF786191 QKB786180:QKB786191 QTX786180:QTX786191 RDT786180:RDT786191 RNP786180:RNP786191 RXL786180:RXL786191 SHH786180:SHH786191 SRD786180:SRD786191 TAZ786180:TAZ786191 TKV786180:TKV786191 TUR786180:TUR786191 UEN786180:UEN786191 UOJ786180:UOJ786191 UYF786180:UYF786191 VIB786180:VIB786191 VRX786180:VRX786191 WBT786180:WBT786191 WLP786180:WLP786191 WVL786180:WVL786191 G851716:G851727 IZ851716:IZ851727 SV851716:SV851727 ACR851716:ACR851727 AMN851716:AMN851727 AWJ851716:AWJ851727 BGF851716:BGF851727 BQB851716:BQB851727 BZX851716:BZX851727 CJT851716:CJT851727 CTP851716:CTP851727 DDL851716:DDL851727 DNH851716:DNH851727 DXD851716:DXD851727 EGZ851716:EGZ851727 EQV851716:EQV851727 FAR851716:FAR851727 FKN851716:FKN851727 FUJ851716:FUJ851727 GEF851716:GEF851727 GOB851716:GOB851727 GXX851716:GXX851727 HHT851716:HHT851727 HRP851716:HRP851727 IBL851716:IBL851727 ILH851716:ILH851727 IVD851716:IVD851727 JEZ851716:JEZ851727 JOV851716:JOV851727 JYR851716:JYR851727 KIN851716:KIN851727 KSJ851716:KSJ851727 LCF851716:LCF851727 LMB851716:LMB851727 LVX851716:LVX851727 MFT851716:MFT851727 MPP851716:MPP851727 MZL851716:MZL851727 NJH851716:NJH851727 NTD851716:NTD851727 OCZ851716:OCZ851727 OMV851716:OMV851727 OWR851716:OWR851727 PGN851716:PGN851727 PQJ851716:PQJ851727 QAF851716:QAF851727 QKB851716:QKB851727 QTX851716:QTX851727 RDT851716:RDT851727 RNP851716:RNP851727 RXL851716:RXL851727 SHH851716:SHH851727 SRD851716:SRD851727 TAZ851716:TAZ851727 TKV851716:TKV851727 TUR851716:TUR851727 UEN851716:UEN851727 UOJ851716:UOJ851727 UYF851716:UYF851727 VIB851716:VIB851727 VRX851716:VRX851727 WBT851716:WBT851727 WLP851716:WLP851727 WVL851716:WVL851727 G917252:G917263 IZ917252:IZ917263 SV917252:SV917263 ACR917252:ACR917263 AMN917252:AMN917263 AWJ917252:AWJ917263 BGF917252:BGF917263 BQB917252:BQB917263 BZX917252:BZX917263 CJT917252:CJT917263 CTP917252:CTP917263 DDL917252:DDL917263 DNH917252:DNH917263 DXD917252:DXD917263 EGZ917252:EGZ917263 EQV917252:EQV917263 FAR917252:FAR917263 FKN917252:FKN917263 FUJ917252:FUJ917263 GEF917252:GEF917263 GOB917252:GOB917263 GXX917252:GXX917263 HHT917252:HHT917263 HRP917252:HRP917263 IBL917252:IBL917263 ILH917252:ILH917263 IVD917252:IVD917263 JEZ917252:JEZ917263 JOV917252:JOV917263 JYR917252:JYR917263 KIN917252:KIN917263 KSJ917252:KSJ917263 LCF917252:LCF917263 LMB917252:LMB917263 LVX917252:LVX917263 MFT917252:MFT917263 MPP917252:MPP917263 MZL917252:MZL917263 NJH917252:NJH917263 NTD917252:NTD917263 OCZ917252:OCZ917263 OMV917252:OMV917263 OWR917252:OWR917263 PGN917252:PGN917263 PQJ917252:PQJ917263 QAF917252:QAF917263 QKB917252:QKB917263 QTX917252:QTX917263 RDT917252:RDT917263 RNP917252:RNP917263 RXL917252:RXL917263 SHH917252:SHH917263 SRD917252:SRD917263 TAZ917252:TAZ917263 TKV917252:TKV917263 TUR917252:TUR917263 UEN917252:UEN917263 UOJ917252:UOJ917263 UYF917252:UYF917263 VIB917252:VIB917263 VRX917252:VRX917263 WBT917252:WBT917263 WLP917252:WLP917263 WVL917252:WVL917263 G982788:G982799 IZ982788:IZ982799 SV982788:SV982799 ACR982788:ACR982799 AMN982788:AMN982799 AWJ982788:AWJ982799 BGF982788:BGF982799 BQB982788:BQB982799 BZX982788:BZX982799 CJT982788:CJT982799 CTP982788:CTP982799 DDL982788:DDL982799 DNH982788:DNH982799 DXD982788:DXD982799 EGZ982788:EGZ982799 EQV982788:EQV982799 FAR982788:FAR982799 FKN982788:FKN982799 FUJ982788:FUJ982799 GEF982788:GEF982799 GOB982788:GOB982799 GXX982788:GXX982799 HHT982788:HHT982799 HRP982788:HRP982799 IBL982788:IBL982799 ILH982788:ILH982799 IVD982788:IVD982799 JEZ982788:JEZ982799 JOV982788:JOV982799 JYR982788:JYR982799 KIN982788:KIN982799 KSJ982788:KSJ982799 LCF982788:LCF982799 LMB982788:LMB982799 LVX982788:LVX982799 MFT982788:MFT982799 MPP982788:MPP982799 MZL982788:MZL982799 NJH982788:NJH982799 NTD982788:NTD982799 OCZ982788:OCZ982799 OMV982788:OMV982799 OWR982788:OWR982799 PGN982788:PGN982799 PQJ982788:PQJ982799 QAF982788:QAF982799 QKB982788:QKB982799 QTX982788:QTX982799 RDT982788:RDT982799 RNP982788:RNP982799 RXL982788:RXL982799 SHH982788:SHH982799 SRD982788:SRD982799 TAZ982788:TAZ982799 TKV982788:TKV982799 TUR982788:TUR982799 UEN982788:UEN982799 UOJ982788:UOJ982799 UYF982788:UYF982799 VIB982788:VIB982799 VRX982788:VRX982799 WBT982788:WBT982799 WLP982788:WLP982799 WVL982788:WVL982799 G65297:G65555 IZ65297:IZ65555 SV65297:SV65555 ACR65297:ACR65555 AMN65297:AMN65555 AWJ65297:AWJ65555 BGF65297:BGF65555 BQB65297:BQB65555 BZX65297:BZX65555 CJT65297:CJT65555 CTP65297:CTP65555 DDL65297:DDL65555 DNH65297:DNH65555 DXD65297:DXD65555 EGZ65297:EGZ65555 EQV65297:EQV65555 FAR65297:FAR65555 FKN65297:FKN65555 FUJ65297:FUJ65555 GEF65297:GEF65555 GOB65297:GOB65555 GXX65297:GXX65555 HHT65297:HHT65555 HRP65297:HRP65555 IBL65297:IBL65555 ILH65297:ILH65555 IVD65297:IVD65555 JEZ65297:JEZ65555 JOV65297:JOV65555 JYR65297:JYR65555 KIN65297:KIN65555 KSJ65297:KSJ65555 LCF65297:LCF65555 LMB65297:LMB65555 LVX65297:LVX65555 MFT65297:MFT65555 MPP65297:MPP65555 MZL65297:MZL65555 NJH65297:NJH65555 NTD65297:NTD65555 OCZ65297:OCZ65555 OMV65297:OMV65555 OWR65297:OWR65555 PGN65297:PGN65555 PQJ65297:PQJ65555 QAF65297:QAF65555 QKB65297:QKB65555 QTX65297:QTX65555 RDT65297:RDT65555 RNP65297:RNP65555 RXL65297:RXL65555 SHH65297:SHH65555 SRD65297:SRD65555 TAZ65297:TAZ65555 TKV65297:TKV65555 TUR65297:TUR65555 UEN65297:UEN65555 UOJ65297:UOJ65555 UYF65297:UYF65555 VIB65297:VIB65555 VRX65297:VRX65555 WBT65297:WBT65555 WLP65297:WLP65555 WVL65297:WVL65555 G130833:G131091 IZ130833:IZ131091 SV130833:SV131091 ACR130833:ACR131091 AMN130833:AMN131091 AWJ130833:AWJ131091 BGF130833:BGF131091 BQB130833:BQB131091 BZX130833:BZX131091 CJT130833:CJT131091 CTP130833:CTP131091 DDL130833:DDL131091 DNH130833:DNH131091 DXD130833:DXD131091 EGZ130833:EGZ131091 EQV130833:EQV131091 FAR130833:FAR131091 FKN130833:FKN131091 FUJ130833:FUJ131091 GEF130833:GEF131091 GOB130833:GOB131091 GXX130833:GXX131091 HHT130833:HHT131091 HRP130833:HRP131091 IBL130833:IBL131091 ILH130833:ILH131091 IVD130833:IVD131091 JEZ130833:JEZ131091 JOV130833:JOV131091 JYR130833:JYR131091 KIN130833:KIN131091 KSJ130833:KSJ131091 LCF130833:LCF131091 LMB130833:LMB131091 LVX130833:LVX131091 MFT130833:MFT131091 MPP130833:MPP131091 MZL130833:MZL131091 NJH130833:NJH131091 NTD130833:NTD131091 OCZ130833:OCZ131091 OMV130833:OMV131091 OWR130833:OWR131091 PGN130833:PGN131091 PQJ130833:PQJ131091 QAF130833:QAF131091 QKB130833:QKB131091 QTX130833:QTX131091 RDT130833:RDT131091 RNP130833:RNP131091 RXL130833:RXL131091 SHH130833:SHH131091 SRD130833:SRD131091 TAZ130833:TAZ131091 TKV130833:TKV131091 TUR130833:TUR131091 UEN130833:UEN131091 UOJ130833:UOJ131091 UYF130833:UYF131091 VIB130833:VIB131091 VRX130833:VRX131091 WBT130833:WBT131091 WLP130833:WLP131091 WVL130833:WVL131091 G196369:G196627 IZ196369:IZ196627 SV196369:SV196627 ACR196369:ACR196627 AMN196369:AMN196627 AWJ196369:AWJ196627 BGF196369:BGF196627 BQB196369:BQB196627 BZX196369:BZX196627 CJT196369:CJT196627 CTP196369:CTP196627 DDL196369:DDL196627 DNH196369:DNH196627 DXD196369:DXD196627 EGZ196369:EGZ196627 EQV196369:EQV196627 FAR196369:FAR196627 FKN196369:FKN196627 FUJ196369:FUJ196627 GEF196369:GEF196627 GOB196369:GOB196627 GXX196369:GXX196627 HHT196369:HHT196627 HRP196369:HRP196627 IBL196369:IBL196627 ILH196369:ILH196627 IVD196369:IVD196627 JEZ196369:JEZ196627 JOV196369:JOV196627 JYR196369:JYR196627 KIN196369:KIN196627 KSJ196369:KSJ196627 LCF196369:LCF196627 LMB196369:LMB196627 LVX196369:LVX196627 MFT196369:MFT196627 MPP196369:MPP196627 MZL196369:MZL196627 NJH196369:NJH196627 NTD196369:NTD196627 OCZ196369:OCZ196627 OMV196369:OMV196627 OWR196369:OWR196627 PGN196369:PGN196627 PQJ196369:PQJ196627 QAF196369:QAF196627 QKB196369:QKB196627 QTX196369:QTX196627 RDT196369:RDT196627 RNP196369:RNP196627 RXL196369:RXL196627 SHH196369:SHH196627 SRD196369:SRD196627 TAZ196369:TAZ196627 TKV196369:TKV196627 TUR196369:TUR196627 UEN196369:UEN196627 UOJ196369:UOJ196627 UYF196369:UYF196627 VIB196369:VIB196627 VRX196369:VRX196627 WBT196369:WBT196627 WLP196369:WLP196627 WVL196369:WVL196627 G261905:G262163 IZ261905:IZ262163 SV261905:SV262163 ACR261905:ACR262163 AMN261905:AMN262163 AWJ261905:AWJ262163 BGF261905:BGF262163 BQB261905:BQB262163 BZX261905:BZX262163 CJT261905:CJT262163 CTP261905:CTP262163 DDL261905:DDL262163 DNH261905:DNH262163 DXD261905:DXD262163 EGZ261905:EGZ262163 EQV261905:EQV262163 FAR261905:FAR262163 FKN261905:FKN262163 FUJ261905:FUJ262163 GEF261905:GEF262163 GOB261905:GOB262163 GXX261905:GXX262163 HHT261905:HHT262163 HRP261905:HRP262163 IBL261905:IBL262163 ILH261905:ILH262163 IVD261905:IVD262163 JEZ261905:JEZ262163 JOV261905:JOV262163 JYR261905:JYR262163 KIN261905:KIN262163 KSJ261905:KSJ262163 LCF261905:LCF262163 LMB261905:LMB262163 LVX261905:LVX262163 MFT261905:MFT262163 MPP261905:MPP262163 MZL261905:MZL262163 NJH261905:NJH262163 NTD261905:NTD262163 OCZ261905:OCZ262163 OMV261905:OMV262163 OWR261905:OWR262163 PGN261905:PGN262163 PQJ261905:PQJ262163 QAF261905:QAF262163 QKB261905:QKB262163 QTX261905:QTX262163 RDT261905:RDT262163 RNP261905:RNP262163 RXL261905:RXL262163 SHH261905:SHH262163 SRD261905:SRD262163 TAZ261905:TAZ262163 TKV261905:TKV262163 TUR261905:TUR262163 UEN261905:UEN262163 UOJ261905:UOJ262163 UYF261905:UYF262163 VIB261905:VIB262163 VRX261905:VRX262163 WBT261905:WBT262163 WLP261905:WLP262163 WVL261905:WVL262163 G327441:G327699 IZ327441:IZ327699 SV327441:SV327699 ACR327441:ACR327699 AMN327441:AMN327699 AWJ327441:AWJ327699 BGF327441:BGF327699 BQB327441:BQB327699 BZX327441:BZX327699 CJT327441:CJT327699 CTP327441:CTP327699 DDL327441:DDL327699 DNH327441:DNH327699 DXD327441:DXD327699 EGZ327441:EGZ327699 EQV327441:EQV327699 FAR327441:FAR327699 FKN327441:FKN327699 FUJ327441:FUJ327699 GEF327441:GEF327699 GOB327441:GOB327699 GXX327441:GXX327699 HHT327441:HHT327699 HRP327441:HRP327699 IBL327441:IBL327699 ILH327441:ILH327699 IVD327441:IVD327699 JEZ327441:JEZ327699 JOV327441:JOV327699 JYR327441:JYR327699 KIN327441:KIN327699 KSJ327441:KSJ327699 LCF327441:LCF327699 LMB327441:LMB327699 LVX327441:LVX327699 MFT327441:MFT327699 MPP327441:MPP327699 MZL327441:MZL327699 NJH327441:NJH327699 NTD327441:NTD327699 OCZ327441:OCZ327699 OMV327441:OMV327699 OWR327441:OWR327699 PGN327441:PGN327699 PQJ327441:PQJ327699 QAF327441:QAF327699 QKB327441:QKB327699 QTX327441:QTX327699 RDT327441:RDT327699 RNP327441:RNP327699 RXL327441:RXL327699 SHH327441:SHH327699 SRD327441:SRD327699 TAZ327441:TAZ327699 TKV327441:TKV327699 TUR327441:TUR327699 UEN327441:UEN327699 UOJ327441:UOJ327699 UYF327441:UYF327699 VIB327441:VIB327699 VRX327441:VRX327699 WBT327441:WBT327699 WLP327441:WLP327699 WVL327441:WVL327699 G392977:G393235 IZ392977:IZ393235 SV392977:SV393235 ACR392977:ACR393235 AMN392977:AMN393235 AWJ392977:AWJ393235 BGF392977:BGF393235 BQB392977:BQB393235 BZX392977:BZX393235 CJT392977:CJT393235 CTP392977:CTP393235 DDL392977:DDL393235 DNH392977:DNH393235 DXD392977:DXD393235 EGZ392977:EGZ393235 EQV392977:EQV393235 FAR392977:FAR393235 FKN392977:FKN393235 FUJ392977:FUJ393235 GEF392977:GEF393235 GOB392977:GOB393235 GXX392977:GXX393235 HHT392977:HHT393235 HRP392977:HRP393235 IBL392977:IBL393235 ILH392977:ILH393235 IVD392977:IVD393235 JEZ392977:JEZ393235 JOV392977:JOV393235 JYR392977:JYR393235 KIN392977:KIN393235 KSJ392977:KSJ393235 LCF392977:LCF393235 LMB392977:LMB393235 LVX392977:LVX393235 MFT392977:MFT393235 MPP392977:MPP393235 MZL392977:MZL393235 NJH392977:NJH393235 NTD392977:NTD393235 OCZ392977:OCZ393235 OMV392977:OMV393235 OWR392977:OWR393235 PGN392977:PGN393235 PQJ392977:PQJ393235 QAF392977:QAF393235 QKB392977:QKB393235 QTX392977:QTX393235 RDT392977:RDT393235 RNP392977:RNP393235 RXL392977:RXL393235 SHH392977:SHH393235 SRD392977:SRD393235 TAZ392977:TAZ393235 TKV392977:TKV393235 TUR392977:TUR393235 UEN392977:UEN393235 UOJ392977:UOJ393235 UYF392977:UYF393235 VIB392977:VIB393235 VRX392977:VRX393235 WBT392977:WBT393235 WLP392977:WLP393235 WVL392977:WVL393235 G458513:G458771 IZ458513:IZ458771 SV458513:SV458771 ACR458513:ACR458771 AMN458513:AMN458771 AWJ458513:AWJ458771 BGF458513:BGF458771 BQB458513:BQB458771 BZX458513:BZX458771 CJT458513:CJT458771 CTP458513:CTP458771 DDL458513:DDL458771 DNH458513:DNH458771 DXD458513:DXD458771 EGZ458513:EGZ458771 EQV458513:EQV458771 FAR458513:FAR458771 FKN458513:FKN458771 FUJ458513:FUJ458771 GEF458513:GEF458771 GOB458513:GOB458771 GXX458513:GXX458771 HHT458513:HHT458771 HRP458513:HRP458771 IBL458513:IBL458771 ILH458513:ILH458771 IVD458513:IVD458771 JEZ458513:JEZ458771 JOV458513:JOV458771 JYR458513:JYR458771 KIN458513:KIN458771 KSJ458513:KSJ458771 LCF458513:LCF458771 LMB458513:LMB458771 LVX458513:LVX458771 MFT458513:MFT458771 MPP458513:MPP458771 MZL458513:MZL458771 NJH458513:NJH458771 NTD458513:NTD458771 OCZ458513:OCZ458771 OMV458513:OMV458771 OWR458513:OWR458771 PGN458513:PGN458771 PQJ458513:PQJ458771 QAF458513:QAF458771 QKB458513:QKB458771 QTX458513:QTX458771 RDT458513:RDT458771 RNP458513:RNP458771 RXL458513:RXL458771 SHH458513:SHH458771 SRD458513:SRD458771 TAZ458513:TAZ458771 TKV458513:TKV458771 TUR458513:TUR458771 UEN458513:UEN458771 UOJ458513:UOJ458771 UYF458513:UYF458771 VIB458513:VIB458771 VRX458513:VRX458771 WBT458513:WBT458771 WLP458513:WLP458771 WVL458513:WVL458771 G524049:G524307 IZ524049:IZ524307 SV524049:SV524307 ACR524049:ACR524307 AMN524049:AMN524307 AWJ524049:AWJ524307 BGF524049:BGF524307 BQB524049:BQB524307 BZX524049:BZX524307 CJT524049:CJT524307 CTP524049:CTP524307 DDL524049:DDL524307 DNH524049:DNH524307 DXD524049:DXD524307 EGZ524049:EGZ524307 EQV524049:EQV524307 FAR524049:FAR524307 FKN524049:FKN524307 FUJ524049:FUJ524307 GEF524049:GEF524307 GOB524049:GOB524307 GXX524049:GXX524307 HHT524049:HHT524307 HRP524049:HRP524307 IBL524049:IBL524307 ILH524049:ILH524307 IVD524049:IVD524307 JEZ524049:JEZ524307 JOV524049:JOV524307 JYR524049:JYR524307 KIN524049:KIN524307 KSJ524049:KSJ524307 LCF524049:LCF524307 LMB524049:LMB524307 LVX524049:LVX524307 MFT524049:MFT524307 MPP524049:MPP524307 MZL524049:MZL524307 NJH524049:NJH524307 NTD524049:NTD524307 OCZ524049:OCZ524307 OMV524049:OMV524307 OWR524049:OWR524307 PGN524049:PGN524307 PQJ524049:PQJ524307 QAF524049:QAF524307 QKB524049:QKB524307 QTX524049:QTX524307 RDT524049:RDT524307 RNP524049:RNP524307 RXL524049:RXL524307 SHH524049:SHH524307 SRD524049:SRD524307 TAZ524049:TAZ524307 TKV524049:TKV524307 TUR524049:TUR524307 UEN524049:UEN524307 UOJ524049:UOJ524307 UYF524049:UYF524307 VIB524049:VIB524307 VRX524049:VRX524307 WBT524049:WBT524307 WLP524049:WLP524307 WVL524049:WVL524307 G589585:G589843 IZ589585:IZ589843 SV589585:SV589843 ACR589585:ACR589843 AMN589585:AMN589843 AWJ589585:AWJ589843 BGF589585:BGF589843 BQB589585:BQB589843 BZX589585:BZX589843 CJT589585:CJT589843 CTP589585:CTP589843 DDL589585:DDL589843 DNH589585:DNH589843 DXD589585:DXD589843 EGZ589585:EGZ589843 EQV589585:EQV589843 FAR589585:FAR589843 FKN589585:FKN589843 FUJ589585:FUJ589843 GEF589585:GEF589843 GOB589585:GOB589843 GXX589585:GXX589843 HHT589585:HHT589843 HRP589585:HRP589843 IBL589585:IBL589843 ILH589585:ILH589843 IVD589585:IVD589843 JEZ589585:JEZ589843 JOV589585:JOV589843 JYR589585:JYR589843 KIN589585:KIN589843 KSJ589585:KSJ589843 LCF589585:LCF589843 LMB589585:LMB589843 LVX589585:LVX589843 MFT589585:MFT589843 MPP589585:MPP589843 MZL589585:MZL589843 NJH589585:NJH589843 NTD589585:NTD589843 OCZ589585:OCZ589843 OMV589585:OMV589843 OWR589585:OWR589843 PGN589585:PGN589843 PQJ589585:PQJ589843 QAF589585:QAF589843 QKB589585:QKB589843 QTX589585:QTX589843 RDT589585:RDT589843 RNP589585:RNP589843 RXL589585:RXL589843 SHH589585:SHH589843 SRD589585:SRD589843 TAZ589585:TAZ589843 TKV589585:TKV589843 TUR589585:TUR589843 UEN589585:UEN589843 UOJ589585:UOJ589843 UYF589585:UYF589843 VIB589585:VIB589843 VRX589585:VRX589843 WBT589585:WBT589843 WLP589585:WLP589843 WVL589585:WVL589843 G655121:G655379 IZ655121:IZ655379 SV655121:SV655379 ACR655121:ACR655379 AMN655121:AMN655379 AWJ655121:AWJ655379 BGF655121:BGF655379 BQB655121:BQB655379 BZX655121:BZX655379 CJT655121:CJT655379 CTP655121:CTP655379 DDL655121:DDL655379 DNH655121:DNH655379 DXD655121:DXD655379 EGZ655121:EGZ655379 EQV655121:EQV655379 FAR655121:FAR655379 FKN655121:FKN655379 FUJ655121:FUJ655379 GEF655121:GEF655379 GOB655121:GOB655379 GXX655121:GXX655379 HHT655121:HHT655379 HRP655121:HRP655379 IBL655121:IBL655379 ILH655121:ILH655379 IVD655121:IVD655379 JEZ655121:JEZ655379 JOV655121:JOV655379 JYR655121:JYR655379 KIN655121:KIN655379 KSJ655121:KSJ655379 LCF655121:LCF655379 LMB655121:LMB655379 LVX655121:LVX655379 MFT655121:MFT655379 MPP655121:MPP655379 MZL655121:MZL655379 NJH655121:NJH655379 NTD655121:NTD655379 OCZ655121:OCZ655379 OMV655121:OMV655379 OWR655121:OWR655379 PGN655121:PGN655379 PQJ655121:PQJ655379 QAF655121:QAF655379 QKB655121:QKB655379 QTX655121:QTX655379 RDT655121:RDT655379 RNP655121:RNP655379 RXL655121:RXL655379 SHH655121:SHH655379 SRD655121:SRD655379 TAZ655121:TAZ655379 TKV655121:TKV655379 TUR655121:TUR655379 UEN655121:UEN655379 UOJ655121:UOJ655379 UYF655121:UYF655379 VIB655121:VIB655379 VRX655121:VRX655379 WBT655121:WBT655379 WLP655121:WLP655379 WVL655121:WVL655379 G720657:G720915 IZ720657:IZ720915 SV720657:SV720915 ACR720657:ACR720915 AMN720657:AMN720915 AWJ720657:AWJ720915 BGF720657:BGF720915 BQB720657:BQB720915 BZX720657:BZX720915 CJT720657:CJT720915 CTP720657:CTP720915 DDL720657:DDL720915 DNH720657:DNH720915 DXD720657:DXD720915 EGZ720657:EGZ720915 EQV720657:EQV720915 FAR720657:FAR720915 FKN720657:FKN720915 FUJ720657:FUJ720915 GEF720657:GEF720915 GOB720657:GOB720915 GXX720657:GXX720915 HHT720657:HHT720915 HRP720657:HRP720915 IBL720657:IBL720915 ILH720657:ILH720915 IVD720657:IVD720915 JEZ720657:JEZ720915 JOV720657:JOV720915 JYR720657:JYR720915 KIN720657:KIN720915 KSJ720657:KSJ720915 LCF720657:LCF720915 LMB720657:LMB720915 LVX720657:LVX720915 MFT720657:MFT720915 MPP720657:MPP720915 MZL720657:MZL720915 NJH720657:NJH720915 NTD720657:NTD720915 OCZ720657:OCZ720915 OMV720657:OMV720915 OWR720657:OWR720915 PGN720657:PGN720915 PQJ720657:PQJ720915 QAF720657:QAF720915 QKB720657:QKB720915 QTX720657:QTX720915 RDT720657:RDT720915 RNP720657:RNP720915 RXL720657:RXL720915 SHH720657:SHH720915 SRD720657:SRD720915 TAZ720657:TAZ720915 TKV720657:TKV720915 TUR720657:TUR720915 UEN720657:UEN720915 UOJ720657:UOJ720915 UYF720657:UYF720915 VIB720657:VIB720915 VRX720657:VRX720915 WBT720657:WBT720915 WLP720657:WLP720915 WVL720657:WVL720915 G786193:G786451 IZ786193:IZ786451 SV786193:SV786451 ACR786193:ACR786451 AMN786193:AMN786451 AWJ786193:AWJ786451 BGF786193:BGF786451 BQB786193:BQB786451 BZX786193:BZX786451 CJT786193:CJT786451 CTP786193:CTP786451 DDL786193:DDL786451 DNH786193:DNH786451 DXD786193:DXD786451 EGZ786193:EGZ786451 EQV786193:EQV786451 FAR786193:FAR786451 FKN786193:FKN786451 FUJ786193:FUJ786451 GEF786193:GEF786451 GOB786193:GOB786451 GXX786193:GXX786451 HHT786193:HHT786451 HRP786193:HRP786451 IBL786193:IBL786451 ILH786193:ILH786451 IVD786193:IVD786451 JEZ786193:JEZ786451 JOV786193:JOV786451 JYR786193:JYR786451 KIN786193:KIN786451 KSJ786193:KSJ786451 LCF786193:LCF786451 LMB786193:LMB786451 LVX786193:LVX786451 MFT786193:MFT786451 MPP786193:MPP786451 MZL786193:MZL786451 NJH786193:NJH786451 NTD786193:NTD786451 OCZ786193:OCZ786451 OMV786193:OMV786451 OWR786193:OWR786451 PGN786193:PGN786451 PQJ786193:PQJ786451 QAF786193:QAF786451 QKB786193:QKB786451 QTX786193:QTX786451 RDT786193:RDT786451 RNP786193:RNP786451 RXL786193:RXL786451 SHH786193:SHH786451 SRD786193:SRD786451 TAZ786193:TAZ786451 TKV786193:TKV786451 TUR786193:TUR786451 UEN786193:UEN786451 UOJ786193:UOJ786451 UYF786193:UYF786451 VIB786193:VIB786451 VRX786193:VRX786451 WBT786193:WBT786451 WLP786193:WLP786451 WVL786193:WVL786451 G851729:G851987 IZ851729:IZ851987 SV851729:SV851987 ACR851729:ACR851987 AMN851729:AMN851987 AWJ851729:AWJ851987 BGF851729:BGF851987 BQB851729:BQB851987 BZX851729:BZX851987 CJT851729:CJT851987 CTP851729:CTP851987 DDL851729:DDL851987 DNH851729:DNH851987 DXD851729:DXD851987 EGZ851729:EGZ851987 EQV851729:EQV851987 FAR851729:FAR851987 FKN851729:FKN851987 FUJ851729:FUJ851987 GEF851729:GEF851987 GOB851729:GOB851987 GXX851729:GXX851987 HHT851729:HHT851987 HRP851729:HRP851987 IBL851729:IBL851987 ILH851729:ILH851987 IVD851729:IVD851987 JEZ851729:JEZ851987 JOV851729:JOV851987 JYR851729:JYR851987 KIN851729:KIN851987 KSJ851729:KSJ851987 LCF851729:LCF851987 LMB851729:LMB851987 LVX851729:LVX851987 MFT851729:MFT851987 MPP851729:MPP851987 MZL851729:MZL851987 NJH851729:NJH851987 NTD851729:NTD851987 OCZ851729:OCZ851987 OMV851729:OMV851987 OWR851729:OWR851987 PGN851729:PGN851987 PQJ851729:PQJ851987 QAF851729:QAF851987 QKB851729:QKB851987 QTX851729:QTX851987 RDT851729:RDT851987 RNP851729:RNP851987 RXL851729:RXL851987 SHH851729:SHH851987 SRD851729:SRD851987 TAZ851729:TAZ851987 TKV851729:TKV851987 TUR851729:TUR851987 UEN851729:UEN851987 UOJ851729:UOJ851987 UYF851729:UYF851987 VIB851729:VIB851987 VRX851729:VRX851987 WBT851729:WBT851987 WLP851729:WLP851987 WVL851729:WVL851987 G917265:G917523 IZ917265:IZ917523 SV917265:SV917523 ACR917265:ACR917523 AMN917265:AMN917523 AWJ917265:AWJ917523 BGF917265:BGF917523 BQB917265:BQB917523 BZX917265:BZX917523 CJT917265:CJT917523 CTP917265:CTP917523 DDL917265:DDL917523 DNH917265:DNH917523 DXD917265:DXD917523 EGZ917265:EGZ917523 EQV917265:EQV917523 FAR917265:FAR917523 FKN917265:FKN917523 FUJ917265:FUJ917523 GEF917265:GEF917523 GOB917265:GOB917523 GXX917265:GXX917523 HHT917265:HHT917523 HRP917265:HRP917523 IBL917265:IBL917523 ILH917265:ILH917523 IVD917265:IVD917523 JEZ917265:JEZ917523 JOV917265:JOV917523 JYR917265:JYR917523 KIN917265:KIN917523 KSJ917265:KSJ917523 LCF917265:LCF917523 LMB917265:LMB917523 LVX917265:LVX917523 MFT917265:MFT917523 MPP917265:MPP917523 MZL917265:MZL917523 NJH917265:NJH917523 NTD917265:NTD917523 OCZ917265:OCZ917523 OMV917265:OMV917523 OWR917265:OWR917523 PGN917265:PGN917523 PQJ917265:PQJ917523 QAF917265:QAF917523 QKB917265:QKB917523 QTX917265:QTX917523 RDT917265:RDT917523 RNP917265:RNP917523 RXL917265:RXL917523 SHH917265:SHH917523 SRD917265:SRD917523 TAZ917265:TAZ917523 TKV917265:TKV917523 TUR917265:TUR917523 UEN917265:UEN917523 UOJ917265:UOJ917523 UYF917265:UYF917523 VIB917265:VIB917523 VRX917265:VRX917523 WBT917265:WBT917523 WLP917265:WLP917523 WVL917265:WVL917523 G982801:G983059 IZ982801:IZ983059 SV982801:SV983059 ACR982801:ACR983059 AMN982801:AMN983059 AWJ982801:AWJ983059 BGF982801:BGF983059 BQB982801:BQB983059 BZX982801:BZX983059 CJT982801:CJT983059 CTP982801:CTP983059 DDL982801:DDL983059 DNH982801:DNH983059 DXD982801:DXD983059 EGZ982801:EGZ983059 EQV982801:EQV983059 FAR982801:FAR983059 FKN982801:FKN983059 FUJ982801:FUJ983059 GEF982801:GEF983059 GOB982801:GOB983059 GXX982801:GXX983059 HHT982801:HHT983059 HRP982801:HRP983059 IBL982801:IBL983059 ILH982801:ILH983059 IVD982801:IVD983059 JEZ982801:JEZ983059 JOV982801:JOV983059 JYR982801:JYR983059 KIN982801:KIN983059 KSJ982801:KSJ983059 LCF982801:LCF983059 LMB982801:LMB983059 LVX982801:LVX983059 MFT982801:MFT983059 MPP982801:MPP983059 MZL982801:MZL983059 NJH982801:NJH983059 NTD982801:NTD983059 OCZ982801:OCZ983059 OMV982801:OMV983059 OWR982801:OWR983059 PGN982801:PGN983059 PQJ982801:PQJ983059 QAF982801:QAF983059 QKB982801:QKB983059 QTX982801:QTX983059 RDT982801:RDT983059 RNP982801:RNP983059 RXL982801:RXL983059 SHH982801:SHH983059 SRD982801:SRD983059 TAZ982801:TAZ983059 TKV982801:TKV983059 TUR982801:TUR983059 UEN982801:UEN983059 UOJ982801:UOJ983059 UYF982801:UYF983059 VIB982801:VIB983059 VRX982801:VRX983059 WBT982801:WBT983059 WLP982801:WLP983059 WVL982801:WVL983059 G65557:G65752 IZ65557:IZ65752 SV65557:SV65752 ACR65557:ACR65752 AMN65557:AMN65752 AWJ65557:AWJ65752 BGF65557:BGF65752 BQB65557:BQB65752 BZX65557:BZX65752 CJT65557:CJT65752 CTP65557:CTP65752 DDL65557:DDL65752 DNH65557:DNH65752 DXD65557:DXD65752 EGZ65557:EGZ65752 EQV65557:EQV65752 FAR65557:FAR65752 FKN65557:FKN65752 FUJ65557:FUJ65752 GEF65557:GEF65752 GOB65557:GOB65752 GXX65557:GXX65752 HHT65557:HHT65752 HRP65557:HRP65752 IBL65557:IBL65752 ILH65557:ILH65752 IVD65557:IVD65752 JEZ65557:JEZ65752 JOV65557:JOV65752 JYR65557:JYR65752 KIN65557:KIN65752 KSJ65557:KSJ65752 LCF65557:LCF65752 LMB65557:LMB65752 LVX65557:LVX65752 MFT65557:MFT65752 MPP65557:MPP65752 MZL65557:MZL65752 NJH65557:NJH65752 NTD65557:NTD65752 OCZ65557:OCZ65752 OMV65557:OMV65752 OWR65557:OWR65752 PGN65557:PGN65752 PQJ65557:PQJ65752 QAF65557:QAF65752 QKB65557:QKB65752 QTX65557:QTX65752 RDT65557:RDT65752 RNP65557:RNP65752 RXL65557:RXL65752 SHH65557:SHH65752 SRD65557:SRD65752 TAZ65557:TAZ65752 TKV65557:TKV65752 TUR65557:TUR65752 UEN65557:UEN65752 UOJ65557:UOJ65752 UYF65557:UYF65752 VIB65557:VIB65752 VRX65557:VRX65752 WBT65557:WBT65752 WLP65557:WLP65752 WVL65557:WVL65752 G131093:G131288 IZ131093:IZ131288 SV131093:SV131288 ACR131093:ACR131288 AMN131093:AMN131288 AWJ131093:AWJ131288 BGF131093:BGF131288 BQB131093:BQB131288 BZX131093:BZX131288 CJT131093:CJT131288 CTP131093:CTP131288 DDL131093:DDL131288 DNH131093:DNH131288 DXD131093:DXD131288 EGZ131093:EGZ131288 EQV131093:EQV131288 FAR131093:FAR131288 FKN131093:FKN131288 FUJ131093:FUJ131288 GEF131093:GEF131288 GOB131093:GOB131288 GXX131093:GXX131288 HHT131093:HHT131288 HRP131093:HRP131288 IBL131093:IBL131288 ILH131093:ILH131288 IVD131093:IVD131288 JEZ131093:JEZ131288 JOV131093:JOV131288 JYR131093:JYR131288 KIN131093:KIN131288 KSJ131093:KSJ131288 LCF131093:LCF131288 LMB131093:LMB131288 LVX131093:LVX131288 MFT131093:MFT131288 MPP131093:MPP131288 MZL131093:MZL131288 NJH131093:NJH131288 NTD131093:NTD131288 OCZ131093:OCZ131288 OMV131093:OMV131288 OWR131093:OWR131288 PGN131093:PGN131288 PQJ131093:PQJ131288 QAF131093:QAF131288 QKB131093:QKB131288 QTX131093:QTX131288 RDT131093:RDT131288 RNP131093:RNP131288 RXL131093:RXL131288 SHH131093:SHH131288 SRD131093:SRD131288 TAZ131093:TAZ131288 TKV131093:TKV131288 TUR131093:TUR131288 UEN131093:UEN131288 UOJ131093:UOJ131288 UYF131093:UYF131288 VIB131093:VIB131288 VRX131093:VRX131288 WBT131093:WBT131288 WLP131093:WLP131288 WVL131093:WVL131288 G196629:G196824 IZ196629:IZ196824 SV196629:SV196824 ACR196629:ACR196824 AMN196629:AMN196824 AWJ196629:AWJ196824 BGF196629:BGF196824 BQB196629:BQB196824 BZX196629:BZX196824 CJT196629:CJT196824 CTP196629:CTP196824 DDL196629:DDL196824 DNH196629:DNH196824 DXD196629:DXD196824 EGZ196629:EGZ196824 EQV196629:EQV196824 FAR196629:FAR196824 FKN196629:FKN196824 FUJ196629:FUJ196824 GEF196629:GEF196824 GOB196629:GOB196824 GXX196629:GXX196824 HHT196629:HHT196824 HRP196629:HRP196824 IBL196629:IBL196824 ILH196629:ILH196824 IVD196629:IVD196824 JEZ196629:JEZ196824 JOV196629:JOV196824 JYR196629:JYR196824 KIN196629:KIN196824 KSJ196629:KSJ196824 LCF196629:LCF196824 LMB196629:LMB196824 LVX196629:LVX196824 MFT196629:MFT196824 MPP196629:MPP196824 MZL196629:MZL196824 NJH196629:NJH196824 NTD196629:NTD196824 OCZ196629:OCZ196824 OMV196629:OMV196824 OWR196629:OWR196824 PGN196629:PGN196824 PQJ196629:PQJ196824 QAF196629:QAF196824 QKB196629:QKB196824 QTX196629:QTX196824 RDT196629:RDT196824 RNP196629:RNP196824 RXL196629:RXL196824 SHH196629:SHH196824 SRD196629:SRD196824 TAZ196629:TAZ196824 TKV196629:TKV196824 TUR196629:TUR196824 UEN196629:UEN196824 UOJ196629:UOJ196824 UYF196629:UYF196824 VIB196629:VIB196824 VRX196629:VRX196824 WBT196629:WBT196824 WLP196629:WLP196824 WVL196629:WVL196824 G262165:G262360 IZ262165:IZ262360 SV262165:SV262360 ACR262165:ACR262360 AMN262165:AMN262360 AWJ262165:AWJ262360 BGF262165:BGF262360 BQB262165:BQB262360 BZX262165:BZX262360 CJT262165:CJT262360 CTP262165:CTP262360 DDL262165:DDL262360 DNH262165:DNH262360 DXD262165:DXD262360 EGZ262165:EGZ262360 EQV262165:EQV262360 FAR262165:FAR262360 FKN262165:FKN262360 FUJ262165:FUJ262360 GEF262165:GEF262360 GOB262165:GOB262360 GXX262165:GXX262360 HHT262165:HHT262360 HRP262165:HRP262360 IBL262165:IBL262360 ILH262165:ILH262360 IVD262165:IVD262360 JEZ262165:JEZ262360 JOV262165:JOV262360 JYR262165:JYR262360 KIN262165:KIN262360 KSJ262165:KSJ262360 LCF262165:LCF262360 LMB262165:LMB262360 LVX262165:LVX262360 MFT262165:MFT262360 MPP262165:MPP262360 MZL262165:MZL262360 NJH262165:NJH262360 NTD262165:NTD262360 OCZ262165:OCZ262360 OMV262165:OMV262360 OWR262165:OWR262360 PGN262165:PGN262360 PQJ262165:PQJ262360 QAF262165:QAF262360 QKB262165:QKB262360 QTX262165:QTX262360 RDT262165:RDT262360 RNP262165:RNP262360 RXL262165:RXL262360 SHH262165:SHH262360 SRD262165:SRD262360 TAZ262165:TAZ262360 TKV262165:TKV262360 TUR262165:TUR262360 UEN262165:UEN262360 UOJ262165:UOJ262360 UYF262165:UYF262360 VIB262165:VIB262360 VRX262165:VRX262360 WBT262165:WBT262360 WLP262165:WLP262360 WVL262165:WVL262360 G327701:G327896 IZ327701:IZ327896 SV327701:SV327896 ACR327701:ACR327896 AMN327701:AMN327896 AWJ327701:AWJ327896 BGF327701:BGF327896 BQB327701:BQB327896 BZX327701:BZX327896 CJT327701:CJT327896 CTP327701:CTP327896 DDL327701:DDL327896 DNH327701:DNH327896 DXD327701:DXD327896 EGZ327701:EGZ327896 EQV327701:EQV327896 FAR327701:FAR327896 FKN327701:FKN327896 FUJ327701:FUJ327896 GEF327701:GEF327896 GOB327701:GOB327896 GXX327701:GXX327896 HHT327701:HHT327896 HRP327701:HRP327896 IBL327701:IBL327896 ILH327701:ILH327896 IVD327701:IVD327896 JEZ327701:JEZ327896 JOV327701:JOV327896 JYR327701:JYR327896 KIN327701:KIN327896 KSJ327701:KSJ327896 LCF327701:LCF327896 LMB327701:LMB327896 LVX327701:LVX327896 MFT327701:MFT327896 MPP327701:MPP327896 MZL327701:MZL327896 NJH327701:NJH327896 NTD327701:NTD327896 OCZ327701:OCZ327896 OMV327701:OMV327896 OWR327701:OWR327896 PGN327701:PGN327896 PQJ327701:PQJ327896 QAF327701:QAF327896 QKB327701:QKB327896 QTX327701:QTX327896 RDT327701:RDT327896 RNP327701:RNP327896 RXL327701:RXL327896 SHH327701:SHH327896 SRD327701:SRD327896 TAZ327701:TAZ327896 TKV327701:TKV327896 TUR327701:TUR327896 UEN327701:UEN327896 UOJ327701:UOJ327896 UYF327701:UYF327896 VIB327701:VIB327896 VRX327701:VRX327896 WBT327701:WBT327896 WLP327701:WLP327896 WVL327701:WVL327896 G393237:G393432 IZ393237:IZ393432 SV393237:SV393432 ACR393237:ACR393432 AMN393237:AMN393432 AWJ393237:AWJ393432 BGF393237:BGF393432 BQB393237:BQB393432 BZX393237:BZX393432 CJT393237:CJT393432 CTP393237:CTP393432 DDL393237:DDL393432 DNH393237:DNH393432 DXD393237:DXD393432 EGZ393237:EGZ393432 EQV393237:EQV393432 FAR393237:FAR393432 FKN393237:FKN393432 FUJ393237:FUJ393432 GEF393237:GEF393432 GOB393237:GOB393432 GXX393237:GXX393432 HHT393237:HHT393432 HRP393237:HRP393432 IBL393237:IBL393432 ILH393237:ILH393432 IVD393237:IVD393432 JEZ393237:JEZ393432 JOV393237:JOV393432 JYR393237:JYR393432 KIN393237:KIN393432 KSJ393237:KSJ393432 LCF393237:LCF393432 LMB393237:LMB393432 LVX393237:LVX393432 MFT393237:MFT393432 MPP393237:MPP393432 MZL393237:MZL393432 NJH393237:NJH393432 NTD393237:NTD393432 OCZ393237:OCZ393432 OMV393237:OMV393432 OWR393237:OWR393432 PGN393237:PGN393432 PQJ393237:PQJ393432 QAF393237:QAF393432 QKB393237:QKB393432 QTX393237:QTX393432 RDT393237:RDT393432 RNP393237:RNP393432 RXL393237:RXL393432 SHH393237:SHH393432 SRD393237:SRD393432 TAZ393237:TAZ393432 TKV393237:TKV393432 TUR393237:TUR393432 UEN393237:UEN393432 UOJ393237:UOJ393432 UYF393237:UYF393432 VIB393237:VIB393432 VRX393237:VRX393432 WBT393237:WBT393432 WLP393237:WLP393432 WVL393237:WVL393432 G458773:G458968 IZ458773:IZ458968 SV458773:SV458968 ACR458773:ACR458968 AMN458773:AMN458968 AWJ458773:AWJ458968 BGF458773:BGF458968 BQB458773:BQB458968 BZX458773:BZX458968 CJT458773:CJT458968 CTP458773:CTP458968 DDL458773:DDL458968 DNH458773:DNH458968 DXD458773:DXD458968 EGZ458773:EGZ458968 EQV458773:EQV458968 FAR458773:FAR458968 FKN458773:FKN458968 FUJ458773:FUJ458968 GEF458773:GEF458968 GOB458773:GOB458968 GXX458773:GXX458968 HHT458773:HHT458968 HRP458773:HRP458968 IBL458773:IBL458968 ILH458773:ILH458968 IVD458773:IVD458968 JEZ458773:JEZ458968 JOV458773:JOV458968 JYR458773:JYR458968 KIN458773:KIN458968 KSJ458773:KSJ458968 LCF458773:LCF458968 LMB458773:LMB458968 LVX458773:LVX458968 MFT458773:MFT458968 MPP458773:MPP458968 MZL458773:MZL458968 NJH458773:NJH458968 NTD458773:NTD458968 OCZ458773:OCZ458968 OMV458773:OMV458968 OWR458773:OWR458968 PGN458773:PGN458968 PQJ458773:PQJ458968 QAF458773:QAF458968 QKB458773:QKB458968 QTX458773:QTX458968 RDT458773:RDT458968 RNP458773:RNP458968 RXL458773:RXL458968 SHH458773:SHH458968 SRD458773:SRD458968 TAZ458773:TAZ458968 TKV458773:TKV458968 TUR458773:TUR458968 UEN458773:UEN458968 UOJ458773:UOJ458968 UYF458773:UYF458968 VIB458773:VIB458968 VRX458773:VRX458968 WBT458773:WBT458968 WLP458773:WLP458968 WVL458773:WVL458968 G524309:G524504 IZ524309:IZ524504 SV524309:SV524504 ACR524309:ACR524504 AMN524309:AMN524504 AWJ524309:AWJ524504 BGF524309:BGF524504 BQB524309:BQB524504 BZX524309:BZX524504 CJT524309:CJT524504 CTP524309:CTP524504 DDL524309:DDL524504 DNH524309:DNH524504 DXD524309:DXD524504 EGZ524309:EGZ524504 EQV524309:EQV524504 FAR524309:FAR524504 FKN524309:FKN524504 FUJ524309:FUJ524504 GEF524309:GEF524504 GOB524309:GOB524504 GXX524309:GXX524504 HHT524309:HHT524504 HRP524309:HRP524504 IBL524309:IBL524504 ILH524309:ILH524504 IVD524309:IVD524504 JEZ524309:JEZ524504 JOV524309:JOV524504 JYR524309:JYR524504 KIN524309:KIN524504 KSJ524309:KSJ524504 LCF524309:LCF524504 LMB524309:LMB524504 LVX524309:LVX524504 MFT524309:MFT524504 MPP524309:MPP524504 MZL524309:MZL524504 NJH524309:NJH524504 NTD524309:NTD524504 OCZ524309:OCZ524504 OMV524309:OMV524504 OWR524309:OWR524504 PGN524309:PGN524504 PQJ524309:PQJ524504 QAF524309:QAF524504 QKB524309:QKB524504 QTX524309:QTX524504 RDT524309:RDT524504 RNP524309:RNP524504 RXL524309:RXL524504 SHH524309:SHH524504 SRD524309:SRD524504 TAZ524309:TAZ524504 TKV524309:TKV524504 TUR524309:TUR524504 UEN524309:UEN524504 UOJ524309:UOJ524504 UYF524309:UYF524504 VIB524309:VIB524504 VRX524309:VRX524504 WBT524309:WBT524504 WLP524309:WLP524504 WVL524309:WVL524504 G589845:G590040 IZ589845:IZ590040 SV589845:SV590040 ACR589845:ACR590040 AMN589845:AMN590040 AWJ589845:AWJ590040 BGF589845:BGF590040 BQB589845:BQB590040 BZX589845:BZX590040 CJT589845:CJT590040 CTP589845:CTP590040 DDL589845:DDL590040 DNH589845:DNH590040 DXD589845:DXD590040 EGZ589845:EGZ590040 EQV589845:EQV590040 FAR589845:FAR590040 FKN589845:FKN590040 FUJ589845:FUJ590040 GEF589845:GEF590040 GOB589845:GOB590040 GXX589845:GXX590040 HHT589845:HHT590040 HRP589845:HRP590040 IBL589845:IBL590040 ILH589845:ILH590040 IVD589845:IVD590040 JEZ589845:JEZ590040 JOV589845:JOV590040 JYR589845:JYR590040 KIN589845:KIN590040 KSJ589845:KSJ590040 LCF589845:LCF590040 LMB589845:LMB590040 LVX589845:LVX590040 MFT589845:MFT590040 MPP589845:MPP590040 MZL589845:MZL590040 NJH589845:NJH590040 NTD589845:NTD590040 OCZ589845:OCZ590040 OMV589845:OMV590040 OWR589845:OWR590040 PGN589845:PGN590040 PQJ589845:PQJ590040 QAF589845:QAF590040 QKB589845:QKB590040 QTX589845:QTX590040 RDT589845:RDT590040 RNP589845:RNP590040 RXL589845:RXL590040 SHH589845:SHH590040 SRD589845:SRD590040 TAZ589845:TAZ590040 TKV589845:TKV590040 TUR589845:TUR590040 UEN589845:UEN590040 UOJ589845:UOJ590040 UYF589845:UYF590040 VIB589845:VIB590040 VRX589845:VRX590040 WBT589845:WBT590040 WLP589845:WLP590040 WVL589845:WVL590040 G655381:G655576 IZ655381:IZ655576 SV655381:SV655576 ACR655381:ACR655576 AMN655381:AMN655576 AWJ655381:AWJ655576 BGF655381:BGF655576 BQB655381:BQB655576 BZX655381:BZX655576 CJT655381:CJT655576 CTP655381:CTP655576 DDL655381:DDL655576 DNH655381:DNH655576 DXD655381:DXD655576 EGZ655381:EGZ655576 EQV655381:EQV655576 FAR655381:FAR655576 FKN655381:FKN655576 FUJ655381:FUJ655576 GEF655381:GEF655576 GOB655381:GOB655576 GXX655381:GXX655576 HHT655381:HHT655576 HRP655381:HRP655576 IBL655381:IBL655576 ILH655381:ILH655576 IVD655381:IVD655576 JEZ655381:JEZ655576 JOV655381:JOV655576 JYR655381:JYR655576 KIN655381:KIN655576 KSJ655381:KSJ655576 LCF655381:LCF655576 LMB655381:LMB655576 LVX655381:LVX655576 MFT655381:MFT655576 MPP655381:MPP655576 MZL655381:MZL655576 NJH655381:NJH655576 NTD655381:NTD655576 OCZ655381:OCZ655576 OMV655381:OMV655576 OWR655381:OWR655576 PGN655381:PGN655576 PQJ655381:PQJ655576 QAF655381:QAF655576 QKB655381:QKB655576 QTX655381:QTX655576 RDT655381:RDT655576 RNP655381:RNP655576 RXL655381:RXL655576 SHH655381:SHH655576 SRD655381:SRD655576 TAZ655381:TAZ655576 TKV655381:TKV655576 TUR655381:TUR655576 UEN655381:UEN655576 UOJ655381:UOJ655576 UYF655381:UYF655576 VIB655381:VIB655576 VRX655381:VRX655576 WBT655381:WBT655576 WLP655381:WLP655576 WVL655381:WVL655576 G720917:G721112 IZ720917:IZ721112 SV720917:SV721112 ACR720917:ACR721112 AMN720917:AMN721112 AWJ720917:AWJ721112 BGF720917:BGF721112 BQB720917:BQB721112 BZX720917:BZX721112 CJT720917:CJT721112 CTP720917:CTP721112 DDL720917:DDL721112 DNH720917:DNH721112 DXD720917:DXD721112 EGZ720917:EGZ721112 EQV720917:EQV721112 FAR720917:FAR721112 FKN720917:FKN721112 FUJ720917:FUJ721112 GEF720917:GEF721112 GOB720917:GOB721112 GXX720917:GXX721112 HHT720917:HHT721112 HRP720917:HRP721112 IBL720917:IBL721112 ILH720917:ILH721112 IVD720917:IVD721112 JEZ720917:JEZ721112 JOV720917:JOV721112 JYR720917:JYR721112 KIN720917:KIN721112 KSJ720917:KSJ721112 LCF720917:LCF721112 LMB720917:LMB721112 LVX720917:LVX721112 MFT720917:MFT721112 MPP720917:MPP721112 MZL720917:MZL721112 NJH720917:NJH721112 NTD720917:NTD721112 OCZ720917:OCZ721112 OMV720917:OMV721112 OWR720917:OWR721112 PGN720917:PGN721112 PQJ720917:PQJ721112 QAF720917:QAF721112 QKB720917:QKB721112 QTX720917:QTX721112 RDT720917:RDT721112 RNP720917:RNP721112 RXL720917:RXL721112 SHH720917:SHH721112 SRD720917:SRD721112 TAZ720917:TAZ721112 TKV720917:TKV721112 TUR720917:TUR721112 UEN720917:UEN721112 UOJ720917:UOJ721112 UYF720917:UYF721112 VIB720917:VIB721112 VRX720917:VRX721112 WBT720917:WBT721112 WLP720917:WLP721112 WVL720917:WVL721112 G786453:G786648 IZ786453:IZ786648 SV786453:SV786648 ACR786453:ACR786648 AMN786453:AMN786648 AWJ786453:AWJ786648 BGF786453:BGF786648 BQB786453:BQB786648 BZX786453:BZX786648 CJT786453:CJT786648 CTP786453:CTP786648 DDL786453:DDL786648 DNH786453:DNH786648 DXD786453:DXD786648 EGZ786453:EGZ786648 EQV786453:EQV786648 FAR786453:FAR786648 FKN786453:FKN786648 FUJ786453:FUJ786648 GEF786453:GEF786648 GOB786453:GOB786648 GXX786453:GXX786648 HHT786453:HHT786648 HRP786453:HRP786648 IBL786453:IBL786648 ILH786453:ILH786648 IVD786453:IVD786648 JEZ786453:JEZ786648 JOV786453:JOV786648 JYR786453:JYR786648 KIN786453:KIN786648 KSJ786453:KSJ786648 LCF786453:LCF786648 LMB786453:LMB786648 LVX786453:LVX786648 MFT786453:MFT786648 MPP786453:MPP786648 MZL786453:MZL786648 NJH786453:NJH786648 NTD786453:NTD786648 OCZ786453:OCZ786648 OMV786453:OMV786648 OWR786453:OWR786648 PGN786453:PGN786648 PQJ786453:PQJ786648 QAF786453:QAF786648 QKB786453:QKB786648 QTX786453:QTX786648 RDT786453:RDT786648 RNP786453:RNP786648 RXL786453:RXL786648 SHH786453:SHH786648 SRD786453:SRD786648 TAZ786453:TAZ786648 TKV786453:TKV786648 TUR786453:TUR786648 UEN786453:UEN786648 UOJ786453:UOJ786648 UYF786453:UYF786648 VIB786453:VIB786648 VRX786453:VRX786648 WBT786453:WBT786648 WLP786453:WLP786648 WVL786453:WVL786648 G851989:G852184 IZ851989:IZ852184 SV851989:SV852184 ACR851989:ACR852184 AMN851989:AMN852184 AWJ851989:AWJ852184 BGF851989:BGF852184 BQB851989:BQB852184 BZX851989:BZX852184 CJT851989:CJT852184 CTP851989:CTP852184 DDL851989:DDL852184 DNH851989:DNH852184 DXD851989:DXD852184 EGZ851989:EGZ852184 EQV851989:EQV852184 FAR851989:FAR852184 FKN851989:FKN852184 FUJ851989:FUJ852184 GEF851989:GEF852184 GOB851989:GOB852184 GXX851989:GXX852184 HHT851989:HHT852184 HRP851989:HRP852184 IBL851989:IBL852184 ILH851989:ILH852184 IVD851989:IVD852184 JEZ851989:JEZ852184 JOV851989:JOV852184 JYR851989:JYR852184 KIN851989:KIN852184 KSJ851989:KSJ852184 LCF851989:LCF852184 LMB851989:LMB852184 LVX851989:LVX852184 MFT851989:MFT852184 MPP851989:MPP852184 MZL851989:MZL852184 NJH851989:NJH852184 NTD851989:NTD852184 OCZ851989:OCZ852184 OMV851989:OMV852184 OWR851989:OWR852184 PGN851989:PGN852184 PQJ851989:PQJ852184 QAF851989:QAF852184 QKB851989:QKB852184 QTX851989:QTX852184 RDT851989:RDT852184 RNP851989:RNP852184 RXL851989:RXL852184 SHH851989:SHH852184 SRD851989:SRD852184 TAZ851989:TAZ852184 TKV851989:TKV852184 TUR851989:TUR852184 UEN851989:UEN852184 UOJ851989:UOJ852184 UYF851989:UYF852184 VIB851989:VIB852184 VRX851989:VRX852184 WBT851989:WBT852184 WLP851989:WLP852184 WVL851989:WVL852184 G917525:G917720 IZ917525:IZ917720 SV917525:SV917720 ACR917525:ACR917720 AMN917525:AMN917720 AWJ917525:AWJ917720 BGF917525:BGF917720 BQB917525:BQB917720 BZX917525:BZX917720 CJT917525:CJT917720 CTP917525:CTP917720 DDL917525:DDL917720 DNH917525:DNH917720 DXD917525:DXD917720 EGZ917525:EGZ917720 EQV917525:EQV917720 FAR917525:FAR917720 FKN917525:FKN917720 FUJ917525:FUJ917720 GEF917525:GEF917720 GOB917525:GOB917720 GXX917525:GXX917720 HHT917525:HHT917720 HRP917525:HRP917720 IBL917525:IBL917720 ILH917525:ILH917720 IVD917525:IVD917720 JEZ917525:JEZ917720 JOV917525:JOV917720 JYR917525:JYR917720 KIN917525:KIN917720 KSJ917525:KSJ917720 LCF917525:LCF917720 LMB917525:LMB917720 LVX917525:LVX917720 MFT917525:MFT917720 MPP917525:MPP917720 MZL917525:MZL917720 NJH917525:NJH917720 NTD917525:NTD917720 OCZ917525:OCZ917720 OMV917525:OMV917720 OWR917525:OWR917720 PGN917525:PGN917720 PQJ917525:PQJ917720 QAF917525:QAF917720 QKB917525:QKB917720 QTX917525:QTX917720 RDT917525:RDT917720 RNP917525:RNP917720 RXL917525:RXL917720 SHH917525:SHH917720 SRD917525:SRD917720 TAZ917525:TAZ917720 TKV917525:TKV917720 TUR917525:TUR917720 UEN917525:UEN917720 UOJ917525:UOJ917720 UYF917525:UYF917720 VIB917525:VIB917720 VRX917525:VRX917720 WBT917525:WBT917720 WLP917525:WLP917720 WVL917525:WVL917720 G983061:G983256 IZ983061:IZ983256 SV983061:SV983256 ACR983061:ACR983256 AMN983061:AMN983256 AWJ983061:AWJ983256 BGF983061:BGF983256 BQB983061:BQB983256 BZX983061:BZX983256 CJT983061:CJT983256 CTP983061:CTP983256 DDL983061:DDL983256 DNH983061:DNH983256 DXD983061:DXD983256 EGZ983061:EGZ983256 EQV983061:EQV983256 FAR983061:FAR983256 FKN983061:FKN983256 FUJ983061:FUJ983256 GEF983061:GEF983256 GOB983061:GOB983256 GXX983061:GXX983256 HHT983061:HHT983256 HRP983061:HRP983256 IBL983061:IBL983256 ILH983061:ILH983256 IVD983061:IVD983256 JEZ983061:JEZ983256 JOV983061:JOV983256 JYR983061:JYR983256 KIN983061:KIN983256 KSJ983061:KSJ983256 LCF983061:LCF983256 LMB983061:LMB983256 LVX983061:LVX983256 MFT983061:MFT983256 MPP983061:MPP983256 MZL983061:MZL983256 NJH983061:NJH983256 NTD983061:NTD983256 OCZ983061:OCZ983256 OMV983061:OMV983256 OWR983061:OWR983256 PGN983061:PGN983256 PQJ983061:PQJ983256 QAF983061:QAF983256 QKB983061:QKB983256 QTX983061:QTX983256 RDT983061:RDT983256 RNP983061:RNP983256 RXL983061:RXL983256 SHH983061:SHH983256 SRD983061:SRD983256 TAZ983061:TAZ983256 TKV983061:TKV983256 TUR983061:TUR983256 UEN983061:UEN983256 UOJ983061:UOJ983256 UYF983061:UYF983256 VIB983061:VIB983256 VRX983061:VRX983256 WBT983061:WBT983256 WLP983061:WLP983256 G304 G283 G229:G272 G153:G182 G115:G144 G77:G106 G191:G220 G39:G68 G293 G326:G328" xr:uid="{00000000-0002-0000-0800-000005000000}">
      <formula1>$G$1:$G$6</formula1>
    </dataValidation>
    <dataValidation type="list" allowBlank="1" showInputMessage="1" showErrorMessage="1" sqref="WVT982788:WVT983256 JH31:JH301 TD31:TD301 ACZ31:ACZ301 AMV31:AMV301 AWR31:AWR301 BGN31:BGN301 BQJ31:BQJ301 CAF31:CAF301 CKB31:CKB301 CTX31:CTX301 DDT31:DDT301 DNP31:DNP301 DXL31:DXL301 EHH31:EHH301 ERD31:ERD301 FAZ31:FAZ301 FKV31:FKV301 FUR31:FUR301 GEN31:GEN301 GOJ31:GOJ301 GYF31:GYF301 HIB31:HIB301 HRX31:HRX301 IBT31:IBT301 ILP31:ILP301 IVL31:IVL301 JFH31:JFH301 JPD31:JPD301 JYZ31:JYZ301 KIV31:KIV301 KSR31:KSR301 LCN31:LCN301 LMJ31:LMJ301 LWF31:LWF301 MGB31:MGB301 MPX31:MPX301 MZT31:MZT301 NJP31:NJP301 NTL31:NTL301 ODH31:ODH301 OND31:OND301 OWZ31:OWZ301 PGV31:PGV301 PQR31:PQR301 QAN31:QAN301 QKJ31:QKJ301 QUF31:QUF301 REB31:REB301 RNX31:RNX301 RXT31:RXT301 SHP31:SHP301 SRL31:SRL301 TBH31:TBH301 TLD31:TLD301 TUZ31:TUZ301 UEV31:UEV301 UOR31:UOR301 UYN31:UYN301 VIJ31:VIJ301 VSF31:VSF301 WCB31:WCB301 WLX31:WLX301 WVT31:WVT301 O65284:O65752 JH65284:JH65752 TD65284:TD65752 ACZ65284:ACZ65752 AMV65284:AMV65752 AWR65284:AWR65752 BGN65284:BGN65752 BQJ65284:BQJ65752 CAF65284:CAF65752 CKB65284:CKB65752 CTX65284:CTX65752 DDT65284:DDT65752 DNP65284:DNP65752 DXL65284:DXL65752 EHH65284:EHH65752 ERD65284:ERD65752 FAZ65284:FAZ65752 FKV65284:FKV65752 FUR65284:FUR65752 GEN65284:GEN65752 GOJ65284:GOJ65752 GYF65284:GYF65752 HIB65284:HIB65752 HRX65284:HRX65752 IBT65284:IBT65752 ILP65284:ILP65752 IVL65284:IVL65752 JFH65284:JFH65752 JPD65284:JPD65752 JYZ65284:JYZ65752 KIV65284:KIV65752 KSR65284:KSR65752 LCN65284:LCN65752 LMJ65284:LMJ65752 LWF65284:LWF65752 MGB65284:MGB65752 MPX65284:MPX65752 MZT65284:MZT65752 NJP65284:NJP65752 NTL65284:NTL65752 ODH65284:ODH65752 OND65284:OND65752 OWZ65284:OWZ65752 PGV65284:PGV65752 PQR65284:PQR65752 QAN65284:QAN65752 QKJ65284:QKJ65752 QUF65284:QUF65752 REB65284:REB65752 RNX65284:RNX65752 RXT65284:RXT65752 SHP65284:SHP65752 SRL65284:SRL65752 TBH65284:TBH65752 TLD65284:TLD65752 TUZ65284:TUZ65752 UEV65284:UEV65752 UOR65284:UOR65752 UYN65284:UYN65752 VIJ65284:VIJ65752 VSF65284:VSF65752 WCB65284:WCB65752 WLX65284:WLX65752 WVT65284:WVT65752 O130820:O131288 JH130820:JH131288 TD130820:TD131288 ACZ130820:ACZ131288 AMV130820:AMV131288 AWR130820:AWR131288 BGN130820:BGN131288 BQJ130820:BQJ131288 CAF130820:CAF131288 CKB130820:CKB131288 CTX130820:CTX131288 DDT130820:DDT131288 DNP130820:DNP131288 DXL130820:DXL131288 EHH130820:EHH131288 ERD130820:ERD131288 FAZ130820:FAZ131288 FKV130820:FKV131288 FUR130820:FUR131288 GEN130820:GEN131288 GOJ130820:GOJ131288 GYF130820:GYF131288 HIB130820:HIB131288 HRX130820:HRX131288 IBT130820:IBT131288 ILP130820:ILP131288 IVL130820:IVL131288 JFH130820:JFH131288 JPD130820:JPD131288 JYZ130820:JYZ131288 KIV130820:KIV131288 KSR130820:KSR131288 LCN130820:LCN131288 LMJ130820:LMJ131288 LWF130820:LWF131288 MGB130820:MGB131288 MPX130820:MPX131288 MZT130820:MZT131288 NJP130820:NJP131288 NTL130820:NTL131288 ODH130820:ODH131288 OND130820:OND131288 OWZ130820:OWZ131288 PGV130820:PGV131288 PQR130820:PQR131288 QAN130820:QAN131288 QKJ130820:QKJ131288 QUF130820:QUF131288 REB130820:REB131288 RNX130820:RNX131288 RXT130820:RXT131288 SHP130820:SHP131288 SRL130820:SRL131288 TBH130820:TBH131288 TLD130820:TLD131288 TUZ130820:TUZ131288 UEV130820:UEV131288 UOR130820:UOR131288 UYN130820:UYN131288 VIJ130820:VIJ131288 VSF130820:VSF131288 WCB130820:WCB131288 WLX130820:WLX131288 WVT130820:WVT131288 O196356:O196824 JH196356:JH196824 TD196356:TD196824 ACZ196356:ACZ196824 AMV196356:AMV196824 AWR196356:AWR196824 BGN196356:BGN196824 BQJ196356:BQJ196824 CAF196356:CAF196824 CKB196356:CKB196824 CTX196356:CTX196824 DDT196356:DDT196824 DNP196356:DNP196824 DXL196356:DXL196824 EHH196356:EHH196824 ERD196356:ERD196824 FAZ196356:FAZ196824 FKV196356:FKV196824 FUR196356:FUR196824 GEN196356:GEN196824 GOJ196356:GOJ196824 GYF196356:GYF196824 HIB196356:HIB196824 HRX196356:HRX196824 IBT196356:IBT196824 ILP196356:ILP196824 IVL196356:IVL196824 JFH196356:JFH196824 JPD196356:JPD196824 JYZ196356:JYZ196824 KIV196356:KIV196824 KSR196356:KSR196824 LCN196356:LCN196824 LMJ196356:LMJ196824 LWF196356:LWF196824 MGB196356:MGB196824 MPX196356:MPX196824 MZT196356:MZT196824 NJP196356:NJP196824 NTL196356:NTL196824 ODH196356:ODH196824 OND196356:OND196824 OWZ196356:OWZ196824 PGV196356:PGV196824 PQR196356:PQR196824 QAN196356:QAN196824 QKJ196356:QKJ196824 QUF196356:QUF196824 REB196356:REB196824 RNX196356:RNX196824 RXT196356:RXT196824 SHP196356:SHP196824 SRL196356:SRL196824 TBH196356:TBH196824 TLD196356:TLD196824 TUZ196356:TUZ196824 UEV196356:UEV196824 UOR196356:UOR196824 UYN196356:UYN196824 VIJ196356:VIJ196824 VSF196356:VSF196824 WCB196356:WCB196824 WLX196356:WLX196824 WVT196356:WVT196824 O261892:O262360 JH261892:JH262360 TD261892:TD262360 ACZ261892:ACZ262360 AMV261892:AMV262360 AWR261892:AWR262360 BGN261892:BGN262360 BQJ261892:BQJ262360 CAF261892:CAF262360 CKB261892:CKB262360 CTX261892:CTX262360 DDT261892:DDT262360 DNP261892:DNP262360 DXL261892:DXL262360 EHH261892:EHH262360 ERD261892:ERD262360 FAZ261892:FAZ262360 FKV261892:FKV262360 FUR261892:FUR262360 GEN261892:GEN262360 GOJ261892:GOJ262360 GYF261892:GYF262360 HIB261892:HIB262360 HRX261892:HRX262360 IBT261892:IBT262360 ILP261892:ILP262360 IVL261892:IVL262360 JFH261892:JFH262360 JPD261892:JPD262360 JYZ261892:JYZ262360 KIV261892:KIV262360 KSR261892:KSR262360 LCN261892:LCN262360 LMJ261892:LMJ262360 LWF261892:LWF262360 MGB261892:MGB262360 MPX261892:MPX262360 MZT261892:MZT262360 NJP261892:NJP262360 NTL261892:NTL262360 ODH261892:ODH262360 OND261892:OND262360 OWZ261892:OWZ262360 PGV261892:PGV262360 PQR261892:PQR262360 QAN261892:QAN262360 QKJ261892:QKJ262360 QUF261892:QUF262360 REB261892:REB262360 RNX261892:RNX262360 RXT261892:RXT262360 SHP261892:SHP262360 SRL261892:SRL262360 TBH261892:TBH262360 TLD261892:TLD262360 TUZ261892:TUZ262360 UEV261892:UEV262360 UOR261892:UOR262360 UYN261892:UYN262360 VIJ261892:VIJ262360 VSF261892:VSF262360 WCB261892:WCB262360 WLX261892:WLX262360 WVT261892:WVT262360 O327428:O327896 JH327428:JH327896 TD327428:TD327896 ACZ327428:ACZ327896 AMV327428:AMV327896 AWR327428:AWR327896 BGN327428:BGN327896 BQJ327428:BQJ327896 CAF327428:CAF327896 CKB327428:CKB327896 CTX327428:CTX327896 DDT327428:DDT327896 DNP327428:DNP327896 DXL327428:DXL327896 EHH327428:EHH327896 ERD327428:ERD327896 FAZ327428:FAZ327896 FKV327428:FKV327896 FUR327428:FUR327896 GEN327428:GEN327896 GOJ327428:GOJ327896 GYF327428:GYF327896 HIB327428:HIB327896 HRX327428:HRX327896 IBT327428:IBT327896 ILP327428:ILP327896 IVL327428:IVL327896 JFH327428:JFH327896 JPD327428:JPD327896 JYZ327428:JYZ327896 KIV327428:KIV327896 KSR327428:KSR327896 LCN327428:LCN327896 LMJ327428:LMJ327896 LWF327428:LWF327896 MGB327428:MGB327896 MPX327428:MPX327896 MZT327428:MZT327896 NJP327428:NJP327896 NTL327428:NTL327896 ODH327428:ODH327896 OND327428:OND327896 OWZ327428:OWZ327896 PGV327428:PGV327896 PQR327428:PQR327896 QAN327428:QAN327896 QKJ327428:QKJ327896 QUF327428:QUF327896 REB327428:REB327896 RNX327428:RNX327896 RXT327428:RXT327896 SHP327428:SHP327896 SRL327428:SRL327896 TBH327428:TBH327896 TLD327428:TLD327896 TUZ327428:TUZ327896 UEV327428:UEV327896 UOR327428:UOR327896 UYN327428:UYN327896 VIJ327428:VIJ327896 VSF327428:VSF327896 WCB327428:WCB327896 WLX327428:WLX327896 WVT327428:WVT327896 O392964:O393432 JH392964:JH393432 TD392964:TD393432 ACZ392964:ACZ393432 AMV392964:AMV393432 AWR392964:AWR393432 BGN392964:BGN393432 BQJ392964:BQJ393432 CAF392964:CAF393432 CKB392964:CKB393432 CTX392964:CTX393432 DDT392964:DDT393432 DNP392964:DNP393432 DXL392964:DXL393432 EHH392964:EHH393432 ERD392964:ERD393432 FAZ392964:FAZ393432 FKV392964:FKV393432 FUR392964:FUR393432 GEN392964:GEN393432 GOJ392964:GOJ393432 GYF392964:GYF393432 HIB392964:HIB393432 HRX392964:HRX393432 IBT392964:IBT393432 ILP392964:ILP393432 IVL392964:IVL393432 JFH392964:JFH393432 JPD392964:JPD393432 JYZ392964:JYZ393432 KIV392964:KIV393432 KSR392964:KSR393432 LCN392964:LCN393432 LMJ392964:LMJ393432 LWF392964:LWF393432 MGB392964:MGB393432 MPX392964:MPX393432 MZT392964:MZT393432 NJP392964:NJP393432 NTL392964:NTL393432 ODH392964:ODH393432 OND392964:OND393432 OWZ392964:OWZ393432 PGV392964:PGV393432 PQR392964:PQR393432 QAN392964:QAN393432 QKJ392964:QKJ393432 QUF392964:QUF393432 REB392964:REB393432 RNX392964:RNX393432 RXT392964:RXT393432 SHP392964:SHP393432 SRL392964:SRL393432 TBH392964:TBH393432 TLD392964:TLD393432 TUZ392964:TUZ393432 UEV392964:UEV393432 UOR392964:UOR393432 UYN392964:UYN393432 VIJ392964:VIJ393432 VSF392964:VSF393432 WCB392964:WCB393432 WLX392964:WLX393432 WVT392964:WVT393432 O458500:O458968 JH458500:JH458968 TD458500:TD458968 ACZ458500:ACZ458968 AMV458500:AMV458968 AWR458500:AWR458968 BGN458500:BGN458968 BQJ458500:BQJ458968 CAF458500:CAF458968 CKB458500:CKB458968 CTX458500:CTX458968 DDT458500:DDT458968 DNP458500:DNP458968 DXL458500:DXL458968 EHH458500:EHH458968 ERD458500:ERD458968 FAZ458500:FAZ458968 FKV458500:FKV458968 FUR458500:FUR458968 GEN458500:GEN458968 GOJ458500:GOJ458968 GYF458500:GYF458968 HIB458500:HIB458968 HRX458500:HRX458968 IBT458500:IBT458968 ILP458500:ILP458968 IVL458500:IVL458968 JFH458500:JFH458968 JPD458500:JPD458968 JYZ458500:JYZ458968 KIV458500:KIV458968 KSR458500:KSR458968 LCN458500:LCN458968 LMJ458500:LMJ458968 LWF458500:LWF458968 MGB458500:MGB458968 MPX458500:MPX458968 MZT458500:MZT458968 NJP458500:NJP458968 NTL458500:NTL458968 ODH458500:ODH458968 OND458500:OND458968 OWZ458500:OWZ458968 PGV458500:PGV458968 PQR458500:PQR458968 QAN458500:QAN458968 QKJ458500:QKJ458968 QUF458500:QUF458968 REB458500:REB458968 RNX458500:RNX458968 RXT458500:RXT458968 SHP458500:SHP458968 SRL458500:SRL458968 TBH458500:TBH458968 TLD458500:TLD458968 TUZ458500:TUZ458968 UEV458500:UEV458968 UOR458500:UOR458968 UYN458500:UYN458968 VIJ458500:VIJ458968 VSF458500:VSF458968 WCB458500:WCB458968 WLX458500:WLX458968 WVT458500:WVT458968 O524036:O524504 JH524036:JH524504 TD524036:TD524504 ACZ524036:ACZ524504 AMV524036:AMV524504 AWR524036:AWR524504 BGN524036:BGN524504 BQJ524036:BQJ524504 CAF524036:CAF524504 CKB524036:CKB524504 CTX524036:CTX524504 DDT524036:DDT524504 DNP524036:DNP524504 DXL524036:DXL524504 EHH524036:EHH524504 ERD524036:ERD524504 FAZ524036:FAZ524504 FKV524036:FKV524504 FUR524036:FUR524504 GEN524036:GEN524504 GOJ524036:GOJ524504 GYF524036:GYF524504 HIB524036:HIB524504 HRX524036:HRX524504 IBT524036:IBT524504 ILP524036:ILP524504 IVL524036:IVL524504 JFH524036:JFH524504 JPD524036:JPD524504 JYZ524036:JYZ524504 KIV524036:KIV524504 KSR524036:KSR524504 LCN524036:LCN524504 LMJ524036:LMJ524504 LWF524036:LWF524504 MGB524036:MGB524504 MPX524036:MPX524504 MZT524036:MZT524504 NJP524036:NJP524504 NTL524036:NTL524504 ODH524036:ODH524504 OND524036:OND524504 OWZ524036:OWZ524504 PGV524036:PGV524504 PQR524036:PQR524504 QAN524036:QAN524504 QKJ524036:QKJ524504 QUF524036:QUF524504 REB524036:REB524504 RNX524036:RNX524504 RXT524036:RXT524504 SHP524036:SHP524504 SRL524036:SRL524504 TBH524036:TBH524504 TLD524036:TLD524504 TUZ524036:TUZ524504 UEV524036:UEV524504 UOR524036:UOR524504 UYN524036:UYN524504 VIJ524036:VIJ524504 VSF524036:VSF524504 WCB524036:WCB524504 WLX524036:WLX524504 WVT524036:WVT524504 O589572:O590040 JH589572:JH590040 TD589572:TD590040 ACZ589572:ACZ590040 AMV589572:AMV590040 AWR589572:AWR590040 BGN589572:BGN590040 BQJ589572:BQJ590040 CAF589572:CAF590040 CKB589572:CKB590040 CTX589572:CTX590040 DDT589572:DDT590040 DNP589572:DNP590040 DXL589572:DXL590040 EHH589572:EHH590040 ERD589572:ERD590040 FAZ589572:FAZ590040 FKV589572:FKV590040 FUR589572:FUR590040 GEN589572:GEN590040 GOJ589572:GOJ590040 GYF589572:GYF590040 HIB589572:HIB590040 HRX589572:HRX590040 IBT589572:IBT590040 ILP589572:ILP590040 IVL589572:IVL590040 JFH589572:JFH590040 JPD589572:JPD590040 JYZ589572:JYZ590040 KIV589572:KIV590040 KSR589572:KSR590040 LCN589572:LCN590040 LMJ589572:LMJ590040 LWF589572:LWF590040 MGB589572:MGB590040 MPX589572:MPX590040 MZT589572:MZT590040 NJP589572:NJP590040 NTL589572:NTL590040 ODH589572:ODH590040 OND589572:OND590040 OWZ589572:OWZ590040 PGV589572:PGV590040 PQR589572:PQR590040 QAN589572:QAN590040 QKJ589572:QKJ590040 QUF589572:QUF590040 REB589572:REB590040 RNX589572:RNX590040 RXT589572:RXT590040 SHP589572:SHP590040 SRL589572:SRL590040 TBH589572:TBH590040 TLD589572:TLD590040 TUZ589572:TUZ590040 UEV589572:UEV590040 UOR589572:UOR590040 UYN589572:UYN590040 VIJ589572:VIJ590040 VSF589572:VSF590040 WCB589572:WCB590040 WLX589572:WLX590040 WVT589572:WVT590040 O655108:O655576 JH655108:JH655576 TD655108:TD655576 ACZ655108:ACZ655576 AMV655108:AMV655576 AWR655108:AWR655576 BGN655108:BGN655576 BQJ655108:BQJ655576 CAF655108:CAF655576 CKB655108:CKB655576 CTX655108:CTX655576 DDT655108:DDT655576 DNP655108:DNP655576 DXL655108:DXL655576 EHH655108:EHH655576 ERD655108:ERD655576 FAZ655108:FAZ655576 FKV655108:FKV655576 FUR655108:FUR655576 GEN655108:GEN655576 GOJ655108:GOJ655576 GYF655108:GYF655576 HIB655108:HIB655576 HRX655108:HRX655576 IBT655108:IBT655576 ILP655108:ILP655576 IVL655108:IVL655576 JFH655108:JFH655576 JPD655108:JPD655576 JYZ655108:JYZ655576 KIV655108:KIV655576 KSR655108:KSR655576 LCN655108:LCN655576 LMJ655108:LMJ655576 LWF655108:LWF655576 MGB655108:MGB655576 MPX655108:MPX655576 MZT655108:MZT655576 NJP655108:NJP655576 NTL655108:NTL655576 ODH655108:ODH655576 OND655108:OND655576 OWZ655108:OWZ655576 PGV655108:PGV655576 PQR655108:PQR655576 QAN655108:QAN655576 QKJ655108:QKJ655576 QUF655108:QUF655576 REB655108:REB655576 RNX655108:RNX655576 RXT655108:RXT655576 SHP655108:SHP655576 SRL655108:SRL655576 TBH655108:TBH655576 TLD655108:TLD655576 TUZ655108:TUZ655576 UEV655108:UEV655576 UOR655108:UOR655576 UYN655108:UYN655576 VIJ655108:VIJ655576 VSF655108:VSF655576 WCB655108:WCB655576 WLX655108:WLX655576 WVT655108:WVT655576 O720644:O721112 JH720644:JH721112 TD720644:TD721112 ACZ720644:ACZ721112 AMV720644:AMV721112 AWR720644:AWR721112 BGN720644:BGN721112 BQJ720644:BQJ721112 CAF720644:CAF721112 CKB720644:CKB721112 CTX720644:CTX721112 DDT720644:DDT721112 DNP720644:DNP721112 DXL720644:DXL721112 EHH720644:EHH721112 ERD720644:ERD721112 FAZ720644:FAZ721112 FKV720644:FKV721112 FUR720644:FUR721112 GEN720644:GEN721112 GOJ720644:GOJ721112 GYF720644:GYF721112 HIB720644:HIB721112 HRX720644:HRX721112 IBT720644:IBT721112 ILP720644:ILP721112 IVL720644:IVL721112 JFH720644:JFH721112 JPD720644:JPD721112 JYZ720644:JYZ721112 KIV720644:KIV721112 KSR720644:KSR721112 LCN720644:LCN721112 LMJ720644:LMJ721112 LWF720644:LWF721112 MGB720644:MGB721112 MPX720644:MPX721112 MZT720644:MZT721112 NJP720644:NJP721112 NTL720644:NTL721112 ODH720644:ODH721112 OND720644:OND721112 OWZ720644:OWZ721112 PGV720644:PGV721112 PQR720644:PQR721112 QAN720644:QAN721112 QKJ720644:QKJ721112 QUF720644:QUF721112 REB720644:REB721112 RNX720644:RNX721112 RXT720644:RXT721112 SHP720644:SHP721112 SRL720644:SRL721112 TBH720644:TBH721112 TLD720644:TLD721112 TUZ720644:TUZ721112 UEV720644:UEV721112 UOR720644:UOR721112 UYN720644:UYN721112 VIJ720644:VIJ721112 VSF720644:VSF721112 WCB720644:WCB721112 WLX720644:WLX721112 WVT720644:WVT721112 O786180:O786648 JH786180:JH786648 TD786180:TD786648 ACZ786180:ACZ786648 AMV786180:AMV786648 AWR786180:AWR786648 BGN786180:BGN786648 BQJ786180:BQJ786648 CAF786180:CAF786648 CKB786180:CKB786648 CTX786180:CTX786648 DDT786180:DDT786648 DNP786180:DNP786648 DXL786180:DXL786648 EHH786180:EHH786648 ERD786180:ERD786648 FAZ786180:FAZ786648 FKV786180:FKV786648 FUR786180:FUR786648 GEN786180:GEN786648 GOJ786180:GOJ786648 GYF786180:GYF786648 HIB786180:HIB786648 HRX786180:HRX786648 IBT786180:IBT786648 ILP786180:ILP786648 IVL786180:IVL786648 JFH786180:JFH786648 JPD786180:JPD786648 JYZ786180:JYZ786648 KIV786180:KIV786648 KSR786180:KSR786648 LCN786180:LCN786648 LMJ786180:LMJ786648 LWF786180:LWF786648 MGB786180:MGB786648 MPX786180:MPX786648 MZT786180:MZT786648 NJP786180:NJP786648 NTL786180:NTL786648 ODH786180:ODH786648 OND786180:OND786648 OWZ786180:OWZ786648 PGV786180:PGV786648 PQR786180:PQR786648 QAN786180:QAN786648 QKJ786180:QKJ786648 QUF786180:QUF786648 REB786180:REB786648 RNX786180:RNX786648 RXT786180:RXT786648 SHP786180:SHP786648 SRL786180:SRL786648 TBH786180:TBH786648 TLD786180:TLD786648 TUZ786180:TUZ786648 UEV786180:UEV786648 UOR786180:UOR786648 UYN786180:UYN786648 VIJ786180:VIJ786648 VSF786180:VSF786648 WCB786180:WCB786648 WLX786180:WLX786648 WVT786180:WVT786648 O851716:O852184 JH851716:JH852184 TD851716:TD852184 ACZ851716:ACZ852184 AMV851716:AMV852184 AWR851716:AWR852184 BGN851716:BGN852184 BQJ851716:BQJ852184 CAF851716:CAF852184 CKB851716:CKB852184 CTX851716:CTX852184 DDT851716:DDT852184 DNP851716:DNP852184 DXL851716:DXL852184 EHH851716:EHH852184 ERD851716:ERD852184 FAZ851716:FAZ852184 FKV851716:FKV852184 FUR851716:FUR852184 GEN851716:GEN852184 GOJ851716:GOJ852184 GYF851716:GYF852184 HIB851716:HIB852184 HRX851716:HRX852184 IBT851716:IBT852184 ILP851716:ILP852184 IVL851716:IVL852184 JFH851716:JFH852184 JPD851716:JPD852184 JYZ851716:JYZ852184 KIV851716:KIV852184 KSR851716:KSR852184 LCN851716:LCN852184 LMJ851716:LMJ852184 LWF851716:LWF852184 MGB851716:MGB852184 MPX851716:MPX852184 MZT851716:MZT852184 NJP851716:NJP852184 NTL851716:NTL852184 ODH851716:ODH852184 OND851716:OND852184 OWZ851716:OWZ852184 PGV851716:PGV852184 PQR851716:PQR852184 QAN851716:QAN852184 QKJ851716:QKJ852184 QUF851716:QUF852184 REB851716:REB852184 RNX851716:RNX852184 RXT851716:RXT852184 SHP851716:SHP852184 SRL851716:SRL852184 TBH851716:TBH852184 TLD851716:TLD852184 TUZ851716:TUZ852184 UEV851716:UEV852184 UOR851716:UOR852184 UYN851716:UYN852184 VIJ851716:VIJ852184 VSF851716:VSF852184 WCB851716:WCB852184 WLX851716:WLX852184 WVT851716:WVT852184 O917252:O917720 JH917252:JH917720 TD917252:TD917720 ACZ917252:ACZ917720 AMV917252:AMV917720 AWR917252:AWR917720 BGN917252:BGN917720 BQJ917252:BQJ917720 CAF917252:CAF917720 CKB917252:CKB917720 CTX917252:CTX917720 DDT917252:DDT917720 DNP917252:DNP917720 DXL917252:DXL917720 EHH917252:EHH917720 ERD917252:ERD917720 FAZ917252:FAZ917720 FKV917252:FKV917720 FUR917252:FUR917720 GEN917252:GEN917720 GOJ917252:GOJ917720 GYF917252:GYF917720 HIB917252:HIB917720 HRX917252:HRX917720 IBT917252:IBT917720 ILP917252:ILP917720 IVL917252:IVL917720 JFH917252:JFH917720 JPD917252:JPD917720 JYZ917252:JYZ917720 KIV917252:KIV917720 KSR917252:KSR917720 LCN917252:LCN917720 LMJ917252:LMJ917720 LWF917252:LWF917720 MGB917252:MGB917720 MPX917252:MPX917720 MZT917252:MZT917720 NJP917252:NJP917720 NTL917252:NTL917720 ODH917252:ODH917720 OND917252:OND917720 OWZ917252:OWZ917720 PGV917252:PGV917720 PQR917252:PQR917720 QAN917252:QAN917720 QKJ917252:QKJ917720 QUF917252:QUF917720 REB917252:REB917720 RNX917252:RNX917720 RXT917252:RXT917720 SHP917252:SHP917720 SRL917252:SRL917720 TBH917252:TBH917720 TLD917252:TLD917720 TUZ917252:TUZ917720 UEV917252:UEV917720 UOR917252:UOR917720 UYN917252:UYN917720 VIJ917252:VIJ917720 VSF917252:VSF917720 WCB917252:WCB917720 WLX917252:WLX917720 WVT917252:WVT917720 O982788:O983256 JH982788:JH983256 TD982788:TD983256 ACZ982788:ACZ983256 AMV982788:AMV983256 AWR982788:AWR983256 BGN982788:BGN983256 BQJ982788:BQJ983256 CAF982788:CAF983256 CKB982788:CKB983256 CTX982788:CTX983256 DDT982788:DDT983256 DNP982788:DNP983256 DXL982788:DXL983256 EHH982788:EHH983256 ERD982788:ERD983256 FAZ982788:FAZ983256 FKV982788:FKV983256 FUR982788:FUR983256 GEN982788:GEN983256 GOJ982788:GOJ983256 GYF982788:GYF983256 HIB982788:HIB983256 HRX982788:HRX983256 IBT982788:IBT983256 ILP982788:ILP983256 IVL982788:IVL983256 JFH982788:JFH983256 JPD982788:JPD983256 JYZ982788:JYZ983256 KIV982788:KIV983256 KSR982788:KSR983256 LCN982788:LCN983256 LMJ982788:LMJ983256 LWF982788:LWF983256 MGB982788:MGB983256 MPX982788:MPX983256 MZT982788:MZT983256 NJP982788:NJP983256 NTL982788:NTL983256 ODH982788:ODH983256 OND982788:OND983256 OWZ982788:OWZ983256 PGV982788:PGV983256 PQR982788:PQR983256 QAN982788:QAN983256 QKJ982788:QKJ983256 QUF982788:QUF983256 REB982788:REB983256 RNX982788:RNX983256 RXT982788:RXT983256 SHP982788:SHP983256 SRL982788:SRL983256 TBH982788:TBH983256 TLD982788:TLD983256 TUZ982788:TUZ983256 UEV982788:UEV983256 UOR982788:UOR983256 UYN982788:UYN983256 VIJ982788:VIJ983256 VSF982788:VSF983256 WCB982788:WCB983256 WLX982788:WLX983256 O304 O283 O229:O272 O153:O182 O115:O144 O77:O106 O191:O220 O39:O68 O293 O326:O328" xr:uid="{00000000-0002-0000-0800-000006000000}">
      <formula1>$O$1:$O$2</formula1>
    </dataValidation>
    <dataValidation type="list" allowBlank="1" showInputMessage="1" showErrorMessage="1" sqref="WVM982788:WVM983256 SW31:SW301 ACS31:ACS301 AMO31:AMO301 AWK31:AWK301 BGG31:BGG301 BQC31:BQC301 BZY31:BZY301 CJU31:CJU301 CTQ31:CTQ301 DDM31:DDM301 DNI31:DNI301 DXE31:DXE301 EHA31:EHA301 EQW31:EQW301 FAS31:FAS301 FKO31:FKO301 FUK31:FUK301 GEG31:GEG301 GOC31:GOC301 GXY31:GXY301 HHU31:HHU301 HRQ31:HRQ301 IBM31:IBM301 ILI31:ILI301 IVE31:IVE301 JFA31:JFA301 JOW31:JOW301 JYS31:JYS301 KIO31:KIO301 KSK31:KSK301 LCG31:LCG301 LMC31:LMC301 LVY31:LVY301 MFU31:MFU301 MPQ31:MPQ301 MZM31:MZM301 NJI31:NJI301 NTE31:NTE301 ODA31:ODA301 OMW31:OMW301 OWS31:OWS301 PGO31:PGO301 PQK31:PQK301 QAG31:QAG301 QKC31:QKC301 QTY31:QTY301 RDU31:RDU301 RNQ31:RNQ301 RXM31:RXM301 SHI31:SHI301 SRE31:SRE301 TBA31:TBA301 TKW31:TKW301 TUS31:TUS301 UEO31:UEO301 UOK31:UOK301 UYG31:UYG301 VIC31:VIC301 VRY31:VRY301 WBU31:WBU301 WLQ31:WLQ301 WVM31:WVM301 JA31:JA301 H65284:H65752 JA65284:JA65752 SW65284:SW65752 ACS65284:ACS65752 AMO65284:AMO65752 AWK65284:AWK65752 BGG65284:BGG65752 BQC65284:BQC65752 BZY65284:BZY65752 CJU65284:CJU65752 CTQ65284:CTQ65752 DDM65284:DDM65752 DNI65284:DNI65752 DXE65284:DXE65752 EHA65284:EHA65752 EQW65284:EQW65752 FAS65284:FAS65752 FKO65284:FKO65752 FUK65284:FUK65752 GEG65284:GEG65752 GOC65284:GOC65752 GXY65284:GXY65752 HHU65284:HHU65752 HRQ65284:HRQ65752 IBM65284:IBM65752 ILI65284:ILI65752 IVE65284:IVE65752 JFA65284:JFA65752 JOW65284:JOW65752 JYS65284:JYS65752 KIO65284:KIO65752 KSK65284:KSK65752 LCG65284:LCG65752 LMC65284:LMC65752 LVY65284:LVY65752 MFU65284:MFU65752 MPQ65284:MPQ65752 MZM65284:MZM65752 NJI65284:NJI65752 NTE65284:NTE65752 ODA65284:ODA65752 OMW65284:OMW65752 OWS65284:OWS65752 PGO65284:PGO65752 PQK65284:PQK65752 QAG65284:QAG65752 QKC65284:QKC65752 QTY65284:QTY65752 RDU65284:RDU65752 RNQ65284:RNQ65752 RXM65284:RXM65752 SHI65284:SHI65752 SRE65284:SRE65752 TBA65284:TBA65752 TKW65284:TKW65752 TUS65284:TUS65752 UEO65284:UEO65752 UOK65284:UOK65752 UYG65284:UYG65752 VIC65284:VIC65752 VRY65284:VRY65752 WBU65284:WBU65752 WLQ65284:WLQ65752 WVM65284:WVM65752 H130820:H131288 JA130820:JA131288 SW130820:SW131288 ACS130820:ACS131288 AMO130820:AMO131288 AWK130820:AWK131288 BGG130820:BGG131288 BQC130820:BQC131288 BZY130820:BZY131288 CJU130820:CJU131288 CTQ130820:CTQ131288 DDM130820:DDM131288 DNI130820:DNI131288 DXE130820:DXE131288 EHA130820:EHA131288 EQW130820:EQW131288 FAS130820:FAS131288 FKO130820:FKO131288 FUK130820:FUK131288 GEG130820:GEG131288 GOC130820:GOC131288 GXY130820:GXY131288 HHU130820:HHU131288 HRQ130820:HRQ131288 IBM130820:IBM131288 ILI130820:ILI131288 IVE130820:IVE131288 JFA130820:JFA131288 JOW130820:JOW131288 JYS130820:JYS131288 KIO130820:KIO131288 KSK130820:KSK131288 LCG130820:LCG131288 LMC130820:LMC131288 LVY130820:LVY131288 MFU130820:MFU131288 MPQ130820:MPQ131288 MZM130820:MZM131288 NJI130820:NJI131288 NTE130820:NTE131288 ODA130820:ODA131288 OMW130820:OMW131288 OWS130820:OWS131288 PGO130820:PGO131288 PQK130820:PQK131288 QAG130820:QAG131288 QKC130820:QKC131288 QTY130820:QTY131288 RDU130820:RDU131288 RNQ130820:RNQ131288 RXM130820:RXM131288 SHI130820:SHI131288 SRE130820:SRE131288 TBA130820:TBA131288 TKW130820:TKW131288 TUS130820:TUS131288 UEO130820:UEO131288 UOK130820:UOK131288 UYG130820:UYG131288 VIC130820:VIC131288 VRY130820:VRY131288 WBU130820:WBU131288 WLQ130820:WLQ131288 WVM130820:WVM131288 H196356:H196824 JA196356:JA196824 SW196356:SW196824 ACS196356:ACS196824 AMO196356:AMO196824 AWK196356:AWK196824 BGG196356:BGG196824 BQC196356:BQC196824 BZY196356:BZY196824 CJU196356:CJU196824 CTQ196356:CTQ196824 DDM196356:DDM196824 DNI196356:DNI196824 DXE196356:DXE196824 EHA196356:EHA196824 EQW196356:EQW196824 FAS196356:FAS196824 FKO196356:FKO196824 FUK196356:FUK196824 GEG196356:GEG196824 GOC196356:GOC196824 GXY196356:GXY196824 HHU196356:HHU196824 HRQ196356:HRQ196824 IBM196356:IBM196824 ILI196356:ILI196824 IVE196356:IVE196824 JFA196356:JFA196824 JOW196356:JOW196824 JYS196356:JYS196824 KIO196356:KIO196824 KSK196356:KSK196824 LCG196356:LCG196824 LMC196356:LMC196824 LVY196356:LVY196824 MFU196356:MFU196824 MPQ196356:MPQ196824 MZM196356:MZM196824 NJI196356:NJI196824 NTE196356:NTE196824 ODA196356:ODA196824 OMW196356:OMW196824 OWS196356:OWS196824 PGO196356:PGO196824 PQK196356:PQK196824 QAG196356:QAG196824 QKC196356:QKC196824 QTY196356:QTY196824 RDU196356:RDU196824 RNQ196356:RNQ196824 RXM196356:RXM196824 SHI196356:SHI196824 SRE196356:SRE196824 TBA196356:TBA196824 TKW196356:TKW196824 TUS196356:TUS196824 UEO196356:UEO196824 UOK196356:UOK196824 UYG196356:UYG196824 VIC196356:VIC196824 VRY196356:VRY196824 WBU196356:WBU196824 WLQ196356:WLQ196824 WVM196356:WVM196824 H261892:H262360 JA261892:JA262360 SW261892:SW262360 ACS261892:ACS262360 AMO261892:AMO262360 AWK261892:AWK262360 BGG261892:BGG262360 BQC261892:BQC262360 BZY261892:BZY262360 CJU261892:CJU262360 CTQ261892:CTQ262360 DDM261892:DDM262360 DNI261892:DNI262360 DXE261892:DXE262360 EHA261892:EHA262360 EQW261892:EQW262360 FAS261892:FAS262360 FKO261892:FKO262360 FUK261892:FUK262360 GEG261892:GEG262360 GOC261892:GOC262360 GXY261892:GXY262360 HHU261892:HHU262360 HRQ261892:HRQ262360 IBM261892:IBM262360 ILI261892:ILI262360 IVE261892:IVE262360 JFA261892:JFA262360 JOW261892:JOW262360 JYS261892:JYS262360 KIO261892:KIO262360 KSK261892:KSK262360 LCG261892:LCG262360 LMC261892:LMC262360 LVY261892:LVY262360 MFU261892:MFU262360 MPQ261892:MPQ262360 MZM261892:MZM262360 NJI261892:NJI262360 NTE261892:NTE262360 ODA261892:ODA262360 OMW261892:OMW262360 OWS261892:OWS262360 PGO261892:PGO262360 PQK261892:PQK262360 QAG261892:QAG262360 QKC261892:QKC262360 QTY261892:QTY262360 RDU261892:RDU262360 RNQ261892:RNQ262360 RXM261892:RXM262360 SHI261892:SHI262360 SRE261892:SRE262360 TBA261892:TBA262360 TKW261892:TKW262360 TUS261892:TUS262360 UEO261892:UEO262360 UOK261892:UOK262360 UYG261892:UYG262360 VIC261892:VIC262360 VRY261892:VRY262360 WBU261892:WBU262360 WLQ261892:WLQ262360 WVM261892:WVM262360 H327428:H327896 JA327428:JA327896 SW327428:SW327896 ACS327428:ACS327896 AMO327428:AMO327896 AWK327428:AWK327896 BGG327428:BGG327896 BQC327428:BQC327896 BZY327428:BZY327896 CJU327428:CJU327896 CTQ327428:CTQ327896 DDM327428:DDM327896 DNI327428:DNI327896 DXE327428:DXE327896 EHA327428:EHA327896 EQW327428:EQW327896 FAS327428:FAS327896 FKO327428:FKO327896 FUK327428:FUK327896 GEG327428:GEG327896 GOC327428:GOC327896 GXY327428:GXY327896 HHU327428:HHU327896 HRQ327428:HRQ327896 IBM327428:IBM327896 ILI327428:ILI327896 IVE327428:IVE327896 JFA327428:JFA327896 JOW327428:JOW327896 JYS327428:JYS327896 KIO327428:KIO327896 KSK327428:KSK327896 LCG327428:LCG327896 LMC327428:LMC327896 LVY327428:LVY327896 MFU327428:MFU327896 MPQ327428:MPQ327896 MZM327428:MZM327896 NJI327428:NJI327896 NTE327428:NTE327896 ODA327428:ODA327896 OMW327428:OMW327896 OWS327428:OWS327896 PGO327428:PGO327896 PQK327428:PQK327896 QAG327428:QAG327896 QKC327428:QKC327896 QTY327428:QTY327896 RDU327428:RDU327896 RNQ327428:RNQ327896 RXM327428:RXM327896 SHI327428:SHI327896 SRE327428:SRE327896 TBA327428:TBA327896 TKW327428:TKW327896 TUS327428:TUS327896 UEO327428:UEO327896 UOK327428:UOK327896 UYG327428:UYG327896 VIC327428:VIC327896 VRY327428:VRY327896 WBU327428:WBU327896 WLQ327428:WLQ327896 WVM327428:WVM327896 H392964:H393432 JA392964:JA393432 SW392964:SW393432 ACS392964:ACS393432 AMO392964:AMO393432 AWK392964:AWK393432 BGG392964:BGG393432 BQC392964:BQC393432 BZY392964:BZY393432 CJU392964:CJU393432 CTQ392964:CTQ393432 DDM392964:DDM393432 DNI392964:DNI393432 DXE392964:DXE393432 EHA392964:EHA393432 EQW392964:EQW393432 FAS392964:FAS393432 FKO392964:FKO393432 FUK392964:FUK393432 GEG392964:GEG393432 GOC392964:GOC393432 GXY392964:GXY393432 HHU392964:HHU393432 HRQ392964:HRQ393432 IBM392964:IBM393432 ILI392964:ILI393432 IVE392964:IVE393432 JFA392964:JFA393432 JOW392964:JOW393432 JYS392964:JYS393432 KIO392964:KIO393432 KSK392964:KSK393432 LCG392964:LCG393432 LMC392964:LMC393432 LVY392964:LVY393432 MFU392964:MFU393432 MPQ392964:MPQ393432 MZM392964:MZM393432 NJI392964:NJI393432 NTE392964:NTE393432 ODA392964:ODA393432 OMW392964:OMW393432 OWS392964:OWS393432 PGO392964:PGO393432 PQK392964:PQK393432 QAG392964:QAG393432 QKC392964:QKC393432 QTY392964:QTY393432 RDU392964:RDU393432 RNQ392964:RNQ393432 RXM392964:RXM393432 SHI392964:SHI393432 SRE392964:SRE393432 TBA392964:TBA393432 TKW392964:TKW393432 TUS392964:TUS393432 UEO392964:UEO393432 UOK392964:UOK393432 UYG392964:UYG393432 VIC392964:VIC393432 VRY392964:VRY393432 WBU392964:WBU393432 WLQ392964:WLQ393432 WVM392964:WVM393432 H458500:H458968 JA458500:JA458968 SW458500:SW458968 ACS458500:ACS458968 AMO458500:AMO458968 AWK458500:AWK458968 BGG458500:BGG458968 BQC458500:BQC458968 BZY458500:BZY458968 CJU458500:CJU458968 CTQ458500:CTQ458968 DDM458500:DDM458968 DNI458500:DNI458968 DXE458500:DXE458968 EHA458500:EHA458968 EQW458500:EQW458968 FAS458500:FAS458968 FKO458500:FKO458968 FUK458500:FUK458968 GEG458500:GEG458968 GOC458500:GOC458968 GXY458500:GXY458968 HHU458500:HHU458968 HRQ458500:HRQ458968 IBM458500:IBM458968 ILI458500:ILI458968 IVE458500:IVE458968 JFA458500:JFA458968 JOW458500:JOW458968 JYS458500:JYS458968 KIO458500:KIO458968 KSK458500:KSK458968 LCG458500:LCG458968 LMC458500:LMC458968 LVY458500:LVY458968 MFU458500:MFU458968 MPQ458500:MPQ458968 MZM458500:MZM458968 NJI458500:NJI458968 NTE458500:NTE458968 ODA458500:ODA458968 OMW458500:OMW458968 OWS458500:OWS458968 PGO458500:PGO458968 PQK458500:PQK458968 QAG458500:QAG458968 QKC458500:QKC458968 QTY458500:QTY458968 RDU458500:RDU458968 RNQ458500:RNQ458968 RXM458500:RXM458968 SHI458500:SHI458968 SRE458500:SRE458968 TBA458500:TBA458968 TKW458500:TKW458968 TUS458500:TUS458968 UEO458500:UEO458968 UOK458500:UOK458968 UYG458500:UYG458968 VIC458500:VIC458968 VRY458500:VRY458968 WBU458500:WBU458968 WLQ458500:WLQ458968 WVM458500:WVM458968 H524036:H524504 JA524036:JA524504 SW524036:SW524504 ACS524036:ACS524504 AMO524036:AMO524504 AWK524036:AWK524504 BGG524036:BGG524504 BQC524036:BQC524504 BZY524036:BZY524504 CJU524036:CJU524504 CTQ524036:CTQ524504 DDM524036:DDM524504 DNI524036:DNI524504 DXE524036:DXE524504 EHA524036:EHA524504 EQW524036:EQW524504 FAS524036:FAS524504 FKO524036:FKO524504 FUK524036:FUK524504 GEG524036:GEG524504 GOC524036:GOC524504 GXY524036:GXY524504 HHU524036:HHU524504 HRQ524036:HRQ524504 IBM524036:IBM524504 ILI524036:ILI524504 IVE524036:IVE524504 JFA524036:JFA524504 JOW524036:JOW524504 JYS524036:JYS524504 KIO524036:KIO524504 KSK524036:KSK524504 LCG524036:LCG524504 LMC524036:LMC524504 LVY524036:LVY524504 MFU524036:MFU524504 MPQ524036:MPQ524504 MZM524036:MZM524504 NJI524036:NJI524504 NTE524036:NTE524504 ODA524036:ODA524504 OMW524036:OMW524504 OWS524036:OWS524504 PGO524036:PGO524504 PQK524036:PQK524504 QAG524036:QAG524504 QKC524036:QKC524504 QTY524036:QTY524504 RDU524036:RDU524504 RNQ524036:RNQ524504 RXM524036:RXM524504 SHI524036:SHI524504 SRE524036:SRE524504 TBA524036:TBA524504 TKW524036:TKW524504 TUS524036:TUS524504 UEO524036:UEO524504 UOK524036:UOK524504 UYG524036:UYG524504 VIC524036:VIC524504 VRY524036:VRY524504 WBU524036:WBU524504 WLQ524036:WLQ524504 WVM524036:WVM524504 H589572:H590040 JA589572:JA590040 SW589572:SW590040 ACS589572:ACS590040 AMO589572:AMO590040 AWK589572:AWK590040 BGG589572:BGG590040 BQC589572:BQC590040 BZY589572:BZY590040 CJU589572:CJU590040 CTQ589572:CTQ590040 DDM589572:DDM590040 DNI589572:DNI590040 DXE589572:DXE590040 EHA589572:EHA590040 EQW589572:EQW590040 FAS589572:FAS590040 FKO589572:FKO590040 FUK589572:FUK590040 GEG589572:GEG590040 GOC589572:GOC590040 GXY589572:GXY590040 HHU589572:HHU590040 HRQ589572:HRQ590040 IBM589572:IBM590040 ILI589572:ILI590040 IVE589572:IVE590040 JFA589572:JFA590040 JOW589572:JOW590040 JYS589572:JYS590040 KIO589572:KIO590040 KSK589572:KSK590040 LCG589572:LCG590040 LMC589572:LMC590040 LVY589572:LVY590040 MFU589572:MFU590040 MPQ589572:MPQ590040 MZM589572:MZM590040 NJI589572:NJI590040 NTE589572:NTE590040 ODA589572:ODA590040 OMW589572:OMW590040 OWS589572:OWS590040 PGO589572:PGO590040 PQK589572:PQK590040 QAG589572:QAG590040 QKC589572:QKC590040 QTY589572:QTY590040 RDU589572:RDU590040 RNQ589572:RNQ590040 RXM589572:RXM590040 SHI589572:SHI590040 SRE589572:SRE590040 TBA589572:TBA590040 TKW589572:TKW590040 TUS589572:TUS590040 UEO589572:UEO590040 UOK589572:UOK590040 UYG589572:UYG590040 VIC589572:VIC590040 VRY589572:VRY590040 WBU589572:WBU590040 WLQ589572:WLQ590040 WVM589572:WVM590040 H655108:H655576 JA655108:JA655576 SW655108:SW655576 ACS655108:ACS655576 AMO655108:AMO655576 AWK655108:AWK655576 BGG655108:BGG655576 BQC655108:BQC655576 BZY655108:BZY655576 CJU655108:CJU655576 CTQ655108:CTQ655576 DDM655108:DDM655576 DNI655108:DNI655576 DXE655108:DXE655576 EHA655108:EHA655576 EQW655108:EQW655576 FAS655108:FAS655576 FKO655108:FKO655576 FUK655108:FUK655576 GEG655108:GEG655576 GOC655108:GOC655576 GXY655108:GXY655576 HHU655108:HHU655576 HRQ655108:HRQ655576 IBM655108:IBM655576 ILI655108:ILI655576 IVE655108:IVE655576 JFA655108:JFA655576 JOW655108:JOW655576 JYS655108:JYS655576 KIO655108:KIO655576 KSK655108:KSK655576 LCG655108:LCG655576 LMC655108:LMC655576 LVY655108:LVY655576 MFU655108:MFU655576 MPQ655108:MPQ655576 MZM655108:MZM655576 NJI655108:NJI655576 NTE655108:NTE655576 ODA655108:ODA655576 OMW655108:OMW655576 OWS655108:OWS655576 PGO655108:PGO655576 PQK655108:PQK655576 QAG655108:QAG655576 QKC655108:QKC655576 QTY655108:QTY655576 RDU655108:RDU655576 RNQ655108:RNQ655576 RXM655108:RXM655576 SHI655108:SHI655576 SRE655108:SRE655576 TBA655108:TBA655576 TKW655108:TKW655576 TUS655108:TUS655576 UEO655108:UEO655576 UOK655108:UOK655576 UYG655108:UYG655576 VIC655108:VIC655576 VRY655108:VRY655576 WBU655108:WBU655576 WLQ655108:WLQ655576 WVM655108:WVM655576 H720644:H721112 JA720644:JA721112 SW720644:SW721112 ACS720644:ACS721112 AMO720644:AMO721112 AWK720644:AWK721112 BGG720644:BGG721112 BQC720644:BQC721112 BZY720644:BZY721112 CJU720644:CJU721112 CTQ720644:CTQ721112 DDM720644:DDM721112 DNI720644:DNI721112 DXE720644:DXE721112 EHA720644:EHA721112 EQW720644:EQW721112 FAS720644:FAS721112 FKO720644:FKO721112 FUK720644:FUK721112 GEG720644:GEG721112 GOC720644:GOC721112 GXY720644:GXY721112 HHU720644:HHU721112 HRQ720644:HRQ721112 IBM720644:IBM721112 ILI720644:ILI721112 IVE720644:IVE721112 JFA720644:JFA721112 JOW720644:JOW721112 JYS720644:JYS721112 KIO720644:KIO721112 KSK720644:KSK721112 LCG720644:LCG721112 LMC720644:LMC721112 LVY720644:LVY721112 MFU720644:MFU721112 MPQ720644:MPQ721112 MZM720644:MZM721112 NJI720644:NJI721112 NTE720644:NTE721112 ODA720644:ODA721112 OMW720644:OMW721112 OWS720644:OWS721112 PGO720644:PGO721112 PQK720644:PQK721112 QAG720644:QAG721112 QKC720644:QKC721112 QTY720644:QTY721112 RDU720644:RDU721112 RNQ720644:RNQ721112 RXM720644:RXM721112 SHI720644:SHI721112 SRE720644:SRE721112 TBA720644:TBA721112 TKW720644:TKW721112 TUS720644:TUS721112 UEO720644:UEO721112 UOK720644:UOK721112 UYG720644:UYG721112 VIC720644:VIC721112 VRY720644:VRY721112 WBU720644:WBU721112 WLQ720644:WLQ721112 WVM720644:WVM721112 H786180:H786648 JA786180:JA786648 SW786180:SW786648 ACS786180:ACS786648 AMO786180:AMO786648 AWK786180:AWK786648 BGG786180:BGG786648 BQC786180:BQC786648 BZY786180:BZY786648 CJU786180:CJU786648 CTQ786180:CTQ786648 DDM786180:DDM786648 DNI786180:DNI786648 DXE786180:DXE786648 EHA786180:EHA786648 EQW786180:EQW786648 FAS786180:FAS786648 FKO786180:FKO786648 FUK786180:FUK786648 GEG786180:GEG786648 GOC786180:GOC786648 GXY786180:GXY786648 HHU786180:HHU786648 HRQ786180:HRQ786648 IBM786180:IBM786648 ILI786180:ILI786648 IVE786180:IVE786648 JFA786180:JFA786648 JOW786180:JOW786648 JYS786180:JYS786648 KIO786180:KIO786648 KSK786180:KSK786648 LCG786180:LCG786648 LMC786180:LMC786648 LVY786180:LVY786648 MFU786180:MFU786648 MPQ786180:MPQ786648 MZM786180:MZM786648 NJI786180:NJI786648 NTE786180:NTE786648 ODA786180:ODA786648 OMW786180:OMW786648 OWS786180:OWS786648 PGO786180:PGO786648 PQK786180:PQK786648 QAG786180:QAG786648 QKC786180:QKC786648 QTY786180:QTY786648 RDU786180:RDU786648 RNQ786180:RNQ786648 RXM786180:RXM786648 SHI786180:SHI786648 SRE786180:SRE786648 TBA786180:TBA786648 TKW786180:TKW786648 TUS786180:TUS786648 UEO786180:UEO786648 UOK786180:UOK786648 UYG786180:UYG786648 VIC786180:VIC786648 VRY786180:VRY786648 WBU786180:WBU786648 WLQ786180:WLQ786648 WVM786180:WVM786648 H851716:H852184 JA851716:JA852184 SW851716:SW852184 ACS851716:ACS852184 AMO851716:AMO852184 AWK851716:AWK852184 BGG851716:BGG852184 BQC851716:BQC852184 BZY851716:BZY852184 CJU851716:CJU852184 CTQ851716:CTQ852184 DDM851716:DDM852184 DNI851716:DNI852184 DXE851716:DXE852184 EHA851716:EHA852184 EQW851716:EQW852184 FAS851716:FAS852184 FKO851716:FKO852184 FUK851716:FUK852184 GEG851716:GEG852184 GOC851716:GOC852184 GXY851716:GXY852184 HHU851716:HHU852184 HRQ851716:HRQ852184 IBM851716:IBM852184 ILI851716:ILI852184 IVE851716:IVE852184 JFA851716:JFA852184 JOW851716:JOW852184 JYS851716:JYS852184 KIO851716:KIO852184 KSK851716:KSK852184 LCG851716:LCG852184 LMC851716:LMC852184 LVY851716:LVY852184 MFU851716:MFU852184 MPQ851716:MPQ852184 MZM851716:MZM852184 NJI851716:NJI852184 NTE851716:NTE852184 ODA851716:ODA852184 OMW851716:OMW852184 OWS851716:OWS852184 PGO851716:PGO852184 PQK851716:PQK852184 QAG851716:QAG852184 QKC851716:QKC852184 QTY851716:QTY852184 RDU851716:RDU852184 RNQ851716:RNQ852184 RXM851716:RXM852184 SHI851716:SHI852184 SRE851716:SRE852184 TBA851716:TBA852184 TKW851716:TKW852184 TUS851716:TUS852184 UEO851716:UEO852184 UOK851716:UOK852184 UYG851716:UYG852184 VIC851716:VIC852184 VRY851716:VRY852184 WBU851716:WBU852184 WLQ851716:WLQ852184 WVM851716:WVM852184 H917252:H917720 JA917252:JA917720 SW917252:SW917720 ACS917252:ACS917720 AMO917252:AMO917720 AWK917252:AWK917720 BGG917252:BGG917720 BQC917252:BQC917720 BZY917252:BZY917720 CJU917252:CJU917720 CTQ917252:CTQ917720 DDM917252:DDM917720 DNI917252:DNI917720 DXE917252:DXE917720 EHA917252:EHA917720 EQW917252:EQW917720 FAS917252:FAS917720 FKO917252:FKO917720 FUK917252:FUK917720 GEG917252:GEG917720 GOC917252:GOC917720 GXY917252:GXY917720 HHU917252:HHU917720 HRQ917252:HRQ917720 IBM917252:IBM917720 ILI917252:ILI917720 IVE917252:IVE917720 JFA917252:JFA917720 JOW917252:JOW917720 JYS917252:JYS917720 KIO917252:KIO917720 KSK917252:KSK917720 LCG917252:LCG917720 LMC917252:LMC917720 LVY917252:LVY917720 MFU917252:MFU917720 MPQ917252:MPQ917720 MZM917252:MZM917720 NJI917252:NJI917720 NTE917252:NTE917720 ODA917252:ODA917720 OMW917252:OMW917720 OWS917252:OWS917720 PGO917252:PGO917720 PQK917252:PQK917720 QAG917252:QAG917720 QKC917252:QKC917720 QTY917252:QTY917720 RDU917252:RDU917720 RNQ917252:RNQ917720 RXM917252:RXM917720 SHI917252:SHI917720 SRE917252:SRE917720 TBA917252:TBA917720 TKW917252:TKW917720 TUS917252:TUS917720 UEO917252:UEO917720 UOK917252:UOK917720 UYG917252:UYG917720 VIC917252:VIC917720 VRY917252:VRY917720 WBU917252:WBU917720 WLQ917252:WLQ917720 WVM917252:WVM917720 H982788:H983256 JA982788:JA983256 SW982788:SW983256 ACS982788:ACS983256 AMO982788:AMO983256 AWK982788:AWK983256 BGG982788:BGG983256 BQC982788:BQC983256 BZY982788:BZY983256 CJU982788:CJU983256 CTQ982788:CTQ983256 DDM982788:DDM983256 DNI982788:DNI983256 DXE982788:DXE983256 EHA982788:EHA983256 EQW982788:EQW983256 FAS982788:FAS983256 FKO982788:FKO983256 FUK982788:FUK983256 GEG982788:GEG983256 GOC982788:GOC983256 GXY982788:GXY983256 HHU982788:HHU983256 HRQ982788:HRQ983256 IBM982788:IBM983256 ILI982788:ILI983256 IVE982788:IVE983256 JFA982788:JFA983256 JOW982788:JOW983256 JYS982788:JYS983256 KIO982788:KIO983256 KSK982788:KSK983256 LCG982788:LCG983256 LMC982788:LMC983256 LVY982788:LVY983256 MFU982788:MFU983256 MPQ982788:MPQ983256 MZM982788:MZM983256 NJI982788:NJI983256 NTE982788:NTE983256 ODA982788:ODA983256 OMW982788:OMW983256 OWS982788:OWS983256 PGO982788:PGO983256 PQK982788:PQK983256 QAG982788:QAG983256 QKC982788:QKC983256 QTY982788:QTY983256 RDU982788:RDU983256 RNQ982788:RNQ983256 RXM982788:RXM983256 SHI982788:SHI983256 SRE982788:SRE983256 TBA982788:TBA983256 TKW982788:TKW983256 TUS982788:TUS983256 UEO982788:UEO983256 UOK982788:UOK983256 UYG982788:UYG983256 VIC982788:VIC983256 VRY982788:VRY983256 WBU982788:WBU983256 WLQ982788:WLQ983256 H304 H283 H229:H272 H153:H182 H115:H144 H77:H106 H191:H220 H39:H68 H293 H326:H328" xr:uid="{00000000-0002-0000-0800-000007000000}">
      <formula1>$H$1:$H$20</formula1>
    </dataValidation>
    <dataValidation type="list" allowBlank="1" showInputMessage="1" showErrorMessage="1" sqref="WVS982788:WVS983256 JG31:JG301 TC31:TC301 ACY31:ACY301 AMU31:AMU301 AWQ31:AWQ301 BGM31:BGM301 BQI31:BQI301 CAE31:CAE301 CKA31:CKA301 CTW31:CTW301 DDS31:DDS301 DNO31:DNO301 DXK31:DXK301 EHG31:EHG301 ERC31:ERC301 FAY31:FAY301 FKU31:FKU301 FUQ31:FUQ301 GEM31:GEM301 GOI31:GOI301 GYE31:GYE301 HIA31:HIA301 HRW31:HRW301 IBS31:IBS301 ILO31:ILO301 IVK31:IVK301 JFG31:JFG301 JPC31:JPC301 JYY31:JYY301 KIU31:KIU301 KSQ31:KSQ301 LCM31:LCM301 LMI31:LMI301 LWE31:LWE301 MGA31:MGA301 MPW31:MPW301 MZS31:MZS301 NJO31:NJO301 NTK31:NTK301 ODG31:ODG301 ONC31:ONC301 OWY31:OWY301 PGU31:PGU301 PQQ31:PQQ301 QAM31:QAM301 QKI31:QKI301 QUE31:QUE301 REA31:REA301 RNW31:RNW301 RXS31:RXS301 SHO31:SHO301 SRK31:SRK301 TBG31:TBG301 TLC31:TLC301 TUY31:TUY301 UEU31:UEU301 UOQ31:UOQ301 UYM31:UYM301 VII31:VII301 VSE31:VSE301 WCA31:WCA301 WLW31:WLW301 WVS31:WVS301 N65284:N65752 JG65284:JG65752 TC65284:TC65752 ACY65284:ACY65752 AMU65284:AMU65752 AWQ65284:AWQ65752 BGM65284:BGM65752 BQI65284:BQI65752 CAE65284:CAE65752 CKA65284:CKA65752 CTW65284:CTW65752 DDS65284:DDS65752 DNO65284:DNO65752 DXK65284:DXK65752 EHG65284:EHG65752 ERC65284:ERC65752 FAY65284:FAY65752 FKU65284:FKU65752 FUQ65284:FUQ65752 GEM65284:GEM65752 GOI65284:GOI65752 GYE65284:GYE65752 HIA65284:HIA65752 HRW65284:HRW65752 IBS65284:IBS65752 ILO65284:ILO65752 IVK65284:IVK65752 JFG65284:JFG65752 JPC65284:JPC65752 JYY65284:JYY65752 KIU65284:KIU65752 KSQ65284:KSQ65752 LCM65284:LCM65752 LMI65284:LMI65752 LWE65284:LWE65752 MGA65284:MGA65752 MPW65284:MPW65752 MZS65284:MZS65752 NJO65284:NJO65752 NTK65284:NTK65752 ODG65284:ODG65752 ONC65284:ONC65752 OWY65284:OWY65752 PGU65284:PGU65752 PQQ65284:PQQ65752 QAM65284:QAM65752 QKI65284:QKI65752 QUE65284:QUE65752 REA65284:REA65752 RNW65284:RNW65752 RXS65284:RXS65752 SHO65284:SHO65752 SRK65284:SRK65752 TBG65284:TBG65752 TLC65284:TLC65752 TUY65284:TUY65752 UEU65284:UEU65752 UOQ65284:UOQ65752 UYM65284:UYM65752 VII65284:VII65752 VSE65284:VSE65752 WCA65284:WCA65752 WLW65284:WLW65752 WVS65284:WVS65752 N130820:N131288 JG130820:JG131288 TC130820:TC131288 ACY130820:ACY131288 AMU130820:AMU131288 AWQ130820:AWQ131288 BGM130820:BGM131288 BQI130820:BQI131288 CAE130820:CAE131288 CKA130820:CKA131288 CTW130820:CTW131288 DDS130820:DDS131288 DNO130820:DNO131288 DXK130820:DXK131288 EHG130820:EHG131288 ERC130820:ERC131288 FAY130820:FAY131288 FKU130820:FKU131288 FUQ130820:FUQ131288 GEM130820:GEM131288 GOI130820:GOI131288 GYE130820:GYE131288 HIA130820:HIA131288 HRW130820:HRW131288 IBS130820:IBS131288 ILO130820:ILO131288 IVK130820:IVK131288 JFG130820:JFG131288 JPC130820:JPC131288 JYY130820:JYY131288 KIU130820:KIU131288 KSQ130820:KSQ131288 LCM130820:LCM131288 LMI130820:LMI131288 LWE130820:LWE131288 MGA130820:MGA131288 MPW130820:MPW131288 MZS130820:MZS131288 NJO130820:NJO131288 NTK130820:NTK131288 ODG130820:ODG131288 ONC130820:ONC131288 OWY130820:OWY131288 PGU130820:PGU131288 PQQ130820:PQQ131288 QAM130820:QAM131288 QKI130820:QKI131288 QUE130820:QUE131288 REA130820:REA131288 RNW130820:RNW131288 RXS130820:RXS131288 SHO130820:SHO131288 SRK130820:SRK131288 TBG130820:TBG131288 TLC130820:TLC131288 TUY130820:TUY131288 UEU130820:UEU131288 UOQ130820:UOQ131288 UYM130820:UYM131288 VII130820:VII131288 VSE130820:VSE131288 WCA130820:WCA131288 WLW130820:WLW131288 WVS130820:WVS131288 N196356:N196824 JG196356:JG196824 TC196356:TC196824 ACY196356:ACY196824 AMU196356:AMU196824 AWQ196356:AWQ196824 BGM196356:BGM196824 BQI196356:BQI196824 CAE196356:CAE196824 CKA196356:CKA196824 CTW196356:CTW196824 DDS196356:DDS196824 DNO196356:DNO196824 DXK196356:DXK196824 EHG196356:EHG196824 ERC196356:ERC196824 FAY196356:FAY196824 FKU196356:FKU196824 FUQ196356:FUQ196824 GEM196356:GEM196824 GOI196356:GOI196824 GYE196356:GYE196824 HIA196356:HIA196824 HRW196356:HRW196824 IBS196356:IBS196824 ILO196356:ILO196824 IVK196356:IVK196824 JFG196356:JFG196824 JPC196356:JPC196824 JYY196356:JYY196824 KIU196356:KIU196824 KSQ196356:KSQ196824 LCM196356:LCM196824 LMI196356:LMI196824 LWE196356:LWE196824 MGA196356:MGA196824 MPW196356:MPW196824 MZS196356:MZS196824 NJO196356:NJO196824 NTK196356:NTK196824 ODG196356:ODG196824 ONC196356:ONC196824 OWY196356:OWY196824 PGU196356:PGU196824 PQQ196356:PQQ196824 QAM196356:QAM196824 QKI196356:QKI196824 QUE196356:QUE196824 REA196356:REA196824 RNW196356:RNW196824 RXS196356:RXS196824 SHO196356:SHO196824 SRK196356:SRK196824 TBG196356:TBG196824 TLC196356:TLC196824 TUY196356:TUY196824 UEU196356:UEU196824 UOQ196356:UOQ196824 UYM196356:UYM196824 VII196356:VII196824 VSE196356:VSE196824 WCA196356:WCA196824 WLW196356:WLW196824 WVS196356:WVS196824 N261892:N262360 JG261892:JG262360 TC261892:TC262360 ACY261892:ACY262360 AMU261892:AMU262360 AWQ261892:AWQ262360 BGM261892:BGM262360 BQI261892:BQI262360 CAE261892:CAE262360 CKA261892:CKA262360 CTW261892:CTW262360 DDS261892:DDS262360 DNO261892:DNO262360 DXK261892:DXK262360 EHG261892:EHG262360 ERC261892:ERC262360 FAY261892:FAY262360 FKU261892:FKU262360 FUQ261892:FUQ262360 GEM261892:GEM262360 GOI261892:GOI262360 GYE261892:GYE262360 HIA261892:HIA262360 HRW261892:HRW262360 IBS261892:IBS262360 ILO261892:ILO262360 IVK261892:IVK262360 JFG261892:JFG262360 JPC261892:JPC262360 JYY261892:JYY262360 KIU261892:KIU262360 KSQ261892:KSQ262360 LCM261892:LCM262360 LMI261892:LMI262360 LWE261892:LWE262360 MGA261892:MGA262360 MPW261892:MPW262360 MZS261892:MZS262360 NJO261892:NJO262360 NTK261892:NTK262360 ODG261892:ODG262360 ONC261892:ONC262360 OWY261892:OWY262360 PGU261892:PGU262360 PQQ261892:PQQ262360 QAM261892:QAM262360 QKI261892:QKI262360 QUE261892:QUE262360 REA261892:REA262360 RNW261892:RNW262360 RXS261892:RXS262360 SHO261892:SHO262360 SRK261892:SRK262360 TBG261892:TBG262360 TLC261892:TLC262360 TUY261892:TUY262360 UEU261892:UEU262360 UOQ261892:UOQ262360 UYM261892:UYM262360 VII261892:VII262360 VSE261892:VSE262360 WCA261892:WCA262360 WLW261892:WLW262360 WVS261892:WVS262360 N327428:N327896 JG327428:JG327896 TC327428:TC327896 ACY327428:ACY327896 AMU327428:AMU327896 AWQ327428:AWQ327896 BGM327428:BGM327896 BQI327428:BQI327896 CAE327428:CAE327896 CKA327428:CKA327896 CTW327428:CTW327896 DDS327428:DDS327896 DNO327428:DNO327896 DXK327428:DXK327896 EHG327428:EHG327896 ERC327428:ERC327896 FAY327428:FAY327896 FKU327428:FKU327896 FUQ327428:FUQ327896 GEM327428:GEM327896 GOI327428:GOI327896 GYE327428:GYE327896 HIA327428:HIA327896 HRW327428:HRW327896 IBS327428:IBS327896 ILO327428:ILO327896 IVK327428:IVK327896 JFG327428:JFG327896 JPC327428:JPC327896 JYY327428:JYY327896 KIU327428:KIU327896 KSQ327428:KSQ327896 LCM327428:LCM327896 LMI327428:LMI327896 LWE327428:LWE327896 MGA327428:MGA327896 MPW327428:MPW327896 MZS327428:MZS327896 NJO327428:NJO327896 NTK327428:NTK327896 ODG327428:ODG327896 ONC327428:ONC327896 OWY327428:OWY327896 PGU327428:PGU327896 PQQ327428:PQQ327896 QAM327428:QAM327896 QKI327428:QKI327896 QUE327428:QUE327896 REA327428:REA327896 RNW327428:RNW327896 RXS327428:RXS327896 SHO327428:SHO327896 SRK327428:SRK327896 TBG327428:TBG327896 TLC327428:TLC327896 TUY327428:TUY327896 UEU327428:UEU327896 UOQ327428:UOQ327896 UYM327428:UYM327896 VII327428:VII327896 VSE327428:VSE327896 WCA327428:WCA327896 WLW327428:WLW327896 WVS327428:WVS327896 N392964:N393432 JG392964:JG393432 TC392964:TC393432 ACY392964:ACY393432 AMU392964:AMU393432 AWQ392964:AWQ393432 BGM392964:BGM393432 BQI392964:BQI393432 CAE392964:CAE393432 CKA392964:CKA393432 CTW392964:CTW393432 DDS392964:DDS393432 DNO392964:DNO393432 DXK392964:DXK393432 EHG392964:EHG393432 ERC392964:ERC393432 FAY392964:FAY393432 FKU392964:FKU393432 FUQ392964:FUQ393432 GEM392964:GEM393432 GOI392964:GOI393432 GYE392964:GYE393432 HIA392964:HIA393432 HRW392964:HRW393432 IBS392964:IBS393432 ILO392964:ILO393432 IVK392964:IVK393432 JFG392964:JFG393432 JPC392964:JPC393432 JYY392964:JYY393432 KIU392964:KIU393432 KSQ392964:KSQ393432 LCM392964:LCM393432 LMI392964:LMI393432 LWE392964:LWE393432 MGA392964:MGA393432 MPW392964:MPW393432 MZS392964:MZS393432 NJO392964:NJO393432 NTK392964:NTK393432 ODG392964:ODG393432 ONC392964:ONC393432 OWY392964:OWY393432 PGU392964:PGU393432 PQQ392964:PQQ393432 QAM392964:QAM393432 QKI392964:QKI393432 QUE392964:QUE393432 REA392964:REA393432 RNW392964:RNW393432 RXS392964:RXS393432 SHO392964:SHO393432 SRK392964:SRK393432 TBG392964:TBG393432 TLC392964:TLC393432 TUY392964:TUY393432 UEU392964:UEU393432 UOQ392964:UOQ393432 UYM392964:UYM393432 VII392964:VII393432 VSE392964:VSE393432 WCA392964:WCA393432 WLW392964:WLW393432 WVS392964:WVS393432 N458500:N458968 JG458500:JG458968 TC458500:TC458968 ACY458500:ACY458968 AMU458500:AMU458968 AWQ458500:AWQ458968 BGM458500:BGM458968 BQI458500:BQI458968 CAE458500:CAE458968 CKA458500:CKA458968 CTW458500:CTW458968 DDS458500:DDS458968 DNO458500:DNO458968 DXK458500:DXK458968 EHG458500:EHG458968 ERC458500:ERC458968 FAY458500:FAY458968 FKU458500:FKU458968 FUQ458500:FUQ458968 GEM458500:GEM458968 GOI458500:GOI458968 GYE458500:GYE458968 HIA458500:HIA458968 HRW458500:HRW458968 IBS458500:IBS458968 ILO458500:ILO458968 IVK458500:IVK458968 JFG458500:JFG458968 JPC458500:JPC458968 JYY458500:JYY458968 KIU458500:KIU458968 KSQ458500:KSQ458968 LCM458500:LCM458968 LMI458500:LMI458968 LWE458500:LWE458968 MGA458500:MGA458968 MPW458500:MPW458968 MZS458500:MZS458968 NJO458500:NJO458968 NTK458500:NTK458968 ODG458500:ODG458968 ONC458500:ONC458968 OWY458500:OWY458968 PGU458500:PGU458968 PQQ458500:PQQ458968 QAM458500:QAM458968 QKI458500:QKI458968 QUE458500:QUE458968 REA458500:REA458968 RNW458500:RNW458968 RXS458500:RXS458968 SHO458500:SHO458968 SRK458500:SRK458968 TBG458500:TBG458968 TLC458500:TLC458968 TUY458500:TUY458968 UEU458500:UEU458968 UOQ458500:UOQ458968 UYM458500:UYM458968 VII458500:VII458968 VSE458500:VSE458968 WCA458500:WCA458968 WLW458500:WLW458968 WVS458500:WVS458968 N524036:N524504 JG524036:JG524504 TC524036:TC524504 ACY524036:ACY524504 AMU524036:AMU524504 AWQ524036:AWQ524504 BGM524036:BGM524504 BQI524036:BQI524504 CAE524036:CAE524504 CKA524036:CKA524504 CTW524036:CTW524504 DDS524036:DDS524504 DNO524036:DNO524504 DXK524036:DXK524504 EHG524036:EHG524504 ERC524036:ERC524504 FAY524036:FAY524504 FKU524036:FKU524504 FUQ524036:FUQ524504 GEM524036:GEM524504 GOI524036:GOI524504 GYE524036:GYE524504 HIA524036:HIA524504 HRW524036:HRW524504 IBS524036:IBS524504 ILO524036:ILO524504 IVK524036:IVK524504 JFG524036:JFG524504 JPC524036:JPC524504 JYY524036:JYY524504 KIU524036:KIU524504 KSQ524036:KSQ524504 LCM524036:LCM524504 LMI524036:LMI524504 LWE524036:LWE524504 MGA524036:MGA524504 MPW524036:MPW524504 MZS524036:MZS524504 NJO524036:NJO524504 NTK524036:NTK524504 ODG524036:ODG524504 ONC524036:ONC524504 OWY524036:OWY524504 PGU524036:PGU524504 PQQ524036:PQQ524504 QAM524036:QAM524504 QKI524036:QKI524504 QUE524036:QUE524504 REA524036:REA524504 RNW524036:RNW524504 RXS524036:RXS524504 SHO524036:SHO524504 SRK524036:SRK524504 TBG524036:TBG524504 TLC524036:TLC524504 TUY524036:TUY524504 UEU524036:UEU524504 UOQ524036:UOQ524504 UYM524036:UYM524504 VII524036:VII524504 VSE524036:VSE524504 WCA524036:WCA524504 WLW524036:WLW524504 WVS524036:WVS524504 N589572:N590040 JG589572:JG590040 TC589572:TC590040 ACY589572:ACY590040 AMU589572:AMU590040 AWQ589572:AWQ590040 BGM589572:BGM590040 BQI589572:BQI590040 CAE589572:CAE590040 CKA589572:CKA590040 CTW589572:CTW590040 DDS589572:DDS590040 DNO589572:DNO590040 DXK589572:DXK590040 EHG589572:EHG590040 ERC589572:ERC590040 FAY589572:FAY590040 FKU589572:FKU590040 FUQ589572:FUQ590040 GEM589572:GEM590040 GOI589572:GOI590040 GYE589572:GYE590040 HIA589572:HIA590040 HRW589572:HRW590040 IBS589572:IBS590040 ILO589572:ILO590040 IVK589572:IVK590040 JFG589572:JFG590040 JPC589572:JPC590040 JYY589572:JYY590040 KIU589572:KIU590040 KSQ589572:KSQ590040 LCM589572:LCM590040 LMI589572:LMI590040 LWE589572:LWE590040 MGA589572:MGA590040 MPW589572:MPW590040 MZS589572:MZS590040 NJO589572:NJO590040 NTK589572:NTK590040 ODG589572:ODG590040 ONC589572:ONC590040 OWY589572:OWY590040 PGU589572:PGU590040 PQQ589572:PQQ590040 QAM589572:QAM590040 QKI589572:QKI590040 QUE589572:QUE590040 REA589572:REA590040 RNW589572:RNW590040 RXS589572:RXS590040 SHO589572:SHO590040 SRK589572:SRK590040 TBG589572:TBG590040 TLC589572:TLC590040 TUY589572:TUY590040 UEU589572:UEU590040 UOQ589572:UOQ590040 UYM589572:UYM590040 VII589572:VII590040 VSE589572:VSE590040 WCA589572:WCA590040 WLW589572:WLW590040 WVS589572:WVS590040 N655108:N655576 JG655108:JG655576 TC655108:TC655576 ACY655108:ACY655576 AMU655108:AMU655576 AWQ655108:AWQ655576 BGM655108:BGM655576 BQI655108:BQI655576 CAE655108:CAE655576 CKA655108:CKA655576 CTW655108:CTW655576 DDS655108:DDS655576 DNO655108:DNO655576 DXK655108:DXK655576 EHG655108:EHG655576 ERC655108:ERC655576 FAY655108:FAY655576 FKU655108:FKU655576 FUQ655108:FUQ655576 GEM655108:GEM655576 GOI655108:GOI655576 GYE655108:GYE655576 HIA655108:HIA655576 HRW655108:HRW655576 IBS655108:IBS655576 ILO655108:ILO655576 IVK655108:IVK655576 JFG655108:JFG655576 JPC655108:JPC655576 JYY655108:JYY655576 KIU655108:KIU655576 KSQ655108:KSQ655576 LCM655108:LCM655576 LMI655108:LMI655576 LWE655108:LWE655576 MGA655108:MGA655576 MPW655108:MPW655576 MZS655108:MZS655576 NJO655108:NJO655576 NTK655108:NTK655576 ODG655108:ODG655576 ONC655108:ONC655576 OWY655108:OWY655576 PGU655108:PGU655576 PQQ655108:PQQ655576 QAM655108:QAM655576 QKI655108:QKI655576 QUE655108:QUE655576 REA655108:REA655576 RNW655108:RNW655576 RXS655108:RXS655576 SHO655108:SHO655576 SRK655108:SRK655576 TBG655108:TBG655576 TLC655108:TLC655576 TUY655108:TUY655576 UEU655108:UEU655576 UOQ655108:UOQ655576 UYM655108:UYM655576 VII655108:VII655576 VSE655108:VSE655576 WCA655108:WCA655576 WLW655108:WLW655576 WVS655108:WVS655576 N720644:N721112 JG720644:JG721112 TC720644:TC721112 ACY720644:ACY721112 AMU720644:AMU721112 AWQ720644:AWQ721112 BGM720644:BGM721112 BQI720644:BQI721112 CAE720644:CAE721112 CKA720644:CKA721112 CTW720644:CTW721112 DDS720644:DDS721112 DNO720644:DNO721112 DXK720644:DXK721112 EHG720644:EHG721112 ERC720644:ERC721112 FAY720644:FAY721112 FKU720644:FKU721112 FUQ720644:FUQ721112 GEM720644:GEM721112 GOI720644:GOI721112 GYE720644:GYE721112 HIA720644:HIA721112 HRW720644:HRW721112 IBS720644:IBS721112 ILO720644:ILO721112 IVK720644:IVK721112 JFG720644:JFG721112 JPC720644:JPC721112 JYY720644:JYY721112 KIU720644:KIU721112 KSQ720644:KSQ721112 LCM720644:LCM721112 LMI720644:LMI721112 LWE720644:LWE721112 MGA720644:MGA721112 MPW720644:MPW721112 MZS720644:MZS721112 NJO720644:NJO721112 NTK720644:NTK721112 ODG720644:ODG721112 ONC720644:ONC721112 OWY720644:OWY721112 PGU720644:PGU721112 PQQ720644:PQQ721112 QAM720644:QAM721112 QKI720644:QKI721112 QUE720644:QUE721112 REA720644:REA721112 RNW720644:RNW721112 RXS720644:RXS721112 SHO720644:SHO721112 SRK720644:SRK721112 TBG720644:TBG721112 TLC720644:TLC721112 TUY720644:TUY721112 UEU720644:UEU721112 UOQ720644:UOQ721112 UYM720644:UYM721112 VII720644:VII721112 VSE720644:VSE721112 WCA720644:WCA721112 WLW720644:WLW721112 WVS720644:WVS721112 N786180:N786648 JG786180:JG786648 TC786180:TC786648 ACY786180:ACY786648 AMU786180:AMU786648 AWQ786180:AWQ786648 BGM786180:BGM786648 BQI786180:BQI786648 CAE786180:CAE786648 CKA786180:CKA786648 CTW786180:CTW786648 DDS786180:DDS786648 DNO786180:DNO786648 DXK786180:DXK786648 EHG786180:EHG786648 ERC786180:ERC786648 FAY786180:FAY786648 FKU786180:FKU786648 FUQ786180:FUQ786648 GEM786180:GEM786648 GOI786180:GOI786648 GYE786180:GYE786648 HIA786180:HIA786648 HRW786180:HRW786648 IBS786180:IBS786648 ILO786180:ILO786648 IVK786180:IVK786648 JFG786180:JFG786648 JPC786180:JPC786648 JYY786180:JYY786648 KIU786180:KIU786648 KSQ786180:KSQ786648 LCM786180:LCM786648 LMI786180:LMI786648 LWE786180:LWE786648 MGA786180:MGA786648 MPW786180:MPW786648 MZS786180:MZS786648 NJO786180:NJO786648 NTK786180:NTK786648 ODG786180:ODG786648 ONC786180:ONC786648 OWY786180:OWY786648 PGU786180:PGU786648 PQQ786180:PQQ786648 QAM786180:QAM786648 QKI786180:QKI786648 QUE786180:QUE786648 REA786180:REA786648 RNW786180:RNW786648 RXS786180:RXS786648 SHO786180:SHO786648 SRK786180:SRK786648 TBG786180:TBG786648 TLC786180:TLC786648 TUY786180:TUY786648 UEU786180:UEU786648 UOQ786180:UOQ786648 UYM786180:UYM786648 VII786180:VII786648 VSE786180:VSE786648 WCA786180:WCA786648 WLW786180:WLW786648 WVS786180:WVS786648 N851716:N852184 JG851716:JG852184 TC851716:TC852184 ACY851716:ACY852184 AMU851716:AMU852184 AWQ851716:AWQ852184 BGM851716:BGM852184 BQI851716:BQI852184 CAE851716:CAE852184 CKA851716:CKA852184 CTW851716:CTW852184 DDS851716:DDS852184 DNO851716:DNO852184 DXK851716:DXK852184 EHG851716:EHG852184 ERC851716:ERC852184 FAY851716:FAY852184 FKU851716:FKU852184 FUQ851716:FUQ852184 GEM851716:GEM852184 GOI851716:GOI852184 GYE851716:GYE852184 HIA851716:HIA852184 HRW851716:HRW852184 IBS851716:IBS852184 ILO851716:ILO852184 IVK851716:IVK852184 JFG851716:JFG852184 JPC851716:JPC852184 JYY851716:JYY852184 KIU851716:KIU852184 KSQ851716:KSQ852184 LCM851716:LCM852184 LMI851716:LMI852184 LWE851716:LWE852184 MGA851716:MGA852184 MPW851716:MPW852184 MZS851716:MZS852184 NJO851716:NJO852184 NTK851716:NTK852184 ODG851716:ODG852184 ONC851716:ONC852184 OWY851716:OWY852184 PGU851716:PGU852184 PQQ851716:PQQ852184 QAM851716:QAM852184 QKI851716:QKI852184 QUE851716:QUE852184 REA851716:REA852184 RNW851716:RNW852184 RXS851716:RXS852184 SHO851716:SHO852184 SRK851716:SRK852184 TBG851716:TBG852184 TLC851716:TLC852184 TUY851716:TUY852184 UEU851716:UEU852184 UOQ851716:UOQ852184 UYM851716:UYM852184 VII851716:VII852184 VSE851716:VSE852184 WCA851716:WCA852184 WLW851716:WLW852184 WVS851716:WVS852184 N917252:N917720 JG917252:JG917720 TC917252:TC917720 ACY917252:ACY917720 AMU917252:AMU917720 AWQ917252:AWQ917720 BGM917252:BGM917720 BQI917252:BQI917720 CAE917252:CAE917720 CKA917252:CKA917720 CTW917252:CTW917720 DDS917252:DDS917720 DNO917252:DNO917720 DXK917252:DXK917720 EHG917252:EHG917720 ERC917252:ERC917720 FAY917252:FAY917720 FKU917252:FKU917720 FUQ917252:FUQ917720 GEM917252:GEM917720 GOI917252:GOI917720 GYE917252:GYE917720 HIA917252:HIA917720 HRW917252:HRW917720 IBS917252:IBS917720 ILO917252:ILO917720 IVK917252:IVK917720 JFG917252:JFG917720 JPC917252:JPC917720 JYY917252:JYY917720 KIU917252:KIU917720 KSQ917252:KSQ917720 LCM917252:LCM917720 LMI917252:LMI917720 LWE917252:LWE917720 MGA917252:MGA917720 MPW917252:MPW917720 MZS917252:MZS917720 NJO917252:NJO917720 NTK917252:NTK917720 ODG917252:ODG917720 ONC917252:ONC917720 OWY917252:OWY917720 PGU917252:PGU917720 PQQ917252:PQQ917720 QAM917252:QAM917720 QKI917252:QKI917720 QUE917252:QUE917720 REA917252:REA917720 RNW917252:RNW917720 RXS917252:RXS917720 SHO917252:SHO917720 SRK917252:SRK917720 TBG917252:TBG917720 TLC917252:TLC917720 TUY917252:TUY917720 UEU917252:UEU917720 UOQ917252:UOQ917720 UYM917252:UYM917720 VII917252:VII917720 VSE917252:VSE917720 WCA917252:WCA917720 WLW917252:WLW917720 WVS917252:WVS917720 N982788:N983256 JG982788:JG983256 TC982788:TC983256 ACY982788:ACY983256 AMU982788:AMU983256 AWQ982788:AWQ983256 BGM982788:BGM983256 BQI982788:BQI983256 CAE982788:CAE983256 CKA982788:CKA983256 CTW982788:CTW983256 DDS982788:DDS983256 DNO982788:DNO983256 DXK982788:DXK983256 EHG982788:EHG983256 ERC982788:ERC983256 FAY982788:FAY983256 FKU982788:FKU983256 FUQ982788:FUQ983256 GEM982788:GEM983256 GOI982788:GOI983256 GYE982788:GYE983256 HIA982788:HIA983256 HRW982788:HRW983256 IBS982788:IBS983256 ILO982788:ILO983256 IVK982788:IVK983256 JFG982788:JFG983256 JPC982788:JPC983256 JYY982788:JYY983256 KIU982788:KIU983256 KSQ982788:KSQ983256 LCM982788:LCM983256 LMI982788:LMI983256 LWE982788:LWE983256 MGA982788:MGA983256 MPW982788:MPW983256 MZS982788:MZS983256 NJO982788:NJO983256 NTK982788:NTK983256 ODG982788:ODG983256 ONC982788:ONC983256 OWY982788:OWY983256 PGU982788:PGU983256 PQQ982788:PQQ983256 QAM982788:QAM983256 QKI982788:QKI983256 QUE982788:QUE983256 REA982788:REA983256 RNW982788:RNW983256 RXS982788:RXS983256 SHO982788:SHO983256 SRK982788:SRK983256 TBG982788:TBG983256 TLC982788:TLC983256 TUY982788:TUY983256 UEU982788:UEU983256 UOQ982788:UOQ983256 UYM982788:UYM983256 VII982788:VII983256 VSE982788:VSE983256 WCA982788:WCA983256 WLW982788:WLW983256 N31:N328" xr:uid="{00000000-0002-0000-0800-000008000000}">
      <formula1>$N$1:$N$26</formula1>
    </dataValidation>
    <dataValidation type="list" allowBlank="1" showInputMessage="1" showErrorMessage="1" sqref="WVU982788:WVU983256 JI31:JI301 TE31:TE301 ADA31:ADA301 AMW31:AMW301 AWS31:AWS301 BGO31:BGO301 BQK31:BQK301 CAG31:CAG301 CKC31:CKC301 CTY31:CTY301 DDU31:DDU301 DNQ31:DNQ301 DXM31:DXM301 EHI31:EHI301 ERE31:ERE301 FBA31:FBA301 FKW31:FKW301 FUS31:FUS301 GEO31:GEO301 GOK31:GOK301 GYG31:GYG301 HIC31:HIC301 HRY31:HRY301 IBU31:IBU301 ILQ31:ILQ301 IVM31:IVM301 JFI31:JFI301 JPE31:JPE301 JZA31:JZA301 KIW31:KIW301 KSS31:KSS301 LCO31:LCO301 LMK31:LMK301 LWG31:LWG301 MGC31:MGC301 MPY31:MPY301 MZU31:MZU301 NJQ31:NJQ301 NTM31:NTM301 ODI31:ODI301 ONE31:ONE301 OXA31:OXA301 PGW31:PGW301 PQS31:PQS301 QAO31:QAO301 QKK31:QKK301 QUG31:QUG301 REC31:REC301 RNY31:RNY301 RXU31:RXU301 SHQ31:SHQ301 SRM31:SRM301 TBI31:TBI301 TLE31:TLE301 TVA31:TVA301 UEW31:UEW301 UOS31:UOS301 UYO31:UYO301 VIK31:VIK301 VSG31:VSG301 WCC31:WCC301 WLY31:WLY301 WVU31:WVU301 P65284:P65752 JI65284:JI65752 TE65284:TE65752 ADA65284:ADA65752 AMW65284:AMW65752 AWS65284:AWS65752 BGO65284:BGO65752 BQK65284:BQK65752 CAG65284:CAG65752 CKC65284:CKC65752 CTY65284:CTY65752 DDU65284:DDU65752 DNQ65284:DNQ65752 DXM65284:DXM65752 EHI65284:EHI65752 ERE65284:ERE65752 FBA65284:FBA65752 FKW65284:FKW65752 FUS65284:FUS65752 GEO65284:GEO65752 GOK65284:GOK65752 GYG65284:GYG65752 HIC65284:HIC65752 HRY65284:HRY65752 IBU65284:IBU65752 ILQ65284:ILQ65752 IVM65284:IVM65752 JFI65284:JFI65752 JPE65284:JPE65752 JZA65284:JZA65752 KIW65284:KIW65752 KSS65284:KSS65752 LCO65284:LCO65752 LMK65284:LMK65752 LWG65284:LWG65752 MGC65284:MGC65752 MPY65284:MPY65752 MZU65284:MZU65752 NJQ65284:NJQ65752 NTM65284:NTM65752 ODI65284:ODI65752 ONE65284:ONE65752 OXA65284:OXA65752 PGW65284:PGW65752 PQS65284:PQS65752 QAO65284:QAO65752 QKK65284:QKK65752 QUG65284:QUG65752 REC65284:REC65752 RNY65284:RNY65752 RXU65284:RXU65752 SHQ65284:SHQ65752 SRM65284:SRM65752 TBI65284:TBI65752 TLE65284:TLE65752 TVA65284:TVA65752 UEW65284:UEW65752 UOS65284:UOS65752 UYO65284:UYO65752 VIK65284:VIK65752 VSG65284:VSG65752 WCC65284:WCC65752 WLY65284:WLY65752 WVU65284:WVU65752 P130820:P131288 JI130820:JI131288 TE130820:TE131288 ADA130820:ADA131288 AMW130820:AMW131288 AWS130820:AWS131288 BGO130820:BGO131288 BQK130820:BQK131288 CAG130820:CAG131288 CKC130820:CKC131288 CTY130820:CTY131288 DDU130820:DDU131288 DNQ130820:DNQ131288 DXM130820:DXM131288 EHI130820:EHI131288 ERE130820:ERE131288 FBA130820:FBA131288 FKW130820:FKW131288 FUS130820:FUS131288 GEO130820:GEO131288 GOK130820:GOK131288 GYG130820:GYG131288 HIC130820:HIC131288 HRY130820:HRY131288 IBU130820:IBU131288 ILQ130820:ILQ131288 IVM130820:IVM131288 JFI130820:JFI131288 JPE130820:JPE131288 JZA130820:JZA131288 KIW130820:KIW131288 KSS130820:KSS131288 LCO130820:LCO131288 LMK130820:LMK131288 LWG130820:LWG131288 MGC130820:MGC131288 MPY130820:MPY131288 MZU130820:MZU131288 NJQ130820:NJQ131288 NTM130820:NTM131288 ODI130820:ODI131288 ONE130820:ONE131288 OXA130820:OXA131288 PGW130820:PGW131288 PQS130820:PQS131288 QAO130820:QAO131288 QKK130820:QKK131288 QUG130820:QUG131288 REC130820:REC131288 RNY130820:RNY131288 RXU130820:RXU131288 SHQ130820:SHQ131288 SRM130820:SRM131288 TBI130820:TBI131288 TLE130820:TLE131288 TVA130820:TVA131288 UEW130820:UEW131288 UOS130820:UOS131288 UYO130820:UYO131288 VIK130820:VIK131288 VSG130820:VSG131288 WCC130820:WCC131288 WLY130820:WLY131288 WVU130820:WVU131288 P196356:P196824 JI196356:JI196824 TE196356:TE196824 ADA196356:ADA196824 AMW196356:AMW196824 AWS196356:AWS196824 BGO196356:BGO196824 BQK196356:BQK196824 CAG196356:CAG196824 CKC196356:CKC196824 CTY196356:CTY196824 DDU196356:DDU196824 DNQ196356:DNQ196824 DXM196356:DXM196824 EHI196356:EHI196824 ERE196356:ERE196824 FBA196356:FBA196824 FKW196356:FKW196824 FUS196356:FUS196824 GEO196356:GEO196824 GOK196356:GOK196824 GYG196356:GYG196824 HIC196356:HIC196824 HRY196356:HRY196824 IBU196356:IBU196824 ILQ196356:ILQ196824 IVM196356:IVM196824 JFI196356:JFI196824 JPE196356:JPE196824 JZA196356:JZA196824 KIW196356:KIW196824 KSS196356:KSS196824 LCO196356:LCO196824 LMK196356:LMK196824 LWG196356:LWG196824 MGC196356:MGC196824 MPY196356:MPY196824 MZU196356:MZU196824 NJQ196356:NJQ196824 NTM196356:NTM196824 ODI196356:ODI196824 ONE196356:ONE196824 OXA196356:OXA196824 PGW196356:PGW196824 PQS196356:PQS196824 QAO196356:QAO196824 QKK196356:QKK196824 QUG196356:QUG196824 REC196356:REC196824 RNY196356:RNY196824 RXU196356:RXU196824 SHQ196356:SHQ196824 SRM196356:SRM196824 TBI196356:TBI196824 TLE196356:TLE196824 TVA196356:TVA196824 UEW196356:UEW196824 UOS196356:UOS196824 UYO196356:UYO196824 VIK196356:VIK196824 VSG196356:VSG196824 WCC196356:WCC196824 WLY196356:WLY196824 WVU196356:WVU196824 P261892:P262360 JI261892:JI262360 TE261892:TE262360 ADA261892:ADA262360 AMW261892:AMW262360 AWS261892:AWS262360 BGO261892:BGO262360 BQK261892:BQK262360 CAG261892:CAG262360 CKC261892:CKC262360 CTY261892:CTY262360 DDU261892:DDU262360 DNQ261892:DNQ262360 DXM261892:DXM262360 EHI261892:EHI262360 ERE261892:ERE262360 FBA261892:FBA262360 FKW261892:FKW262360 FUS261892:FUS262360 GEO261892:GEO262360 GOK261892:GOK262360 GYG261892:GYG262360 HIC261892:HIC262360 HRY261892:HRY262360 IBU261892:IBU262360 ILQ261892:ILQ262360 IVM261892:IVM262360 JFI261892:JFI262360 JPE261892:JPE262360 JZA261892:JZA262360 KIW261892:KIW262360 KSS261892:KSS262360 LCO261892:LCO262360 LMK261892:LMK262360 LWG261892:LWG262360 MGC261892:MGC262360 MPY261892:MPY262360 MZU261892:MZU262360 NJQ261892:NJQ262360 NTM261892:NTM262360 ODI261892:ODI262360 ONE261892:ONE262360 OXA261892:OXA262360 PGW261892:PGW262360 PQS261892:PQS262360 QAO261892:QAO262360 QKK261892:QKK262360 QUG261892:QUG262360 REC261892:REC262360 RNY261892:RNY262360 RXU261892:RXU262360 SHQ261892:SHQ262360 SRM261892:SRM262360 TBI261892:TBI262360 TLE261892:TLE262360 TVA261892:TVA262360 UEW261892:UEW262360 UOS261892:UOS262360 UYO261892:UYO262360 VIK261892:VIK262360 VSG261892:VSG262360 WCC261892:WCC262360 WLY261892:WLY262360 WVU261892:WVU262360 P327428:P327896 JI327428:JI327896 TE327428:TE327896 ADA327428:ADA327896 AMW327428:AMW327896 AWS327428:AWS327896 BGO327428:BGO327896 BQK327428:BQK327896 CAG327428:CAG327896 CKC327428:CKC327896 CTY327428:CTY327896 DDU327428:DDU327896 DNQ327428:DNQ327896 DXM327428:DXM327896 EHI327428:EHI327896 ERE327428:ERE327896 FBA327428:FBA327896 FKW327428:FKW327896 FUS327428:FUS327896 GEO327428:GEO327896 GOK327428:GOK327896 GYG327428:GYG327896 HIC327428:HIC327896 HRY327428:HRY327896 IBU327428:IBU327896 ILQ327428:ILQ327896 IVM327428:IVM327896 JFI327428:JFI327896 JPE327428:JPE327896 JZA327428:JZA327896 KIW327428:KIW327896 KSS327428:KSS327896 LCO327428:LCO327896 LMK327428:LMK327896 LWG327428:LWG327896 MGC327428:MGC327896 MPY327428:MPY327896 MZU327428:MZU327896 NJQ327428:NJQ327896 NTM327428:NTM327896 ODI327428:ODI327896 ONE327428:ONE327896 OXA327428:OXA327896 PGW327428:PGW327896 PQS327428:PQS327896 QAO327428:QAO327896 QKK327428:QKK327896 QUG327428:QUG327896 REC327428:REC327896 RNY327428:RNY327896 RXU327428:RXU327896 SHQ327428:SHQ327896 SRM327428:SRM327896 TBI327428:TBI327896 TLE327428:TLE327896 TVA327428:TVA327896 UEW327428:UEW327896 UOS327428:UOS327896 UYO327428:UYO327896 VIK327428:VIK327896 VSG327428:VSG327896 WCC327428:WCC327896 WLY327428:WLY327896 WVU327428:WVU327896 P392964:P393432 JI392964:JI393432 TE392964:TE393432 ADA392964:ADA393432 AMW392964:AMW393432 AWS392964:AWS393432 BGO392964:BGO393432 BQK392964:BQK393432 CAG392964:CAG393432 CKC392964:CKC393432 CTY392964:CTY393432 DDU392964:DDU393432 DNQ392964:DNQ393432 DXM392964:DXM393432 EHI392964:EHI393432 ERE392964:ERE393432 FBA392964:FBA393432 FKW392964:FKW393432 FUS392964:FUS393432 GEO392964:GEO393432 GOK392964:GOK393432 GYG392964:GYG393432 HIC392964:HIC393432 HRY392964:HRY393432 IBU392964:IBU393432 ILQ392964:ILQ393432 IVM392964:IVM393432 JFI392964:JFI393432 JPE392964:JPE393432 JZA392964:JZA393432 KIW392964:KIW393432 KSS392964:KSS393432 LCO392964:LCO393432 LMK392964:LMK393432 LWG392964:LWG393432 MGC392964:MGC393432 MPY392964:MPY393432 MZU392964:MZU393432 NJQ392964:NJQ393432 NTM392964:NTM393432 ODI392964:ODI393432 ONE392964:ONE393432 OXA392964:OXA393432 PGW392964:PGW393432 PQS392964:PQS393432 QAO392964:QAO393432 QKK392964:QKK393432 QUG392964:QUG393432 REC392964:REC393432 RNY392964:RNY393432 RXU392964:RXU393432 SHQ392964:SHQ393432 SRM392964:SRM393432 TBI392964:TBI393432 TLE392964:TLE393432 TVA392964:TVA393432 UEW392964:UEW393432 UOS392964:UOS393432 UYO392964:UYO393432 VIK392964:VIK393432 VSG392964:VSG393432 WCC392964:WCC393432 WLY392964:WLY393432 WVU392964:WVU393432 P458500:P458968 JI458500:JI458968 TE458500:TE458968 ADA458500:ADA458968 AMW458500:AMW458968 AWS458500:AWS458968 BGO458500:BGO458968 BQK458500:BQK458968 CAG458500:CAG458968 CKC458500:CKC458968 CTY458500:CTY458968 DDU458500:DDU458968 DNQ458500:DNQ458968 DXM458500:DXM458968 EHI458500:EHI458968 ERE458500:ERE458968 FBA458500:FBA458968 FKW458500:FKW458968 FUS458500:FUS458968 GEO458500:GEO458968 GOK458500:GOK458968 GYG458500:GYG458968 HIC458500:HIC458968 HRY458500:HRY458968 IBU458500:IBU458968 ILQ458500:ILQ458968 IVM458500:IVM458968 JFI458500:JFI458968 JPE458500:JPE458968 JZA458500:JZA458968 KIW458500:KIW458968 KSS458500:KSS458968 LCO458500:LCO458968 LMK458500:LMK458968 LWG458500:LWG458968 MGC458500:MGC458968 MPY458500:MPY458968 MZU458500:MZU458968 NJQ458500:NJQ458968 NTM458500:NTM458968 ODI458500:ODI458968 ONE458500:ONE458968 OXA458500:OXA458968 PGW458500:PGW458968 PQS458500:PQS458968 QAO458500:QAO458968 QKK458500:QKK458968 QUG458500:QUG458968 REC458500:REC458968 RNY458500:RNY458968 RXU458500:RXU458968 SHQ458500:SHQ458968 SRM458500:SRM458968 TBI458500:TBI458968 TLE458500:TLE458968 TVA458500:TVA458968 UEW458500:UEW458968 UOS458500:UOS458968 UYO458500:UYO458968 VIK458500:VIK458968 VSG458500:VSG458968 WCC458500:WCC458968 WLY458500:WLY458968 WVU458500:WVU458968 P524036:P524504 JI524036:JI524504 TE524036:TE524504 ADA524036:ADA524504 AMW524036:AMW524504 AWS524036:AWS524504 BGO524036:BGO524504 BQK524036:BQK524504 CAG524036:CAG524504 CKC524036:CKC524504 CTY524036:CTY524504 DDU524036:DDU524504 DNQ524036:DNQ524504 DXM524036:DXM524504 EHI524036:EHI524504 ERE524036:ERE524504 FBA524036:FBA524504 FKW524036:FKW524504 FUS524036:FUS524504 GEO524036:GEO524504 GOK524036:GOK524504 GYG524036:GYG524504 HIC524036:HIC524504 HRY524036:HRY524504 IBU524036:IBU524504 ILQ524036:ILQ524504 IVM524036:IVM524504 JFI524036:JFI524504 JPE524036:JPE524504 JZA524036:JZA524504 KIW524036:KIW524504 KSS524036:KSS524504 LCO524036:LCO524504 LMK524036:LMK524504 LWG524036:LWG524504 MGC524036:MGC524504 MPY524036:MPY524504 MZU524036:MZU524504 NJQ524036:NJQ524504 NTM524036:NTM524504 ODI524036:ODI524504 ONE524036:ONE524504 OXA524036:OXA524504 PGW524036:PGW524504 PQS524036:PQS524504 QAO524036:QAO524504 QKK524036:QKK524504 QUG524036:QUG524504 REC524036:REC524504 RNY524036:RNY524504 RXU524036:RXU524504 SHQ524036:SHQ524504 SRM524036:SRM524504 TBI524036:TBI524504 TLE524036:TLE524504 TVA524036:TVA524504 UEW524036:UEW524504 UOS524036:UOS524504 UYO524036:UYO524504 VIK524036:VIK524504 VSG524036:VSG524504 WCC524036:WCC524504 WLY524036:WLY524504 WVU524036:WVU524504 P589572:P590040 JI589572:JI590040 TE589572:TE590040 ADA589572:ADA590040 AMW589572:AMW590040 AWS589572:AWS590040 BGO589572:BGO590040 BQK589572:BQK590040 CAG589572:CAG590040 CKC589572:CKC590040 CTY589572:CTY590040 DDU589572:DDU590040 DNQ589572:DNQ590040 DXM589572:DXM590040 EHI589572:EHI590040 ERE589572:ERE590040 FBA589572:FBA590040 FKW589572:FKW590040 FUS589572:FUS590040 GEO589572:GEO590040 GOK589572:GOK590040 GYG589572:GYG590040 HIC589572:HIC590040 HRY589572:HRY590040 IBU589572:IBU590040 ILQ589572:ILQ590040 IVM589572:IVM590040 JFI589572:JFI590040 JPE589572:JPE590040 JZA589572:JZA590040 KIW589572:KIW590040 KSS589572:KSS590040 LCO589572:LCO590040 LMK589572:LMK590040 LWG589572:LWG590040 MGC589572:MGC590040 MPY589572:MPY590040 MZU589572:MZU590040 NJQ589572:NJQ590040 NTM589572:NTM590040 ODI589572:ODI590040 ONE589572:ONE590040 OXA589572:OXA590040 PGW589572:PGW590040 PQS589572:PQS590040 QAO589572:QAO590040 QKK589572:QKK590040 QUG589572:QUG590040 REC589572:REC590040 RNY589572:RNY590040 RXU589572:RXU590040 SHQ589572:SHQ590040 SRM589572:SRM590040 TBI589572:TBI590040 TLE589572:TLE590040 TVA589572:TVA590040 UEW589572:UEW590040 UOS589572:UOS590040 UYO589572:UYO590040 VIK589572:VIK590040 VSG589572:VSG590040 WCC589572:WCC590040 WLY589572:WLY590040 WVU589572:WVU590040 P655108:P655576 JI655108:JI655576 TE655108:TE655576 ADA655108:ADA655576 AMW655108:AMW655576 AWS655108:AWS655576 BGO655108:BGO655576 BQK655108:BQK655576 CAG655108:CAG655576 CKC655108:CKC655576 CTY655108:CTY655576 DDU655108:DDU655576 DNQ655108:DNQ655576 DXM655108:DXM655576 EHI655108:EHI655576 ERE655108:ERE655576 FBA655108:FBA655576 FKW655108:FKW655576 FUS655108:FUS655576 GEO655108:GEO655576 GOK655108:GOK655576 GYG655108:GYG655576 HIC655108:HIC655576 HRY655108:HRY655576 IBU655108:IBU655576 ILQ655108:ILQ655576 IVM655108:IVM655576 JFI655108:JFI655576 JPE655108:JPE655576 JZA655108:JZA655576 KIW655108:KIW655576 KSS655108:KSS655576 LCO655108:LCO655576 LMK655108:LMK655576 LWG655108:LWG655576 MGC655108:MGC655576 MPY655108:MPY655576 MZU655108:MZU655576 NJQ655108:NJQ655576 NTM655108:NTM655576 ODI655108:ODI655576 ONE655108:ONE655576 OXA655108:OXA655576 PGW655108:PGW655576 PQS655108:PQS655576 QAO655108:QAO655576 QKK655108:QKK655576 QUG655108:QUG655576 REC655108:REC655576 RNY655108:RNY655576 RXU655108:RXU655576 SHQ655108:SHQ655576 SRM655108:SRM655576 TBI655108:TBI655576 TLE655108:TLE655576 TVA655108:TVA655576 UEW655108:UEW655576 UOS655108:UOS655576 UYO655108:UYO655576 VIK655108:VIK655576 VSG655108:VSG655576 WCC655108:WCC655576 WLY655108:WLY655576 WVU655108:WVU655576 P720644:P721112 JI720644:JI721112 TE720644:TE721112 ADA720644:ADA721112 AMW720644:AMW721112 AWS720644:AWS721112 BGO720644:BGO721112 BQK720644:BQK721112 CAG720644:CAG721112 CKC720644:CKC721112 CTY720644:CTY721112 DDU720644:DDU721112 DNQ720644:DNQ721112 DXM720644:DXM721112 EHI720644:EHI721112 ERE720644:ERE721112 FBA720644:FBA721112 FKW720644:FKW721112 FUS720644:FUS721112 GEO720644:GEO721112 GOK720644:GOK721112 GYG720644:GYG721112 HIC720644:HIC721112 HRY720644:HRY721112 IBU720644:IBU721112 ILQ720644:ILQ721112 IVM720644:IVM721112 JFI720644:JFI721112 JPE720644:JPE721112 JZA720644:JZA721112 KIW720644:KIW721112 KSS720644:KSS721112 LCO720644:LCO721112 LMK720644:LMK721112 LWG720644:LWG721112 MGC720644:MGC721112 MPY720644:MPY721112 MZU720644:MZU721112 NJQ720644:NJQ721112 NTM720644:NTM721112 ODI720644:ODI721112 ONE720644:ONE721112 OXA720644:OXA721112 PGW720644:PGW721112 PQS720644:PQS721112 QAO720644:QAO721112 QKK720644:QKK721112 QUG720644:QUG721112 REC720644:REC721112 RNY720644:RNY721112 RXU720644:RXU721112 SHQ720644:SHQ721112 SRM720644:SRM721112 TBI720644:TBI721112 TLE720644:TLE721112 TVA720644:TVA721112 UEW720644:UEW721112 UOS720644:UOS721112 UYO720644:UYO721112 VIK720644:VIK721112 VSG720644:VSG721112 WCC720644:WCC721112 WLY720644:WLY721112 WVU720644:WVU721112 P786180:P786648 JI786180:JI786648 TE786180:TE786648 ADA786180:ADA786648 AMW786180:AMW786648 AWS786180:AWS786648 BGO786180:BGO786648 BQK786180:BQK786648 CAG786180:CAG786648 CKC786180:CKC786648 CTY786180:CTY786648 DDU786180:DDU786648 DNQ786180:DNQ786648 DXM786180:DXM786648 EHI786180:EHI786648 ERE786180:ERE786648 FBA786180:FBA786648 FKW786180:FKW786648 FUS786180:FUS786648 GEO786180:GEO786648 GOK786180:GOK786648 GYG786180:GYG786648 HIC786180:HIC786648 HRY786180:HRY786648 IBU786180:IBU786648 ILQ786180:ILQ786648 IVM786180:IVM786648 JFI786180:JFI786648 JPE786180:JPE786648 JZA786180:JZA786648 KIW786180:KIW786648 KSS786180:KSS786648 LCO786180:LCO786648 LMK786180:LMK786648 LWG786180:LWG786648 MGC786180:MGC786648 MPY786180:MPY786648 MZU786180:MZU786648 NJQ786180:NJQ786648 NTM786180:NTM786648 ODI786180:ODI786648 ONE786180:ONE786648 OXA786180:OXA786648 PGW786180:PGW786648 PQS786180:PQS786648 QAO786180:QAO786648 QKK786180:QKK786648 QUG786180:QUG786648 REC786180:REC786648 RNY786180:RNY786648 RXU786180:RXU786648 SHQ786180:SHQ786648 SRM786180:SRM786648 TBI786180:TBI786648 TLE786180:TLE786648 TVA786180:TVA786648 UEW786180:UEW786648 UOS786180:UOS786648 UYO786180:UYO786648 VIK786180:VIK786648 VSG786180:VSG786648 WCC786180:WCC786648 WLY786180:WLY786648 WVU786180:WVU786648 P851716:P852184 JI851716:JI852184 TE851716:TE852184 ADA851716:ADA852184 AMW851716:AMW852184 AWS851716:AWS852184 BGO851716:BGO852184 BQK851716:BQK852184 CAG851716:CAG852184 CKC851716:CKC852184 CTY851716:CTY852184 DDU851716:DDU852184 DNQ851716:DNQ852184 DXM851716:DXM852184 EHI851716:EHI852184 ERE851716:ERE852184 FBA851716:FBA852184 FKW851716:FKW852184 FUS851716:FUS852184 GEO851716:GEO852184 GOK851716:GOK852184 GYG851716:GYG852184 HIC851716:HIC852184 HRY851716:HRY852184 IBU851716:IBU852184 ILQ851716:ILQ852184 IVM851716:IVM852184 JFI851716:JFI852184 JPE851716:JPE852184 JZA851716:JZA852184 KIW851716:KIW852184 KSS851716:KSS852184 LCO851716:LCO852184 LMK851716:LMK852184 LWG851716:LWG852184 MGC851716:MGC852184 MPY851716:MPY852184 MZU851716:MZU852184 NJQ851716:NJQ852184 NTM851716:NTM852184 ODI851716:ODI852184 ONE851716:ONE852184 OXA851716:OXA852184 PGW851716:PGW852184 PQS851716:PQS852184 QAO851716:QAO852184 QKK851716:QKK852184 QUG851716:QUG852184 REC851716:REC852184 RNY851716:RNY852184 RXU851716:RXU852184 SHQ851716:SHQ852184 SRM851716:SRM852184 TBI851716:TBI852184 TLE851716:TLE852184 TVA851716:TVA852184 UEW851716:UEW852184 UOS851716:UOS852184 UYO851716:UYO852184 VIK851716:VIK852184 VSG851716:VSG852184 WCC851716:WCC852184 WLY851716:WLY852184 WVU851716:WVU852184 P917252:P917720 JI917252:JI917720 TE917252:TE917720 ADA917252:ADA917720 AMW917252:AMW917720 AWS917252:AWS917720 BGO917252:BGO917720 BQK917252:BQK917720 CAG917252:CAG917720 CKC917252:CKC917720 CTY917252:CTY917720 DDU917252:DDU917720 DNQ917252:DNQ917720 DXM917252:DXM917720 EHI917252:EHI917720 ERE917252:ERE917720 FBA917252:FBA917720 FKW917252:FKW917720 FUS917252:FUS917720 GEO917252:GEO917720 GOK917252:GOK917720 GYG917252:GYG917720 HIC917252:HIC917720 HRY917252:HRY917720 IBU917252:IBU917720 ILQ917252:ILQ917720 IVM917252:IVM917720 JFI917252:JFI917720 JPE917252:JPE917720 JZA917252:JZA917720 KIW917252:KIW917720 KSS917252:KSS917720 LCO917252:LCO917720 LMK917252:LMK917720 LWG917252:LWG917720 MGC917252:MGC917720 MPY917252:MPY917720 MZU917252:MZU917720 NJQ917252:NJQ917720 NTM917252:NTM917720 ODI917252:ODI917720 ONE917252:ONE917720 OXA917252:OXA917720 PGW917252:PGW917720 PQS917252:PQS917720 QAO917252:QAO917720 QKK917252:QKK917720 QUG917252:QUG917720 REC917252:REC917720 RNY917252:RNY917720 RXU917252:RXU917720 SHQ917252:SHQ917720 SRM917252:SRM917720 TBI917252:TBI917720 TLE917252:TLE917720 TVA917252:TVA917720 UEW917252:UEW917720 UOS917252:UOS917720 UYO917252:UYO917720 VIK917252:VIK917720 VSG917252:VSG917720 WCC917252:WCC917720 WLY917252:WLY917720 WVU917252:WVU917720 P982788:P983256 JI982788:JI983256 TE982788:TE983256 ADA982788:ADA983256 AMW982788:AMW983256 AWS982788:AWS983256 BGO982788:BGO983256 BQK982788:BQK983256 CAG982788:CAG983256 CKC982788:CKC983256 CTY982788:CTY983256 DDU982788:DDU983256 DNQ982788:DNQ983256 DXM982788:DXM983256 EHI982788:EHI983256 ERE982788:ERE983256 FBA982788:FBA983256 FKW982788:FKW983256 FUS982788:FUS983256 GEO982788:GEO983256 GOK982788:GOK983256 GYG982788:GYG983256 HIC982788:HIC983256 HRY982788:HRY983256 IBU982788:IBU983256 ILQ982788:ILQ983256 IVM982788:IVM983256 JFI982788:JFI983256 JPE982788:JPE983256 JZA982788:JZA983256 KIW982788:KIW983256 KSS982788:KSS983256 LCO982788:LCO983256 LMK982788:LMK983256 LWG982788:LWG983256 MGC982788:MGC983256 MPY982788:MPY983256 MZU982788:MZU983256 NJQ982788:NJQ983256 NTM982788:NTM983256 ODI982788:ODI983256 ONE982788:ONE983256 OXA982788:OXA983256 PGW982788:PGW983256 PQS982788:PQS983256 QAO982788:QAO983256 QKK982788:QKK983256 QUG982788:QUG983256 REC982788:REC983256 RNY982788:RNY983256 RXU982788:RXU983256 SHQ982788:SHQ983256 SRM982788:SRM983256 TBI982788:TBI983256 TLE982788:TLE983256 TVA982788:TVA983256 UEW982788:UEW983256 UOS982788:UOS983256 UYO982788:UYO983256 VIK982788:VIK983256 VSG982788:VSG983256 WCC982788:WCC983256 WLY982788:WLY983256 P31:P328" xr:uid="{00000000-0002-0000-0800-000009000000}">
      <formula1>$P$2:$P$15</formula1>
    </dataValidation>
    <dataValidation type="list" allowBlank="1" showInputMessage="1" showErrorMessage="1" sqref="D65284:D65752 D130820:D131288 IU65284:IU65752 SQ65284:SQ65752 ACM65284:ACM65752 AMI65284:AMI65752 AWE65284:AWE65752 BGA65284:BGA65752 BPW65284:BPW65752 BZS65284:BZS65752 CJO65284:CJO65752 CTK65284:CTK65752 DDG65284:DDG65752 DNC65284:DNC65752 DWY65284:DWY65752 EGU65284:EGU65752 EQQ65284:EQQ65752 FAM65284:FAM65752 FKI65284:FKI65752 FUE65284:FUE65752 GEA65284:GEA65752 GNW65284:GNW65752 GXS65284:GXS65752 HHO65284:HHO65752 HRK65284:HRK65752 IBG65284:IBG65752 ILC65284:ILC65752 IUY65284:IUY65752 JEU65284:JEU65752 JOQ65284:JOQ65752 JYM65284:JYM65752 KII65284:KII65752 KSE65284:KSE65752 LCA65284:LCA65752 LLW65284:LLW65752 LVS65284:LVS65752 MFO65284:MFO65752 MPK65284:MPK65752 MZG65284:MZG65752 NJC65284:NJC65752 NSY65284:NSY65752 OCU65284:OCU65752 OMQ65284:OMQ65752 OWM65284:OWM65752 PGI65284:PGI65752 PQE65284:PQE65752 QAA65284:QAA65752 QJW65284:QJW65752 QTS65284:QTS65752 RDO65284:RDO65752 RNK65284:RNK65752 RXG65284:RXG65752 SHC65284:SHC65752 SQY65284:SQY65752 TAU65284:TAU65752 TKQ65284:TKQ65752 TUM65284:TUM65752 UEI65284:UEI65752 UOE65284:UOE65752 UYA65284:UYA65752 VHW65284:VHW65752 VRS65284:VRS65752 WBO65284:WBO65752 WLK65284:WLK65752 WVG65284:WVG65752 D196356:D196824 IU130820:IU131288 SQ130820:SQ131288 ACM130820:ACM131288 AMI130820:AMI131288 AWE130820:AWE131288 BGA130820:BGA131288 BPW130820:BPW131288 BZS130820:BZS131288 CJO130820:CJO131288 CTK130820:CTK131288 DDG130820:DDG131288 DNC130820:DNC131288 DWY130820:DWY131288 EGU130820:EGU131288 EQQ130820:EQQ131288 FAM130820:FAM131288 FKI130820:FKI131288 FUE130820:FUE131288 GEA130820:GEA131288 GNW130820:GNW131288 GXS130820:GXS131288 HHO130820:HHO131288 HRK130820:HRK131288 IBG130820:IBG131288 ILC130820:ILC131288 IUY130820:IUY131288 JEU130820:JEU131288 JOQ130820:JOQ131288 JYM130820:JYM131288 KII130820:KII131288 KSE130820:KSE131288 LCA130820:LCA131288 LLW130820:LLW131288 LVS130820:LVS131288 MFO130820:MFO131288 MPK130820:MPK131288 MZG130820:MZG131288 NJC130820:NJC131288 NSY130820:NSY131288 OCU130820:OCU131288 OMQ130820:OMQ131288 OWM130820:OWM131288 PGI130820:PGI131288 PQE130820:PQE131288 QAA130820:QAA131288 QJW130820:QJW131288 QTS130820:QTS131288 RDO130820:RDO131288 RNK130820:RNK131288 RXG130820:RXG131288 SHC130820:SHC131288 SQY130820:SQY131288 TAU130820:TAU131288 TKQ130820:TKQ131288 TUM130820:TUM131288 UEI130820:UEI131288 UOE130820:UOE131288 UYA130820:UYA131288 VHW130820:VHW131288 VRS130820:VRS131288 WBO130820:WBO131288 WLK130820:WLK131288 WVG130820:WVG131288 D261892:D262360 IU196356:IU196824 SQ196356:SQ196824 ACM196356:ACM196824 AMI196356:AMI196824 AWE196356:AWE196824 BGA196356:BGA196824 BPW196356:BPW196824 BZS196356:BZS196824 CJO196356:CJO196824 CTK196356:CTK196824 DDG196356:DDG196824 DNC196356:DNC196824 DWY196356:DWY196824 EGU196356:EGU196824 EQQ196356:EQQ196824 FAM196356:FAM196824 FKI196356:FKI196824 FUE196356:FUE196824 GEA196356:GEA196824 GNW196356:GNW196824 GXS196356:GXS196824 HHO196356:HHO196824 HRK196356:HRK196824 IBG196356:IBG196824 ILC196356:ILC196824 IUY196356:IUY196824 JEU196356:JEU196824 JOQ196356:JOQ196824 JYM196356:JYM196824 KII196356:KII196824 KSE196356:KSE196824 LCA196356:LCA196824 LLW196356:LLW196824 LVS196356:LVS196824 MFO196356:MFO196824 MPK196356:MPK196824 MZG196356:MZG196824 NJC196356:NJC196824 NSY196356:NSY196824 OCU196356:OCU196824 OMQ196356:OMQ196824 OWM196356:OWM196824 PGI196356:PGI196824 PQE196356:PQE196824 QAA196356:QAA196824 QJW196356:QJW196824 QTS196356:QTS196824 RDO196356:RDO196824 RNK196356:RNK196824 RXG196356:RXG196824 SHC196356:SHC196824 SQY196356:SQY196824 TAU196356:TAU196824 TKQ196356:TKQ196824 TUM196356:TUM196824 UEI196356:UEI196824 UOE196356:UOE196824 UYA196356:UYA196824 VHW196356:VHW196824 VRS196356:VRS196824 WBO196356:WBO196824 WLK196356:WLK196824 WVG196356:WVG196824 D327428:D327896 IU261892:IU262360 SQ261892:SQ262360 ACM261892:ACM262360 AMI261892:AMI262360 AWE261892:AWE262360 BGA261892:BGA262360 BPW261892:BPW262360 BZS261892:BZS262360 CJO261892:CJO262360 CTK261892:CTK262360 DDG261892:DDG262360 DNC261892:DNC262360 DWY261892:DWY262360 EGU261892:EGU262360 EQQ261892:EQQ262360 FAM261892:FAM262360 FKI261892:FKI262360 FUE261892:FUE262360 GEA261892:GEA262360 GNW261892:GNW262360 GXS261892:GXS262360 HHO261892:HHO262360 HRK261892:HRK262360 IBG261892:IBG262360 ILC261892:ILC262360 IUY261892:IUY262360 JEU261892:JEU262360 JOQ261892:JOQ262360 JYM261892:JYM262360 KII261892:KII262360 KSE261892:KSE262360 LCA261892:LCA262360 LLW261892:LLW262360 LVS261892:LVS262360 MFO261892:MFO262360 MPK261892:MPK262360 MZG261892:MZG262360 NJC261892:NJC262360 NSY261892:NSY262360 OCU261892:OCU262360 OMQ261892:OMQ262360 OWM261892:OWM262360 PGI261892:PGI262360 PQE261892:PQE262360 QAA261892:QAA262360 QJW261892:QJW262360 QTS261892:QTS262360 RDO261892:RDO262360 RNK261892:RNK262360 RXG261892:RXG262360 SHC261892:SHC262360 SQY261892:SQY262360 TAU261892:TAU262360 TKQ261892:TKQ262360 TUM261892:TUM262360 UEI261892:UEI262360 UOE261892:UOE262360 UYA261892:UYA262360 VHW261892:VHW262360 VRS261892:VRS262360 WBO261892:WBO262360 WLK261892:WLK262360 WVG261892:WVG262360 D392964:D393432 IU327428:IU327896 SQ327428:SQ327896 ACM327428:ACM327896 AMI327428:AMI327896 AWE327428:AWE327896 BGA327428:BGA327896 BPW327428:BPW327896 BZS327428:BZS327896 CJO327428:CJO327896 CTK327428:CTK327896 DDG327428:DDG327896 DNC327428:DNC327896 DWY327428:DWY327896 EGU327428:EGU327896 EQQ327428:EQQ327896 FAM327428:FAM327896 FKI327428:FKI327896 FUE327428:FUE327896 GEA327428:GEA327896 GNW327428:GNW327896 GXS327428:GXS327896 HHO327428:HHO327896 HRK327428:HRK327896 IBG327428:IBG327896 ILC327428:ILC327896 IUY327428:IUY327896 JEU327428:JEU327896 JOQ327428:JOQ327896 JYM327428:JYM327896 KII327428:KII327896 KSE327428:KSE327896 LCA327428:LCA327896 LLW327428:LLW327896 LVS327428:LVS327896 MFO327428:MFO327896 MPK327428:MPK327896 MZG327428:MZG327896 NJC327428:NJC327896 NSY327428:NSY327896 OCU327428:OCU327896 OMQ327428:OMQ327896 OWM327428:OWM327896 PGI327428:PGI327896 PQE327428:PQE327896 QAA327428:QAA327896 QJW327428:QJW327896 QTS327428:QTS327896 RDO327428:RDO327896 RNK327428:RNK327896 RXG327428:RXG327896 SHC327428:SHC327896 SQY327428:SQY327896 TAU327428:TAU327896 TKQ327428:TKQ327896 TUM327428:TUM327896 UEI327428:UEI327896 UOE327428:UOE327896 UYA327428:UYA327896 VHW327428:VHW327896 VRS327428:VRS327896 WBO327428:WBO327896 WLK327428:WLK327896 WVG327428:WVG327896 D458500:D458968 IU392964:IU393432 SQ392964:SQ393432 ACM392964:ACM393432 AMI392964:AMI393432 AWE392964:AWE393432 BGA392964:BGA393432 BPW392964:BPW393432 BZS392964:BZS393432 CJO392964:CJO393432 CTK392964:CTK393432 DDG392964:DDG393432 DNC392964:DNC393432 DWY392964:DWY393432 EGU392964:EGU393432 EQQ392964:EQQ393432 FAM392964:FAM393432 FKI392964:FKI393432 FUE392964:FUE393432 GEA392964:GEA393432 GNW392964:GNW393432 GXS392964:GXS393432 HHO392964:HHO393432 HRK392964:HRK393432 IBG392964:IBG393432 ILC392964:ILC393432 IUY392964:IUY393432 JEU392964:JEU393432 JOQ392964:JOQ393432 JYM392964:JYM393432 KII392964:KII393432 KSE392964:KSE393432 LCA392964:LCA393432 LLW392964:LLW393432 LVS392964:LVS393432 MFO392964:MFO393432 MPK392964:MPK393432 MZG392964:MZG393432 NJC392964:NJC393432 NSY392964:NSY393432 OCU392964:OCU393432 OMQ392964:OMQ393432 OWM392964:OWM393432 PGI392964:PGI393432 PQE392964:PQE393432 QAA392964:QAA393432 QJW392964:QJW393432 QTS392964:QTS393432 RDO392964:RDO393432 RNK392964:RNK393432 RXG392964:RXG393432 SHC392964:SHC393432 SQY392964:SQY393432 TAU392964:TAU393432 TKQ392964:TKQ393432 TUM392964:TUM393432 UEI392964:UEI393432 UOE392964:UOE393432 UYA392964:UYA393432 VHW392964:VHW393432 VRS392964:VRS393432 WBO392964:WBO393432 WLK392964:WLK393432 WVG392964:WVG393432 D524036:D524504 IU458500:IU458968 SQ458500:SQ458968 ACM458500:ACM458968 AMI458500:AMI458968 AWE458500:AWE458968 BGA458500:BGA458968 BPW458500:BPW458968 BZS458500:BZS458968 CJO458500:CJO458968 CTK458500:CTK458968 DDG458500:DDG458968 DNC458500:DNC458968 DWY458500:DWY458968 EGU458500:EGU458968 EQQ458500:EQQ458968 FAM458500:FAM458968 FKI458500:FKI458968 FUE458500:FUE458968 GEA458500:GEA458968 GNW458500:GNW458968 GXS458500:GXS458968 HHO458500:HHO458968 HRK458500:HRK458968 IBG458500:IBG458968 ILC458500:ILC458968 IUY458500:IUY458968 JEU458500:JEU458968 JOQ458500:JOQ458968 JYM458500:JYM458968 KII458500:KII458968 KSE458500:KSE458968 LCA458500:LCA458968 LLW458500:LLW458968 LVS458500:LVS458968 MFO458500:MFO458968 MPK458500:MPK458968 MZG458500:MZG458968 NJC458500:NJC458968 NSY458500:NSY458968 OCU458500:OCU458968 OMQ458500:OMQ458968 OWM458500:OWM458968 PGI458500:PGI458968 PQE458500:PQE458968 QAA458500:QAA458968 QJW458500:QJW458968 QTS458500:QTS458968 RDO458500:RDO458968 RNK458500:RNK458968 RXG458500:RXG458968 SHC458500:SHC458968 SQY458500:SQY458968 TAU458500:TAU458968 TKQ458500:TKQ458968 TUM458500:TUM458968 UEI458500:UEI458968 UOE458500:UOE458968 UYA458500:UYA458968 VHW458500:VHW458968 VRS458500:VRS458968 WBO458500:WBO458968 WLK458500:WLK458968 WVG458500:WVG458968 D589572:D590040 IU524036:IU524504 SQ524036:SQ524504 ACM524036:ACM524504 AMI524036:AMI524504 AWE524036:AWE524504 BGA524036:BGA524504 BPW524036:BPW524504 BZS524036:BZS524504 CJO524036:CJO524504 CTK524036:CTK524504 DDG524036:DDG524504 DNC524036:DNC524504 DWY524036:DWY524504 EGU524036:EGU524504 EQQ524036:EQQ524504 FAM524036:FAM524504 FKI524036:FKI524504 FUE524036:FUE524504 GEA524036:GEA524504 GNW524036:GNW524504 GXS524036:GXS524504 HHO524036:HHO524504 HRK524036:HRK524504 IBG524036:IBG524504 ILC524036:ILC524504 IUY524036:IUY524504 JEU524036:JEU524504 JOQ524036:JOQ524504 JYM524036:JYM524504 KII524036:KII524504 KSE524036:KSE524504 LCA524036:LCA524504 LLW524036:LLW524504 LVS524036:LVS524504 MFO524036:MFO524504 MPK524036:MPK524504 MZG524036:MZG524504 NJC524036:NJC524504 NSY524036:NSY524504 OCU524036:OCU524504 OMQ524036:OMQ524504 OWM524036:OWM524504 PGI524036:PGI524504 PQE524036:PQE524504 QAA524036:QAA524504 QJW524036:QJW524504 QTS524036:QTS524504 RDO524036:RDO524504 RNK524036:RNK524504 RXG524036:RXG524504 SHC524036:SHC524504 SQY524036:SQY524504 TAU524036:TAU524504 TKQ524036:TKQ524504 TUM524036:TUM524504 UEI524036:UEI524504 UOE524036:UOE524504 UYA524036:UYA524504 VHW524036:VHW524504 VRS524036:VRS524504 WBO524036:WBO524504 WLK524036:WLK524504 WVG524036:WVG524504 D655108:D655576 IU589572:IU590040 SQ589572:SQ590040 ACM589572:ACM590040 AMI589572:AMI590040 AWE589572:AWE590040 BGA589572:BGA590040 BPW589572:BPW590040 BZS589572:BZS590040 CJO589572:CJO590040 CTK589572:CTK590040 DDG589572:DDG590040 DNC589572:DNC590040 DWY589572:DWY590040 EGU589572:EGU590040 EQQ589572:EQQ590040 FAM589572:FAM590040 FKI589572:FKI590040 FUE589572:FUE590040 GEA589572:GEA590040 GNW589572:GNW590040 GXS589572:GXS590040 HHO589572:HHO590040 HRK589572:HRK590040 IBG589572:IBG590040 ILC589572:ILC590040 IUY589572:IUY590040 JEU589572:JEU590040 JOQ589572:JOQ590040 JYM589572:JYM590040 KII589572:KII590040 KSE589572:KSE590040 LCA589572:LCA590040 LLW589572:LLW590040 LVS589572:LVS590040 MFO589572:MFO590040 MPK589572:MPK590040 MZG589572:MZG590040 NJC589572:NJC590040 NSY589572:NSY590040 OCU589572:OCU590040 OMQ589572:OMQ590040 OWM589572:OWM590040 PGI589572:PGI590040 PQE589572:PQE590040 QAA589572:QAA590040 QJW589572:QJW590040 QTS589572:QTS590040 RDO589572:RDO590040 RNK589572:RNK590040 RXG589572:RXG590040 SHC589572:SHC590040 SQY589572:SQY590040 TAU589572:TAU590040 TKQ589572:TKQ590040 TUM589572:TUM590040 UEI589572:UEI590040 UOE589572:UOE590040 UYA589572:UYA590040 VHW589572:VHW590040 VRS589572:VRS590040 WBO589572:WBO590040 WLK589572:WLK590040 WVG589572:WVG590040 D720644:D721112 IU655108:IU655576 SQ655108:SQ655576 ACM655108:ACM655576 AMI655108:AMI655576 AWE655108:AWE655576 BGA655108:BGA655576 BPW655108:BPW655576 BZS655108:BZS655576 CJO655108:CJO655576 CTK655108:CTK655576 DDG655108:DDG655576 DNC655108:DNC655576 DWY655108:DWY655576 EGU655108:EGU655576 EQQ655108:EQQ655576 FAM655108:FAM655576 FKI655108:FKI655576 FUE655108:FUE655576 GEA655108:GEA655576 GNW655108:GNW655576 GXS655108:GXS655576 HHO655108:HHO655576 HRK655108:HRK655576 IBG655108:IBG655576 ILC655108:ILC655576 IUY655108:IUY655576 JEU655108:JEU655576 JOQ655108:JOQ655576 JYM655108:JYM655576 KII655108:KII655576 KSE655108:KSE655576 LCA655108:LCA655576 LLW655108:LLW655576 LVS655108:LVS655576 MFO655108:MFO655576 MPK655108:MPK655576 MZG655108:MZG655576 NJC655108:NJC655576 NSY655108:NSY655576 OCU655108:OCU655576 OMQ655108:OMQ655576 OWM655108:OWM655576 PGI655108:PGI655576 PQE655108:PQE655576 QAA655108:QAA655576 QJW655108:QJW655576 QTS655108:QTS655576 RDO655108:RDO655576 RNK655108:RNK655576 RXG655108:RXG655576 SHC655108:SHC655576 SQY655108:SQY655576 TAU655108:TAU655576 TKQ655108:TKQ655576 TUM655108:TUM655576 UEI655108:UEI655576 UOE655108:UOE655576 UYA655108:UYA655576 VHW655108:VHW655576 VRS655108:VRS655576 WBO655108:WBO655576 WLK655108:WLK655576 WVG655108:WVG655576 D786180:D786648 IU720644:IU721112 SQ720644:SQ721112 ACM720644:ACM721112 AMI720644:AMI721112 AWE720644:AWE721112 BGA720644:BGA721112 BPW720644:BPW721112 BZS720644:BZS721112 CJO720644:CJO721112 CTK720644:CTK721112 DDG720644:DDG721112 DNC720644:DNC721112 DWY720644:DWY721112 EGU720644:EGU721112 EQQ720644:EQQ721112 FAM720644:FAM721112 FKI720644:FKI721112 FUE720644:FUE721112 GEA720644:GEA721112 GNW720644:GNW721112 GXS720644:GXS721112 HHO720644:HHO721112 HRK720644:HRK721112 IBG720644:IBG721112 ILC720644:ILC721112 IUY720644:IUY721112 JEU720644:JEU721112 JOQ720644:JOQ721112 JYM720644:JYM721112 KII720644:KII721112 KSE720644:KSE721112 LCA720644:LCA721112 LLW720644:LLW721112 LVS720644:LVS721112 MFO720644:MFO721112 MPK720644:MPK721112 MZG720644:MZG721112 NJC720644:NJC721112 NSY720644:NSY721112 OCU720644:OCU721112 OMQ720644:OMQ721112 OWM720644:OWM721112 PGI720644:PGI721112 PQE720644:PQE721112 QAA720644:QAA721112 QJW720644:QJW721112 QTS720644:QTS721112 RDO720644:RDO721112 RNK720644:RNK721112 RXG720644:RXG721112 SHC720644:SHC721112 SQY720644:SQY721112 TAU720644:TAU721112 TKQ720644:TKQ721112 TUM720644:TUM721112 UEI720644:UEI721112 UOE720644:UOE721112 UYA720644:UYA721112 VHW720644:VHW721112 VRS720644:VRS721112 WBO720644:WBO721112 WLK720644:WLK721112 WVG720644:WVG721112 D851716:D852184 IU786180:IU786648 SQ786180:SQ786648 ACM786180:ACM786648 AMI786180:AMI786648 AWE786180:AWE786648 BGA786180:BGA786648 BPW786180:BPW786648 BZS786180:BZS786648 CJO786180:CJO786648 CTK786180:CTK786648 DDG786180:DDG786648 DNC786180:DNC786648 DWY786180:DWY786648 EGU786180:EGU786648 EQQ786180:EQQ786648 FAM786180:FAM786648 FKI786180:FKI786648 FUE786180:FUE786648 GEA786180:GEA786648 GNW786180:GNW786648 GXS786180:GXS786648 HHO786180:HHO786648 HRK786180:HRK786648 IBG786180:IBG786648 ILC786180:ILC786648 IUY786180:IUY786648 JEU786180:JEU786648 JOQ786180:JOQ786648 JYM786180:JYM786648 KII786180:KII786648 KSE786180:KSE786648 LCA786180:LCA786648 LLW786180:LLW786648 LVS786180:LVS786648 MFO786180:MFO786648 MPK786180:MPK786648 MZG786180:MZG786648 NJC786180:NJC786648 NSY786180:NSY786648 OCU786180:OCU786648 OMQ786180:OMQ786648 OWM786180:OWM786648 PGI786180:PGI786648 PQE786180:PQE786648 QAA786180:QAA786648 QJW786180:QJW786648 QTS786180:QTS786648 RDO786180:RDO786648 RNK786180:RNK786648 RXG786180:RXG786648 SHC786180:SHC786648 SQY786180:SQY786648 TAU786180:TAU786648 TKQ786180:TKQ786648 TUM786180:TUM786648 UEI786180:UEI786648 UOE786180:UOE786648 UYA786180:UYA786648 VHW786180:VHW786648 VRS786180:VRS786648 WBO786180:WBO786648 WLK786180:WLK786648 WVG786180:WVG786648 D917252:D917720 IU851716:IU852184 SQ851716:SQ852184 ACM851716:ACM852184 AMI851716:AMI852184 AWE851716:AWE852184 BGA851716:BGA852184 BPW851716:BPW852184 BZS851716:BZS852184 CJO851716:CJO852184 CTK851716:CTK852184 DDG851716:DDG852184 DNC851716:DNC852184 DWY851716:DWY852184 EGU851716:EGU852184 EQQ851716:EQQ852184 FAM851716:FAM852184 FKI851716:FKI852184 FUE851716:FUE852184 GEA851716:GEA852184 GNW851716:GNW852184 GXS851716:GXS852184 HHO851716:HHO852184 HRK851716:HRK852184 IBG851716:IBG852184 ILC851716:ILC852184 IUY851716:IUY852184 JEU851716:JEU852184 JOQ851716:JOQ852184 JYM851716:JYM852184 KII851716:KII852184 KSE851716:KSE852184 LCA851716:LCA852184 LLW851716:LLW852184 LVS851716:LVS852184 MFO851716:MFO852184 MPK851716:MPK852184 MZG851716:MZG852184 NJC851716:NJC852184 NSY851716:NSY852184 OCU851716:OCU852184 OMQ851716:OMQ852184 OWM851716:OWM852184 PGI851716:PGI852184 PQE851716:PQE852184 QAA851716:QAA852184 QJW851716:QJW852184 QTS851716:QTS852184 RDO851716:RDO852184 RNK851716:RNK852184 RXG851716:RXG852184 SHC851716:SHC852184 SQY851716:SQY852184 TAU851716:TAU852184 TKQ851716:TKQ852184 TUM851716:TUM852184 UEI851716:UEI852184 UOE851716:UOE852184 UYA851716:UYA852184 VHW851716:VHW852184 VRS851716:VRS852184 WBO851716:WBO852184 WLK851716:WLK852184 WVG851716:WVG852184 D982788:D983256 IU917252:IU917720 SQ917252:SQ917720 ACM917252:ACM917720 AMI917252:AMI917720 AWE917252:AWE917720 BGA917252:BGA917720 BPW917252:BPW917720 BZS917252:BZS917720 CJO917252:CJO917720 CTK917252:CTK917720 DDG917252:DDG917720 DNC917252:DNC917720 DWY917252:DWY917720 EGU917252:EGU917720 EQQ917252:EQQ917720 FAM917252:FAM917720 FKI917252:FKI917720 FUE917252:FUE917720 GEA917252:GEA917720 GNW917252:GNW917720 GXS917252:GXS917720 HHO917252:HHO917720 HRK917252:HRK917720 IBG917252:IBG917720 ILC917252:ILC917720 IUY917252:IUY917720 JEU917252:JEU917720 JOQ917252:JOQ917720 JYM917252:JYM917720 KII917252:KII917720 KSE917252:KSE917720 LCA917252:LCA917720 LLW917252:LLW917720 LVS917252:LVS917720 MFO917252:MFO917720 MPK917252:MPK917720 MZG917252:MZG917720 NJC917252:NJC917720 NSY917252:NSY917720 OCU917252:OCU917720 OMQ917252:OMQ917720 OWM917252:OWM917720 PGI917252:PGI917720 PQE917252:PQE917720 QAA917252:QAA917720 QJW917252:QJW917720 QTS917252:QTS917720 RDO917252:RDO917720 RNK917252:RNK917720 RXG917252:RXG917720 SHC917252:SHC917720 SQY917252:SQY917720 TAU917252:TAU917720 TKQ917252:TKQ917720 TUM917252:TUM917720 UEI917252:UEI917720 UOE917252:UOE917720 UYA917252:UYA917720 VHW917252:VHW917720 VRS917252:VRS917720 WBO917252:WBO917720 WLK917252:WLK917720 WVG917252:WVG917720 WVG982788:WVG983256 IU982788:IU983256 SQ982788:SQ983256 ACM982788:ACM983256 AMI982788:AMI983256 AWE982788:AWE983256 BGA982788:BGA983256 BPW982788:BPW983256 BZS982788:BZS983256 CJO982788:CJO983256 CTK982788:CTK983256 DDG982788:DDG983256 DNC982788:DNC983256 DWY982788:DWY983256 EGU982788:EGU983256 EQQ982788:EQQ983256 FAM982788:FAM983256 FKI982788:FKI983256 FUE982788:FUE983256 GEA982788:GEA983256 GNW982788:GNW983256 GXS982788:GXS983256 HHO982788:HHO983256 HRK982788:HRK983256 IBG982788:IBG983256 ILC982788:ILC983256 IUY982788:IUY983256 JEU982788:JEU983256 JOQ982788:JOQ983256 JYM982788:JYM983256 KII982788:KII983256 KSE982788:KSE983256 LCA982788:LCA983256 LLW982788:LLW983256 LVS982788:LVS983256 MFO982788:MFO983256 MPK982788:MPK983256 MZG982788:MZG983256 NJC982788:NJC983256 NSY982788:NSY983256 OCU982788:OCU983256 OMQ982788:OMQ983256 OWM982788:OWM983256 PGI982788:PGI983256 PQE982788:PQE983256 QAA982788:QAA983256 QJW982788:QJW983256 QTS982788:QTS983256 RDO982788:RDO983256 RNK982788:RNK983256 RXG982788:RXG983256 SHC982788:SHC983256 SQY982788:SQY983256 TAU982788:TAU983256 TKQ982788:TKQ983256 TUM982788:TUM983256 UEI982788:UEI983256 UOE982788:UOE983256 UYA982788:UYA983256 VHW982788:VHW983256 VRS982788:VRS983256 WBO982788:WBO983256 WLK982788:WLK983256 IU31:IU301 SQ31:SQ301 ACM31:ACM301 AMI31:AMI301 AWE31:AWE301 BGA31:BGA301 BPW31:BPW301 BZS31:BZS301 CJO31:CJO301 CTK31:CTK301 DDG31:DDG301 DNC31:DNC301 DWY31:DWY301 EGU31:EGU301 EQQ31:EQQ301 FAM31:FAM301 FKI31:FKI301 FUE31:FUE301 GEA31:GEA301 GNW31:GNW301 GXS31:GXS301 HHO31:HHO301 HRK31:HRK301 IBG31:IBG301 ILC31:ILC301 IUY31:IUY301 JEU31:JEU301 JOQ31:JOQ301 JYM31:JYM301 KII31:KII301 KSE31:KSE301 LCA31:LCA301 LLW31:LLW301 LVS31:LVS301 MFO31:MFO301 MPK31:MPK301 MZG31:MZG301 NJC31:NJC301 NSY31:NSY301 OCU31:OCU301 OMQ31:OMQ301 OWM31:OWM301 PGI31:PGI301 PQE31:PQE301 QAA31:QAA301 QJW31:QJW301 QTS31:QTS301 RDO31:RDO301 RNK31:RNK301 RXG31:RXG301 SHC31:SHC301 SQY31:SQY301 TAU31:TAU301 TKQ31:TKQ301 TUM31:TUM301 UEI31:UEI301 UOE31:UOE301 UYA31:UYA301 VHW31:VHW301 VRS31:VRS301 WBO31:WBO301 WLK31:WLK301 WVG31:WVG301 IL302 WUX302 WLB302 WBF302 VRJ302 VHN302 UXR302 UNV302 UDZ302 TUD302 TKH302 TAL302 SQP302 SGT302 RWX302 RNB302 RDF302 QTJ302 QJN302 PZR302 PPV302 PFZ302 OWD302 OMH302 OCL302 NSP302 NIT302 MYX302 MPB302 MFF302 LVJ302 LLN302 LBR302 KRV302 KHZ302 JYD302 JOH302 JEL302 IUP302 IKT302 IAX302 HRB302 HHF302 GXJ302 GNN302 GDR302 FTV302 FJZ302 FAD302 EQH302 EGL302 DWP302 DMT302 DCX302 CTB302 CJF302 BZJ302 BPN302 BFR302 AVV302 ALZ302 ACD302 SH302 D31:D328" xr:uid="{00000000-0002-0000-0800-00000A000000}">
      <formula1>$D$1:$D$9</formula1>
    </dataValidation>
    <dataValidation type="list" allowBlank="1" showInputMessage="1" showErrorMessage="1" sqref="IY302:IZ302 SU302:SV302 ACQ302:ACR302 AMM302:AMN302 AWI302:AWJ302 BGE302:BGF302 BQA302:BQB302 BZW302:BZX302 CJS302:CJT302 CTO302:CTP302 DDK302:DDL302 DNG302:DNH302 DXC302:DXD302 EGY302:EGZ302 EQU302:EQV302 FAQ302:FAR302 FKM302:FKN302 FUI302:FUJ302 GEE302:GEF302 GOA302:GOB302 GXW302:GXX302 HHS302:HHT302 HRO302:HRP302 IBK302:IBL302 ILG302:ILH302 IVC302:IVD302 JEY302:JEZ302 JOU302:JOV302 JYQ302:JYR302 KIM302:KIN302 KSI302:KSJ302 LCE302:LCF302 LMA302:LMB302 LVW302:LVX302 MFS302:MFT302 MPO302:MPP302 MZK302:MZL302 NJG302:NJH302 NTC302:NTD302 OCY302:OCZ302 OMU302:OMV302 OWQ302:OWR302 PGM302:PGN302 PQI302:PQJ302 QAE302:QAF302 QKA302:QKB302 QTW302:QTX302 RDS302:RDT302 RNO302:RNP302 RXK302:RXL302 SHG302:SHH302 SRC302:SRD302 TAY302:TAZ302 TKU302:TKV302 TUQ302:TUR302 UEM302:UEN302 UOI302:UOJ302 UYE302:UYF302 VIA302:VIB302 VRW302:VRX302 WBS302:WBT302 WLO302:WLP302 WVK302:WVL302 IQ302 SM302 ACI302 AME302 AWA302 BFW302 BPS302 BZO302 CJK302 CTG302 DDC302 DMY302 DWU302 EGQ302 EQM302 FAI302 FKE302 FUA302 GDW302 GNS302 GXO302 HHK302 HRG302 IBC302 IKY302 IUU302 JEQ302 JOM302 JYI302 KIE302 KSA302 LBW302 LLS302 LVO302 MFK302 MPG302 MZC302 NIY302 NSU302 OCQ302 OMM302 OWI302 PGE302 PQA302 PZW302 QJS302 QTO302 RDK302 RNG302 RXC302 SGY302 SQU302 TAQ302 TKM302 TUI302 UEE302 UOA302 UXW302 VHS302 VRO302 WBK302 WLG302 WVC302 G273:G282 G305:G325 G284:G292 G69:G76 G107:G114 G145:G152 G31:G38 G183:G190 G221:G228 G294:G303" xr:uid="{00000000-0002-0000-0800-000000000000}">
      <formula1>#REF!</formula1>
    </dataValidation>
    <dataValidation type="list" allowBlank="1" showInputMessage="1" showErrorMessage="1" sqref="IX302 ST302 ACP302 AML302 AWH302 BGD302 BPZ302 BZV302 CJR302 CTN302 DDJ302 DNF302 DXB302 EGX302 EQT302 FAP302 FKL302 FUH302 GED302 GNZ302 GXV302 HHR302 HRN302 IBJ302 ILF302 IVB302 JEX302 JOT302 JYP302 KIL302 KSH302 LCD302 LLZ302 LVV302 MFR302 MPN302 MZJ302 NJF302 NTB302 OCX302 OMT302 OWP302 PGL302 PQH302 QAD302 QJZ302 QTV302 RDR302 RNN302 RXJ302 SHF302 SRB302 TAX302 TKT302 TUP302 UEL302 UOH302 UYD302 VHZ302 VRV302 WBR302 WLN302 WVJ302" xr:uid="{00000000-0002-0000-0800-000001000000}">
      <formula1>$M$1:$M$26</formula1>
    </dataValidation>
    <dataValidation type="list" allowBlank="1" showInputMessage="1" showErrorMessage="1" sqref="IR302 RDL302 RNH302 RXD302 SGZ302 SQV302 TAR302 TKN302 TUJ302 UEF302 UOB302 UXX302 VHT302 VRP302 WBL302 WLH302 WVD302 SN302 ACJ302 AMF302 AWB302 BFX302 BPT302 BZP302 CJL302 CTH302 DDD302 DMZ302 DWV302 EGR302 EQN302 FAJ302 FKF302 FUB302 GDX302 GNT302 GXP302 HHL302 HRH302 IBD302 IKZ302 IUV302 JER302 JON302 JYJ302 KIF302 KSB302 LBX302 LLT302 LVP302 MFL302 MPH302 MZD302 NIZ302 NSV302 OCR302 OMN302 OWJ302 PGF302 PQB302 PZX302 QJT302 QTP302 H273:H282 H305:H325 H284:H292 H69:H76 H107:H114 H145:H152 H31:H38 H183:H190 H221:H228 H294:H303" xr:uid="{00000000-0002-0000-0800-000002000000}">
      <formula1>$G$1:$G$20</formula1>
    </dataValidation>
    <dataValidation type="list" allowBlank="1" showInputMessage="1" showErrorMessage="1" sqref="O273:O282 O305:O325 O284:O292 O69:O76 O107:O114 O145:O152 O294:O303 O183:O190 O221:O228 O31:O38" xr:uid="{90046F08-43D5-416F-84EA-6D99A9592E7B}">
      <formula1>$N$2:$N$15</formula1>
    </dataValidation>
    <dataValidation type="list" allowBlank="1" showInputMessage="1" showErrorMessage="1" sqref="M273:M282 M305:M325 M284:M292 M69:M76 M107:M114 M145:M152 M31:M38 M183:M190 M221:M228 M294:M303" xr:uid="{3AF93FB6-11FB-4958-963C-518152B67C98}">
      <formula1>$L$1:$L$26</formula1>
    </dataValidation>
  </dataValidations>
  <printOptions horizontalCentered="1"/>
  <pageMargins left="0.55118110236220474" right="0.15748031496062992" top="0.59055118110236227" bottom="0.78740157480314965" header="0.51181102362204722" footer="0.51181102362204722"/>
  <pageSetup paperSize="8" scale="51" fitToHeight="24" orientation="landscape" r:id="rId1"/>
  <headerFooter alignWithMargins="0">
    <oddFooter>&amp;L&amp;F&amp;CPage &amp;P of &amp;N&amp;R&amp;A</oddFooter>
  </headerFooter>
  <rowBreaks count="1" manualBreakCount="1">
    <brk id="11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R268"/>
  <sheetViews>
    <sheetView tabSelected="1" view="pageBreakPreview" topLeftCell="I1" zoomScale="70" zoomScaleNormal="90" zoomScaleSheetLayoutView="70" workbookViewId="0">
      <selection activeCell="O40" sqref="O40"/>
    </sheetView>
  </sheetViews>
  <sheetFormatPr defaultColWidth="9.109375" defaultRowHeight="11.4" x14ac:dyDescent="0.2"/>
  <cols>
    <col min="1" max="1" width="11.33203125" style="40" customWidth="1"/>
    <col min="2" max="2" width="32.109375" style="40" bestFit="1" customWidth="1"/>
    <col min="3" max="3" width="5.88671875" style="40" bestFit="1" customWidth="1"/>
    <col min="4" max="4" width="27.44140625" style="41" customWidth="1"/>
    <col min="5" max="5" width="32.6640625" style="70" customWidth="1"/>
    <col min="6" max="6" width="35.6640625" style="41" bestFit="1" customWidth="1"/>
    <col min="7" max="7" width="22.44140625" style="41" customWidth="1"/>
    <col min="8" max="8" width="15.44140625" style="41" customWidth="1"/>
    <col min="9" max="9" width="31.6640625" style="41" customWidth="1"/>
    <col min="10" max="10" width="48.44140625" style="40" customWidth="1"/>
    <col min="11" max="11" width="12.33203125" style="99" customWidth="1"/>
    <col min="12" max="12" width="14.33203125" style="40" bestFit="1" customWidth="1"/>
    <col min="13" max="13" width="9.6640625" style="99" bestFit="1" customWidth="1"/>
    <col min="14" max="14" width="18.88671875" style="39" bestFit="1" customWidth="1"/>
    <col min="15" max="15" width="61.109375" style="91" bestFit="1" customWidth="1"/>
    <col min="16" max="16" width="10.44140625" style="91" bestFit="1" customWidth="1"/>
    <col min="17" max="17" width="10.33203125" style="40" bestFit="1" customWidth="1"/>
    <col min="18" max="18" width="26.109375" style="40" bestFit="1" customWidth="1"/>
    <col min="19" max="251" width="9.109375" style="40"/>
    <col min="252" max="252" width="11.33203125" style="40" customWidth="1"/>
    <col min="253" max="253" width="32.109375" style="40" bestFit="1" customWidth="1"/>
    <col min="254" max="254" width="5.88671875" style="40" bestFit="1" customWidth="1"/>
    <col min="255" max="255" width="27.44140625" style="40" customWidth="1"/>
    <col min="256" max="256" width="32.6640625" style="40" customWidth="1"/>
    <col min="257" max="257" width="35.6640625" style="40" bestFit="1" customWidth="1"/>
    <col min="258" max="258" width="22.44140625" style="40" customWidth="1"/>
    <col min="259" max="259" width="9.109375" style="40" customWidth="1"/>
    <col min="260" max="260" width="31.6640625" style="40" customWidth="1"/>
    <col min="261" max="261" width="48.44140625" style="40" customWidth="1"/>
    <col min="262" max="262" width="12.33203125" style="40" customWidth="1"/>
    <col min="263" max="263" width="14.33203125" style="40" bestFit="1" customWidth="1"/>
    <col min="264" max="264" width="9.6640625" style="40" bestFit="1" customWidth="1"/>
    <col min="265" max="265" width="14.44140625" style="40" bestFit="1" customWidth="1"/>
    <col min="266" max="266" width="22.33203125" style="40" bestFit="1" customWidth="1"/>
    <col min="267" max="267" width="61.109375" style="40" bestFit="1" customWidth="1"/>
    <col min="268" max="268" width="10.44140625" style="40" bestFit="1" customWidth="1"/>
    <col min="269" max="269" width="10.33203125" style="40" bestFit="1" customWidth="1"/>
    <col min="270" max="270" width="26.109375" style="40" bestFit="1" customWidth="1"/>
    <col min="271" max="271" width="7" style="40" bestFit="1" customWidth="1"/>
    <col min="272" max="507" width="9.109375" style="40"/>
    <col min="508" max="508" width="11.33203125" style="40" customWidth="1"/>
    <col min="509" max="509" width="32.109375" style="40" bestFit="1" customWidth="1"/>
    <col min="510" max="510" width="5.88671875" style="40" bestFit="1" customWidth="1"/>
    <col min="511" max="511" width="27.44140625" style="40" customWidth="1"/>
    <col min="512" max="512" width="32.6640625" style="40" customWidth="1"/>
    <col min="513" max="513" width="35.6640625" style="40" bestFit="1" customWidth="1"/>
    <col min="514" max="514" width="22.44140625" style="40" customWidth="1"/>
    <col min="515" max="515" width="9.109375" style="40" customWidth="1"/>
    <col min="516" max="516" width="31.6640625" style="40" customWidth="1"/>
    <col min="517" max="517" width="48.44140625" style="40" customWidth="1"/>
    <col min="518" max="518" width="12.33203125" style="40" customWidth="1"/>
    <col min="519" max="519" width="14.33203125" style="40" bestFit="1" customWidth="1"/>
    <col min="520" max="520" width="9.6640625" style="40" bestFit="1" customWidth="1"/>
    <col min="521" max="521" width="14.44140625" style="40" bestFit="1" customWidth="1"/>
    <col min="522" max="522" width="22.33203125" style="40" bestFit="1" customWidth="1"/>
    <col min="523" max="523" width="61.109375" style="40" bestFit="1" customWidth="1"/>
    <col min="524" max="524" width="10.44140625" style="40" bestFit="1" customWidth="1"/>
    <col min="525" max="525" width="10.33203125" style="40" bestFit="1" customWidth="1"/>
    <col min="526" max="526" width="26.109375" style="40" bestFit="1" customWidth="1"/>
    <col min="527" max="527" width="7" style="40" bestFit="1" customWidth="1"/>
    <col min="528" max="763" width="9.109375" style="40"/>
    <col min="764" max="764" width="11.33203125" style="40" customWidth="1"/>
    <col min="765" max="765" width="32.109375" style="40" bestFit="1" customWidth="1"/>
    <col min="766" max="766" width="5.88671875" style="40" bestFit="1" customWidth="1"/>
    <col min="767" max="767" width="27.44140625" style="40" customWidth="1"/>
    <col min="768" max="768" width="32.6640625" style="40" customWidth="1"/>
    <col min="769" max="769" width="35.6640625" style="40" bestFit="1" customWidth="1"/>
    <col min="770" max="770" width="22.44140625" style="40" customWidth="1"/>
    <col min="771" max="771" width="9.109375" style="40" customWidth="1"/>
    <col min="772" max="772" width="31.6640625" style="40" customWidth="1"/>
    <col min="773" max="773" width="48.44140625" style="40" customWidth="1"/>
    <col min="774" max="774" width="12.33203125" style="40" customWidth="1"/>
    <col min="775" max="775" width="14.33203125" style="40" bestFit="1" customWidth="1"/>
    <col min="776" max="776" width="9.6640625" style="40" bestFit="1" customWidth="1"/>
    <col min="777" max="777" width="14.44140625" style="40" bestFit="1" customWidth="1"/>
    <col min="778" max="778" width="22.33203125" style="40" bestFit="1" customWidth="1"/>
    <col min="779" max="779" width="61.109375" style="40" bestFit="1" customWidth="1"/>
    <col min="780" max="780" width="10.44140625" style="40" bestFit="1" customWidth="1"/>
    <col min="781" max="781" width="10.33203125" style="40" bestFit="1" customWidth="1"/>
    <col min="782" max="782" width="26.109375" style="40" bestFit="1" customWidth="1"/>
    <col min="783" max="783" width="7" style="40" bestFit="1" customWidth="1"/>
    <col min="784" max="1019" width="9.109375" style="40"/>
    <col min="1020" max="1020" width="11.33203125" style="40" customWidth="1"/>
    <col min="1021" max="1021" width="32.109375" style="40" bestFit="1" customWidth="1"/>
    <col min="1022" max="1022" width="5.88671875" style="40" bestFit="1" customWidth="1"/>
    <col min="1023" max="1023" width="27.44140625" style="40" customWidth="1"/>
    <col min="1024" max="1024" width="32.6640625" style="40" customWidth="1"/>
    <col min="1025" max="1025" width="35.6640625" style="40" bestFit="1" customWidth="1"/>
    <col min="1026" max="1026" width="22.44140625" style="40" customWidth="1"/>
    <col min="1027" max="1027" width="9.109375" style="40" customWidth="1"/>
    <col min="1028" max="1028" width="31.6640625" style="40" customWidth="1"/>
    <col min="1029" max="1029" width="48.44140625" style="40" customWidth="1"/>
    <col min="1030" max="1030" width="12.33203125" style="40" customWidth="1"/>
    <col min="1031" max="1031" width="14.33203125" style="40" bestFit="1" customWidth="1"/>
    <col min="1032" max="1032" width="9.6640625" style="40" bestFit="1" customWidth="1"/>
    <col min="1033" max="1033" width="14.44140625" style="40" bestFit="1" customWidth="1"/>
    <col min="1034" max="1034" width="22.33203125" style="40" bestFit="1" customWidth="1"/>
    <col min="1035" max="1035" width="61.109375" style="40" bestFit="1" customWidth="1"/>
    <col min="1036" max="1036" width="10.44140625" style="40" bestFit="1" customWidth="1"/>
    <col min="1037" max="1037" width="10.33203125" style="40" bestFit="1" customWidth="1"/>
    <col min="1038" max="1038" width="26.109375" style="40" bestFit="1" customWidth="1"/>
    <col min="1039" max="1039" width="7" style="40" bestFit="1" customWidth="1"/>
    <col min="1040" max="1275" width="9.109375" style="40"/>
    <col min="1276" max="1276" width="11.33203125" style="40" customWidth="1"/>
    <col min="1277" max="1277" width="32.109375" style="40" bestFit="1" customWidth="1"/>
    <col min="1278" max="1278" width="5.88671875" style="40" bestFit="1" customWidth="1"/>
    <col min="1279" max="1279" width="27.44140625" style="40" customWidth="1"/>
    <col min="1280" max="1280" width="32.6640625" style="40" customWidth="1"/>
    <col min="1281" max="1281" width="35.6640625" style="40" bestFit="1" customWidth="1"/>
    <col min="1282" max="1282" width="22.44140625" style="40" customWidth="1"/>
    <col min="1283" max="1283" width="9.109375" style="40" customWidth="1"/>
    <col min="1284" max="1284" width="31.6640625" style="40" customWidth="1"/>
    <col min="1285" max="1285" width="48.44140625" style="40" customWidth="1"/>
    <col min="1286" max="1286" width="12.33203125" style="40" customWidth="1"/>
    <col min="1287" max="1287" width="14.33203125" style="40" bestFit="1" customWidth="1"/>
    <col min="1288" max="1288" width="9.6640625" style="40" bestFit="1" customWidth="1"/>
    <col min="1289" max="1289" width="14.44140625" style="40" bestFit="1" customWidth="1"/>
    <col min="1290" max="1290" width="22.33203125" style="40" bestFit="1" customWidth="1"/>
    <col min="1291" max="1291" width="61.109375" style="40" bestFit="1" customWidth="1"/>
    <col min="1292" max="1292" width="10.44140625" style="40" bestFit="1" customWidth="1"/>
    <col min="1293" max="1293" width="10.33203125" style="40" bestFit="1" customWidth="1"/>
    <col min="1294" max="1294" width="26.109375" style="40" bestFit="1" customWidth="1"/>
    <col min="1295" max="1295" width="7" style="40" bestFit="1" customWidth="1"/>
    <col min="1296" max="1531" width="9.109375" style="40"/>
    <col min="1532" max="1532" width="11.33203125" style="40" customWidth="1"/>
    <col min="1533" max="1533" width="32.109375" style="40" bestFit="1" customWidth="1"/>
    <col min="1534" max="1534" width="5.88671875" style="40" bestFit="1" customWidth="1"/>
    <col min="1535" max="1535" width="27.44140625" style="40" customWidth="1"/>
    <col min="1536" max="1536" width="32.6640625" style="40" customWidth="1"/>
    <col min="1537" max="1537" width="35.6640625" style="40" bestFit="1" customWidth="1"/>
    <col min="1538" max="1538" width="22.44140625" style="40" customWidth="1"/>
    <col min="1539" max="1539" width="9.109375" style="40" customWidth="1"/>
    <col min="1540" max="1540" width="31.6640625" style="40" customWidth="1"/>
    <col min="1541" max="1541" width="48.44140625" style="40" customWidth="1"/>
    <col min="1542" max="1542" width="12.33203125" style="40" customWidth="1"/>
    <col min="1543" max="1543" width="14.33203125" style="40" bestFit="1" customWidth="1"/>
    <col min="1544" max="1544" width="9.6640625" style="40" bestFit="1" customWidth="1"/>
    <col min="1545" max="1545" width="14.44140625" style="40" bestFit="1" customWidth="1"/>
    <col min="1546" max="1546" width="22.33203125" style="40" bestFit="1" customWidth="1"/>
    <col min="1547" max="1547" width="61.109375" style="40" bestFit="1" customWidth="1"/>
    <col min="1548" max="1548" width="10.44140625" style="40" bestFit="1" customWidth="1"/>
    <col min="1549" max="1549" width="10.33203125" style="40" bestFit="1" customWidth="1"/>
    <col min="1550" max="1550" width="26.109375" style="40" bestFit="1" customWidth="1"/>
    <col min="1551" max="1551" width="7" style="40" bestFit="1" customWidth="1"/>
    <col min="1552" max="1787" width="9.109375" style="40"/>
    <col min="1788" max="1788" width="11.33203125" style="40" customWidth="1"/>
    <col min="1789" max="1789" width="32.109375" style="40" bestFit="1" customWidth="1"/>
    <col min="1790" max="1790" width="5.88671875" style="40" bestFit="1" customWidth="1"/>
    <col min="1791" max="1791" width="27.44140625" style="40" customWidth="1"/>
    <col min="1792" max="1792" width="32.6640625" style="40" customWidth="1"/>
    <col min="1793" max="1793" width="35.6640625" style="40" bestFit="1" customWidth="1"/>
    <col min="1794" max="1794" width="22.44140625" style="40" customWidth="1"/>
    <col min="1795" max="1795" width="9.109375" style="40" customWidth="1"/>
    <col min="1796" max="1796" width="31.6640625" style="40" customWidth="1"/>
    <col min="1797" max="1797" width="48.44140625" style="40" customWidth="1"/>
    <col min="1798" max="1798" width="12.33203125" style="40" customWidth="1"/>
    <col min="1799" max="1799" width="14.33203125" style="40" bestFit="1" customWidth="1"/>
    <col min="1800" max="1800" width="9.6640625" style="40" bestFit="1" customWidth="1"/>
    <col min="1801" max="1801" width="14.44140625" style="40" bestFit="1" customWidth="1"/>
    <col min="1802" max="1802" width="22.33203125" style="40" bestFit="1" customWidth="1"/>
    <col min="1803" max="1803" width="61.109375" style="40" bestFit="1" customWidth="1"/>
    <col min="1804" max="1804" width="10.44140625" style="40" bestFit="1" customWidth="1"/>
    <col min="1805" max="1805" width="10.33203125" style="40" bestFit="1" customWidth="1"/>
    <col min="1806" max="1806" width="26.109375" style="40" bestFit="1" customWidth="1"/>
    <col min="1807" max="1807" width="7" style="40" bestFit="1" customWidth="1"/>
    <col min="1808" max="2043" width="9.109375" style="40"/>
    <col min="2044" max="2044" width="11.33203125" style="40" customWidth="1"/>
    <col min="2045" max="2045" width="32.109375" style="40" bestFit="1" customWidth="1"/>
    <col min="2046" max="2046" width="5.88671875" style="40" bestFit="1" customWidth="1"/>
    <col min="2047" max="2047" width="27.44140625" style="40" customWidth="1"/>
    <col min="2048" max="2048" width="32.6640625" style="40" customWidth="1"/>
    <col min="2049" max="2049" width="35.6640625" style="40" bestFit="1" customWidth="1"/>
    <col min="2050" max="2050" width="22.44140625" style="40" customWidth="1"/>
    <col min="2051" max="2051" width="9.109375" style="40" customWidth="1"/>
    <col min="2052" max="2052" width="31.6640625" style="40" customWidth="1"/>
    <col min="2053" max="2053" width="48.44140625" style="40" customWidth="1"/>
    <col min="2054" max="2054" width="12.33203125" style="40" customWidth="1"/>
    <col min="2055" max="2055" width="14.33203125" style="40" bestFit="1" customWidth="1"/>
    <col min="2056" max="2056" width="9.6640625" style="40" bestFit="1" customWidth="1"/>
    <col min="2057" max="2057" width="14.44140625" style="40" bestFit="1" customWidth="1"/>
    <col min="2058" max="2058" width="22.33203125" style="40" bestFit="1" customWidth="1"/>
    <col min="2059" max="2059" width="61.109375" style="40" bestFit="1" customWidth="1"/>
    <col min="2060" max="2060" width="10.44140625" style="40" bestFit="1" customWidth="1"/>
    <col min="2061" max="2061" width="10.33203125" style="40" bestFit="1" customWidth="1"/>
    <col min="2062" max="2062" width="26.109375" style="40" bestFit="1" customWidth="1"/>
    <col min="2063" max="2063" width="7" style="40" bestFit="1" customWidth="1"/>
    <col min="2064" max="2299" width="9.109375" style="40"/>
    <col min="2300" max="2300" width="11.33203125" style="40" customWidth="1"/>
    <col min="2301" max="2301" width="32.109375" style="40" bestFit="1" customWidth="1"/>
    <col min="2302" max="2302" width="5.88671875" style="40" bestFit="1" customWidth="1"/>
    <col min="2303" max="2303" width="27.44140625" style="40" customWidth="1"/>
    <col min="2304" max="2304" width="32.6640625" style="40" customWidth="1"/>
    <col min="2305" max="2305" width="35.6640625" style="40" bestFit="1" customWidth="1"/>
    <col min="2306" max="2306" width="22.44140625" style="40" customWidth="1"/>
    <col min="2307" max="2307" width="9.109375" style="40" customWidth="1"/>
    <col min="2308" max="2308" width="31.6640625" style="40" customWidth="1"/>
    <col min="2309" max="2309" width="48.44140625" style="40" customWidth="1"/>
    <col min="2310" max="2310" width="12.33203125" style="40" customWidth="1"/>
    <col min="2311" max="2311" width="14.33203125" style="40" bestFit="1" customWidth="1"/>
    <col min="2312" max="2312" width="9.6640625" style="40" bestFit="1" customWidth="1"/>
    <col min="2313" max="2313" width="14.44140625" style="40" bestFit="1" customWidth="1"/>
    <col min="2314" max="2314" width="22.33203125" style="40" bestFit="1" customWidth="1"/>
    <col min="2315" max="2315" width="61.109375" style="40" bestFit="1" customWidth="1"/>
    <col min="2316" max="2316" width="10.44140625" style="40" bestFit="1" customWidth="1"/>
    <col min="2317" max="2317" width="10.33203125" style="40" bestFit="1" customWidth="1"/>
    <col min="2318" max="2318" width="26.109375" style="40" bestFit="1" customWidth="1"/>
    <col min="2319" max="2319" width="7" style="40" bestFit="1" customWidth="1"/>
    <col min="2320" max="2555" width="9.109375" style="40"/>
    <col min="2556" max="2556" width="11.33203125" style="40" customWidth="1"/>
    <col min="2557" max="2557" width="32.109375" style="40" bestFit="1" customWidth="1"/>
    <col min="2558" max="2558" width="5.88671875" style="40" bestFit="1" customWidth="1"/>
    <col min="2559" max="2559" width="27.44140625" style="40" customWidth="1"/>
    <col min="2560" max="2560" width="32.6640625" style="40" customWidth="1"/>
    <col min="2561" max="2561" width="35.6640625" style="40" bestFit="1" customWidth="1"/>
    <col min="2562" max="2562" width="22.44140625" style="40" customWidth="1"/>
    <col min="2563" max="2563" width="9.109375" style="40" customWidth="1"/>
    <col min="2564" max="2564" width="31.6640625" style="40" customWidth="1"/>
    <col min="2565" max="2565" width="48.44140625" style="40" customWidth="1"/>
    <col min="2566" max="2566" width="12.33203125" style="40" customWidth="1"/>
    <col min="2567" max="2567" width="14.33203125" style="40" bestFit="1" customWidth="1"/>
    <col min="2568" max="2568" width="9.6640625" style="40" bestFit="1" customWidth="1"/>
    <col min="2569" max="2569" width="14.44140625" style="40" bestFit="1" customWidth="1"/>
    <col min="2570" max="2570" width="22.33203125" style="40" bestFit="1" customWidth="1"/>
    <col min="2571" max="2571" width="61.109375" style="40" bestFit="1" customWidth="1"/>
    <col min="2572" max="2572" width="10.44140625" style="40" bestFit="1" customWidth="1"/>
    <col min="2573" max="2573" width="10.33203125" style="40" bestFit="1" customWidth="1"/>
    <col min="2574" max="2574" width="26.109375" style="40" bestFit="1" customWidth="1"/>
    <col min="2575" max="2575" width="7" style="40" bestFit="1" customWidth="1"/>
    <col min="2576" max="2811" width="9.109375" style="40"/>
    <col min="2812" max="2812" width="11.33203125" style="40" customWidth="1"/>
    <col min="2813" max="2813" width="32.109375" style="40" bestFit="1" customWidth="1"/>
    <col min="2814" max="2814" width="5.88671875" style="40" bestFit="1" customWidth="1"/>
    <col min="2815" max="2815" width="27.44140625" style="40" customWidth="1"/>
    <col min="2816" max="2816" width="32.6640625" style="40" customWidth="1"/>
    <col min="2817" max="2817" width="35.6640625" style="40" bestFit="1" customWidth="1"/>
    <col min="2818" max="2818" width="22.44140625" style="40" customWidth="1"/>
    <col min="2819" max="2819" width="9.109375" style="40" customWidth="1"/>
    <col min="2820" max="2820" width="31.6640625" style="40" customWidth="1"/>
    <col min="2821" max="2821" width="48.44140625" style="40" customWidth="1"/>
    <col min="2822" max="2822" width="12.33203125" style="40" customWidth="1"/>
    <col min="2823" max="2823" width="14.33203125" style="40" bestFit="1" customWidth="1"/>
    <col min="2824" max="2824" width="9.6640625" style="40" bestFit="1" customWidth="1"/>
    <col min="2825" max="2825" width="14.44140625" style="40" bestFit="1" customWidth="1"/>
    <col min="2826" max="2826" width="22.33203125" style="40" bestFit="1" customWidth="1"/>
    <col min="2827" max="2827" width="61.109375" style="40" bestFit="1" customWidth="1"/>
    <col min="2828" max="2828" width="10.44140625" style="40" bestFit="1" customWidth="1"/>
    <col min="2829" max="2829" width="10.33203125" style="40" bestFit="1" customWidth="1"/>
    <col min="2830" max="2830" width="26.109375" style="40" bestFit="1" customWidth="1"/>
    <col min="2831" max="2831" width="7" style="40" bestFit="1" customWidth="1"/>
    <col min="2832" max="3067" width="9.109375" style="40"/>
    <col min="3068" max="3068" width="11.33203125" style="40" customWidth="1"/>
    <col min="3069" max="3069" width="32.109375" style="40" bestFit="1" customWidth="1"/>
    <col min="3070" max="3070" width="5.88671875" style="40" bestFit="1" customWidth="1"/>
    <col min="3071" max="3071" width="27.44140625" style="40" customWidth="1"/>
    <col min="3072" max="3072" width="32.6640625" style="40" customWidth="1"/>
    <col min="3073" max="3073" width="35.6640625" style="40" bestFit="1" customWidth="1"/>
    <col min="3074" max="3074" width="22.44140625" style="40" customWidth="1"/>
    <col min="3075" max="3075" width="9.109375" style="40" customWidth="1"/>
    <col min="3076" max="3076" width="31.6640625" style="40" customWidth="1"/>
    <col min="3077" max="3077" width="48.44140625" style="40" customWidth="1"/>
    <col min="3078" max="3078" width="12.33203125" style="40" customWidth="1"/>
    <col min="3079" max="3079" width="14.33203125" style="40" bestFit="1" customWidth="1"/>
    <col min="3080" max="3080" width="9.6640625" style="40" bestFit="1" customWidth="1"/>
    <col min="3081" max="3081" width="14.44140625" style="40" bestFit="1" customWidth="1"/>
    <col min="3082" max="3082" width="22.33203125" style="40" bestFit="1" customWidth="1"/>
    <col min="3083" max="3083" width="61.109375" style="40" bestFit="1" customWidth="1"/>
    <col min="3084" max="3084" width="10.44140625" style="40" bestFit="1" customWidth="1"/>
    <col min="3085" max="3085" width="10.33203125" style="40" bestFit="1" customWidth="1"/>
    <col min="3086" max="3086" width="26.109375" style="40" bestFit="1" customWidth="1"/>
    <col min="3087" max="3087" width="7" style="40" bestFit="1" customWidth="1"/>
    <col min="3088" max="3323" width="9.109375" style="40"/>
    <col min="3324" max="3324" width="11.33203125" style="40" customWidth="1"/>
    <col min="3325" max="3325" width="32.109375" style="40" bestFit="1" customWidth="1"/>
    <col min="3326" max="3326" width="5.88671875" style="40" bestFit="1" customWidth="1"/>
    <col min="3327" max="3327" width="27.44140625" style="40" customWidth="1"/>
    <col min="3328" max="3328" width="32.6640625" style="40" customWidth="1"/>
    <col min="3329" max="3329" width="35.6640625" style="40" bestFit="1" customWidth="1"/>
    <col min="3330" max="3330" width="22.44140625" style="40" customWidth="1"/>
    <col min="3331" max="3331" width="9.109375" style="40" customWidth="1"/>
    <col min="3332" max="3332" width="31.6640625" style="40" customWidth="1"/>
    <col min="3333" max="3333" width="48.44140625" style="40" customWidth="1"/>
    <col min="3334" max="3334" width="12.33203125" style="40" customWidth="1"/>
    <col min="3335" max="3335" width="14.33203125" style="40" bestFit="1" customWidth="1"/>
    <col min="3336" max="3336" width="9.6640625" style="40" bestFit="1" customWidth="1"/>
    <col min="3337" max="3337" width="14.44140625" style="40" bestFit="1" customWidth="1"/>
    <col min="3338" max="3338" width="22.33203125" style="40" bestFit="1" customWidth="1"/>
    <col min="3339" max="3339" width="61.109375" style="40" bestFit="1" customWidth="1"/>
    <col min="3340" max="3340" width="10.44140625" style="40" bestFit="1" customWidth="1"/>
    <col min="3341" max="3341" width="10.33203125" style="40" bestFit="1" customWidth="1"/>
    <col min="3342" max="3342" width="26.109375" style="40" bestFit="1" customWidth="1"/>
    <col min="3343" max="3343" width="7" style="40" bestFit="1" customWidth="1"/>
    <col min="3344" max="3579" width="9.109375" style="40"/>
    <col min="3580" max="3580" width="11.33203125" style="40" customWidth="1"/>
    <col min="3581" max="3581" width="32.109375" style="40" bestFit="1" customWidth="1"/>
    <col min="3582" max="3582" width="5.88671875" style="40" bestFit="1" customWidth="1"/>
    <col min="3583" max="3583" width="27.44140625" style="40" customWidth="1"/>
    <col min="3584" max="3584" width="32.6640625" style="40" customWidth="1"/>
    <col min="3585" max="3585" width="35.6640625" style="40" bestFit="1" customWidth="1"/>
    <col min="3586" max="3586" width="22.44140625" style="40" customWidth="1"/>
    <col min="3587" max="3587" width="9.109375" style="40" customWidth="1"/>
    <col min="3588" max="3588" width="31.6640625" style="40" customWidth="1"/>
    <col min="3589" max="3589" width="48.44140625" style="40" customWidth="1"/>
    <col min="3590" max="3590" width="12.33203125" style="40" customWidth="1"/>
    <col min="3591" max="3591" width="14.33203125" style="40" bestFit="1" customWidth="1"/>
    <col min="3592" max="3592" width="9.6640625" style="40" bestFit="1" customWidth="1"/>
    <col min="3593" max="3593" width="14.44140625" style="40" bestFit="1" customWidth="1"/>
    <col min="3594" max="3594" width="22.33203125" style="40" bestFit="1" customWidth="1"/>
    <col min="3595" max="3595" width="61.109375" style="40" bestFit="1" customWidth="1"/>
    <col min="3596" max="3596" width="10.44140625" style="40" bestFit="1" customWidth="1"/>
    <col min="3597" max="3597" width="10.33203125" style="40" bestFit="1" customWidth="1"/>
    <col min="3598" max="3598" width="26.109375" style="40" bestFit="1" customWidth="1"/>
    <col min="3599" max="3599" width="7" style="40" bestFit="1" customWidth="1"/>
    <col min="3600" max="3835" width="9.109375" style="40"/>
    <col min="3836" max="3836" width="11.33203125" style="40" customWidth="1"/>
    <col min="3837" max="3837" width="32.109375" style="40" bestFit="1" customWidth="1"/>
    <col min="3838" max="3838" width="5.88671875" style="40" bestFit="1" customWidth="1"/>
    <col min="3839" max="3839" width="27.44140625" style="40" customWidth="1"/>
    <col min="3840" max="3840" width="32.6640625" style="40" customWidth="1"/>
    <col min="3841" max="3841" width="35.6640625" style="40" bestFit="1" customWidth="1"/>
    <col min="3842" max="3842" width="22.44140625" style="40" customWidth="1"/>
    <col min="3843" max="3843" width="9.109375" style="40" customWidth="1"/>
    <col min="3844" max="3844" width="31.6640625" style="40" customWidth="1"/>
    <col min="3845" max="3845" width="48.44140625" style="40" customWidth="1"/>
    <col min="3846" max="3846" width="12.33203125" style="40" customWidth="1"/>
    <col min="3847" max="3847" width="14.33203125" style="40" bestFit="1" customWidth="1"/>
    <col min="3848" max="3848" width="9.6640625" style="40" bestFit="1" customWidth="1"/>
    <col min="3849" max="3849" width="14.44140625" style="40" bestFit="1" customWidth="1"/>
    <col min="3850" max="3850" width="22.33203125" style="40" bestFit="1" customWidth="1"/>
    <col min="3851" max="3851" width="61.109375" style="40" bestFit="1" customWidth="1"/>
    <col min="3852" max="3852" width="10.44140625" style="40" bestFit="1" customWidth="1"/>
    <col min="3853" max="3853" width="10.33203125" style="40" bestFit="1" customWidth="1"/>
    <col min="3854" max="3854" width="26.109375" style="40" bestFit="1" customWidth="1"/>
    <col min="3855" max="3855" width="7" style="40" bestFit="1" customWidth="1"/>
    <col min="3856" max="4091" width="9.109375" style="40"/>
    <col min="4092" max="4092" width="11.33203125" style="40" customWidth="1"/>
    <col min="4093" max="4093" width="32.109375" style="40" bestFit="1" customWidth="1"/>
    <col min="4094" max="4094" width="5.88671875" style="40" bestFit="1" customWidth="1"/>
    <col min="4095" max="4095" width="27.44140625" style="40" customWidth="1"/>
    <col min="4096" max="4096" width="32.6640625" style="40" customWidth="1"/>
    <col min="4097" max="4097" width="35.6640625" style="40" bestFit="1" customWidth="1"/>
    <col min="4098" max="4098" width="22.44140625" style="40" customWidth="1"/>
    <col min="4099" max="4099" width="9.109375" style="40" customWidth="1"/>
    <col min="4100" max="4100" width="31.6640625" style="40" customWidth="1"/>
    <col min="4101" max="4101" width="48.44140625" style="40" customWidth="1"/>
    <col min="4102" max="4102" width="12.33203125" style="40" customWidth="1"/>
    <col min="4103" max="4103" width="14.33203125" style="40" bestFit="1" customWidth="1"/>
    <col min="4104" max="4104" width="9.6640625" style="40" bestFit="1" customWidth="1"/>
    <col min="4105" max="4105" width="14.44140625" style="40" bestFit="1" customWidth="1"/>
    <col min="4106" max="4106" width="22.33203125" style="40" bestFit="1" customWidth="1"/>
    <col min="4107" max="4107" width="61.109375" style="40" bestFit="1" customWidth="1"/>
    <col min="4108" max="4108" width="10.44140625" style="40" bestFit="1" customWidth="1"/>
    <col min="4109" max="4109" width="10.33203125" style="40" bestFit="1" customWidth="1"/>
    <col min="4110" max="4110" width="26.109375" style="40" bestFit="1" customWidth="1"/>
    <col min="4111" max="4111" width="7" style="40" bestFit="1" customWidth="1"/>
    <col min="4112" max="4347" width="9.109375" style="40"/>
    <col min="4348" max="4348" width="11.33203125" style="40" customWidth="1"/>
    <col min="4349" max="4349" width="32.109375" style="40" bestFit="1" customWidth="1"/>
    <col min="4350" max="4350" width="5.88671875" style="40" bestFit="1" customWidth="1"/>
    <col min="4351" max="4351" width="27.44140625" style="40" customWidth="1"/>
    <col min="4352" max="4352" width="32.6640625" style="40" customWidth="1"/>
    <col min="4353" max="4353" width="35.6640625" style="40" bestFit="1" customWidth="1"/>
    <col min="4354" max="4354" width="22.44140625" style="40" customWidth="1"/>
    <col min="4355" max="4355" width="9.109375" style="40" customWidth="1"/>
    <col min="4356" max="4356" width="31.6640625" style="40" customWidth="1"/>
    <col min="4357" max="4357" width="48.44140625" style="40" customWidth="1"/>
    <col min="4358" max="4358" width="12.33203125" style="40" customWidth="1"/>
    <col min="4359" max="4359" width="14.33203125" style="40" bestFit="1" customWidth="1"/>
    <col min="4360" max="4360" width="9.6640625" style="40" bestFit="1" customWidth="1"/>
    <col min="4361" max="4361" width="14.44140625" style="40" bestFit="1" customWidth="1"/>
    <col min="4362" max="4362" width="22.33203125" style="40" bestFit="1" customWidth="1"/>
    <col min="4363" max="4363" width="61.109375" style="40" bestFit="1" customWidth="1"/>
    <col min="4364" max="4364" width="10.44140625" style="40" bestFit="1" customWidth="1"/>
    <col min="4365" max="4365" width="10.33203125" style="40" bestFit="1" customWidth="1"/>
    <col min="4366" max="4366" width="26.109375" style="40" bestFit="1" customWidth="1"/>
    <col min="4367" max="4367" width="7" style="40" bestFit="1" customWidth="1"/>
    <col min="4368" max="4603" width="9.109375" style="40"/>
    <col min="4604" max="4604" width="11.33203125" style="40" customWidth="1"/>
    <col min="4605" max="4605" width="32.109375" style="40" bestFit="1" customWidth="1"/>
    <col min="4606" max="4606" width="5.88671875" style="40" bestFit="1" customWidth="1"/>
    <col min="4607" max="4607" width="27.44140625" style="40" customWidth="1"/>
    <col min="4608" max="4608" width="32.6640625" style="40" customWidth="1"/>
    <col min="4609" max="4609" width="35.6640625" style="40" bestFit="1" customWidth="1"/>
    <col min="4610" max="4610" width="22.44140625" style="40" customWidth="1"/>
    <col min="4611" max="4611" width="9.109375" style="40" customWidth="1"/>
    <col min="4612" max="4612" width="31.6640625" style="40" customWidth="1"/>
    <col min="4613" max="4613" width="48.44140625" style="40" customWidth="1"/>
    <col min="4614" max="4614" width="12.33203125" style="40" customWidth="1"/>
    <col min="4615" max="4615" width="14.33203125" style="40" bestFit="1" customWidth="1"/>
    <col min="4616" max="4616" width="9.6640625" style="40" bestFit="1" customWidth="1"/>
    <col min="4617" max="4617" width="14.44140625" style="40" bestFit="1" customWidth="1"/>
    <col min="4618" max="4618" width="22.33203125" style="40" bestFit="1" customWidth="1"/>
    <col min="4619" max="4619" width="61.109375" style="40" bestFit="1" customWidth="1"/>
    <col min="4620" max="4620" width="10.44140625" style="40" bestFit="1" customWidth="1"/>
    <col min="4621" max="4621" width="10.33203125" style="40" bestFit="1" customWidth="1"/>
    <col min="4622" max="4622" width="26.109375" style="40" bestFit="1" customWidth="1"/>
    <col min="4623" max="4623" width="7" style="40" bestFit="1" customWidth="1"/>
    <col min="4624" max="4859" width="9.109375" style="40"/>
    <col min="4860" max="4860" width="11.33203125" style="40" customWidth="1"/>
    <col min="4861" max="4861" width="32.109375" style="40" bestFit="1" customWidth="1"/>
    <col min="4862" max="4862" width="5.88671875" style="40" bestFit="1" customWidth="1"/>
    <col min="4863" max="4863" width="27.44140625" style="40" customWidth="1"/>
    <col min="4864" max="4864" width="32.6640625" style="40" customWidth="1"/>
    <col min="4865" max="4865" width="35.6640625" style="40" bestFit="1" customWidth="1"/>
    <col min="4866" max="4866" width="22.44140625" style="40" customWidth="1"/>
    <col min="4867" max="4867" width="9.109375" style="40" customWidth="1"/>
    <col min="4868" max="4868" width="31.6640625" style="40" customWidth="1"/>
    <col min="4869" max="4869" width="48.44140625" style="40" customWidth="1"/>
    <col min="4870" max="4870" width="12.33203125" style="40" customWidth="1"/>
    <col min="4871" max="4871" width="14.33203125" style="40" bestFit="1" customWidth="1"/>
    <col min="4872" max="4872" width="9.6640625" style="40" bestFit="1" customWidth="1"/>
    <col min="4873" max="4873" width="14.44140625" style="40" bestFit="1" customWidth="1"/>
    <col min="4874" max="4874" width="22.33203125" style="40" bestFit="1" customWidth="1"/>
    <col min="4875" max="4875" width="61.109375" style="40" bestFit="1" customWidth="1"/>
    <col min="4876" max="4876" width="10.44140625" style="40" bestFit="1" customWidth="1"/>
    <col min="4877" max="4877" width="10.33203125" style="40" bestFit="1" customWidth="1"/>
    <col min="4878" max="4878" width="26.109375" style="40" bestFit="1" customWidth="1"/>
    <col min="4879" max="4879" width="7" style="40" bestFit="1" customWidth="1"/>
    <col min="4880" max="5115" width="9.109375" style="40"/>
    <col min="5116" max="5116" width="11.33203125" style="40" customWidth="1"/>
    <col min="5117" max="5117" width="32.109375" style="40" bestFit="1" customWidth="1"/>
    <col min="5118" max="5118" width="5.88671875" style="40" bestFit="1" customWidth="1"/>
    <col min="5119" max="5119" width="27.44140625" style="40" customWidth="1"/>
    <col min="5120" max="5120" width="32.6640625" style="40" customWidth="1"/>
    <col min="5121" max="5121" width="35.6640625" style="40" bestFit="1" customWidth="1"/>
    <col min="5122" max="5122" width="22.44140625" style="40" customWidth="1"/>
    <col min="5123" max="5123" width="9.109375" style="40" customWidth="1"/>
    <col min="5124" max="5124" width="31.6640625" style="40" customWidth="1"/>
    <col min="5125" max="5125" width="48.44140625" style="40" customWidth="1"/>
    <col min="5126" max="5126" width="12.33203125" style="40" customWidth="1"/>
    <col min="5127" max="5127" width="14.33203125" style="40" bestFit="1" customWidth="1"/>
    <col min="5128" max="5128" width="9.6640625" style="40" bestFit="1" customWidth="1"/>
    <col min="5129" max="5129" width="14.44140625" style="40" bestFit="1" customWidth="1"/>
    <col min="5130" max="5130" width="22.33203125" style="40" bestFit="1" customWidth="1"/>
    <col min="5131" max="5131" width="61.109375" style="40" bestFit="1" customWidth="1"/>
    <col min="5132" max="5132" width="10.44140625" style="40" bestFit="1" customWidth="1"/>
    <col min="5133" max="5133" width="10.33203125" style="40" bestFit="1" customWidth="1"/>
    <col min="5134" max="5134" width="26.109375" style="40" bestFit="1" customWidth="1"/>
    <col min="5135" max="5135" width="7" style="40" bestFit="1" customWidth="1"/>
    <col min="5136" max="5371" width="9.109375" style="40"/>
    <col min="5372" max="5372" width="11.33203125" style="40" customWidth="1"/>
    <col min="5373" max="5373" width="32.109375" style="40" bestFit="1" customWidth="1"/>
    <col min="5374" max="5374" width="5.88671875" style="40" bestFit="1" customWidth="1"/>
    <col min="5375" max="5375" width="27.44140625" style="40" customWidth="1"/>
    <col min="5376" max="5376" width="32.6640625" style="40" customWidth="1"/>
    <col min="5377" max="5377" width="35.6640625" style="40" bestFit="1" customWidth="1"/>
    <col min="5378" max="5378" width="22.44140625" style="40" customWidth="1"/>
    <col min="5379" max="5379" width="9.109375" style="40" customWidth="1"/>
    <col min="5380" max="5380" width="31.6640625" style="40" customWidth="1"/>
    <col min="5381" max="5381" width="48.44140625" style="40" customWidth="1"/>
    <col min="5382" max="5382" width="12.33203125" style="40" customWidth="1"/>
    <col min="5383" max="5383" width="14.33203125" style="40" bestFit="1" customWidth="1"/>
    <col min="5384" max="5384" width="9.6640625" style="40" bestFit="1" customWidth="1"/>
    <col min="5385" max="5385" width="14.44140625" style="40" bestFit="1" customWidth="1"/>
    <col min="5386" max="5386" width="22.33203125" style="40" bestFit="1" customWidth="1"/>
    <col min="5387" max="5387" width="61.109375" style="40" bestFit="1" customWidth="1"/>
    <col min="5388" max="5388" width="10.44140625" style="40" bestFit="1" customWidth="1"/>
    <col min="5389" max="5389" width="10.33203125" style="40" bestFit="1" customWidth="1"/>
    <col min="5390" max="5390" width="26.109375" style="40" bestFit="1" customWidth="1"/>
    <col min="5391" max="5391" width="7" style="40" bestFit="1" customWidth="1"/>
    <col min="5392" max="5627" width="9.109375" style="40"/>
    <col min="5628" max="5628" width="11.33203125" style="40" customWidth="1"/>
    <col min="5629" max="5629" width="32.109375" style="40" bestFit="1" customWidth="1"/>
    <col min="5630" max="5630" width="5.88671875" style="40" bestFit="1" customWidth="1"/>
    <col min="5631" max="5631" width="27.44140625" style="40" customWidth="1"/>
    <col min="5632" max="5632" width="32.6640625" style="40" customWidth="1"/>
    <col min="5633" max="5633" width="35.6640625" style="40" bestFit="1" customWidth="1"/>
    <col min="5634" max="5634" width="22.44140625" style="40" customWidth="1"/>
    <col min="5635" max="5635" width="9.109375" style="40" customWidth="1"/>
    <col min="5636" max="5636" width="31.6640625" style="40" customWidth="1"/>
    <col min="5637" max="5637" width="48.44140625" style="40" customWidth="1"/>
    <col min="5638" max="5638" width="12.33203125" style="40" customWidth="1"/>
    <col min="5639" max="5639" width="14.33203125" style="40" bestFit="1" customWidth="1"/>
    <col min="5640" max="5640" width="9.6640625" style="40" bestFit="1" customWidth="1"/>
    <col min="5641" max="5641" width="14.44140625" style="40" bestFit="1" customWidth="1"/>
    <col min="5642" max="5642" width="22.33203125" style="40" bestFit="1" customWidth="1"/>
    <col min="5643" max="5643" width="61.109375" style="40" bestFit="1" customWidth="1"/>
    <col min="5644" max="5644" width="10.44140625" style="40" bestFit="1" customWidth="1"/>
    <col min="5645" max="5645" width="10.33203125" style="40" bestFit="1" customWidth="1"/>
    <col min="5646" max="5646" width="26.109375" style="40" bestFit="1" customWidth="1"/>
    <col min="5647" max="5647" width="7" style="40" bestFit="1" customWidth="1"/>
    <col min="5648" max="5883" width="9.109375" style="40"/>
    <col min="5884" max="5884" width="11.33203125" style="40" customWidth="1"/>
    <col min="5885" max="5885" width="32.109375" style="40" bestFit="1" customWidth="1"/>
    <col min="5886" max="5886" width="5.88671875" style="40" bestFit="1" customWidth="1"/>
    <col min="5887" max="5887" width="27.44140625" style="40" customWidth="1"/>
    <col min="5888" max="5888" width="32.6640625" style="40" customWidth="1"/>
    <col min="5889" max="5889" width="35.6640625" style="40" bestFit="1" customWidth="1"/>
    <col min="5890" max="5890" width="22.44140625" style="40" customWidth="1"/>
    <col min="5891" max="5891" width="9.109375" style="40" customWidth="1"/>
    <col min="5892" max="5892" width="31.6640625" style="40" customWidth="1"/>
    <col min="5893" max="5893" width="48.44140625" style="40" customWidth="1"/>
    <col min="5894" max="5894" width="12.33203125" style="40" customWidth="1"/>
    <col min="5895" max="5895" width="14.33203125" style="40" bestFit="1" customWidth="1"/>
    <col min="5896" max="5896" width="9.6640625" style="40" bestFit="1" customWidth="1"/>
    <col min="5897" max="5897" width="14.44140625" style="40" bestFit="1" customWidth="1"/>
    <col min="5898" max="5898" width="22.33203125" style="40" bestFit="1" customWidth="1"/>
    <col min="5899" max="5899" width="61.109375" style="40" bestFit="1" customWidth="1"/>
    <col min="5900" max="5900" width="10.44140625" style="40" bestFit="1" customWidth="1"/>
    <col min="5901" max="5901" width="10.33203125" style="40" bestFit="1" customWidth="1"/>
    <col min="5902" max="5902" width="26.109375" style="40" bestFit="1" customWidth="1"/>
    <col min="5903" max="5903" width="7" style="40" bestFit="1" customWidth="1"/>
    <col min="5904" max="6139" width="9.109375" style="40"/>
    <col min="6140" max="6140" width="11.33203125" style="40" customWidth="1"/>
    <col min="6141" max="6141" width="32.109375" style="40" bestFit="1" customWidth="1"/>
    <col min="6142" max="6142" width="5.88671875" style="40" bestFit="1" customWidth="1"/>
    <col min="6143" max="6143" width="27.44140625" style="40" customWidth="1"/>
    <col min="6144" max="6144" width="32.6640625" style="40" customWidth="1"/>
    <col min="6145" max="6145" width="35.6640625" style="40" bestFit="1" customWidth="1"/>
    <col min="6146" max="6146" width="22.44140625" style="40" customWidth="1"/>
    <col min="6147" max="6147" width="9.109375" style="40" customWidth="1"/>
    <col min="6148" max="6148" width="31.6640625" style="40" customWidth="1"/>
    <col min="6149" max="6149" width="48.44140625" style="40" customWidth="1"/>
    <col min="6150" max="6150" width="12.33203125" style="40" customWidth="1"/>
    <col min="6151" max="6151" width="14.33203125" style="40" bestFit="1" customWidth="1"/>
    <col min="6152" max="6152" width="9.6640625" style="40" bestFit="1" customWidth="1"/>
    <col min="6153" max="6153" width="14.44140625" style="40" bestFit="1" customWidth="1"/>
    <col min="6154" max="6154" width="22.33203125" style="40" bestFit="1" customWidth="1"/>
    <col min="6155" max="6155" width="61.109375" style="40" bestFit="1" customWidth="1"/>
    <col min="6156" max="6156" width="10.44140625" style="40" bestFit="1" customWidth="1"/>
    <col min="6157" max="6157" width="10.33203125" style="40" bestFit="1" customWidth="1"/>
    <col min="6158" max="6158" width="26.109375" style="40" bestFit="1" customWidth="1"/>
    <col min="6159" max="6159" width="7" style="40" bestFit="1" customWidth="1"/>
    <col min="6160" max="6395" width="9.109375" style="40"/>
    <col min="6396" max="6396" width="11.33203125" style="40" customWidth="1"/>
    <col min="6397" max="6397" width="32.109375" style="40" bestFit="1" customWidth="1"/>
    <col min="6398" max="6398" width="5.88671875" style="40" bestFit="1" customWidth="1"/>
    <col min="6399" max="6399" width="27.44140625" style="40" customWidth="1"/>
    <col min="6400" max="6400" width="32.6640625" style="40" customWidth="1"/>
    <col min="6401" max="6401" width="35.6640625" style="40" bestFit="1" customWidth="1"/>
    <col min="6402" max="6402" width="22.44140625" style="40" customWidth="1"/>
    <col min="6403" max="6403" width="9.109375" style="40" customWidth="1"/>
    <col min="6404" max="6404" width="31.6640625" style="40" customWidth="1"/>
    <col min="6405" max="6405" width="48.44140625" style="40" customWidth="1"/>
    <col min="6406" max="6406" width="12.33203125" style="40" customWidth="1"/>
    <col min="6407" max="6407" width="14.33203125" style="40" bestFit="1" customWidth="1"/>
    <col min="6408" max="6408" width="9.6640625" style="40" bestFit="1" customWidth="1"/>
    <col min="6409" max="6409" width="14.44140625" style="40" bestFit="1" customWidth="1"/>
    <col min="6410" max="6410" width="22.33203125" style="40" bestFit="1" customWidth="1"/>
    <col min="6411" max="6411" width="61.109375" style="40" bestFit="1" customWidth="1"/>
    <col min="6412" max="6412" width="10.44140625" style="40" bestFit="1" customWidth="1"/>
    <col min="6413" max="6413" width="10.33203125" style="40" bestFit="1" customWidth="1"/>
    <col min="6414" max="6414" width="26.109375" style="40" bestFit="1" customWidth="1"/>
    <col min="6415" max="6415" width="7" style="40" bestFit="1" customWidth="1"/>
    <col min="6416" max="6651" width="9.109375" style="40"/>
    <col min="6652" max="6652" width="11.33203125" style="40" customWidth="1"/>
    <col min="6653" max="6653" width="32.109375" style="40" bestFit="1" customWidth="1"/>
    <col min="6654" max="6654" width="5.88671875" style="40" bestFit="1" customWidth="1"/>
    <col min="6655" max="6655" width="27.44140625" style="40" customWidth="1"/>
    <col min="6656" max="6656" width="32.6640625" style="40" customWidth="1"/>
    <col min="6657" max="6657" width="35.6640625" style="40" bestFit="1" customWidth="1"/>
    <col min="6658" max="6658" width="22.44140625" style="40" customWidth="1"/>
    <col min="6659" max="6659" width="9.109375" style="40" customWidth="1"/>
    <col min="6660" max="6660" width="31.6640625" style="40" customWidth="1"/>
    <col min="6661" max="6661" width="48.44140625" style="40" customWidth="1"/>
    <col min="6662" max="6662" width="12.33203125" style="40" customWidth="1"/>
    <col min="6663" max="6663" width="14.33203125" style="40" bestFit="1" customWidth="1"/>
    <col min="6664" max="6664" width="9.6640625" style="40" bestFit="1" customWidth="1"/>
    <col min="6665" max="6665" width="14.44140625" style="40" bestFit="1" customWidth="1"/>
    <col min="6666" max="6666" width="22.33203125" style="40" bestFit="1" customWidth="1"/>
    <col min="6667" max="6667" width="61.109375" style="40" bestFit="1" customWidth="1"/>
    <col min="6668" max="6668" width="10.44140625" style="40" bestFit="1" customWidth="1"/>
    <col min="6669" max="6669" width="10.33203125" style="40" bestFit="1" customWidth="1"/>
    <col min="6670" max="6670" width="26.109375" style="40" bestFit="1" customWidth="1"/>
    <col min="6671" max="6671" width="7" style="40" bestFit="1" customWidth="1"/>
    <col min="6672" max="6907" width="9.109375" style="40"/>
    <col min="6908" max="6908" width="11.33203125" style="40" customWidth="1"/>
    <col min="6909" max="6909" width="32.109375" style="40" bestFit="1" customWidth="1"/>
    <col min="6910" max="6910" width="5.88671875" style="40" bestFit="1" customWidth="1"/>
    <col min="6911" max="6911" width="27.44140625" style="40" customWidth="1"/>
    <col min="6912" max="6912" width="32.6640625" style="40" customWidth="1"/>
    <col min="6913" max="6913" width="35.6640625" style="40" bestFit="1" customWidth="1"/>
    <col min="6914" max="6914" width="22.44140625" style="40" customWidth="1"/>
    <col min="6915" max="6915" width="9.109375" style="40" customWidth="1"/>
    <col min="6916" max="6916" width="31.6640625" style="40" customWidth="1"/>
    <col min="6917" max="6917" width="48.44140625" style="40" customWidth="1"/>
    <col min="6918" max="6918" width="12.33203125" style="40" customWidth="1"/>
    <col min="6919" max="6919" width="14.33203125" style="40" bestFit="1" customWidth="1"/>
    <col min="6920" max="6920" width="9.6640625" style="40" bestFit="1" customWidth="1"/>
    <col min="6921" max="6921" width="14.44140625" style="40" bestFit="1" customWidth="1"/>
    <col min="6922" max="6922" width="22.33203125" style="40" bestFit="1" customWidth="1"/>
    <col min="6923" max="6923" width="61.109375" style="40" bestFit="1" customWidth="1"/>
    <col min="6924" max="6924" width="10.44140625" style="40" bestFit="1" customWidth="1"/>
    <col min="6925" max="6925" width="10.33203125" style="40" bestFit="1" customWidth="1"/>
    <col min="6926" max="6926" width="26.109375" style="40" bestFit="1" customWidth="1"/>
    <col min="6927" max="6927" width="7" style="40" bestFit="1" customWidth="1"/>
    <col min="6928" max="7163" width="9.109375" style="40"/>
    <col min="7164" max="7164" width="11.33203125" style="40" customWidth="1"/>
    <col min="7165" max="7165" width="32.109375" style="40" bestFit="1" customWidth="1"/>
    <col min="7166" max="7166" width="5.88671875" style="40" bestFit="1" customWidth="1"/>
    <col min="7167" max="7167" width="27.44140625" style="40" customWidth="1"/>
    <col min="7168" max="7168" width="32.6640625" style="40" customWidth="1"/>
    <col min="7169" max="7169" width="35.6640625" style="40" bestFit="1" customWidth="1"/>
    <col min="7170" max="7170" width="22.44140625" style="40" customWidth="1"/>
    <col min="7171" max="7171" width="9.109375" style="40" customWidth="1"/>
    <col min="7172" max="7172" width="31.6640625" style="40" customWidth="1"/>
    <col min="7173" max="7173" width="48.44140625" style="40" customWidth="1"/>
    <col min="7174" max="7174" width="12.33203125" style="40" customWidth="1"/>
    <col min="7175" max="7175" width="14.33203125" style="40" bestFit="1" customWidth="1"/>
    <col min="7176" max="7176" width="9.6640625" style="40" bestFit="1" customWidth="1"/>
    <col min="7177" max="7177" width="14.44140625" style="40" bestFit="1" customWidth="1"/>
    <col min="7178" max="7178" width="22.33203125" style="40" bestFit="1" customWidth="1"/>
    <col min="7179" max="7179" width="61.109375" style="40" bestFit="1" customWidth="1"/>
    <col min="7180" max="7180" width="10.44140625" style="40" bestFit="1" customWidth="1"/>
    <col min="7181" max="7181" width="10.33203125" style="40" bestFit="1" customWidth="1"/>
    <col min="7182" max="7182" width="26.109375" style="40" bestFit="1" customWidth="1"/>
    <col min="7183" max="7183" width="7" style="40" bestFit="1" customWidth="1"/>
    <col min="7184" max="7419" width="9.109375" style="40"/>
    <col min="7420" max="7420" width="11.33203125" style="40" customWidth="1"/>
    <col min="7421" max="7421" width="32.109375" style="40" bestFit="1" customWidth="1"/>
    <col min="7422" max="7422" width="5.88671875" style="40" bestFit="1" customWidth="1"/>
    <col min="7423" max="7423" width="27.44140625" style="40" customWidth="1"/>
    <col min="7424" max="7424" width="32.6640625" style="40" customWidth="1"/>
    <col min="7425" max="7425" width="35.6640625" style="40" bestFit="1" customWidth="1"/>
    <col min="7426" max="7426" width="22.44140625" style="40" customWidth="1"/>
    <col min="7427" max="7427" width="9.109375" style="40" customWidth="1"/>
    <col min="7428" max="7428" width="31.6640625" style="40" customWidth="1"/>
    <col min="7429" max="7429" width="48.44140625" style="40" customWidth="1"/>
    <col min="7430" max="7430" width="12.33203125" style="40" customWidth="1"/>
    <col min="7431" max="7431" width="14.33203125" style="40" bestFit="1" customWidth="1"/>
    <col min="7432" max="7432" width="9.6640625" style="40" bestFit="1" customWidth="1"/>
    <col min="7433" max="7433" width="14.44140625" style="40" bestFit="1" customWidth="1"/>
    <col min="7434" max="7434" width="22.33203125" style="40" bestFit="1" customWidth="1"/>
    <col min="7435" max="7435" width="61.109375" style="40" bestFit="1" customWidth="1"/>
    <col min="7436" max="7436" width="10.44140625" style="40" bestFit="1" customWidth="1"/>
    <col min="7437" max="7437" width="10.33203125" style="40" bestFit="1" customWidth="1"/>
    <col min="7438" max="7438" width="26.109375" style="40" bestFit="1" customWidth="1"/>
    <col min="7439" max="7439" width="7" style="40" bestFit="1" customWidth="1"/>
    <col min="7440" max="7675" width="9.109375" style="40"/>
    <col min="7676" max="7676" width="11.33203125" style="40" customWidth="1"/>
    <col min="7677" max="7677" width="32.109375" style="40" bestFit="1" customWidth="1"/>
    <col min="7678" max="7678" width="5.88671875" style="40" bestFit="1" customWidth="1"/>
    <col min="7679" max="7679" width="27.44140625" style="40" customWidth="1"/>
    <col min="7680" max="7680" width="32.6640625" style="40" customWidth="1"/>
    <col min="7681" max="7681" width="35.6640625" style="40" bestFit="1" customWidth="1"/>
    <col min="7682" max="7682" width="22.44140625" style="40" customWidth="1"/>
    <col min="7683" max="7683" width="9.109375" style="40" customWidth="1"/>
    <col min="7684" max="7684" width="31.6640625" style="40" customWidth="1"/>
    <col min="7685" max="7685" width="48.44140625" style="40" customWidth="1"/>
    <col min="7686" max="7686" width="12.33203125" style="40" customWidth="1"/>
    <col min="7687" max="7687" width="14.33203125" style="40" bestFit="1" customWidth="1"/>
    <col min="7688" max="7688" width="9.6640625" style="40" bestFit="1" customWidth="1"/>
    <col min="7689" max="7689" width="14.44140625" style="40" bestFit="1" customWidth="1"/>
    <col min="7690" max="7690" width="22.33203125" style="40" bestFit="1" customWidth="1"/>
    <col min="7691" max="7691" width="61.109375" style="40" bestFit="1" customWidth="1"/>
    <col min="7692" max="7692" width="10.44140625" style="40" bestFit="1" customWidth="1"/>
    <col min="7693" max="7693" width="10.33203125" style="40" bestFit="1" customWidth="1"/>
    <col min="7694" max="7694" width="26.109375" style="40" bestFit="1" customWidth="1"/>
    <col min="7695" max="7695" width="7" style="40" bestFit="1" customWidth="1"/>
    <col min="7696" max="7931" width="9.109375" style="40"/>
    <col min="7932" max="7932" width="11.33203125" style="40" customWidth="1"/>
    <col min="7933" max="7933" width="32.109375" style="40" bestFit="1" customWidth="1"/>
    <col min="7934" max="7934" width="5.88671875" style="40" bestFit="1" customWidth="1"/>
    <col min="7935" max="7935" width="27.44140625" style="40" customWidth="1"/>
    <col min="7936" max="7936" width="32.6640625" style="40" customWidth="1"/>
    <col min="7937" max="7937" width="35.6640625" style="40" bestFit="1" customWidth="1"/>
    <col min="7938" max="7938" width="22.44140625" style="40" customWidth="1"/>
    <col min="7939" max="7939" width="9.109375" style="40" customWidth="1"/>
    <col min="7940" max="7940" width="31.6640625" style="40" customWidth="1"/>
    <col min="7941" max="7941" width="48.44140625" style="40" customWidth="1"/>
    <col min="7942" max="7942" width="12.33203125" style="40" customWidth="1"/>
    <col min="7943" max="7943" width="14.33203125" style="40" bestFit="1" customWidth="1"/>
    <col min="7944" max="7944" width="9.6640625" style="40" bestFit="1" customWidth="1"/>
    <col min="7945" max="7945" width="14.44140625" style="40" bestFit="1" customWidth="1"/>
    <col min="7946" max="7946" width="22.33203125" style="40" bestFit="1" customWidth="1"/>
    <col min="7947" max="7947" width="61.109375" style="40" bestFit="1" customWidth="1"/>
    <col min="7948" max="7948" width="10.44140625" style="40" bestFit="1" customWidth="1"/>
    <col min="7949" max="7949" width="10.33203125" style="40" bestFit="1" customWidth="1"/>
    <col min="7950" max="7950" width="26.109375" style="40" bestFit="1" customWidth="1"/>
    <col min="7951" max="7951" width="7" style="40" bestFit="1" customWidth="1"/>
    <col min="7952" max="8187" width="9.109375" style="40"/>
    <col min="8188" max="8188" width="11.33203125" style="40" customWidth="1"/>
    <col min="8189" max="8189" width="32.109375" style="40" bestFit="1" customWidth="1"/>
    <col min="8190" max="8190" width="5.88671875" style="40" bestFit="1" customWidth="1"/>
    <col min="8191" max="8191" width="27.44140625" style="40" customWidth="1"/>
    <col min="8192" max="8192" width="32.6640625" style="40" customWidth="1"/>
    <col min="8193" max="8193" width="35.6640625" style="40" bestFit="1" customWidth="1"/>
    <col min="8194" max="8194" width="22.44140625" style="40" customWidth="1"/>
    <col min="8195" max="8195" width="9.109375" style="40" customWidth="1"/>
    <col min="8196" max="8196" width="31.6640625" style="40" customWidth="1"/>
    <col min="8197" max="8197" width="48.44140625" style="40" customWidth="1"/>
    <col min="8198" max="8198" width="12.33203125" style="40" customWidth="1"/>
    <col min="8199" max="8199" width="14.33203125" style="40" bestFit="1" customWidth="1"/>
    <col min="8200" max="8200" width="9.6640625" style="40" bestFit="1" customWidth="1"/>
    <col min="8201" max="8201" width="14.44140625" style="40" bestFit="1" customWidth="1"/>
    <col min="8202" max="8202" width="22.33203125" style="40" bestFit="1" customWidth="1"/>
    <col min="8203" max="8203" width="61.109375" style="40" bestFit="1" customWidth="1"/>
    <col min="8204" max="8204" width="10.44140625" style="40" bestFit="1" customWidth="1"/>
    <col min="8205" max="8205" width="10.33203125" style="40" bestFit="1" customWidth="1"/>
    <col min="8206" max="8206" width="26.109375" style="40" bestFit="1" customWidth="1"/>
    <col min="8207" max="8207" width="7" style="40" bestFit="1" customWidth="1"/>
    <col min="8208" max="8443" width="9.109375" style="40"/>
    <col min="8444" max="8444" width="11.33203125" style="40" customWidth="1"/>
    <col min="8445" max="8445" width="32.109375" style="40" bestFit="1" customWidth="1"/>
    <col min="8446" max="8446" width="5.88671875" style="40" bestFit="1" customWidth="1"/>
    <col min="8447" max="8447" width="27.44140625" style="40" customWidth="1"/>
    <col min="8448" max="8448" width="32.6640625" style="40" customWidth="1"/>
    <col min="8449" max="8449" width="35.6640625" style="40" bestFit="1" customWidth="1"/>
    <col min="8450" max="8450" width="22.44140625" style="40" customWidth="1"/>
    <col min="8451" max="8451" width="9.109375" style="40" customWidth="1"/>
    <col min="8452" max="8452" width="31.6640625" style="40" customWidth="1"/>
    <col min="8453" max="8453" width="48.44140625" style="40" customWidth="1"/>
    <col min="8454" max="8454" width="12.33203125" style="40" customWidth="1"/>
    <col min="8455" max="8455" width="14.33203125" style="40" bestFit="1" customWidth="1"/>
    <col min="8456" max="8456" width="9.6640625" style="40" bestFit="1" customWidth="1"/>
    <col min="8457" max="8457" width="14.44140625" style="40" bestFit="1" customWidth="1"/>
    <col min="8458" max="8458" width="22.33203125" style="40" bestFit="1" customWidth="1"/>
    <col min="8459" max="8459" width="61.109375" style="40" bestFit="1" customWidth="1"/>
    <col min="8460" max="8460" width="10.44140625" style="40" bestFit="1" customWidth="1"/>
    <col min="8461" max="8461" width="10.33203125" style="40" bestFit="1" customWidth="1"/>
    <col min="8462" max="8462" width="26.109375" style="40" bestFit="1" customWidth="1"/>
    <col min="8463" max="8463" width="7" style="40" bestFit="1" customWidth="1"/>
    <col min="8464" max="8699" width="9.109375" style="40"/>
    <col min="8700" max="8700" width="11.33203125" style="40" customWidth="1"/>
    <col min="8701" max="8701" width="32.109375" style="40" bestFit="1" customWidth="1"/>
    <col min="8702" max="8702" width="5.88671875" style="40" bestFit="1" customWidth="1"/>
    <col min="8703" max="8703" width="27.44140625" style="40" customWidth="1"/>
    <col min="8704" max="8704" width="32.6640625" style="40" customWidth="1"/>
    <col min="8705" max="8705" width="35.6640625" style="40" bestFit="1" customWidth="1"/>
    <col min="8706" max="8706" width="22.44140625" style="40" customWidth="1"/>
    <col min="8707" max="8707" width="9.109375" style="40" customWidth="1"/>
    <col min="8708" max="8708" width="31.6640625" style="40" customWidth="1"/>
    <col min="8709" max="8709" width="48.44140625" style="40" customWidth="1"/>
    <col min="8710" max="8710" width="12.33203125" style="40" customWidth="1"/>
    <col min="8711" max="8711" width="14.33203125" style="40" bestFit="1" customWidth="1"/>
    <col min="8712" max="8712" width="9.6640625" style="40" bestFit="1" customWidth="1"/>
    <col min="8713" max="8713" width="14.44140625" style="40" bestFit="1" customWidth="1"/>
    <col min="8714" max="8714" width="22.33203125" style="40" bestFit="1" customWidth="1"/>
    <col min="8715" max="8715" width="61.109375" style="40" bestFit="1" customWidth="1"/>
    <col min="8716" max="8716" width="10.44140625" style="40" bestFit="1" customWidth="1"/>
    <col min="8717" max="8717" width="10.33203125" style="40" bestFit="1" customWidth="1"/>
    <col min="8718" max="8718" width="26.109375" style="40" bestFit="1" customWidth="1"/>
    <col min="8719" max="8719" width="7" style="40" bestFit="1" customWidth="1"/>
    <col min="8720" max="8955" width="9.109375" style="40"/>
    <col min="8956" max="8956" width="11.33203125" style="40" customWidth="1"/>
    <col min="8957" max="8957" width="32.109375" style="40" bestFit="1" customWidth="1"/>
    <col min="8958" max="8958" width="5.88671875" style="40" bestFit="1" customWidth="1"/>
    <col min="8959" max="8959" width="27.44140625" style="40" customWidth="1"/>
    <col min="8960" max="8960" width="32.6640625" style="40" customWidth="1"/>
    <col min="8961" max="8961" width="35.6640625" style="40" bestFit="1" customWidth="1"/>
    <col min="8962" max="8962" width="22.44140625" style="40" customWidth="1"/>
    <col min="8963" max="8963" width="9.109375" style="40" customWidth="1"/>
    <col min="8964" max="8964" width="31.6640625" style="40" customWidth="1"/>
    <col min="8965" max="8965" width="48.44140625" style="40" customWidth="1"/>
    <col min="8966" max="8966" width="12.33203125" style="40" customWidth="1"/>
    <col min="8967" max="8967" width="14.33203125" style="40" bestFit="1" customWidth="1"/>
    <col min="8968" max="8968" width="9.6640625" style="40" bestFit="1" customWidth="1"/>
    <col min="8969" max="8969" width="14.44140625" style="40" bestFit="1" customWidth="1"/>
    <col min="8970" max="8970" width="22.33203125" style="40" bestFit="1" customWidth="1"/>
    <col min="8971" max="8971" width="61.109375" style="40" bestFit="1" customWidth="1"/>
    <col min="8972" max="8972" width="10.44140625" style="40" bestFit="1" customWidth="1"/>
    <col min="8973" max="8973" width="10.33203125" style="40" bestFit="1" customWidth="1"/>
    <col min="8974" max="8974" width="26.109375" style="40" bestFit="1" customWidth="1"/>
    <col min="8975" max="8975" width="7" style="40" bestFit="1" customWidth="1"/>
    <col min="8976" max="9211" width="9.109375" style="40"/>
    <col min="9212" max="9212" width="11.33203125" style="40" customWidth="1"/>
    <col min="9213" max="9213" width="32.109375" style="40" bestFit="1" customWidth="1"/>
    <col min="9214" max="9214" width="5.88671875" style="40" bestFit="1" customWidth="1"/>
    <col min="9215" max="9215" width="27.44140625" style="40" customWidth="1"/>
    <col min="9216" max="9216" width="32.6640625" style="40" customWidth="1"/>
    <col min="9217" max="9217" width="35.6640625" style="40" bestFit="1" customWidth="1"/>
    <col min="9218" max="9218" width="22.44140625" style="40" customWidth="1"/>
    <col min="9219" max="9219" width="9.109375" style="40" customWidth="1"/>
    <col min="9220" max="9220" width="31.6640625" style="40" customWidth="1"/>
    <col min="9221" max="9221" width="48.44140625" style="40" customWidth="1"/>
    <col min="9222" max="9222" width="12.33203125" style="40" customWidth="1"/>
    <col min="9223" max="9223" width="14.33203125" style="40" bestFit="1" customWidth="1"/>
    <col min="9224" max="9224" width="9.6640625" style="40" bestFit="1" customWidth="1"/>
    <col min="9225" max="9225" width="14.44140625" style="40" bestFit="1" customWidth="1"/>
    <col min="9226" max="9226" width="22.33203125" style="40" bestFit="1" customWidth="1"/>
    <col min="9227" max="9227" width="61.109375" style="40" bestFit="1" customWidth="1"/>
    <col min="9228" max="9228" width="10.44140625" style="40" bestFit="1" customWidth="1"/>
    <col min="9229" max="9229" width="10.33203125" style="40" bestFit="1" customWidth="1"/>
    <col min="9230" max="9230" width="26.109375" style="40" bestFit="1" customWidth="1"/>
    <col min="9231" max="9231" width="7" style="40" bestFit="1" customWidth="1"/>
    <col min="9232" max="9467" width="9.109375" style="40"/>
    <col min="9468" max="9468" width="11.33203125" style="40" customWidth="1"/>
    <col min="9469" max="9469" width="32.109375" style="40" bestFit="1" customWidth="1"/>
    <col min="9470" max="9470" width="5.88671875" style="40" bestFit="1" customWidth="1"/>
    <col min="9471" max="9471" width="27.44140625" style="40" customWidth="1"/>
    <col min="9472" max="9472" width="32.6640625" style="40" customWidth="1"/>
    <col min="9473" max="9473" width="35.6640625" style="40" bestFit="1" customWidth="1"/>
    <col min="9474" max="9474" width="22.44140625" style="40" customWidth="1"/>
    <col min="9475" max="9475" width="9.109375" style="40" customWidth="1"/>
    <col min="9476" max="9476" width="31.6640625" style="40" customWidth="1"/>
    <col min="9477" max="9477" width="48.44140625" style="40" customWidth="1"/>
    <col min="9478" max="9478" width="12.33203125" style="40" customWidth="1"/>
    <col min="9479" max="9479" width="14.33203125" style="40" bestFit="1" customWidth="1"/>
    <col min="9480" max="9480" width="9.6640625" style="40" bestFit="1" customWidth="1"/>
    <col min="9481" max="9481" width="14.44140625" style="40" bestFit="1" customWidth="1"/>
    <col min="9482" max="9482" width="22.33203125" style="40" bestFit="1" customWidth="1"/>
    <col min="9483" max="9483" width="61.109375" style="40" bestFit="1" customWidth="1"/>
    <col min="9484" max="9484" width="10.44140625" style="40" bestFit="1" customWidth="1"/>
    <col min="9485" max="9485" width="10.33203125" style="40" bestFit="1" customWidth="1"/>
    <col min="9486" max="9486" width="26.109375" style="40" bestFit="1" customWidth="1"/>
    <col min="9487" max="9487" width="7" style="40" bestFit="1" customWidth="1"/>
    <col min="9488" max="9723" width="9.109375" style="40"/>
    <col min="9724" max="9724" width="11.33203125" style="40" customWidth="1"/>
    <col min="9725" max="9725" width="32.109375" style="40" bestFit="1" customWidth="1"/>
    <col min="9726" max="9726" width="5.88671875" style="40" bestFit="1" customWidth="1"/>
    <col min="9727" max="9727" width="27.44140625" style="40" customWidth="1"/>
    <col min="9728" max="9728" width="32.6640625" style="40" customWidth="1"/>
    <col min="9729" max="9729" width="35.6640625" style="40" bestFit="1" customWidth="1"/>
    <col min="9730" max="9730" width="22.44140625" style="40" customWidth="1"/>
    <col min="9731" max="9731" width="9.109375" style="40" customWidth="1"/>
    <col min="9732" max="9732" width="31.6640625" style="40" customWidth="1"/>
    <col min="9733" max="9733" width="48.44140625" style="40" customWidth="1"/>
    <col min="9734" max="9734" width="12.33203125" style="40" customWidth="1"/>
    <col min="9735" max="9735" width="14.33203125" style="40" bestFit="1" customWidth="1"/>
    <col min="9736" max="9736" width="9.6640625" style="40" bestFit="1" customWidth="1"/>
    <col min="9737" max="9737" width="14.44140625" style="40" bestFit="1" customWidth="1"/>
    <col min="9738" max="9738" width="22.33203125" style="40" bestFit="1" customWidth="1"/>
    <col min="9739" max="9739" width="61.109375" style="40" bestFit="1" customWidth="1"/>
    <col min="9740" max="9740" width="10.44140625" style="40" bestFit="1" customWidth="1"/>
    <col min="9741" max="9741" width="10.33203125" style="40" bestFit="1" customWidth="1"/>
    <col min="9742" max="9742" width="26.109375" style="40" bestFit="1" customWidth="1"/>
    <col min="9743" max="9743" width="7" style="40" bestFit="1" customWidth="1"/>
    <col min="9744" max="9979" width="9.109375" style="40"/>
    <col min="9980" max="9980" width="11.33203125" style="40" customWidth="1"/>
    <col min="9981" max="9981" width="32.109375" style="40" bestFit="1" customWidth="1"/>
    <col min="9982" max="9982" width="5.88671875" style="40" bestFit="1" customWidth="1"/>
    <col min="9983" max="9983" width="27.44140625" style="40" customWidth="1"/>
    <col min="9984" max="9984" width="32.6640625" style="40" customWidth="1"/>
    <col min="9985" max="9985" width="35.6640625" style="40" bestFit="1" customWidth="1"/>
    <col min="9986" max="9986" width="22.44140625" style="40" customWidth="1"/>
    <col min="9987" max="9987" width="9.109375" style="40" customWidth="1"/>
    <col min="9988" max="9988" width="31.6640625" style="40" customWidth="1"/>
    <col min="9989" max="9989" width="48.44140625" style="40" customWidth="1"/>
    <col min="9990" max="9990" width="12.33203125" style="40" customWidth="1"/>
    <col min="9991" max="9991" width="14.33203125" style="40" bestFit="1" customWidth="1"/>
    <col min="9992" max="9992" width="9.6640625" style="40" bestFit="1" customWidth="1"/>
    <col min="9993" max="9993" width="14.44140625" style="40" bestFit="1" customWidth="1"/>
    <col min="9994" max="9994" width="22.33203125" style="40" bestFit="1" customWidth="1"/>
    <col min="9995" max="9995" width="61.109375" style="40" bestFit="1" customWidth="1"/>
    <col min="9996" max="9996" width="10.44140625" style="40" bestFit="1" customWidth="1"/>
    <col min="9997" max="9997" width="10.33203125" style="40" bestFit="1" customWidth="1"/>
    <col min="9998" max="9998" width="26.109375" style="40" bestFit="1" customWidth="1"/>
    <col min="9999" max="9999" width="7" style="40" bestFit="1" customWidth="1"/>
    <col min="10000" max="10235" width="9.109375" style="40"/>
    <col min="10236" max="10236" width="11.33203125" style="40" customWidth="1"/>
    <col min="10237" max="10237" width="32.109375" style="40" bestFit="1" customWidth="1"/>
    <col min="10238" max="10238" width="5.88671875" style="40" bestFit="1" customWidth="1"/>
    <col min="10239" max="10239" width="27.44140625" style="40" customWidth="1"/>
    <col min="10240" max="10240" width="32.6640625" style="40" customWidth="1"/>
    <col min="10241" max="10241" width="35.6640625" style="40" bestFit="1" customWidth="1"/>
    <col min="10242" max="10242" width="22.44140625" style="40" customWidth="1"/>
    <col min="10243" max="10243" width="9.109375" style="40" customWidth="1"/>
    <col min="10244" max="10244" width="31.6640625" style="40" customWidth="1"/>
    <col min="10245" max="10245" width="48.44140625" style="40" customWidth="1"/>
    <col min="10246" max="10246" width="12.33203125" style="40" customWidth="1"/>
    <col min="10247" max="10247" width="14.33203125" style="40" bestFit="1" customWidth="1"/>
    <col min="10248" max="10248" width="9.6640625" style="40" bestFit="1" customWidth="1"/>
    <col min="10249" max="10249" width="14.44140625" style="40" bestFit="1" customWidth="1"/>
    <col min="10250" max="10250" width="22.33203125" style="40" bestFit="1" customWidth="1"/>
    <col min="10251" max="10251" width="61.109375" style="40" bestFit="1" customWidth="1"/>
    <col min="10252" max="10252" width="10.44140625" style="40" bestFit="1" customWidth="1"/>
    <col min="10253" max="10253" width="10.33203125" style="40" bestFit="1" customWidth="1"/>
    <col min="10254" max="10254" width="26.109375" style="40" bestFit="1" customWidth="1"/>
    <col min="10255" max="10255" width="7" style="40" bestFit="1" customWidth="1"/>
    <col min="10256" max="10491" width="9.109375" style="40"/>
    <col min="10492" max="10492" width="11.33203125" style="40" customWidth="1"/>
    <col min="10493" max="10493" width="32.109375" style="40" bestFit="1" customWidth="1"/>
    <col min="10494" max="10494" width="5.88671875" style="40" bestFit="1" customWidth="1"/>
    <col min="10495" max="10495" width="27.44140625" style="40" customWidth="1"/>
    <col min="10496" max="10496" width="32.6640625" style="40" customWidth="1"/>
    <col min="10497" max="10497" width="35.6640625" style="40" bestFit="1" customWidth="1"/>
    <col min="10498" max="10498" width="22.44140625" style="40" customWidth="1"/>
    <col min="10499" max="10499" width="9.109375" style="40" customWidth="1"/>
    <col min="10500" max="10500" width="31.6640625" style="40" customWidth="1"/>
    <col min="10501" max="10501" width="48.44140625" style="40" customWidth="1"/>
    <col min="10502" max="10502" width="12.33203125" style="40" customWidth="1"/>
    <col min="10503" max="10503" width="14.33203125" style="40" bestFit="1" customWidth="1"/>
    <col min="10504" max="10504" width="9.6640625" style="40" bestFit="1" customWidth="1"/>
    <col min="10505" max="10505" width="14.44140625" style="40" bestFit="1" customWidth="1"/>
    <col min="10506" max="10506" width="22.33203125" style="40" bestFit="1" customWidth="1"/>
    <col min="10507" max="10507" width="61.109375" style="40" bestFit="1" customWidth="1"/>
    <col min="10508" max="10508" width="10.44140625" style="40" bestFit="1" customWidth="1"/>
    <col min="10509" max="10509" width="10.33203125" style="40" bestFit="1" customWidth="1"/>
    <col min="10510" max="10510" width="26.109375" style="40" bestFit="1" customWidth="1"/>
    <col min="10511" max="10511" width="7" style="40" bestFit="1" customWidth="1"/>
    <col min="10512" max="10747" width="9.109375" style="40"/>
    <col min="10748" max="10748" width="11.33203125" style="40" customWidth="1"/>
    <col min="10749" max="10749" width="32.109375" style="40" bestFit="1" customWidth="1"/>
    <col min="10750" max="10750" width="5.88671875" style="40" bestFit="1" customWidth="1"/>
    <col min="10751" max="10751" width="27.44140625" style="40" customWidth="1"/>
    <col min="10752" max="10752" width="32.6640625" style="40" customWidth="1"/>
    <col min="10753" max="10753" width="35.6640625" style="40" bestFit="1" customWidth="1"/>
    <col min="10754" max="10754" width="22.44140625" style="40" customWidth="1"/>
    <col min="10755" max="10755" width="9.109375" style="40" customWidth="1"/>
    <col min="10756" max="10756" width="31.6640625" style="40" customWidth="1"/>
    <col min="10757" max="10757" width="48.44140625" style="40" customWidth="1"/>
    <col min="10758" max="10758" width="12.33203125" style="40" customWidth="1"/>
    <col min="10759" max="10759" width="14.33203125" style="40" bestFit="1" customWidth="1"/>
    <col min="10760" max="10760" width="9.6640625" style="40" bestFit="1" customWidth="1"/>
    <col min="10761" max="10761" width="14.44140625" style="40" bestFit="1" customWidth="1"/>
    <col min="10762" max="10762" width="22.33203125" style="40" bestFit="1" customWidth="1"/>
    <col min="10763" max="10763" width="61.109375" style="40" bestFit="1" customWidth="1"/>
    <col min="10764" max="10764" width="10.44140625" style="40" bestFit="1" customWidth="1"/>
    <col min="10765" max="10765" width="10.33203125" style="40" bestFit="1" customWidth="1"/>
    <col min="10766" max="10766" width="26.109375" style="40" bestFit="1" customWidth="1"/>
    <col min="10767" max="10767" width="7" style="40" bestFit="1" customWidth="1"/>
    <col min="10768" max="11003" width="9.109375" style="40"/>
    <col min="11004" max="11004" width="11.33203125" style="40" customWidth="1"/>
    <col min="11005" max="11005" width="32.109375" style="40" bestFit="1" customWidth="1"/>
    <col min="11006" max="11006" width="5.88671875" style="40" bestFit="1" customWidth="1"/>
    <col min="11007" max="11007" width="27.44140625" style="40" customWidth="1"/>
    <col min="11008" max="11008" width="32.6640625" style="40" customWidth="1"/>
    <col min="11009" max="11009" width="35.6640625" style="40" bestFit="1" customWidth="1"/>
    <col min="11010" max="11010" width="22.44140625" style="40" customWidth="1"/>
    <col min="11011" max="11011" width="9.109375" style="40" customWidth="1"/>
    <col min="11012" max="11012" width="31.6640625" style="40" customWidth="1"/>
    <col min="11013" max="11013" width="48.44140625" style="40" customWidth="1"/>
    <col min="11014" max="11014" width="12.33203125" style="40" customWidth="1"/>
    <col min="11015" max="11015" width="14.33203125" style="40" bestFit="1" customWidth="1"/>
    <col min="11016" max="11016" width="9.6640625" style="40" bestFit="1" customWidth="1"/>
    <col min="11017" max="11017" width="14.44140625" style="40" bestFit="1" customWidth="1"/>
    <col min="11018" max="11018" width="22.33203125" style="40" bestFit="1" customWidth="1"/>
    <col min="11019" max="11019" width="61.109375" style="40" bestFit="1" customWidth="1"/>
    <col min="11020" max="11020" width="10.44140625" style="40" bestFit="1" customWidth="1"/>
    <col min="11021" max="11021" width="10.33203125" style="40" bestFit="1" customWidth="1"/>
    <col min="11022" max="11022" width="26.109375" style="40" bestFit="1" customWidth="1"/>
    <col min="11023" max="11023" width="7" style="40" bestFit="1" customWidth="1"/>
    <col min="11024" max="11259" width="9.109375" style="40"/>
    <col min="11260" max="11260" width="11.33203125" style="40" customWidth="1"/>
    <col min="11261" max="11261" width="32.109375" style="40" bestFit="1" customWidth="1"/>
    <col min="11262" max="11262" width="5.88671875" style="40" bestFit="1" customWidth="1"/>
    <col min="11263" max="11263" width="27.44140625" style="40" customWidth="1"/>
    <col min="11264" max="11264" width="32.6640625" style="40" customWidth="1"/>
    <col min="11265" max="11265" width="35.6640625" style="40" bestFit="1" customWidth="1"/>
    <col min="11266" max="11266" width="22.44140625" style="40" customWidth="1"/>
    <col min="11267" max="11267" width="9.109375" style="40" customWidth="1"/>
    <col min="11268" max="11268" width="31.6640625" style="40" customWidth="1"/>
    <col min="11269" max="11269" width="48.44140625" style="40" customWidth="1"/>
    <col min="11270" max="11270" width="12.33203125" style="40" customWidth="1"/>
    <col min="11271" max="11271" width="14.33203125" style="40" bestFit="1" customWidth="1"/>
    <col min="11272" max="11272" width="9.6640625" style="40" bestFit="1" customWidth="1"/>
    <col min="11273" max="11273" width="14.44140625" style="40" bestFit="1" customWidth="1"/>
    <col min="11274" max="11274" width="22.33203125" style="40" bestFit="1" customWidth="1"/>
    <col min="11275" max="11275" width="61.109375" style="40" bestFit="1" customWidth="1"/>
    <col min="11276" max="11276" width="10.44140625" style="40" bestFit="1" customWidth="1"/>
    <col min="11277" max="11277" width="10.33203125" style="40" bestFit="1" customWidth="1"/>
    <col min="11278" max="11278" width="26.109375" style="40" bestFit="1" customWidth="1"/>
    <col min="11279" max="11279" width="7" style="40" bestFit="1" customWidth="1"/>
    <col min="11280" max="11515" width="9.109375" style="40"/>
    <col min="11516" max="11516" width="11.33203125" style="40" customWidth="1"/>
    <col min="11517" max="11517" width="32.109375" style="40" bestFit="1" customWidth="1"/>
    <col min="11518" max="11518" width="5.88671875" style="40" bestFit="1" customWidth="1"/>
    <col min="11519" max="11519" width="27.44140625" style="40" customWidth="1"/>
    <col min="11520" max="11520" width="32.6640625" style="40" customWidth="1"/>
    <col min="11521" max="11521" width="35.6640625" style="40" bestFit="1" customWidth="1"/>
    <col min="11522" max="11522" width="22.44140625" style="40" customWidth="1"/>
    <col min="11523" max="11523" width="9.109375" style="40" customWidth="1"/>
    <col min="11524" max="11524" width="31.6640625" style="40" customWidth="1"/>
    <col min="11525" max="11525" width="48.44140625" style="40" customWidth="1"/>
    <col min="11526" max="11526" width="12.33203125" style="40" customWidth="1"/>
    <col min="11527" max="11527" width="14.33203125" style="40" bestFit="1" customWidth="1"/>
    <col min="11528" max="11528" width="9.6640625" style="40" bestFit="1" customWidth="1"/>
    <col min="11529" max="11529" width="14.44140625" style="40" bestFit="1" customWidth="1"/>
    <col min="11530" max="11530" width="22.33203125" style="40" bestFit="1" customWidth="1"/>
    <col min="11531" max="11531" width="61.109375" style="40" bestFit="1" customWidth="1"/>
    <col min="11532" max="11532" width="10.44140625" style="40" bestFit="1" customWidth="1"/>
    <col min="11533" max="11533" width="10.33203125" style="40" bestFit="1" customWidth="1"/>
    <col min="11534" max="11534" width="26.109375" style="40" bestFit="1" customWidth="1"/>
    <col min="11535" max="11535" width="7" style="40" bestFit="1" customWidth="1"/>
    <col min="11536" max="11771" width="9.109375" style="40"/>
    <col min="11772" max="11772" width="11.33203125" style="40" customWidth="1"/>
    <col min="11773" max="11773" width="32.109375" style="40" bestFit="1" customWidth="1"/>
    <col min="11774" max="11774" width="5.88671875" style="40" bestFit="1" customWidth="1"/>
    <col min="11775" max="11775" width="27.44140625" style="40" customWidth="1"/>
    <col min="11776" max="11776" width="32.6640625" style="40" customWidth="1"/>
    <col min="11777" max="11777" width="35.6640625" style="40" bestFit="1" customWidth="1"/>
    <col min="11778" max="11778" width="22.44140625" style="40" customWidth="1"/>
    <col min="11779" max="11779" width="9.109375" style="40" customWidth="1"/>
    <col min="11780" max="11780" width="31.6640625" style="40" customWidth="1"/>
    <col min="11781" max="11781" width="48.44140625" style="40" customWidth="1"/>
    <col min="11782" max="11782" width="12.33203125" style="40" customWidth="1"/>
    <col min="11783" max="11783" width="14.33203125" style="40" bestFit="1" customWidth="1"/>
    <col min="11784" max="11784" width="9.6640625" style="40" bestFit="1" customWidth="1"/>
    <col min="11785" max="11785" width="14.44140625" style="40" bestFit="1" customWidth="1"/>
    <col min="11786" max="11786" width="22.33203125" style="40" bestFit="1" customWidth="1"/>
    <col min="11787" max="11787" width="61.109375" style="40" bestFit="1" customWidth="1"/>
    <col min="11788" max="11788" width="10.44140625" style="40" bestFit="1" customWidth="1"/>
    <col min="11789" max="11789" width="10.33203125" style="40" bestFit="1" customWidth="1"/>
    <col min="11790" max="11790" width="26.109375" style="40" bestFit="1" customWidth="1"/>
    <col min="11791" max="11791" width="7" style="40" bestFit="1" customWidth="1"/>
    <col min="11792" max="12027" width="9.109375" style="40"/>
    <col min="12028" max="12028" width="11.33203125" style="40" customWidth="1"/>
    <col min="12029" max="12029" width="32.109375" style="40" bestFit="1" customWidth="1"/>
    <col min="12030" max="12030" width="5.88671875" style="40" bestFit="1" customWidth="1"/>
    <col min="12031" max="12031" width="27.44140625" style="40" customWidth="1"/>
    <col min="12032" max="12032" width="32.6640625" style="40" customWidth="1"/>
    <col min="12033" max="12033" width="35.6640625" style="40" bestFit="1" customWidth="1"/>
    <col min="12034" max="12034" width="22.44140625" style="40" customWidth="1"/>
    <col min="12035" max="12035" width="9.109375" style="40" customWidth="1"/>
    <col min="12036" max="12036" width="31.6640625" style="40" customWidth="1"/>
    <col min="12037" max="12037" width="48.44140625" style="40" customWidth="1"/>
    <col min="12038" max="12038" width="12.33203125" style="40" customWidth="1"/>
    <col min="12039" max="12039" width="14.33203125" style="40" bestFit="1" customWidth="1"/>
    <col min="12040" max="12040" width="9.6640625" style="40" bestFit="1" customWidth="1"/>
    <col min="12041" max="12041" width="14.44140625" style="40" bestFit="1" customWidth="1"/>
    <col min="12042" max="12042" width="22.33203125" style="40" bestFit="1" customWidth="1"/>
    <col min="12043" max="12043" width="61.109375" style="40" bestFit="1" customWidth="1"/>
    <col min="12044" max="12044" width="10.44140625" style="40" bestFit="1" customWidth="1"/>
    <col min="12045" max="12045" width="10.33203125" style="40" bestFit="1" customWidth="1"/>
    <col min="12046" max="12046" width="26.109375" style="40" bestFit="1" customWidth="1"/>
    <col min="12047" max="12047" width="7" style="40" bestFit="1" customWidth="1"/>
    <col min="12048" max="12283" width="9.109375" style="40"/>
    <col min="12284" max="12284" width="11.33203125" style="40" customWidth="1"/>
    <col min="12285" max="12285" width="32.109375" style="40" bestFit="1" customWidth="1"/>
    <col min="12286" max="12286" width="5.88671875" style="40" bestFit="1" customWidth="1"/>
    <col min="12287" max="12287" width="27.44140625" style="40" customWidth="1"/>
    <col min="12288" max="12288" width="32.6640625" style="40" customWidth="1"/>
    <col min="12289" max="12289" width="35.6640625" style="40" bestFit="1" customWidth="1"/>
    <col min="12290" max="12290" width="22.44140625" style="40" customWidth="1"/>
    <col min="12291" max="12291" width="9.109375" style="40" customWidth="1"/>
    <col min="12292" max="12292" width="31.6640625" style="40" customWidth="1"/>
    <col min="12293" max="12293" width="48.44140625" style="40" customWidth="1"/>
    <col min="12294" max="12294" width="12.33203125" style="40" customWidth="1"/>
    <col min="12295" max="12295" width="14.33203125" style="40" bestFit="1" customWidth="1"/>
    <col min="12296" max="12296" width="9.6640625" style="40" bestFit="1" customWidth="1"/>
    <col min="12297" max="12297" width="14.44140625" style="40" bestFit="1" customWidth="1"/>
    <col min="12298" max="12298" width="22.33203125" style="40" bestFit="1" customWidth="1"/>
    <col min="12299" max="12299" width="61.109375" style="40" bestFit="1" customWidth="1"/>
    <col min="12300" max="12300" width="10.44140625" style="40" bestFit="1" customWidth="1"/>
    <col min="12301" max="12301" width="10.33203125" style="40" bestFit="1" customWidth="1"/>
    <col min="12302" max="12302" width="26.109375" style="40" bestFit="1" customWidth="1"/>
    <col min="12303" max="12303" width="7" style="40" bestFit="1" customWidth="1"/>
    <col min="12304" max="12539" width="9.109375" style="40"/>
    <col min="12540" max="12540" width="11.33203125" style="40" customWidth="1"/>
    <col min="12541" max="12541" width="32.109375" style="40" bestFit="1" customWidth="1"/>
    <col min="12542" max="12542" width="5.88671875" style="40" bestFit="1" customWidth="1"/>
    <col min="12543" max="12543" width="27.44140625" style="40" customWidth="1"/>
    <col min="12544" max="12544" width="32.6640625" style="40" customWidth="1"/>
    <col min="12545" max="12545" width="35.6640625" style="40" bestFit="1" customWidth="1"/>
    <col min="12546" max="12546" width="22.44140625" style="40" customWidth="1"/>
    <col min="12547" max="12547" width="9.109375" style="40" customWidth="1"/>
    <col min="12548" max="12548" width="31.6640625" style="40" customWidth="1"/>
    <col min="12549" max="12549" width="48.44140625" style="40" customWidth="1"/>
    <col min="12550" max="12550" width="12.33203125" style="40" customWidth="1"/>
    <col min="12551" max="12551" width="14.33203125" style="40" bestFit="1" customWidth="1"/>
    <col min="12552" max="12552" width="9.6640625" style="40" bestFit="1" customWidth="1"/>
    <col min="12553" max="12553" width="14.44140625" style="40" bestFit="1" customWidth="1"/>
    <col min="12554" max="12554" width="22.33203125" style="40" bestFit="1" customWidth="1"/>
    <col min="12555" max="12555" width="61.109375" style="40" bestFit="1" customWidth="1"/>
    <col min="12556" max="12556" width="10.44140625" style="40" bestFit="1" customWidth="1"/>
    <col min="12557" max="12557" width="10.33203125" style="40" bestFit="1" customWidth="1"/>
    <col min="12558" max="12558" width="26.109375" style="40" bestFit="1" customWidth="1"/>
    <col min="12559" max="12559" width="7" style="40" bestFit="1" customWidth="1"/>
    <col min="12560" max="12795" width="9.109375" style="40"/>
    <col min="12796" max="12796" width="11.33203125" style="40" customWidth="1"/>
    <col min="12797" max="12797" width="32.109375" style="40" bestFit="1" customWidth="1"/>
    <col min="12798" max="12798" width="5.88671875" style="40" bestFit="1" customWidth="1"/>
    <col min="12799" max="12799" width="27.44140625" style="40" customWidth="1"/>
    <col min="12800" max="12800" width="32.6640625" style="40" customWidth="1"/>
    <col min="12801" max="12801" width="35.6640625" style="40" bestFit="1" customWidth="1"/>
    <col min="12802" max="12802" width="22.44140625" style="40" customWidth="1"/>
    <col min="12803" max="12803" width="9.109375" style="40" customWidth="1"/>
    <col min="12804" max="12804" width="31.6640625" style="40" customWidth="1"/>
    <col min="12805" max="12805" width="48.44140625" style="40" customWidth="1"/>
    <col min="12806" max="12806" width="12.33203125" style="40" customWidth="1"/>
    <col min="12807" max="12807" width="14.33203125" style="40" bestFit="1" customWidth="1"/>
    <col min="12808" max="12808" width="9.6640625" style="40" bestFit="1" customWidth="1"/>
    <col min="12809" max="12809" width="14.44140625" style="40" bestFit="1" customWidth="1"/>
    <col min="12810" max="12810" width="22.33203125" style="40" bestFit="1" customWidth="1"/>
    <col min="12811" max="12811" width="61.109375" style="40" bestFit="1" customWidth="1"/>
    <col min="12812" max="12812" width="10.44140625" style="40" bestFit="1" customWidth="1"/>
    <col min="12813" max="12813" width="10.33203125" style="40" bestFit="1" customWidth="1"/>
    <col min="12814" max="12814" width="26.109375" style="40" bestFit="1" customWidth="1"/>
    <col min="12815" max="12815" width="7" style="40" bestFit="1" customWidth="1"/>
    <col min="12816" max="13051" width="9.109375" style="40"/>
    <col min="13052" max="13052" width="11.33203125" style="40" customWidth="1"/>
    <col min="13053" max="13053" width="32.109375" style="40" bestFit="1" customWidth="1"/>
    <col min="13054" max="13054" width="5.88671875" style="40" bestFit="1" customWidth="1"/>
    <col min="13055" max="13055" width="27.44140625" style="40" customWidth="1"/>
    <col min="13056" max="13056" width="32.6640625" style="40" customWidth="1"/>
    <col min="13057" max="13057" width="35.6640625" style="40" bestFit="1" customWidth="1"/>
    <col min="13058" max="13058" width="22.44140625" style="40" customWidth="1"/>
    <col min="13059" max="13059" width="9.109375" style="40" customWidth="1"/>
    <col min="13060" max="13060" width="31.6640625" style="40" customWidth="1"/>
    <col min="13061" max="13061" width="48.44140625" style="40" customWidth="1"/>
    <col min="13062" max="13062" width="12.33203125" style="40" customWidth="1"/>
    <col min="13063" max="13063" width="14.33203125" style="40" bestFit="1" customWidth="1"/>
    <col min="13064" max="13064" width="9.6640625" style="40" bestFit="1" customWidth="1"/>
    <col min="13065" max="13065" width="14.44140625" style="40" bestFit="1" customWidth="1"/>
    <col min="13066" max="13066" width="22.33203125" style="40" bestFit="1" customWidth="1"/>
    <col min="13067" max="13067" width="61.109375" style="40" bestFit="1" customWidth="1"/>
    <col min="13068" max="13068" width="10.44140625" style="40" bestFit="1" customWidth="1"/>
    <col min="13069" max="13069" width="10.33203125" style="40" bestFit="1" customWidth="1"/>
    <col min="13070" max="13070" width="26.109375" style="40" bestFit="1" customWidth="1"/>
    <col min="13071" max="13071" width="7" style="40" bestFit="1" customWidth="1"/>
    <col min="13072" max="13307" width="9.109375" style="40"/>
    <col min="13308" max="13308" width="11.33203125" style="40" customWidth="1"/>
    <col min="13309" max="13309" width="32.109375" style="40" bestFit="1" customWidth="1"/>
    <col min="13310" max="13310" width="5.88671875" style="40" bestFit="1" customWidth="1"/>
    <col min="13311" max="13311" width="27.44140625" style="40" customWidth="1"/>
    <col min="13312" max="13312" width="32.6640625" style="40" customWidth="1"/>
    <col min="13313" max="13313" width="35.6640625" style="40" bestFit="1" customWidth="1"/>
    <col min="13314" max="13314" width="22.44140625" style="40" customWidth="1"/>
    <col min="13315" max="13315" width="9.109375" style="40" customWidth="1"/>
    <col min="13316" max="13316" width="31.6640625" style="40" customWidth="1"/>
    <col min="13317" max="13317" width="48.44140625" style="40" customWidth="1"/>
    <col min="13318" max="13318" width="12.33203125" style="40" customWidth="1"/>
    <col min="13319" max="13319" width="14.33203125" style="40" bestFit="1" customWidth="1"/>
    <col min="13320" max="13320" width="9.6640625" style="40" bestFit="1" customWidth="1"/>
    <col min="13321" max="13321" width="14.44140625" style="40" bestFit="1" customWidth="1"/>
    <col min="13322" max="13322" width="22.33203125" style="40" bestFit="1" customWidth="1"/>
    <col min="13323" max="13323" width="61.109375" style="40" bestFit="1" customWidth="1"/>
    <col min="13324" max="13324" width="10.44140625" style="40" bestFit="1" customWidth="1"/>
    <col min="13325" max="13325" width="10.33203125" style="40" bestFit="1" customWidth="1"/>
    <col min="13326" max="13326" width="26.109375" style="40" bestFit="1" customWidth="1"/>
    <col min="13327" max="13327" width="7" style="40" bestFit="1" customWidth="1"/>
    <col min="13328" max="13563" width="9.109375" style="40"/>
    <col min="13564" max="13564" width="11.33203125" style="40" customWidth="1"/>
    <col min="13565" max="13565" width="32.109375" style="40" bestFit="1" customWidth="1"/>
    <col min="13566" max="13566" width="5.88671875" style="40" bestFit="1" customWidth="1"/>
    <col min="13567" max="13567" width="27.44140625" style="40" customWidth="1"/>
    <col min="13568" max="13568" width="32.6640625" style="40" customWidth="1"/>
    <col min="13569" max="13569" width="35.6640625" style="40" bestFit="1" customWidth="1"/>
    <col min="13570" max="13570" width="22.44140625" style="40" customWidth="1"/>
    <col min="13571" max="13571" width="9.109375" style="40" customWidth="1"/>
    <col min="13572" max="13572" width="31.6640625" style="40" customWidth="1"/>
    <col min="13573" max="13573" width="48.44140625" style="40" customWidth="1"/>
    <col min="13574" max="13574" width="12.33203125" style="40" customWidth="1"/>
    <col min="13575" max="13575" width="14.33203125" style="40" bestFit="1" customWidth="1"/>
    <col min="13576" max="13576" width="9.6640625" style="40" bestFit="1" customWidth="1"/>
    <col min="13577" max="13577" width="14.44140625" style="40" bestFit="1" customWidth="1"/>
    <col min="13578" max="13578" width="22.33203125" style="40" bestFit="1" customWidth="1"/>
    <col min="13579" max="13579" width="61.109375" style="40" bestFit="1" customWidth="1"/>
    <col min="13580" max="13580" width="10.44140625" style="40" bestFit="1" customWidth="1"/>
    <col min="13581" max="13581" width="10.33203125" style="40" bestFit="1" customWidth="1"/>
    <col min="13582" max="13582" width="26.109375" style="40" bestFit="1" customWidth="1"/>
    <col min="13583" max="13583" width="7" style="40" bestFit="1" customWidth="1"/>
    <col min="13584" max="13819" width="9.109375" style="40"/>
    <col min="13820" max="13820" width="11.33203125" style="40" customWidth="1"/>
    <col min="13821" max="13821" width="32.109375" style="40" bestFit="1" customWidth="1"/>
    <col min="13822" max="13822" width="5.88671875" style="40" bestFit="1" customWidth="1"/>
    <col min="13823" max="13823" width="27.44140625" style="40" customWidth="1"/>
    <col min="13824" max="13824" width="32.6640625" style="40" customWidth="1"/>
    <col min="13825" max="13825" width="35.6640625" style="40" bestFit="1" customWidth="1"/>
    <col min="13826" max="13826" width="22.44140625" style="40" customWidth="1"/>
    <col min="13827" max="13827" width="9.109375" style="40" customWidth="1"/>
    <col min="13828" max="13828" width="31.6640625" style="40" customWidth="1"/>
    <col min="13829" max="13829" width="48.44140625" style="40" customWidth="1"/>
    <col min="13830" max="13830" width="12.33203125" style="40" customWidth="1"/>
    <col min="13831" max="13831" width="14.33203125" style="40" bestFit="1" customWidth="1"/>
    <col min="13832" max="13832" width="9.6640625" style="40" bestFit="1" customWidth="1"/>
    <col min="13833" max="13833" width="14.44140625" style="40" bestFit="1" customWidth="1"/>
    <col min="13834" max="13834" width="22.33203125" style="40" bestFit="1" customWidth="1"/>
    <col min="13835" max="13835" width="61.109375" style="40" bestFit="1" customWidth="1"/>
    <col min="13836" max="13836" width="10.44140625" style="40" bestFit="1" customWidth="1"/>
    <col min="13837" max="13837" width="10.33203125" style="40" bestFit="1" customWidth="1"/>
    <col min="13838" max="13838" width="26.109375" style="40" bestFit="1" customWidth="1"/>
    <col min="13839" max="13839" width="7" style="40" bestFit="1" customWidth="1"/>
    <col min="13840" max="14075" width="9.109375" style="40"/>
    <col min="14076" max="14076" width="11.33203125" style="40" customWidth="1"/>
    <col min="14077" max="14077" width="32.109375" style="40" bestFit="1" customWidth="1"/>
    <col min="14078" max="14078" width="5.88671875" style="40" bestFit="1" customWidth="1"/>
    <col min="14079" max="14079" width="27.44140625" style="40" customWidth="1"/>
    <col min="14080" max="14080" width="32.6640625" style="40" customWidth="1"/>
    <col min="14081" max="14081" width="35.6640625" style="40" bestFit="1" customWidth="1"/>
    <col min="14082" max="14082" width="22.44140625" style="40" customWidth="1"/>
    <col min="14083" max="14083" width="9.109375" style="40" customWidth="1"/>
    <col min="14084" max="14084" width="31.6640625" style="40" customWidth="1"/>
    <col min="14085" max="14085" width="48.44140625" style="40" customWidth="1"/>
    <col min="14086" max="14086" width="12.33203125" style="40" customWidth="1"/>
    <col min="14087" max="14087" width="14.33203125" style="40" bestFit="1" customWidth="1"/>
    <col min="14088" max="14088" width="9.6640625" style="40" bestFit="1" customWidth="1"/>
    <col min="14089" max="14089" width="14.44140625" style="40" bestFit="1" customWidth="1"/>
    <col min="14090" max="14090" width="22.33203125" style="40" bestFit="1" customWidth="1"/>
    <col min="14091" max="14091" width="61.109375" style="40" bestFit="1" customWidth="1"/>
    <col min="14092" max="14092" width="10.44140625" style="40" bestFit="1" customWidth="1"/>
    <col min="14093" max="14093" width="10.33203125" style="40" bestFit="1" customWidth="1"/>
    <col min="14094" max="14094" width="26.109375" style="40" bestFit="1" customWidth="1"/>
    <col min="14095" max="14095" width="7" style="40" bestFit="1" customWidth="1"/>
    <col min="14096" max="14331" width="9.109375" style="40"/>
    <col min="14332" max="14332" width="11.33203125" style="40" customWidth="1"/>
    <col min="14333" max="14333" width="32.109375" style="40" bestFit="1" customWidth="1"/>
    <col min="14334" max="14334" width="5.88671875" style="40" bestFit="1" customWidth="1"/>
    <col min="14335" max="14335" width="27.44140625" style="40" customWidth="1"/>
    <col min="14336" max="14336" width="32.6640625" style="40" customWidth="1"/>
    <col min="14337" max="14337" width="35.6640625" style="40" bestFit="1" customWidth="1"/>
    <col min="14338" max="14338" width="22.44140625" style="40" customWidth="1"/>
    <col min="14339" max="14339" width="9.109375" style="40" customWidth="1"/>
    <col min="14340" max="14340" width="31.6640625" style="40" customWidth="1"/>
    <col min="14341" max="14341" width="48.44140625" style="40" customWidth="1"/>
    <col min="14342" max="14342" width="12.33203125" style="40" customWidth="1"/>
    <col min="14343" max="14343" width="14.33203125" style="40" bestFit="1" customWidth="1"/>
    <col min="14344" max="14344" width="9.6640625" style="40" bestFit="1" customWidth="1"/>
    <col min="14345" max="14345" width="14.44140625" style="40" bestFit="1" customWidth="1"/>
    <col min="14346" max="14346" width="22.33203125" style="40" bestFit="1" customWidth="1"/>
    <col min="14347" max="14347" width="61.109375" style="40" bestFit="1" customWidth="1"/>
    <col min="14348" max="14348" width="10.44140625" style="40" bestFit="1" customWidth="1"/>
    <col min="14349" max="14349" width="10.33203125" style="40" bestFit="1" customWidth="1"/>
    <col min="14350" max="14350" width="26.109375" style="40" bestFit="1" customWidth="1"/>
    <col min="14351" max="14351" width="7" style="40" bestFit="1" customWidth="1"/>
    <col min="14352" max="14587" width="9.109375" style="40"/>
    <col min="14588" max="14588" width="11.33203125" style="40" customWidth="1"/>
    <col min="14589" max="14589" width="32.109375" style="40" bestFit="1" customWidth="1"/>
    <col min="14590" max="14590" width="5.88671875" style="40" bestFit="1" customWidth="1"/>
    <col min="14591" max="14591" width="27.44140625" style="40" customWidth="1"/>
    <col min="14592" max="14592" width="32.6640625" style="40" customWidth="1"/>
    <col min="14593" max="14593" width="35.6640625" style="40" bestFit="1" customWidth="1"/>
    <col min="14594" max="14594" width="22.44140625" style="40" customWidth="1"/>
    <col min="14595" max="14595" width="9.109375" style="40" customWidth="1"/>
    <col min="14596" max="14596" width="31.6640625" style="40" customWidth="1"/>
    <col min="14597" max="14597" width="48.44140625" style="40" customWidth="1"/>
    <col min="14598" max="14598" width="12.33203125" style="40" customWidth="1"/>
    <col min="14599" max="14599" width="14.33203125" style="40" bestFit="1" customWidth="1"/>
    <col min="14600" max="14600" width="9.6640625" style="40" bestFit="1" customWidth="1"/>
    <col min="14601" max="14601" width="14.44140625" style="40" bestFit="1" customWidth="1"/>
    <col min="14602" max="14602" width="22.33203125" style="40" bestFit="1" customWidth="1"/>
    <col min="14603" max="14603" width="61.109375" style="40" bestFit="1" customWidth="1"/>
    <col min="14604" max="14604" width="10.44140625" style="40" bestFit="1" customWidth="1"/>
    <col min="14605" max="14605" width="10.33203125" style="40" bestFit="1" customWidth="1"/>
    <col min="14606" max="14606" width="26.109375" style="40" bestFit="1" customWidth="1"/>
    <col min="14607" max="14607" width="7" style="40" bestFit="1" customWidth="1"/>
    <col min="14608" max="14843" width="9.109375" style="40"/>
    <col min="14844" max="14844" width="11.33203125" style="40" customWidth="1"/>
    <col min="14845" max="14845" width="32.109375" style="40" bestFit="1" customWidth="1"/>
    <col min="14846" max="14846" width="5.88671875" style="40" bestFit="1" customWidth="1"/>
    <col min="14847" max="14847" width="27.44140625" style="40" customWidth="1"/>
    <col min="14848" max="14848" width="32.6640625" style="40" customWidth="1"/>
    <col min="14849" max="14849" width="35.6640625" style="40" bestFit="1" customWidth="1"/>
    <col min="14850" max="14850" width="22.44140625" style="40" customWidth="1"/>
    <col min="14851" max="14851" width="9.109375" style="40" customWidth="1"/>
    <col min="14852" max="14852" width="31.6640625" style="40" customWidth="1"/>
    <col min="14853" max="14853" width="48.44140625" style="40" customWidth="1"/>
    <col min="14854" max="14854" width="12.33203125" style="40" customWidth="1"/>
    <col min="14855" max="14855" width="14.33203125" style="40" bestFit="1" customWidth="1"/>
    <col min="14856" max="14856" width="9.6640625" style="40" bestFit="1" customWidth="1"/>
    <col min="14857" max="14857" width="14.44140625" style="40" bestFit="1" customWidth="1"/>
    <col min="14858" max="14858" width="22.33203125" style="40" bestFit="1" customWidth="1"/>
    <col min="14859" max="14859" width="61.109375" style="40" bestFit="1" customWidth="1"/>
    <col min="14860" max="14860" width="10.44140625" style="40" bestFit="1" customWidth="1"/>
    <col min="14861" max="14861" width="10.33203125" style="40" bestFit="1" customWidth="1"/>
    <col min="14862" max="14862" width="26.109375" style="40" bestFit="1" customWidth="1"/>
    <col min="14863" max="14863" width="7" style="40" bestFit="1" customWidth="1"/>
    <col min="14864" max="15099" width="9.109375" style="40"/>
    <col min="15100" max="15100" width="11.33203125" style="40" customWidth="1"/>
    <col min="15101" max="15101" width="32.109375" style="40" bestFit="1" customWidth="1"/>
    <col min="15102" max="15102" width="5.88671875" style="40" bestFit="1" customWidth="1"/>
    <col min="15103" max="15103" width="27.44140625" style="40" customWidth="1"/>
    <col min="15104" max="15104" width="32.6640625" style="40" customWidth="1"/>
    <col min="15105" max="15105" width="35.6640625" style="40" bestFit="1" customWidth="1"/>
    <col min="15106" max="15106" width="22.44140625" style="40" customWidth="1"/>
    <col min="15107" max="15107" width="9.109375" style="40" customWidth="1"/>
    <col min="15108" max="15108" width="31.6640625" style="40" customWidth="1"/>
    <col min="15109" max="15109" width="48.44140625" style="40" customWidth="1"/>
    <col min="15110" max="15110" width="12.33203125" style="40" customWidth="1"/>
    <col min="15111" max="15111" width="14.33203125" style="40" bestFit="1" customWidth="1"/>
    <col min="15112" max="15112" width="9.6640625" style="40" bestFit="1" customWidth="1"/>
    <col min="15113" max="15113" width="14.44140625" style="40" bestFit="1" customWidth="1"/>
    <col min="15114" max="15114" width="22.33203125" style="40" bestFit="1" customWidth="1"/>
    <col min="15115" max="15115" width="61.109375" style="40" bestFit="1" customWidth="1"/>
    <col min="15116" max="15116" width="10.44140625" style="40" bestFit="1" customWidth="1"/>
    <col min="15117" max="15117" width="10.33203125" style="40" bestFit="1" customWidth="1"/>
    <col min="15118" max="15118" width="26.109375" style="40" bestFit="1" customWidth="1"/>
    <col min="15119" max="15119" width="7" style="40" bestFit="1" customWidth="1"/>
    <col min="15120" max="15355" width="9.109375" style="40"/>
    <col min="15356" max="15356" width="11.33203125" style="40" customWidth="1"/>
    <col min="15357" max="15357" width="32.109375" style="40" bestFit="1" customWidth="1"/>
    <col min="15358" max="15358" width="5.88671875" style="40" bestFit="1" customWidth="1"/>
    <col min="15359" max="15359" width="27.44140625" style="40" customWidth="1"/>
    <col min="15360" max="15360" width="32.6640625" style="40" customWidth="1"/>
    <col min="15361" max="15361" width="35.6640625" style="40" bestFit="1" customWidth="1"/>
    <col min="15362" max="15362" width="22.44140625" style="40" customWidth="1"/>
    <col min="15363" max="15363" width="9.109375" style="40" customWidth="1"/>
    <col min="15364" max="15364" width="31.6640625" style="40" customWidth="1"/>
    <col min="15365" max="15365" width="48.44140625" style="40" customWidth="1"/>
    <col min="15366" max="15366" width="12.33203125" style="40" customWidth="1"/>
    <col min="15367" max="15367" width="14.33203125" style="40" bestFit="1" customWidth="1"/>
    <col min="15368" max="15368" width="9.6640625" style="40" bestFit="1" customWidth="1"/>
    <col min="15369" max="15369" width="14.44140625" style="40" bestFit="1" customWidth="1"/>
    <col min="15370" max="15370" width="22.33203125" style="40" bestFit="1" customWidth="1"/>
    <col min="15371" max="15371" width="61.109375" style="40" bestFit="1" customWidth="1"/>
    <col min="15372" max="15372" width="10.44140625" style="40" bestFit="1" customWidth="1"/>
    <col min="15373" max="15373" width="10.33203125" style="40" bestFit="1" customWidth="1"/>
    <col min="15374" max="15374" width="26.109375" style="40" bestFit="1" customWidth="1"/>
    <col min="15375" max="15375" width="7" style="40" bestFit="1" customWidth="1"/>
    <col min="15376" max="15611" width="9.109375" style="40"/>
    <col min="15612" max="15612" width="11.33203125" style="40" customWidth="1"/>
    <col min="15613" max="15613" width="32.109375" style="40" bestFit="1" customWidth="1"/>
    <col min="15614" max="15614" width="5.88671875" style="40" bestFit="1" customWidth="1"/>
    <col min="15615" max="15615" width="27.44140625" style="40" customWidth="1"/>
    <col min="15616" max="15616" width="32.6640625" style="40" customWidth="1"/>
    <col min="15617" max="15617" width="35.6640625" style="40" bestFit="1" customWidth="1"/>
    <col min="15618" max="15618" width="22.44140625" style="40" customWidth="1"/>
    <col min="15619" max="15619" width="9.109375" style="40" customWidth="1"/>
    <col min="15620" max="15620" width="31.6640625" style="40" customWidth="1"/>
    <col min="15621" max="15621" width="48.44140625" style="40" customWidth="1"/>
    <col min="15622" max="15622" width="12.33203125" style="40" customWidth="1"/>
    <col min="15623" max="15623" width="14.33203125" style="40" bestFit="1" customWidth="1"/>
    <col min="15624" max="15624" width="9.6640625" style="40" bestFit="1" customWidth="1"/>
    <col min="15625" max="15625" width="14.44140625" style="40" bestFit="1" customWidth="1"/>
    <col min="15626" max="15626" width="22.33203125" style="40" bestFit="1" customWidth="1"/>
    <col min="15627" max="15627" width="61.109375" style="40" bestFit="1" customWidth="1"/>
    <col min="15628" max="15628" width="10.44140625" style="40" bestFit="1" customWidth="1"/>
    <col min="15629" max="15629" width="10.33203125" style="40" bestFit="1" customWidth="1"/>
    <col min="15630" max="15630" width="26.109375" style="40" bestFit="1" customWidth="1"/>
    <col min="15631" max="15631" width="7" style="40" bestFit="1" customWidth="1"/>
    <col min="15632" max="15867" width="9.109375" style="40"/>
    <col min="15868" max="15868" width="11.33203125" style="40" customWidth="1"/>
    <col min="15869" max="15869" width="32.109375" style="40" bestFit="1" customWidth="1"/>
    <col min="15870" max="15870" width="5.88671875" style="40" bestFit="1" customWidth="1"/>
    <col min="15871" max="15871" width="27.44140625" style="40" customWidth="1"/>
    <col min="15872" max="15872" width="32.6640625" style="40" customWidth="1"/>
    <col min="15873" max="15873" width="35.6640625" style="40" bestFit="1" customWidth="1"/>
    <col min="15874" max="15874" width="22.44140625" style="40" customWidth="1"/>
    <col min="15875" max="15875" width="9.109375" style="40" customWidth="1"/>
    <col min="15876" max="15876" width="31.6640625" style="40" customWidth="1"/>
    <col min="15877" max="15877" width="48.44140625" style="40" customWidth="1"/>
    <col min="15878" max="15878" width="12.33203125" style="40" customWidth="1"/>
    <col min="15879" max="15879" width="14.33203125" style="40" bestFit="1" customWidth="1"/>
    <col min="15880" max="15880" width="9.6640625" style="40" bestFit="1" customWidth="1"/>
    <col min="15881" max="15881" width="14.44140625" style="40" bestFit="1" customWidth="1"/>
    <col min="15882" max="15882" width="22.33203125" style="40" bestFit="1" customWidth="1"/>
    <col min="15883" max="15883" width="61.109375" style="40" bestFit="1" customWidth="1"/>
    <col min="15884" max="15884" width="10.44140625" style="40" bestFit="1" customWidth="1"/>
    <col min="15885" max="15885" width="10.33203125" style="40" bestFit="1" customWidth="1"/>
    <col min="15886" max="15886" width="26.109375" style="40" bestFit="1" customWidth="1"/>
    <col min="15887" max="15887" width="7" style="40" bestFit="1" customWidth="1"/>
    <col min="15888" max="16123" width="9.109375" style="40"/>
    <col min="16124" max="16124" width="11.33203125" style="40" customWidth="1"/>
    <col min="16125" max="16125" width="32.109375" style="40" bestFit="1" customWidth="1"/>
    <col min="16126" max="16126" width="5.88671875" style="40" bestFit="1" customWidth="1"/>
    <col min="16127" max="16127" width="27.44140625" style="40" customWidth="1"/>
    <col min="16128" max="16128" width="32.6640625" style="40" customWidth="1"/>
    <col min="16129" max="16129" width="35.6640625" style="40" bestFit="1" customWidth="1"/>
    <col min="16130" max="16130" width="22.44140625" style="40" customWidth="1"/>
    <col min="16131" max="16131" width="9.109375" style="40" customWidth="1"/>
    <col min="16132" max="16132" width="31.6640625" style="40" customWidth="1"/>
    <col min="16133" max="16133" width="48.44140625" style="40" customWidth="1"/>
    <col min="16134" max="16134" width="12.33203125" style="40" customWidth="1"/>
    <col min="16135" max="16135" width="14.33203125" style="40" bestFit="1" customWidth="1"/>
    <col min="16136" max="16136" width="9.6640625" style="40" bestFit="1" customWidth="1"/>
    <col min="16137" max="16137" width="14.44140625" style="40" bestFit="1" customWidth="1"/>
    <col min="16138" max="16138" width="22.33203125" style="40" bestFit="1" customWidth="1"/>
    <col min="16139" max="16139" width="61.109375" style="40" bestFit="1" customWidth="1"/>
    <col min="16140" max="16140" width="10.44140625" style="40" bestFit="1" customWidth="1"/>
    <col min="16141" max="16141" width="10.33203125" style="40" bestFit="1" customWidth="1"/>
    <col min="16142" max="16142" width="26.109375" style="40" bestFit="1" customWidth="1"/>
    <col min="16143" max="16143" width="7" style="40" bestFit="1" customWidth="1"/>
    <col min="16144" max="16384" width="9.109375" style="40"/>
  </cols>
  <sheetData>
    <row r="1" spans="1:18" ht="13.2" x14ac:dyDescent="0.25">
      <c r="A1" s="42"/>
      <c r="D1" s="57" t="s">
        <v>6</v>
      </c>
      <c r="F1" s="42"/>
      <c r="I1" s="57" t="s">
        <v>7</v>
      </c>
      <c r="J1" s="57" t="s">
        <v>8</v>
      </c>
      <c r="K1" s="39"/>
      <c r="L1" s="39"/>
      <c r="M1" s="39"/>
      <c r="O1" s="540"/>
      <c r="P1" s="54" t="s">
        <v>9</v>
      </c>
      <c r="Q1" s="55" t="s">
        <v>114</v>
      </c>
      <c r="R1" s="56" t="s">
        <v>115</v>
      </c>
    </row>
    <row r="2" spans="1:18" ht="13.2" x14ac:dyDescent="0.25">
      <c r="A2" s="42" t="s">
        <v>10</v>
      </c>
      <c r="D2" s="57" t="s">
        <v>11</v>
      </c>
      <c r="I2" s="57" t="s">
        <v>12</v>
      </c>
      <c r="J2" s="57" t="s">
        <v>13</v>
      </c>
      <c r="K2" s="39"/>
      <c r="L2" s="39"/>
      <c r="M2" s="39"/>
      <c r="O2" s="540"/>
      <c r="P2" s="54" t="s">
        <v>14</v>
      </c>
      <c r="Q2" s="55" t="s">
        <v>61</v>
      </c>
      <c r="R2" s="56"/>
    </row>
    <row r="3" spans="1:18" ht="13.2" x14ac:dyDescent="0.25">
      <c r="D3" s="57" t="s">
        <v>15</v>
      </c>
      <c r="F3" s="43"/>
      <c r="I3" s="57" t="s">
        <v>16</v>
      </c>
      <c r="J3" s="57" t="s">
        <v>17</v>
      </c>
      <c r="K3" s="39"/>
      <c r="L3" s="39"/>
      <c r="M3" s="39"/>
      <c r="O3" s="540"/>
      <c r="Q3" s="55" t="s">
        <v>60</v>
      </c>
      <c r="R3" s="56"/>
    </row>
    <row r="4" spans="1:18" ht="13.2" x14ac:dyDescent="0.25">
      <c r="D4" s="57" t="s">
        <v>18</v>
      </c>
      <c r="I4" s="57" t="s">
        <v>19</v>
      </c>
      <c r="J4" s="57" t="s">
        <v>20</v>
      </c>
      <c r="K4" s="39"/>
      <c r="L4" s="39"/>
      <c r="M4" s="39"/>
      <c r="O4" s="540"/>
      <c r="Q4" s="55" t="s">
        <v>116</v>
      </c>
      <c r="R4" s="56"/>
    </row>
    <row r="5" spans="1:18" ht="13.2" x14ac:dyDescent="0.25">
      <c r="A5" s="45"/>
      <c r="B5" s="43"/>
      <c r="C5" s="43"/>
      <c r="D5" s="57" t="s">
        <v>21</v>
      </c>
      <c r="F5" s="44"/>
      <c r="G5" s="44"/>
      <c r="H5" s="44"/>
      <c r="I5" s="57" t="s">
        <v>22</v>
      </c>
      <c r="J5" s="57" t="s">
        <v>23</v>
      </c>
      <c r="K5" s="39"/>
      <c r="L5" s="39"/>
      <c r="M5" s="39"/>
      <c r="O5" s="540"/>
      <c r="P5" s="51"/>
      <c r="Q5" s="55" t="s">
        <v>61</v>
      </c>
      <c r="R5" s="56"/>
    </row>
    <row r="6" spans="1:18" ht="13.2" x14ac:dyDescent="0.25">
      <c r="A6" s="42"/>
      <c r="B6" s="45"/>
      <c r="C6" s="45"/>
      <c r="D6" s="57" t="s">
        <v>24</v>
      </c>
      <c r="F6" s="44"/>
      <c r="G6" s="44"/>
      <c r="H6" s="44"/>
      <c r="I6" s="57" t="s">
        <v>25</v>
      </c>
      <c r="J6" s="57" t="s">
        <v>26</v>
      </c>
      <c r="K6" s="39"/>
      <c r="L6" s="39"/>
      <c r="M6" s="39"/>
      <c r="O6" s="540"/>
      <c r="P6" s="51"/>
      <c r="Q6" s="55">
        <v>0</v>
      </c>
      <c r="R6" s="56"/>
    </row>
    <row r="7" spans="1:18" ht="13.2" x14ac:dyDescent="0.25">
      <c r="A7" s="42"/>
      <c r="B7" s="45"/>
      <c r="C7" s="45"/>
      <c r="D7" s="57" t="s">
        <v>5</v>
      </c>
      <c r="F7" s="44"/>
      <c r="G7" s="44"/>
      <c r="H7" s="44"/>
      <c r="I7" s="44"/>
      <c r="J7" s="57" t="s">
        <v>27</v>
      </c>
      <c r="K7" s="39"/>
      <c r="L7" s="39"/>
      <c r="M7" s="39"/>
      <c r="O7" s="540"/>
      <c r="P7" s="52"/>
      <c r="Q7" s="55">
        <v>0</v>
      </c>
      <c r="R7" s="56"/>
    </row>
    <row r="8" spans="1:18" ht="13.2" x14ac:dyDescent="0.25">
      <c r="A8" s="42"/>
      <c r="D8" s="57" t="s">
        <v>453</v>
      </c>
      <c r="I8" s="44"/>
      <c r="J8" s="57" t="s">
        <v>28</v>
      </c>
      <c r="K8" s="39"/>
      <c r="L8" s="39"/>
      <c r="M8" s="39"/>
      <c r="O8" s="540"/>
      <c r="P8" s="53"/>
      <c r="Q8" s="55">
        <v>0</v>
      </c>
      <c r="R8" s="56"/>
    </row>
    <row r="9" spans="1:18" ht="13.2" x14ac:dyDescent="0.25">
      <c r="A9" s="42"/>
      <c r="B9" s="45"/>
      <c r="C9" s="45"/>
      <c r="D9" s="57" t="s">
        <v>29</v>
      </c>
      <c r="F9" s="44"/>
      <c r="G9" s="44"/>
      <c r="H9" s="44"/>
      <c r="I9" s="44"/>
      <c r="J9" s="57" t="s">
        <v>30</v>
      </c>
      <c r="K9" s="39"/>
      <c r="L9" s="39"/>
      <c r="M9" s="39"/>
      <c r="O9" s="540"/>
      <c r="P9" s="53"/>
      <c r="Q9" s="55">
        <v>0</v>
      </c>
      <c r="R9" s="56"/>
    </row>
    <row r="10" spans="1:18" ht="13.2" x14ac:dyDescent="0.25">
      <c r="A10" s="42"/>
      <c r="B10" s="45"/>
      <c r="C10" s="45"/>
      <c r="F10" s="44"/>
      <c r="G10" s="44"/>
      <c r="H10" s="44"/>
      <c r="I10" s="44"/>
      <c r="J10" s="57" t="s">
        <v>31</v>
      </c>
      <c r="K10" s="39"/>
      <c r="L10" s="39"/>
      <c r="M10" s="39"/>
      <c r="O10" s="540"/>
      <c r="P10" s="53"/>
      <c r="Q10" s="55">
        <v>0</v>
      </c>
      <c r="R10" s="56"/>
    </row>
    <row r="11" spans="1:18" ht="13.2" x14ac:dyDescent="0.25">
      <c r="A11" s="42"/>
      <c r="B11" s="43"/>
      <c r="C11" s="43"/>
      <c r="D11" s="44"/>
      <c r="E11" s="43"/>
      <c r="F11" s="44"/>
      <c r="G11" s="44"/>
      <c r="H11" s="44"/>
      <c r="I11" s="46"/>
      <c r="J11" s="57" t="s">
        <v>32</v>
      </c>
      <c r="K11" s="39"/>
      <c r="L11" s="39"/>
      <c r="M11" s="39"/>
      <c r="O11" s="540"/>
      <c r="P11" s="53"/>
      <c r="Q11" s="55">
        <v>0</v>
      </c>
      <c r="R11" s="56"/>
    </row>
    <row r="12" spans="1:18" ht="13.2" x14ac:dyDescent="0.25">
      <c r="A12" s="42"/>
      <c r="B12" s="49"/>
      <c r="C12" s="49"/>
      <c r="D12" s="46"/>
      <c r="E12" s="72"/>
      <c r="F12" s="47"/>
      <c r="G12" s="47"/>
      <c r="H12" s="47"/>
      <c r="I12" s="46"/>
      <c r="J12" s="57" t="s">
        <v>33</v>
      </c>
      <c r="K12" s="39"/>
      <c r="L12" s="39"/>
      <c r="M12" s="39"/>
      <c r="O12" s="540"/>
      <c r="P12" s="53"/>
      <c r="Q12" s="55">
        <v>0</v>
      </c>
      <c r="R12" s="56"/>
    </row>
    <row r="13" spans="1:18" ht="13.2" x14ac:dyDescent="0.25">
      <c r="A13" s="50"/>
      <c r="B13" s="49"/>
      <c r="C13" s="49"/>
      <c r="D13" s="46"/>
      <c r="E13" s="72"/>
      <c r="F13" s="47"/>
      <c r="G13" s="47"/>
      <c r="H13" s="47"/>
      <c r="I13" s="46"/>
      <c r="J13" s="57" t="s">
        <v>34</v>
      </c>
      <c r="K13" s="39"/>
      <c r="L13" s="39"/>
      <c r="M13" s="39"/>
      <c r="O13" s="540"/>
      <c r="P13" s="53"/>
      <c r="Q13" s="55">
        <v>0</v>
      </c>
      <c r="R13" s="56"/>
    </row>
    <row r="14" spans="1:18" ht="13.2" x14ac:dyDescent="0.25">
      <c r="A14" s="52"/>
      <c r="B14" s="49"/>
      <c r="C14" s="49"/>
      <c r="D14" s="46"/>
      <c r="E14" s="72"/>
      <c r="F14" s="47"/>
      <c r="G14" s="47"/>
      <c r="H14" s="47"/>
      <c r="I14" s="46"/>
      <c r="J14" s="57" t="s">
        <v>35</v>
      </c>
      <c r="K14" s="39"/>
      <c r="L14" s="39"/>
      <c r="M14" s="39"/>
      <c r="O14" s="540"/>
      <c r="P14" s="53"/>
      <c r="Q14" s="55">
        <v>0</v>
      </c>
      <c r="R14" s="56"/>
    </row>
    <row r="15" spans="1:18" ht="13.2" x14ac:dyDescent="0.25">
      <c r="A15" s="52"/>
      <c r="B15" s="49"/>
      <c r="C15" s="49"/>
      <c r="D15" s="46"/>
      <c r="E15" s="72"/>
      <c r="F15" s="47"/>
      <c r="G15" s="47"/>
      <c r="H15" s="47"/>
      <c r="I15" s="46"/>
      <c r="J15" s="57" t="s">
        <v>36</v>
      </c>
      <c r="K15" s="39"/>
      <c r="L15" s="39"/>
      <c r="M15" s="39"/>
      <c r="O15" s="540"/>
      <c r="P15" s="53"/>
      <c r="Q15" s="55">
        <v>0</v>
      </c>
      <c r="R15" s="56"/>
    </row>
    <row r="16" spans="1:18" ht="13.2" x14ac:dyDescent="0.25">
      <c r="A16" s="42"/>
      <c r="B16" s="49"/>
      <c r="C16" s="49"/>
      <c r="D16" s="46"/>
      <c r="E16" s="72"/>
      <c r="F16" s="47"/>
      <c r="G16" s="47"/>
      <c r="H16" s="47"/>
      <c r="I16" s="46"/>
      <c r="J16" s="57" t="s">
        <v>37</v>
      </c>
      <c r="K16" s="39"/>
      <c r="L16" s="39"/>
      <c r="M16" s="39"/>
      <c r="O16" s="540"/>
      <c r="P16" s="53"/>
      <c r="Q16" s="61"/>
      <c r="R16" s="61"/>
    </row>
    <row r="17" spans="1:18" ht="13.2" x14ac:dyDescent="0.25">
      <c r="A17" s="42"/>
      <c r="B17" s="49"/>
      <c r="C17" s="49"/>
      <c r="D17" s="46"/>
      <c r="E17" s="72"/>
      <c r="F17" s="47"/>
      <c r="G17" s="47"/>
      <c r="H17" s="47"/>
      <c r="I17" s="46"/>
      <c r="J17" s="58" t="s">
        <v>38</v>
      </c>
      <c r="K17" s="39"/>
      <c r="L17" s="39"/>
      <c r="M17" s="39"/>
      <c r="O17" s="541"/>
      <c r="P17" s="53"/>
      <c r="Q17" s="41"/>
      <c r="R17" s="41"/>
    </row>
    <row r="18" spans="1:18" ht="13.2" x14ac:dyDescent="0.25">
      <c r="A18" s="43"/>
      <c r="B18" s="49"/>
      <c r="C18" s="49"/>
      <c r="D18" s="46"/>
      <c r="E18" s="72"/>
      <c r="F18" s="47"/>
      <c r="G18" s="47"/>
      <c r="H18" s="47"/>
      <c r="I18" s="46"/>
      <c r="J18" s="57" t="s">
        <v>39</v>
      </c>
      <c r="K18" s="39"/>
      <c r="L18" s="39"/>
      <c r="M18" s="39"/>
      <c r="O18" s="539"/>
      <c r="P18" s="53"/>
      <c r="Q18" s="41"/>
      <c r="R18" s="41"/>
    </row>
    <row r="19" spans="1:18" ht="13.2" x14ac:dyDescent="0.25">
      <c r="A19" s="42"/>
      <c r="B19" s="38"/>
      <c r="C19" s="38"/>
      <c r="D19" s="46"/>
      <c r="E19" s="72"/>
      <c r="F19" s="73"/>
      <c r="G19" s="62"/>
      <c r="H19" s="47"/>
      <c r="I19" s="46"/>
      <c r="J19" s="57" t="s">
        <v>40</v>
      </c>
      <c r="K19" s="39"/>
      <c r="L19" s="39"/>
      <c r="M19" s="39"/>
      <c r="O19" s="539"/>
      <c r="P19" s="53"/>
      <c r="Q19" s="41"/>
      <c r="R19" s="41"/>
    </row>
    <row r="20" spans="1:18" ht="13.2" x14ac:dyDescent="0.25">
      <c r="A20" s="70"/>
      <c r="B20" s="38"/>
      <c r="C20" s="38"/>
      <c r="D20" s="46"/>
      <c r="E20" s="72"/>
      <c r="F20" s="62"/>
      <c r="G20" s="62"/>
      <c r="H20" s="47"/>
      <c r="I20" s="46"/>
      <c r="J20" s="57" t="s">
        <v>41</v>
      </c>
      <c r="K20" s="39"/>
      <c r="L20" s="39"/>
      <c r="M20" s="39"/>
      <c r="O20" s="539"/>
      <c r="P20" s="79"/>
      <c r="Q20" s="80"/>
      <c r="R20" s="80"/>
    </row>
    <row r="21" spans="1:18" ht="13.2" x14ac:dyDescent="0.25">
      <c r="A21" s="70"/>
      <c r="B21" s="38"/>
      <c r="C21" s="38"/>
      <c r="D21" s="46"/>
      <c r="E21" s="72"/>
      <c r="F21" s="62"/>
      <c r="G21" s="62"/>
      <c r="H21" s="47"/>
      <c r="I21" s="46"/>
      <c r="J21" s="39"/>
      <c r="K21" s="39"/>
      <c r="L21" s="39"/>
      <c r="M21" s="39"/>
      <c r="O21" s="539"/>
      <c r="P21" s="79"/>
      <c r="Q21" s="80"/>
      <c r="R21" s="80"/>
    </row>
    <row r="22" spans="1:18" ht="13.2" x14ac:dyDescent="0.25">
      <c r="A22" s="70"/>
      <c r="B22" s="38"/>
      <c r="C22" s="38"/>
      <c r="D22" s="46"/>
      <c r="E22" s="72"/>
      <c r="F22" s="62"/>
      <c r="G22" s="62"/>
      <c r="H22" s="47"/>
      <c r="I22" s="46"/>
      <c r="J22" s="39"/>
      <c r="K22" s="39"/>
      <c r="L22" s="39"/>
      <c r="M22" s="39"/>
      <c r="O22" s="539"/>
      <c r="P22" s="79"/>
      <c r="Q22" s="80"/>
      <c r="R22" s="80"/>
    </row>
    <row r="23" spans="1:18" ht="13.2" x14ac:dyDescent="0.25">
      <c r="A23" s="70"/>
      <c r="B23" s="38"/>
      <c r="C23" s="38"/>
      <c r="D23" s="46"/>
      <c r="E23" s="72"/>
      <c r="F23" s="62"/>
      <c r="G23" s="62"/>
      <c r="H23" s="47"/>
      <c r="I23" s="46"/>
      <c r="J23" s="39"/>
      <c r="K23" s="39"/>
      <c r="L23" s="39"/>
      <c r="M23" s="39"/>
      <c r="O23" s="539"/>
      <c r="P23" s="79"/>
      <c r="Q23" s="80"/>
      <c r="R23" s="80"/>
    </row>
    <row r="24" spans="1:18" ht="13.2" x14ac:dyDescent="0.25">
      <c r="A24" s="70"/>
      <c r="B24" s="38"/>
      <c r="C24" s="38"/>
      <c r="D24" s="46"/>
      <c r="E24" s="72"/>
      <c r="F24" s="62"/>
      <c r="G24" s="62"/>
      <c r="H24" s="47"/>
      <c r="I24" s="46"/>
      <c r="J24" s="39"/>
      <c r="K24" s="39"/>
      <c r="L24" s="39"/>
      <c r="M24" s="39"/>
      <c r="O24" s="539"/>
      <c r="P24" s="79"/>
      <c r="Q24" s="80"/>
      <c r="R24" s="80"/>
    </row>
    <row r="25" spans="1:18" ht="13.2" x14ac:dyDescent="0.25">
      <c r="A25" s="70"/>
      <c r="B25" s="38"/>
      <c r="C25" s="38"/>
      <c r="D25" s="46"/>
      <c r="E25" s="72"/>
      <c r="F25" s="62"/>
      <c r="G25" s="62"/>
      <c r="H25" s="47"/>
      <c r="I25" s="46"/>
      <c r="J25" s="39"/>
      <c r="K25" s="39"/>
      <c r="L25" s="39"/>
      <c r="M25" s="39"/>
      <c r="O25" s="539"/>
      <c r="P25" s="79"/>
      <c r="Q25" s="80"/>
      <c r="R25" s="80"/>
    </row>
    <row r="26" spans="1:18" ht="13.2" x14ac:dyDescent="0.25">
      <c r="A26" s="70"/>
      <c r="B26" s="38"/>
      <c r="C26" s="38"/>
      <c r="D26" s="46"/>
      <c r="E26" s="72"/>
      <c r="F26" s="62"/>
      <c r="G26" s="62"/>
      <c r="H26" s="47"/>
      <c r="I26" s="46"/>
      <c r="J26" s="39"/>
      <c r="K26" s="39"/>
      <c r="L26" s="39"/>
      <c r="M26" s="39"/>
      <c r="O26" s="539"/>
      <c r="P26" s="79"/>
      <c r="Q26" s="80"/>
      <c r="R26" s="80"/>
    </row>
    <row r="27" spans="1:18" ht="13.2" x14ac:dyDescent="0.25">
      <c r="A27" s="70"/>
      <c r="B27" s="38"/>
      <c r="C27" s="38"/>
      <c r="D27" s="46"/>
      <c r="E27" s="72"/>
      <c r="F27" s="62"/>
      <c r="G27" s="62"/>
      <c r="H27" s="47"/>
      <c r="I27" s="46"/>
      <c r="J27" s="39"/>
      <c r="K27" s="39"/>
      <c r="L27" s="39"/>
      <c r="M27" s="39"/>
      <c r="N27" s="306"/>
      <c r="O27" s="81"/>
      <c r="P27" s="79"/>
      <c r="Q27" s="80"/>
      <c r="R27" s="80"/>
    </row>
    <row r="28" spans="1:18" ht="13.2" x14ac:dyDescent="0.25">
      <c r="A28" s="70"/>
      <c r="B28" s="38"/>
      <c r="C28" s="38"/>
      <c r="D28" s="46"/>
      <c r="E28" s="72"/>
      <c r="F28" s="62"/>
      <c r="G28" s="62"/>
      <c r="H28" s="47"/>
      <c r="I28" s="46"/>
      <c r="J28" s="39"/>
      <c r="K28" s="39"/>
      <c r="L28" s="39"/>
      <c r="M28" s="39"/>
      <c r="O28" s="68" t="s">
        <v>42</v>
      </c>
      <c r="P28" s="69"/>
      <c r="Q28" s="59"/>
      <c r="R28" s="60"/>
    </row>
    <row r="29" spans="1:18" ht="13.2" x14ac:dyDescent="0.25">
      <c r="A29" s="74" t="s">
        <v>43</v>
      </c>
      <c r="B29" s="76"/>
      <c r="C29" s="76"/>
      <c r="D29" s="76"/>
      <c r="E29" s="126" t="s">
        <v>178</v>
      </c>
      <c r="F29" s="76"/>
      <c r="G29" s="75"/>
      <c r="H29" s="75"/>
      <c r="I29" s="77"/>
      <c r="J29" s="77"/>
      <c r="K29" s="77"/>
      <c r="L29" s="77"/>
      <c r="M29" s="637"/>
      <c r="N29" s="638"/>
      <c r="O29" s="67" t="s">
        <v>44</v>
      </c>
      <c r="P29" s="64" t="s">
        <v>45</v>
      </c>
      <c r="Q29" s="65"/>
      <c r="R29" s="66"/>
    </row>
    <row r="30" spans="1:18" s="94" customFormat="1" ht="24" x14ac:dyDescent="0.25">
      <c r="A30" s="105" t="s">
        <v>0</v>
      </c>
      <c r="B30" s="105" t="s">
        <v>46</v>
      </c>
      <c r="C30" s="105" t="s">
        <v>47</v>
      </c>
      <c r="D30" s="105" t="s">
        <v>1</v>
      </c>
      <c r="E30" s="105" t="s">
        <v>2</v>
      </c>
      <c r="F30" s="105" t="s">
        <v>3</v>
      </c>
      <c r="G30" s="105" t="s">
        <v>48</v>
      </c>
      <c r="H30" s="105" t="s">
        <v>49</v>
      </c>
      <c r="I30" s="105" t="s">
        <v>50</v>
      </c>
      <c r="J30" s="105" t="s">
        <v>51</v>
      </c>
      <c r="K30" s="78" t="s">
        <v>52</v>
      </c>
      <c r="L30" s="105" t="s">
        <v>53</v>
      </c>
      <c r="M30" s="127" t="s">
        <v>54</v>
      </c>
      <c r="N30" s="127" t="s">
        <v>4</v>
      </c>
      <c r="O30" s="105" t="s">
        <v>56</v>
      </c>
      <c r="P30" s="105" t="s">
        <v>57</v>
      </c>
      <c r="Q30" s="105" t="s">
        <v>58</v>
      </c>
      <c r="R30" s="105" t="s">
        <v>59</v>
      </c>
    </row>
    <row r="31" spans="1:18" x14ac:dyDescent="0.2">
      <c r="A31" s="48"/>
      <c r="B31" s="106"/>
      <c r="C31" s="107"/>
      <c r="D31" s="96"/>
      <c r="E31" s="108"/>
      <c r="F31" s="109"/>
      <c r="G31" s="108"/>
      <c r="H31" s="110"/>
      <c r="I31" s="96"/>
      <c r="J31" s="111"/>
      <c r="K31" s="112"/>
      <c r="L31" s="113"/>
      <c r="M31" s="112"/>
      <c r="N31" s="113"/>
      <c r="O31" s="395"/>
      <c r="P31" s="542"/>
      <c r="Q31" s="395"/>
      <c r="R31" s="114"/>
    </row>
    <row r="32" spans="1:18" x14ac:dyDescent="0.2">
      <c r="A32" s="48"/>
      <c r="B32" s="106"/>
      <c r="C32" s="107"/>
      <c r="D32" s="96"/>
      <c r="E32" s="108"/>
      <c r="F32" s="109"/>
      <c r="G32" s="108"/>
      <c r="H32" s="110"/>
      <c r="I32" s="96"/>
      <c r="J32" s="111"/>
      <c r="K32" s="112"/>
      <c r="L32" s="113"/>
      <c r="M32" s="112"/>
      <c r="N32" s="113"/>
      <c r="O32" s="395"/>
      <c r="P32" s="542"/>
      <c r="Q32" s="395"/>
      <c r="R32" s="114"/>
    </row>
    <row r="33" spans="1:18" x14ac:dyDescent="0.2">
      <c r="A33" s="48"/>
      <c r="B33" s="106"/>
      <c r="C33" s="107"/>
      <c r="D33" s="96"/>
      <c r="E33" s="108"/>
      <c r="F33" s="109"/>
      <c r="G33" s="108"/>
      <c r="H33" s="110"/>
      <c r="I33" s="96"/>
      <c r="J33" s="111"/>
      <c r="K33" s="112"/>
      <c r="L33" s="113"/>
      <c r="M33" s="112"/>
      <c r="N33" s="113"/>
      <c r="O33" s="395"/>
      <c r="P33" s="542"/>
      <c r="Q33" s="395"/>
      <c r="R33" s="114"/>
    </row>
    <row r="34" spans="1:18" x14ac:dyDescent="0.2">
      <c r="A34" s="48"/>
      <c r="B34" s="106"/>
      <c r="C34" s="107"/>
      <c r="D34" s="96"/>
      <c r="E34" s="108"/>
      <c r="F34" s="109"/>
      <c r="G34" s="108"/>
      <c r="H34" s="110"/>
      <c r="I34" s="96"/>
      <c r="J34" s="111"/>
      <c r="K34" s="112"/>
      <c r="L34" s="113"/>
      <c r="M34" s="112"/>
      <c r="N34" s="113"/>
      <c r="O34" s="395"/>
      <c r="P34" s="542"/>
      <c r="Q34" s="395"/>
      <c r="R34" s="114"/>
    </row>
    <row r="35" spans="1:18" x14ac:dyDescent="0.2">
      <c r="A35" s="48"/>
      <c r="B35" s="106"/>
      <c r="C35" s="107"/>
      <c r="D35" s="96"/>
      <c r="E35" s="108"/>
      <c r="F35" s="109"/>
      <c r="G35" s="108"/>
      <c r="H35" s="110"/>
      <c r="I35" s="96"/>
      <c r="J35" s="111"/>
      <c r="K35" s="112"/>
      <c r="L35" s="113"/>
      <c r="M35" s="112"/>
      <c r="N35" s="113"/>
      <c r="O35" s="395"/>
      <c r="P35" s="542"/>
      <c r="Q35" s="395"/>
      <c r="R35" s="114"/>
    </row>
    <row r="36" spans="1:18" x14ac:dyDescent="0.2">
      <c r="A36" s="48"/>
      <c r="B36" s="106"/>
      <c r="C36" s="107"/>
      <c r="D36" s="96"/>
      <c r="E36" s="108"/>
      <c r="F36" s="109"/>
      <c r="G36" s="108"/>
      <c r="H36" s="110"/>
      <c r="I36" s="96"/>
      <c r="J36" s="111"/>
      <c r="K36" s="112"/>
      <c r="L36" s="113"/>
      <c r="M36" s="112"/>
      <c r="N36" s="113"/>
      <c r="O36" s="395"/>
      <c r="P36" s="542"/>
      <c r="Q36" s="395"/>
      <c r="R36" s="114"/>
    </row>
    <row r="37" spans="1:18" x14ac:dyDescent="0.2">
      <c r="A37" s="48"/>
      <c r="B37" s="106"/>
      <c r="C37" s="107"/>
      <c r="D37" s="96"/>
      <c r="E37" s="108"/>
      <c r="F37" s="109"/>
      <c r="G37" s="108"/>
      <c r="H37" s="110"/>
      <c r="I37" s="96"/>
      <c r="J37" s="111"/>
      <c r="K37" s="112"/>
      <c r="L37" s="113"/>
      <c r="M37" s="112"/>
      <c r="N37" s="113"/>
      <c r="O37" s="543"/>
      <c r="P37" s="542"/>
      <c r="Q37" s="395"/>
      <c r="R37" s="114"/>
    </row>
    <row r="38" spans="1:18" x14ac:dyDescent="0.2">
      <c r="A38" s="48"/>
      <c r="B38" s="106"/>
      <c r="C38" s="107"/>
      <c r="D38" s="96"/>
      <c r="E38" s="108"/>
      <c r="F38" s="109"/>
      <c r="G38" s="108"/>
      <c r="H38" s="110"/>
      <c r="I38" s="96"/>
      <c r="J38" s="111"/>
      <c r="K38" s="112"/>
      <c r="L38" s="113"/>
      <c r="M38" s="112"/>
      <c r="N38" s="113"/>
      <c r="O38" s="543"/>
      <c r="P38" s="542"/>
      <c r="Q38" s="395"/>
      <c r="R38" s="114"/>
    </row>
    <row r="39" spans="1:18" x14ac:dyDescent="0.2">
      <c r="A39" s="48"/>
      <c r="B39" s="106"/>
      <c r="C39" s="107"/>
      <c r="D39" s="96"/>
      <c r="E39" s="108"/>
      <c r="F39" s="109"/>
      <c r="G39" s="108"/>
      <c r="H39" s="110"/>
      <c r="I39" s="96"/>
      <c r="J39" s="111"/>
      <c r="K39" s="112"/>
      <c r="L39" s="113"/>
      <c r="M39" s="112"/>
      <c r="N39" s="113"/>
      <c r="O39" s="395"/>
      <c r="P39" s="542"/>
      <c r="Q39" s="395"/>
      <c r="R39" s="114"/>
    </row>
    <row r="40" spans="1:18" x14ac:dyDescent="0.2">
      <c r="A40" s="48"/>
      <c r="B40" s="106"/>
      <c r="C40" s="107"/>
      <c r="D40" s="96"/>
      <c r="E40" s="108"/>
      <c r="F40" s="106"/>
      <c r="G40" s="108"/>
      <c r="H40" s="110"/>
      <c r="I40" s="96"/>
      <c r="J40" s="111"/>
      <c r="K40" s="112"/>
      <c r="L40" s="113"/>
      <c r="M40" s="112"/>
      <c r="N40" s="113"/>
      <c r="O40" s="395"/>
      <c r="P40" s="542"/>
      <c r="Q40" s="395"/>
      <c r="R40" s="114"/>
    </row>
    <row r="41" spans="1:18" x14ac:dyDescent="0.2">
      <c r="A41" s="48"/>
      <c r="B41" s="106"/>
      <c r="C41" s="107"/>
      <c r="D41" s="96"/>
      <c r="E41" s="108"/>
      <c r="F41" s="108"/>
      <c r="G41" s="108"/>
      <c r="H41" s="110"/>
      <c r="I41" s="96"/>
      <c r="J41" s="111"/>
      <c r="K41" s="112"/>
      <c r="L41" s="113"/>
      <c r="M41" s="112"/>
      <c r="N41" s="113"/>
      <c r="O41" s="395"/>
      <c r="P41" s="542"/>
      <c r="Q41" s="395"/>
      <c r="R41" s="114"/>
    </row>
    <row r="42" spans="1:18" x14ac:dyDescent="0.2">
      <c r="A42" s="48"/>
      <c r="B42" s="106"/>
      <c r="C42" s="107"/>
      <c r="D42" s="96"/>
      <c r="E42" s="108"/>
      <c r="F42" s="109"/>
      <c r="G42" s="108"/>
      <c r="H42" s="110"/>
      <c r="I42" s="96"/>
      <c r="J42" s="111"/>
      <c r="K42" s="112"/>
      <c r="L42" s="113"/>
      <c r="M42" s="112"/>
      <c r="N42" s="113"/>
      <c r="O42" s="395"/>
      <c r="P42" s="542"/>
      <c r="Q42" s="395"/>
      <c r="R42" s="114"/>
    </row>
    <row r="43" spans="1:18" x14ac:dyDescent="0.2">
      <c r="A43" s="48"/>
      <c r="B43" s="106"/>
      <c r="C43" s="107"/>
      <c r="D43" s="96"/>
      <c r="E43" s="108"/>
      <c r="F43" s="109"/>
      <c r="G43" s="108"/>
      <c r="H43" s="110"/>
      <c r="I43" s="96"/>
      <c r="J43" s="111"/>
      <c r="K43" s="112"/>
      <c r="L43" s="113"/>
      <c r="M43" s="112"/>
      <c r="N43" s="113"/>
      <c r="O43" s="395"/>
      <c r="P43" s="542"/>
      <c r="Q43" s="395"/>
      <c r="R43" s="114"/>
    </row>
    <row r="44" spans="1:18" x14ac:dyDescent="0.2">
      <c r="A44" s="48"/>
      <c r="B44" s="106"/>
      <c r="C44" s="107"/>
      <c r="D44" s="96"/>
      <c r="E44" s="108"/>
      <c r="F44" s="109"/>
      <c r="G44" s="108"/>
      <c r="H44" s="110"/>
      <c r="I44" s="96"/>
      <c r="J44" s="111"/>
      <c r="K44" s="112"/>
      <c r="L44" s="113"/>
      <c r="M44" s="112"/>
      <c r="N44" s="113"/>
      <c r="O44" s="395"/>
      <c r="P44" s="542"/>
      <c r="Q44" s="395"/>
      <c r="R44" s="114"/>
    </row>
    <row r="45" spans="1:18" x14ac:dyDescent="0.2">
      <c r="A45" s="48"/>
      <c r="B45" s="106"/>
      <c r="C45" s="107"/>
      <c r="D45" s="96"/>
      <c r="E45" s="108"/>
      <c r="F45" s="109"/>
      <c r="G45" s="108"/>
      <c r="H45" s="110"/>
      <c r="I45" s="96"/>
      <c r="J45" s="111"/>
      <c r="K45" s="112"/>
      <c r="L45" s="113"/>
      <c r="M45" s="112"/>
      <c r="N45" s="113"/>
      <c r="O45" s="395"/>
      <c r="P45" s="542"/>
      <c r="Q45" s="395"/>
      <c r="R45" s="114"/>
    </row>
    <row r="46" spans="1:18" x14ac:dyDescent="0.2">
      <c r="A46" s="48"/>
      <c r="B46" s="106"/>
      <c r="C46" s="107"/>
      <c r="D46" s="96"/>
      <c r="E46" s="108"/>
      <c r="F46" s="109"/>
      <c r="G46" s="108"/>
      <c r="H46" s="110"/>
      <c r="I46" s="96"/>
      <c r="J46" s="111"/>
      <c r="K46" s="112"/>
      <c r="L46" s="113"/>
      <c r="M46" s="112"/>
      <c r="N46" s="113"/>
      <c r="O46" s="395"/>
      <c r="P46" s="542"/>
      <c r="Q46" s="395"/>
      <c r="R46" s="114"/>
    </row>
    <row r="47" spans="1:18" x14ac:dyDescent="0.2">
      <c r="A47" s="48"/>
      <c r="B47" s="106"/>
      <c r="C47" s="107"/>
      <c r="D47" s="96"/>
      <c r="E47" s="108"/>
      <c r="F47" s="109"/>
      <c r="G47" s="108"/>
      <c r="H47" s="110"/>
      <c r="I47" s="96"/>
      <c r="J47" s="111"/>
      <c r="K47" s="112"/>
      <c r="L47" s="113"/>
      <c r="M47" s="112"/>
      <c r="N47" s="113"/>
      <c r="O47" s="395"/>
      <c r="P47" s="542"/>
      <c r="Q47" s="395"/>
      <c r="R47" s="114"/>
    </row>
    <row r="48" spans="1:18" x14ac:dyDescent="0.2">
      <c r="A48" s="48"/>
      <c r="B48" s="106"/>
      <c r="C48" s="107"/>
      <c r="D48" s="96"/>
      <c r="E48" s="108"/>
      <c r="F48" s="109"/>
      <c r="G48" s="108"/>
      <c r="H48" s="110"/>
      <c r="I48" s="96"/>
      <c r="J48" s="111"/>
      <c r="K48" s="112"/>
      <c r="L48" s="113"/>
      <c r="M48" s="112"/>
      <c r="N48" s="113"/>
      <c r="O48" s="543"/>
      <c r="P48" s="542"/>
      <c r="Q48" s="395"/>
      <c r="R48" s="114"/>
    </row>
    <row r="49" spans="1:18" x14ac:dyDescent="0.2">
      <c r="A49" s="48"/>
      <c r="B49" s="106"/>
      <c r="C49" s="107"/>
      <c r="D49" s="96"/>
      <c r="E49" s="108"/>
      <c r="F49" s="109"/>
      <c r="G49" s="108"/>
      <c r="H49" s="110"/>
      <c r="I49" s="96"/>
      <c r="J49" s="111"/>
      <c r="K49" s="112"/>
      <c r="L49" s="113"/>
      <c r="M49" s="112"/>
      <c r="N49" s="113"/>
      <c r="O49" s="543"/>
      <c r="P49" s="542"/>
      <c r="Q49" s="395"/>
      <c r="R49" s="114"/>
    </row>
    <row r="50" spans="1:18" x14ac:dyDescent="0.2">
      <c r="A50" s="48"/>
      <c r="B50" s="106"/>
      <c r="C50" s="107"/>
      <c r="D50" s="96"/>
      <c r="E50" s="108"/>
      <c r="F50" s="109"/>
      <c r="G50" s="108"/>
      <c r="H50" s="110"/>
      <c r="I50" s="96"/>
      <c r="J50" s="111"/>
      <c r="K50" s="112"/>
      <c r="L50" s="113"/>
      <c r="M50" s="112"/>
      <c r="N50" s="113"/>
      <c r="O50" s="395"/>
      <c r="P50" s="542"/>
      <c r="Q50" s="395"/>
      <c r="R50" s="114"/>
    </row>
    <row r="51" spans="1:18" x14ac:dyDescent="0.2">
      <c r="A51" s="48"/>
      <c r="B51" s="106"/>
      <c r="C51" s="107"/>
      <c r="D51" s="96"/>
      <c r="E51" s="108"/>
      <c r="F51" s="106"/>
      <c r="G51" s="108"/>
      <c r="H51" s="110"/>
      <c r="I51" s="96"/>
      <c r="J51" s="111"/>
      <c r="K51" s="112"/>
      <c r="L51" s="113"/>
      <c r="M51" s="112"/>
      <c r="N51" s="113"/>
      <c r="O51" s="395"/>
      <c r="P51" s="542"/>
      <c r="Q51" s="395"/>
      <c r="R51" s="114"/>
    </row>
    <row r="52" spans="1:18" x14ac:dyDescent="0.2">
      <c r="A52" s="48"/>
      <c r="B52" s="106"/>
      <c r="C52" s="107"/>
      <c r="D52" s="96"/>
      <c r="E52" s="108"/>
      <c r="F52" s="108"/>
      <c r="G52" s="108"/>
      <c r="H52" s="110"/>
      <c r="I52" s="96"/>
      <c r="J52" s="111"/>
      <c r="K52" s="112"/>
      <c r="L52" s="113"/>
      <c r="M52" s="112"/>
      <c r="N52" s="113"/>
      <c r="O52" s="395"/>
      <c r="P52" s="542"/>
      <c r="Q52" s="395"/>
      <c r="R52" s="114"/>
    </row>
    <row r="53" spans="1:18" x14ac:dyDescent="0.2">
      <c r="A53" s="48"/>
      <c r="B53" s="106"/>
      <c r="C53" s="107"/>
      <c r="D53" s="96"/>
      <c r="E53" s="108"/>
      <c r="F53" s="117"/>
      <c r="G53" s="117"/>
      <c r="H53" s="110"/>
      <c r="I53" s="110"/>
      <c r="J53" s="111"/>
      <c r="K53" s="112"/>
      <c r="L53" s="113"/>
      <c r="M53" s="112"/>
      <c r="N53" s="113"/>
      <c r="O53" s="395"/>
      <c r="P53" s="544"/>
      <c r="Q53" s="390"/>
      <c r="R53" s="114"/>
    </row>
    <row r="54" spans="1:18" x14ac:dyDescent="0.2">
      <c r="A54" s="48"/>
      <c r="B54" s="106"/>
      <c r="C54" s="107"/>
      <c r="D54" s="96"/>
      <c r="E54" s="108"/>
      <c r="F54" s="117"/>
      <c r="G54" s="117"/>
      <c r="H54" s="48"/>
      <c r="I54" s="110"/>
      <c r="J54" s="111"/>
      <c r="K54" s="112"/>
      <c r="L54" s="113"/>
      <c r="M54" s="112"/>
      <c r="N54" s="113"/>
      <c r="O54" s="395"/>
      <c r="P54" s="542"/>
      <c r="Q54" s="395"/>
      <c r="R54" s="114"/>
    </row>
    <row r="55" spans="1:18" x14ac:dyDescent="0.2">
      <c r="A55" s="48"/>
      <c r="B55" s="106"/>
      <c r="C55" s="107"/>
      <c r="D55" s="96"/>
      <c r="E55" s="108"/>
      <c r="F55" s="117"/>
      <c r="G55" s="117"/>
      <c r="H55" s="48"/>
      <c r="I55" s="110"/>
      <c r="J55" s="111"/>
      <c r="K55" s="112"/>
      <c r="L55" s="113"/>
      <c r="M55" s="112"/>
      <c r="N55" s="113"/>
      <c r="O55" s="543"/>
      <c r="P55" s="542"/>
      <c r="Q55" s="395"/>
      <c r="R55" s="114"/>
    </row>
    <row r="56" spans="1:18" x14ac:dyDescent="0.2">
      <c r="A56" s="48"/>
      <c r="B56" s="106"/>
      <c r="C56" s="107"/>
      <c r="D56" s="96"/>
      <c r="E56" s="108"/>
      <c r="F56" s="117"/>
      <c r="G56" s="117"/>
      <c r="H56" s="48"/>
      <c r="I56" s="110"/>
      <c r="J56" s="111"/>
      <c r="K56" s="112"/>
      <c r="L56" s="113"/>
      <c r="M56" s="112"/>
      <c r="N56" s="113"/>
      <c r="O56" s="395"/>
      <c r="P56" s="542"/>
      <c r="Q56" s="395"/>
      <c r="R56" s="114"/>
    </row>
    <row r="57" spans="1:18" x14ac:dyDescent="0.2">
      <c r="A57" s="48"/>
      <c r="B57" s="106"/>
      <c r="C57" s="107"/>
      <c r="D57" s="96"/>
      <c r="E57" s="108"/>
      <c r="F57" s="117"/>
      <c r="G57" s="117"/>
      <c r="H57" s="48"/>
      <c r="I57" s="110"/>
      <c r="J57" s="111"/>
      <c r="K57" s="112"/>
      <c r="L57" s="113"/>
      <c r="M57" s="112"/>
      <c r="N57" s="113"/>
      <c r="O57" s="395"/>
      <c r="P57" s="542"/>
      <c r="Q57" s="395"/>
      <c r="R57" s="114"/>
    </row>
    <row r="58" spans="1:18" x14ac:dyDescent="0.2">
      <c r="A58" s="48"/>
      <c r="B58" s="106"/>
      <c r="C58" s="107"/>
      <c r="D58" s="96"/>
      <c r="E58" s="108"/>
      <c r="F58" s="117"/>
      <c r="G58" s="117"/>
      <c r="H58" s="48"/>
      <c r="I58" s="110"/>
      <c r="J58" s="111"/>
      <c r="K58" s="112"/>
      <c r="L58" s="113"/>
      <c r="M58" s="112"/>
      <c r="N58" s="113"/>
      <c r="O58" s="395"/>
      <c r="P58" s="542"/>
      <c r="Q58" s="395"/>
      <c r="R58" s="114"/>
    </row>
    <row r="59" spans="1:18" x14ac:dyDescent="0.2">
      <c r="A59" s="48"/>
      <c r="B59" s="106"/>
      <c r="C59" s="107"/>
      <c r="D59" s="96"/>
      <c r="E59" s="108"/>
      <c r="F59" s="117"/>
      <c r="G59" s="117"/>
      <c r="H59" s="110"/>
      <c r="I59" s="110"/>
      <c r="J59" s="111"/>
      <c r="K59" s="112"/>
      <c r="L59" s="113"/>
      <c r="M59" s="112"/>
      <c r="N59" s="113"/>
      <c r="O59" s="395"/>
      <c r="P59" s="544"/>
      <c r="Q59" s="390"/>
      <c r="R59" s="114"/>
    </row>
    <row r="60" spans="1:18" x14ac:dyDescent="0.2">
      <c r="A60" s="48"/>
      <c r="B60" s="106"/>
      <c r="C60" s="107"/>
      <c r="D60" s="96"/>
      <c r="E60" s="108"/>
      <c r="F60" s="117"/>
      <c r="G60" s="117"/>
      <c r="H60" s="48"/>
      <c r="I60" s="110"/>
      <c r="J60" s="111"/>
      <c r="K60" s="112"/>
      <c r="L60" s="113"/>
      <c r="M60" s="112"/>
      <c r="N60" s="113"/>
      <c r="O60" s="395"/>
      <c r="P60" s="542"/>
      <c r="Q60" s="395"/>
      <c r="R60" s="114"/>
    </row>
    <row r="61" spans="1:18" x14ac:dyDescent="0.2">
      <c r="A61" s="48"/>
      <c r="B61" s="106"/>
      <c r="C61" s="107"/>
      <c r="D61" s="96"/>
      <c r="E61" s="108"/>
      <c r="F61" s="117"/>
      <c r="G61" s="117"/>
      <c r="H61" s="48"/>
      <c r="I61" s="110"/>
      <c r="J61" s="111"/>
      <c r="K61" s="112"/>
      <c r="L61" s="113"/>
      <c r="M61" s="112"/>
      <c r="N61" s="113"/>
      <c r="O61" s="543"/>
      <c r="P61" s="542"/>
      <c r="Q61" s="395"/>
      <c r="R61" s="114"/>
    </row>
    <row r="62" spans="1:18" x14ac:dyDescent="0.2">
      <c r="A62" s="48"/>
      <c r="B62" s="106"/>
      <c r="C62" s="107"/>
      <c r="D62" s="96"/>
      <c r="E62" s="108"/>
      <c r="F62" s="117"/>
      <c r="G62" s="117"/>
      <c r="H62" s="48"/>
      <c r="I62" s="110"/>
      <c r="J62" s="111"/>
      <c r="K62" s="112"/>
      <c r="L62" s="113"/>
      <c r="M62" s="112"/>
      <c r="N62" s="113"/>
      <c r="O62" s="395"/>
      <c r="P62" s="542"/>
      <c r="Q62" s="395"/>
      <c r="R62" s="114"/>
    </row>
    <row r="63" spans="1:18" x14ac:dyDescent="0.2">
      <c r="A63" s="48"/>
      <c r="B63" s="106"/>
      <c r="C63" s="107"/>
      <c r="D63" s="96"/>
      <c r="E63" s="108"/>
      <c r="F63" s="117"/>
      <c r="G63" s="117"/>
      <c r="H63" s="48"/>
      <c r="I63" s="110"/>
      <c r="J63" s="111"/>
      <c r="K63" s="112"/>
      <c r="L63" s="113"/>
      <c r="M63" s="112"/>
      <c r="N63" s="113"/>
      <c r="O63" s="395"/>
      <c r="P63" s="542"/>
      <c r="Q63" s="395"/>
      <c r="R63" s="114"/>
    </row>
    <row r="64" spans="1:18" x14ac:dyDescent="0.2">
      <c r="A64" s="48"/>
      <c r="B64" s="106"/>
      <c r="C64" s="107"/>
      <c r="D64" s="96"/>
      <c r="E64" s="108"/>
      <c r="F64" s="117"/>
      <c r="G64" s="117"/>
      <c r="H64" s="48"/>
      <c r="I64" s="110"/>
      <c r="J64" s="111"/>
      <c r="K64" s="112"/>
      <c r="L64" s="113"/>
      <c r="M64" s="112"/>
      <c r="N64" s="113"/>
      <c r="O64" s="395"/>
      <c r="P64" s="542"/>
      <c r="Q64" s="395"/>
      <c r="R64" s="114"/>
    </row>
    <row r="65" spans="1:18" x14ac:dyDescent="0.2">
      <c r="A65" s="48"/>
      <c r="B65" s="106"/>
      <c r="C65" s="107"/>
      <c r="D65" s="96"/>
      <c r="E65" s="108"/>
      <c r="F65" s="109"/>
      <c r="G65" s="108"/>
      <c r="H65" s="110"/>
      <c r="I65" s="96"/>
      <c r="J65" s="111"/>
      <c r="K65" s="112"/>
      <c r="L65" s="113"/>
      <c r="M65" s="112"/>
      <c r="N65" s="113"/>
      <c r="O65" s="395"/>
      <c r="P65" s="542"/>
      <c r="Q65" s="395"/>
      <c r="R65" s="545"/>
    </row>
    <row r="66" spans="1:18" x14ac:dyDescent="0.2">
      <c r="A66" s="48"/>
      <c r="B66" s="106"/>
      <c r="C66" s="107"/>
      <c r="D66" s="96"/>
      <c r="E66" s="108"/>
      <c r="F66" s="109"/>
      <c r="G66" s="108"/>
      <c r="H66" s="110"/>
      <c r="I66" s="96"/>
      <c r="J66" s="111"/>
      <c r="K66" s="112"/>
      <c r="L66" s="113"/>
      <c r="M66" s="112"/>
      <c r="N66" s="113"/>
      <c r="O66" s="395"/>
      <c r="P66" s="542"/>
      <c r="Q66" s="395"/>
      <c r="R66" s="545"/>
    </row>
    <row r="67" spans="1:18" x14ac:dyDescent="0.2">
      <c r="A67" s="48"/>
      <c r="B67" s="106"/>
      <c r="C67" s="107"/>
      <c r="D67" s="96"/>
      <c r="E67" s="108"/>
      <c r="F67" s="109"/>
      <c r="G67" s="108"/>
      <c r="H67" s="110"/>
      <c r="I67" s="96"/>
      <c r="J67" s="111"/>
      <c r="K67" s="112"/>
      <c r="L67" s="113"/>
      <c r="M67" s="112"/>
      <c r="N67" s="113"/>
      <c r="O67" s="395"/>
      <c r="P67" s="542"/>
      <c r="Q67" s="395"/>
      <c r="R67" s="545"/>
    </row>
    <row r="68" spans="1:18" x14ac:dyDescent="0.2">
      <c r="A68" s="48"/>
      <c r="B68" s="106"/>
      <c r="C68" s="107"/>
      <c r="D68" s="96"/>
      <c r="E68" s="108"/>
      <c r="F68" s="109"/>
      <c r="G68" s="108"/>
      <c r="H68" s="110"/>
      <c r="I68" s="96"/>
      <c r="J68" s="111"/>
      <c r="K68" s="112"/>
      <c r="L68" s="113"/>
      <c r="M68" s="112"/>
      <c r="N68" s="113"/>
      <c r="O68" s="395"/>
      <c r="P68" s="542"/>
      <c r="Q68" s="395"/>
      <c r="R68" s="545"/>
    </row>
    <row r="69" spans="1:18" x14ac:dyDescent="0.2">
      <c r="A69" s="48"/>
      <c r="B69" s="106"/>
      <c r="C69" s="107"/>
      <c r="D69" s="96"/>
      <c r="E69" s="108"/>
      <c r="F69" s="109"/>
      <c r="G69" s="108"/>
      <c r="H69" s="110"/>
      <c r="I69" s="96"/>
      <c r="J69" s="111"/>
      <c r="K69" s="112"/>
      <c r="L69" s="113"/>
      <c r="M69" s="112"/>
      <c r="N69" s="113"/>
      <c r="O69" s="395"/>
      <c r="P69" s="542"/>
      <c r="Q69" s="395"/>
      <c r="R69" s="545"/>
    </row>
    <row r="70" spans="1:18" x14ac:dyDescent="0.2">
      <c r="A70" s="48"/>
      <c r="B70" s="106"/>
      <c r="C70" s="107"/>
      <c r="D70" s="96"/>
      <c r="E70" s="108"/>
      <c r="F70" s="109"/>
      <c r="G70" s="108"/>
      <c r="H70" s="110"/>
      <c r="I70" s="96"/>
      <c r="J70" s="111"/>
      <c r="K70" s="112"/>
      <c r="L70" s="113"/>
      <c r="M70" s="112"/>
      <c r="N70" s="113"/>
      <c r="O70" s="395"/>
      <c r="P70" s="542"/>
      <c r="Q70" s="395"/>
      <c r="R70" s="545"/>
    </row>
    <row r="71" spans="1:18" x14ac:dyDescent="0.2">
      <c r="A71" s="48"/>
      <c r="B71" s="106"/>
      <c r="C71" s="107"/>
      <c r="D71" s="96"/>
      <c r="E71" s="108"/>
      <c r="F71" s="109"/>
      <c r="G71" s="108"/>
      <c r="H71" s="110"/>
      <c r="I71" s="96"/>
      <c r="J71" s="111"/>
      <c r="K71" s="112"/>
      <c r="L71" s="113"/>
      <c r="M71" s="112"/>
      <c r="N71" s="113"/>
      <c r="O71" s="543"/>
      <c r="P71" s="542"/>
      <c r="Q71" s="395"/>
      <c r="R71" s="545"/>
    </row>
    <row r="72" spans="1:18" x14ac:dyDescent="0.2">
      <c r="A72" s="48"/>
      <c r="B72" s="106"/>
      <c r="C72" s="107"/>
      <c r="D72" s="96"/>
      <c r="E72" s="108"/>
      <c r="F72" s="109"/>
      <c r="G72" s="108"/>
      <c r="H72" s="110"/>
      <c r="I72" s="96"/>
      <c r="J72" s="111"/>
      <c r="K72" s="112"/>
      <c r="L72" s="113"/>
      <c r="M72" s="112"/>
      <c r="N72" s="113"/>
      <c r="O72" s="543"/>
      <c r="P72" s="542"/>
      <c r="Q72" s="395"/>
      <c r="R72" s="545"/>
    </row>
    <row r="73" spans="1:18" x14ac:dyDescent="0.2">
      <c r="A73" s="48"/>
      <c r="B73" s="106"/>
      <c r="C73" s="107"/>
      <c r="D73" s="96"/>
      <c r="E73" s="108"/>
      <c r="F73" s="109"/>
      <c r="G73" s="108"/>
      <c r="H73" s="110"/>
      <c r="I73" s="96"/>
      <c r="J73" s="111"/>
      <c r="K73" s="112"/>
      <c r="L73" s="113"/>
      <c r="M73" s="112"/>
      <c r="N73" s="113"/>
      <c r="O73" s="395"/>
      <c r="P73" s="542"/>
      <c r="Q73" s="395"/>
      <c r="R73" s="545"/>
    </row>
    <row r="74" spans="1:18" x14ac:dyDescent="0.2">
      <c r="A74" s="48"/>
      <c r="B74" s="106"/>
      <c r="C74" s="107"/>
      <c r="D74" s="96"/>
      <c r="E74" s="108"/>
      <c r="F74" s="106"/>
      <c r="G74" s="108"/>
      <c r="H74" s="110"/>
      <c r="I74" s="96"/>
      <c r="J74" s="111"/>
      <c r="K74" s="112"/>
      <c r="L74" s="113"/>
      <c r="M74" s="112"/>
      <c r="N74" s="113"/>
      <c r="O74" s="395"/>
      <c r="P74" s="542"/>
      <c r="Q74" s="395"/>
      <c r="R74" s="545"/>
    </row>
    <row r="75" spans="1:18" x14ac:dyDescent="0.2">
      <c r="A75" s="48"/>
      <c r="B75" s="106"/>
      <c r="C75" s="107"/>
      <c r="D75" s="96"/>
      <c r="E75" s="108"/>
      <c r="F75" s="108"/>
      <c r="G75" s="108"/>
      <c r="H75" s="110"/>
      <c r="I75" s="96"/>
      <c r="J75" s="111"/>
      <c r="K75" s="112"/>
      <c r="L75" s="113"/>
      <c r="M75" s="112"/>
      <c r="N75" s="113"/>
      <c r="O75" s="395"/>
      <c r="P75" s="542"/>
      <c r="Q75" s="395"/>
      <c r="R75" s="545"/>
    </row>
    <row r="76" spans="1:18" x14ac:dyDescent="0.2">
      <c r="A76" s="48"/>
      <c r="B76" s="106"/>
      <c r="C76" s="107"/>
      <c r="D76" s="96"/>
      <c r="E76" s="108"/>
      <c r="F76" s="109"/>
      <c r="G76" s="108"/>
      <c r="H76" s="110"/>
      <c r="I76" s="96"/>
      <c r="J76" s="111"/>
      <c r="K76" s="112"/>
      <c r="L76" s="113"/>
      <c r="M76" s="112"/>
      <c r="N76" s="113"/>
      <c r="O76" s="395"/>
      <c r="P76" s="542"/>
      <c r="Q76" s="395"/>
      <c r="R76" s="545"/>
    </row>
    <row r="77" spans="1:18" x14ac:dyDescent="0.2">
      <c r="A77" s="48"/>
      <c r="B77" s="106"/>
      <c r="C77" s="107"/>
      <c r="D77" s="96"/>
      <c r="E77" s="108"/>
      <c r="F77" s="109"/>
      <c r="G77" s="108"/>
      <c r="H77" s="110"/>
      <c r="I77" s="96"/>
      <c r="J77" s="111"/>
      <c r="K77" s="112"/>
      <c r="L77" s="113"/>
      <c r="M77" s="112"/>
      <c r="N77" s="113"/>
      <c r="O77" s="395"/>
      <c r="P77" s="542"/>
      <c r="Q77" s="395"/>
      <c r="R77" s="545"/>
    </row>
    <row r="78" spans="1:18" x14ac:dyDescent="0.2">
      <c r="A78" s="48"/>
      <c r="B78" s="106"/>
      <c r="C78" s="107"/>
      <c r="D78" s="96"/>
      <c r="E78" s="108"/>
      <c r="F78" s="109"/>
      <c r="G78" s="108"/>
      <c r="H78" s="110"/>
      <c r="I78" s="96"/>
      <c r="J78" s="111"/>
      <c r="K78" s="112"/>
      <c r="L78" s="113"/>
      <c r="M78" s="112"/>
      <c r="N78" s="113"/>
      <c r="O78" s="395"/>
      <c r="P78" s="542"/>
      <c r="Q78" s="395"/>
      <c r="R78" s="545"/>
    </row>
    <row r="79" spans="1:18" x14ac:dyDescent="0.2">
      <c r="A79" s="48"/>
      <c r="B79" s="106"/>
      <c r="C79" s="107"/>
      <c r="D79" s="96"/>
      <c r="E79" s="108"/>
      <c r="F79" s="109"/>
      <c r="G79" s="108"/>
      <c r="H79" s="110"/>
      <c r="I79" s="96"/>
      <c r="J79" s="111"/>
      <c r="K79" s="112"/>
      <c r="L79" s="113"/>
      <c r="M79" s="112"/>
      <c r="N79" s="113"/>
      <c r="O79" s="395"/>
      <c r="P79" s="542"/>
      <c r="Q79" s="395"/>
      <c r="R79" s="545"/>
    </row>
    <row r="80" spans="1:18" x14ac:dyDescent="0.2">
      <c r="A80" s="48"/>
      <c r="B80" s="106"/>
      <c r="C80" s="107"/>
      <c r="D80" s="96"/>
      <c r="E80" s="108"/>
      <c r="F80" s="109"/>
      <c r="G80" s="108"/>
      <c r="H80" s="110"/>
      <c r="I80" s="96"/>
      <c r="J80" s="111"/>
      <c r="K80" s="112"/>
      <c r="L80" s="113"/>
      <c r="M80" s="112"/>
      <c r="N80" s="113"/>
      <c r="O80" s="395"/>
      <c r="P80" s="542"/>
      <c r="Q80" s="395"/>
      <c r="R80" s="545"/>
    </row>
    <row r="81" spans="1:18" x14ac:dyDescent="0.2">
      <c r="A81" s="48"/>
      <c r="B81" s="106"/>
      <c r="C81" s="107"/>
      <c r="D81" s="96"/>
      <c r="E81" s="108"/>
      <c r="F81" s="109"/>
      <c r="G81" s="108"/>
      <c r="H81" s="110"/>
      <c r="I81" s="96"/>
      <c r="J81" s="111"/>
      <c r="K81" s="112"/>
      <c r="L81" s="113"/>
      <c r="M81" s="112"/>
      <c r="N81" s="113"/>
      <c r="O81" s="395"/>
      <c r="P81" s="542"/>
      <c r="Q81" s="395"/>
      <c r="R81" s="545"/>
    </row>
    <row r="82" spans="1:18" x14ac:dyDescent="0.2">
      <c r="A82" s="48"/>
      <c r="B82" s="106"/>
      <c r="C82" s="107"/>
      <c r="D82" s="96"/>
      <c r="E82" s="108"/>
      <c r="F82" s="109"/>
      <c r="G82" s="108"/>
      <c r="H82" s="110"/>
      <c r="I82" s="96"/>
      <c r="J82" s="111"/>
      <c r="K82" s="112"/>
      <c r="L82" s="113"/>
      <c r="M82" s="112"/>
      <c r="N82" s="113"/>
      <c r="O82" s="543"/>
      <c r="P82" s="542"/>
      <c r="Q82" s="395"/>
      <c r="R82" s="545"/>
    </row>
    <row r="83" spans="1:18" x14ac:dyDescent="0.2">
      <c r="A83" s="48"/>
      <c r="B83" s="106"/>
      <c r="C83" s="107"/>
      <c r="D83" s="96"/>
      <c r="E83" s="108"/>
      <c r="F83" s="109"/>
      <c r="G83" s="108"/>
      <c r="H83" s="110"/>
      <c r="I83" s="96"/>
      <c r="J83" s="111"/>
      <c r="K83" s="112"/>
      <c r="L83" s="113"/>
      <c r="M83" s="112"/>
      <c r="N83" s="113"/>
      <c r="O83" s="543"/>
      <c r="P83" s="542"/>
      <c r="Q83" s="395"/>
      <c r="R83" s="545"/>
    </row>
    <row r="84" spans="1:18" x14ac:dyDescent="0.2">
      <c r="A84" s="48"/>
      <c r="B84" s="106"/>
      <c r="C84" s="107"/>
      <c r="D84" s="96"/>
      <c r="E84" s="108"/>
      <c r="F84" s="109"/>
      <c r="G84" s="108"/>
      <c r="H84" s="110"/>
      <c r="I84" s="96"/>
      <c r="J84" s="111"/>
      <c r="K84" s="112"/>
      <c r="L84" s="113"/>
      <c r="M84" s="112"/>
      <c r="N84" s="113"/>
      <c r="O84" s="395"/>
      <c r="P84" s="542"/>
      <c r="Q84" s="395"/>
      <c r="R84" s="545"/>
    </row>
    <row r="85" spans="1:18" x14ac:dyDescent="0.2">
      <c r="A85" s="48"/>
      <c r="B85" s="106"/>
      <c r="C85" s="107"/>
      <c r="D85" s="96"/>
      <c r="E85" s="108"/>
      <c r="F85" s="106"/>
      <c r="G85" s="108"/>
      <c r="H85" s="110"/>
      <c r="I85" s="96"/>
      <c r="J85" s="111"/>
      <c r="K85" s="112"/>
      <c r="L85" s="113"/>
      <c r="M85" s="112"/>
      <c r="N85" s="113"/>
      <c r="O85" s="395"/>
      <c r="P85" s="542"/>
      <c r="Q85" s="395"/>
      <c r="R85" s="545"/>
    </row>
    <row r="86" spans="1:18" x14ac:dyDescent="0.2">
      <c r="A86" s="48"/>
      <c r="B86" s="106"/>
      <c r="C86" s="107"/>
      <c r="D86" s="96"/>
      <c r="E86" s="108"/>
      <c r="F86" s="108"/>
      <c r="G86" s="108"/>
      <c r="H86" s="110"/>
      <c r="I86" s="96"/>
      <c r="J86" s="111"/>
      <c r="K86" s="112"/>
      <c r="L86" s="113"/>
      <c r="M86" s="112"/>
      <c r="N86" s="113"/>
      <c r="O86" s="395"/>
      <c r="P86" s="542"/>
      <c r="Q86" s="395"/>
      <c r="R86" s="545"/>
    </row>
    <row r="87" spans="1:18" x14ac:dyDescent="0.2">
      <c r="A87" s="48"/>
      <c r="B87" s="106"/>
      <c r="C87" s="107"/>
      <c r="D87" s="96"/>
      <c r="E87" s="108"/>
      <c r="F87" s="117"/>
      <c r="G87" s="117"/>
      <c r="H87" s="110"/>
      <c r="I87" s="110"/>
      <c r="J87" s="111"/>
      <c r="K87" s="112"/>
      <c r="L87" s="113"/>
      <c r="M87" s="112"/>
      <c r="N87" s="113"/>
      <c r="O87" s="395"/>
      <c r="P87" s="544"/>
      <c r="Q87" s="390"/>
      <c r="R87" s="546"/>
    </row>
    <row r="88" spans="1:18" x14ac:dyDescent="0.2">
      <c r="A88" s="48"/>
      <c r="B88" s="106"/>
      <c r="C88" s="107"/>
      <c r="D88" s="96"/>
      <c r="E88" s="108"/>
      <c r="F88" s="117"/>
      <c r="G88" s="117"/>
      <c r="H88" s="48"/>
      <c r="I88" s="110"/>
      <c r="J88" s="111"/>
      <c r="K88" s="112"/>
      <c r="L88" s="113"/>
      <c r="M88" s="112"/>
      <c r="N88" s="113"/>
      <c r="O88" s="395"/>
      <c r="P88" s="542"/>
      <c r="Q88" s="395"/>
      <c r="R88" s="545"/>
    </row>
    <row r="89" spans="1:18" x14ac:dyDescent="0.2">
      <c r="A89" s="48"/>
      <c r="B89" s="106"/>
      <c r="C89" s="107"/>
      <c r="D89" s="96"/>
      <c r="E89" s="108"/>
      <c r="F89" s="117"/>
      <c r="G89" s="117"/>
      <c r="H89" s="48"/>
      <c r="I89" s="110"/>
      <c r="J89" s="111"/>
      <c r="K89" s="112"/>
      <c r="L89" s="113"/>
      <c r="M89" s="112"/>
      <c r="N89" s="113"/>
      <c r="O89" s="543"/>
      <c r="P89" s="542"/>
      <c r="Q89" s="395"/>
      <c r="R89" s="545"/>
    </row>
    <row r="90" spans="1:18" x14ac:dyDescent="0.2">
      <c r="A90" s="48"/>
      <c r="B90" s="106"/>
      <c r="C90" s="107"/>
      <c r="D90" s="96"/>
      <c r="E90" s="108"/>
      <c r="F90" s="117"/>
      <c r="G90" s="117"/>
      <c r="H90" s="48"/>
      <c r="I90" s="110"/>
      <c r="J90" s="111"/>
      <c r="K90" s="112"/>
      <c r="L90" s="113"/>
      <c r="M90" s="112"/>
      <c r="N90" s="113"/>
      <c r="O90" s="395"/>
      <c r="P90" s="542"/>
      <c r="Q90" s="395"/>
      <c r="R90" s="545"/>
    </row>
    <row r="91" spans="1:18" x14ac:dyDescent="0.2">
      <c r="A91" s="48"/>
      <c r="B91" s="106"/>
      <c r="C91" s="107"/>
      <c r="D91" s="96"/>
      <c r="E91" s="108"/>
      <c r="F91" s="117"/>
      <c r="G91" s="117"/>
      <c r="H91" s="48"/>
      <c r="I91" s="110"/>
      <c r="J91" s="111"/>
      <c r="K91" s="112"/>
      <c r="L91" s="113"/>
      <c r="M91" s="112"/>
      <c r="N91" s="113"/>
      <c r="O91" s="395"/>
      <c r="P91" s="542"/>
      <c r="Q91" s="395"/>
      <c r="R91" s="545"/>
    </row>
    <row r="92" spans="1:18" x14ac:dyDescent="0.2">
      <c r="A92" s="48"/>
      <c r="B92" s="106"/>
      <c r="C92" s="107"/>
      <c r="D92" s="96"/>
      <c r="E92" s="108"/>
      <c r="F92" s="117"/>
      <c r="G92" s="117"/>
      <c r="H92" s="48"/>
      <c r="I92" s="110"/>
      <c r="J92" s="111"/>
      <c r="K92" s="112"/>
      <c r="L92" s="113"/>
      <c r="M92" s="112"/>
      <c r="N92" s="113"/>
      <c r="O92" s="395"/>
      <c r="P92" s="542"/>
      <c r="Q92" s="395"/>
      <c r="R92" s="545"/>
    </row>
    <row r="93" spans="1:18" x14ac:dyDescent="0.2">
      <c r="A93" s="48"/>
      <c r="B93" s="106"/>
      <c r="C93" s="107"/>
      <c r="D93" s="96"/>
      <c r="E93" s="108"/>
      <c r="F93" s="117"/>
      <c r="G93" s="117"/>
      <c r="H93" s="110"/>
      <c r="I93" s="110"/>
      <c r="J93" s="111"/>
      <c r="K93" s="112"/>
      <c r="L93" s="113"/>
      <c r="M93" s="112"/>
      <c r="N93" s="113"/>
      <c r="O93" s="395"/>
      <c r="P93" s="544"/>
      <c r="Q93" s="390"/>
      <c r="R93" s="546"/>
    </row>
    <row r="94" spans="1:18" x14ac:dyDescent="0.2">
      <c r="A94" s="48"/>
      <c r="B94" s="106"/>
      <c r="C94" s="107"/>
      <c r="D94" s="96"/>
      <c r="E94" s="108"/>
      <c r="F94" s="117"/>
      <c r="G94" s="117"/>
      <c r="H94" s="48"/>
      <c r="I94" s="110"/>
      <c r="J94" s="111"/>
      <c r="K94" s="112"/>
      <c r="L94" s="113"/>
      <c r="M94" s="112"/>
      <c r="N94" s="113"/>
      <c r="O94" s="395"/>
      <c r="P94" s="542"/>
      <c r="Q94" s="395"/>
      <c r="R94" s="545"/>
    </row>
    <row r="95" spans="1:18" x14ac:dyDescent="0.2">
      <c r="A95" s="48"/>
      <c r="B95" s="106"/>
      <c r="C95" s="107"/>
      <c r="D95" s="96"/>
      <c r="E95" s="108"/>
      <c r="F95" s="117"/>
      <c r="G95" s="117"/>
      <c r="H95" s="48"/>
      <c r="I95" s="110"/>
      <c r="J95" s="111"/>
      <c r="K95" s="112"/>
      <c r="L95" s="113"/>
      <c r="M95" s="112"/>
      <c r="N95" s="113"/>
      <c r="O95" s="543"/>
      <c r="P95" s="542"/>
      <c r="Q95" s="395"/>
      <c r="R95" s="545"/>
    </row>
    <row r="96" spans="1:18" x14ac:dyDescent="0.2">
      <c r="A96" s="48"/>
      <c r="B96" s="106"/>
      <c r="C96" s="107"/>
      <c r="D96" s="96"/>
      <c r="E96" s="108"/>
      <c r="F96" s="117"/>
      <c r="G96" s="117"/>
      <c r="H96" s="48"/>
      <c r="I96" s="110"/>
      <c r="J96" s="111"/>
      <c r="K96" s="112"/>
      <c r="L96" s="113"/>
      <c r="M96" s="112"/>
      <c r="N96" s="113"/>
      <c r="O96" s="395"/>
      <c r="P96" s="542"/>
      <c r="Q96" s="395"/>
      <c r="R96" s="545"/>
    </row>
    <row r="97" spans="1:18" x14ac:dyDescent="0.2">
      <c r="A97" s="48"/>
      <c r="B97" s="106"/>
      <c r="C97" s="107"/>
      <c r="D97" s="96"/>
      <c r="E97" s="108"/>
      <c r="F97" s="117"/>
      <c r="G97" s="117"/>
      <c r="H97" s="48"/>
      <c r="I97" s="110"/>
      <c r="J97" s="111"/>
      <c r="K97" s="112"/>
      <c r="L97" s="113"/>
      <c r="M97" s="112"/>
      <c r="N97" s="113"/>
      <c r="O97" s="395"/>
      <c r="P97" s="542"/>
      <c r="Q97" s="395"/>
      <c r="R97" s="545"/>
    </row>
    <row r="98" spans="1:18" x14ac:dyDescent="0.2">
      <c r="A98" s="48"/>
      <c r="B98" s="106"/>
      <c r="C98" s="107"/>
      <c r="D98" s="96"/>
      <c r="E98" s="108"/>
      <c r="F98" s="117"/>
      <c r="G98" s="117"/>
      <c r="H98" s="48"/>
      <c r="I98" s="110"/>
      <c r="J98" s="111"/>
      <c r="K98" s="112"/>
      <c r="L98" s="113"/>
      <c r="M98" s="112"/>
      <c r="N98" s="113"/>
      <c r="O98" s="395"/>
      <c r="P98" s="542"/>
      <c r="Q98" s="395"/>
      <c r="R98" s="545"/>
    </row>
    <row r="99" spans="1:18" x14ac:dyDescent="0.2">
      <c r="A99" s="48"/>
      <c r="B99" s="106"/>
      <c r="C99" s="107"/>
      <c r="D99" s="96"/>
      <c r="E99" s="108"/>
      <c r="F99" s="109"/>
      <c r="G99" s="108"/>
      <c r="H99" s="110"/>
      <c r="I99" s="96"/>
      <c r="J99" s="111"/>
      <c r="K99" s="112"/>
      <c r="L99" s="113"/>
      <c r="M99" s="112"/>
      <c r="N99" s="113"/>
      <c r="O99" s="395"/>
      <c r="P99" s="542"/>
      <c r="Q99" s="395"/>
      <c r="R99" s="545"/>
    </row>
    <row r="100" spans="1:18" x14ac:dyDescent="0.2">
      <c r="A100" s="48"/>
      <c r="B100" s="106"/>
      <c r="C100" s="107"/>
      <c r="D100" s="96"/>
      <c r="E100" s="108"/>
      <c r="F100" s="109"/>
      <c r="G100" s="108"/>
      <c r="H100" s="110"/>
      <c r="I100" s="96"/>
      <c r="J100" s="111"/>
      <c r="K100" s="112"/>
      <c r="L100" s="113"/>
      <c r="M100" s="112"/>
      <c r="N100" s="113"/>
      <c r="O100" s="395"/>
      <c r="P100" s="542"/>
      <c r="Q100" s="395"/>
      <c r="R100" s="545"/>
    </row>
    <row r="101" spans="1:18" x14ac:dyDescent="0.2">
      <c r="A101" s="48"/>
      <c r="B101" s="106"/>
      <c r="C101" s="107"/>
      <c r="D101" s="96"/>
      <c r="E101" s="108"/>
      <c r="F101" s="109"/>
      <c r="G101" s="108"/>
      <c r="H101" s="110"/>
      <c r="I101" s="96"/>
      <c r="J101" s="111"/>
      <c r="K101" s="112"/>
      <c r="L101" s="113"/>
      <c r="M101" s="112"/>
      <c r="N101" s="113"/>
      <c r="O101" s="395"/>
      <c r="P101" s="542"/>
      <c r="Q101" s="395"/>
      <c r="R101" s="545"/>
    </row>
    <row r="102" spans="1:18" x14ac:dyDescent="0.2">
      <c r="A102" s="48"/>
      <c r="B102" s="106"/>
      <c r="C102" s="107"/>
      <c r="D102" s="96"/>
      <c r="E102" s="108"/>
      <c r="F102" s="109"/>
      <c r="G102" s="108"/>
      <c r="H102" s="110"/>
      <c r="I102" s="96"/>
      <c r="J102" s="111"/>
      <c r="K102" s="112"/>
      <c r="L102" s="113"/>
      <c r="M102" s="112"/>
      <c r="N102" s="113"/>
      <c r="O102" s="395"/>
      <c r="P102" s="542"/>
      <c r="Q102" s="395"/>
      <c r="R102" s="545"/>
    </row>
    <row r="103" spans="1:18" x14ac:dyDescent="0.2">
      <c r="A103" s="48"/>
      <c r="B103" s="106"/>
      <c r="C103" s="107"/>
      <c r="D103" s="96"/>
      <c r="E103" s="108"/>
      <c r="F103" s="109"/>
      <c r="G103" s="108"/>
      <c r="H103" s="110"/>
      <c r="I103" s="96"/>
      <c r="J103" s="111"/>
      <c r="K103" s="112"/>
      <c r="L103" s="113"/>
      <c r="M103" s="112"/>
      <c r="N103" s="113"/>
      <c r="O103" s="395"/>
      <c r="P103" s="542"/>
      <c r="Q103" s="395"/>
      <c r="R103" s="545"/>
    </row>
    <row r="104" spans="1:18" x14ac:dyDescent="0.2">
      <c r="A104" s="48"/>
      <c r="B104" s="106"/>
      <c r="C104" s="107"/>
      <c r="D104" s="96"/>
      <c r="E104" s="108"/>
      <c r="F104" s="109"/>
      <c r="G104" s="108"/>
      <c r="H104" s="110"/>
      <c r="I104" s="96"/>
      <c r="J104" s="111"/>
      <c r="K104" s="112"/>
      <c r="L104" s="113"/>
      <c r="M104" s="112"/>
      <c r="N104" s="113"/>
      <c r="O104" s="395"/>
      <c r="P104" s="542"/>
      <c r="Q104" s="395"/>
      <c r="R104" s="545"/>
    </row>
    <row r="105" spans="1:18" x14ac:dyDescent="0.2">
      <c r="A105" s="48"/>
      <c r="B105" s="106"/>
      <c r="C105" s="107"/>
      <c r="D105" s="96"/>
      <c r="E105" s="108"/>
      <c r="F105" s="109"/>
      <c r="G105" s="108"/>
      <c r="H105" s="110"/>
      <c r="I105" s="96"/>
      <c r="J105" s="111"/>
      <c r="K105" s="112"/>
      <c r="L105" s="113"/>
      <c r="M105" s="112"/>
      <c r="N105" s="113"/>
      <c r="O105" s="543"/>
      <c r="P105" s="542"/>
      <c r="Q105" s="395"/>
      <c r="R105" s="545"/>
    </row>
    <row r="106" spans="1:18" x14ac:dyDescent="0.2">
      <c r="A106" s="48"/>
      <c r="B106" s="106"/>
      <c r="C106" s="107"/>
      <c r="D106" s="96"/>
      <c r="E106" s="108"/>
      <c r="F106" s="109"/>
      <c r="G106" s="108"/>
      <c r="H106" s="110"/>
      <c r="I106" s="96"/>
      <c r="J106" s="111"/>
      <c r="K106" s="112"/>
      <c r="L106" s="113"/>
      <c r="M106" s="112"/>
      <c r="N106" s="113"/>
      <c r="O106" s="543"/>
      <c r="P106" s="542"/>
      <c r="Q106" s="395"/>
      <c r="R106" s="545"/>
    </row>
    <row r="107" spans="1:18" x14ac:dyDescent="0.2">
      <c r="A107" s="48"/>
      <c r="B107" s="106"/>
      <c r="C107" s="107"/>
      <c r="D107" s="96"/>
      <c r="E107" s="108"/>
      <c r="F107" s="109"/>
      <c r="G107" s="108"/>
      <c r="H107" s="110"/>
      <c r="I107" s="96"/>
      <c r="J107" s="111"/>
      <c r="K107" s="112"/>
      <c r="L107" s="113"/>
      <c r="M107" s="112"/>
      <c r="N107" s="113"/>
      <c r="O107" s="395"/>
      <c r="P107" s="542"/>
      <c r="Q107" s="395"/>
      <c r="R107" s="545"/>
    </row>
    <row r="108" spans="1:18" x14ac:dyDescent="0.2">
      <c r="A108" s="48"/>
      <c r="B108" s="106"/>
      <c r="C108" s="107"/>
      <c r="D108" s="96"/>
      <c r="E108" s="108"/>
      <c r="F108" s="106"/>
      <c r="G108" s="108"/>
      <c r="H108" s="110"/>
      <c r="I108" s="96"/>
      <c r="J108" s="111"/>
      <c r="K108" s="112"/>
      <c r="L108" s="113"/>
      <c r="M108" s="112"/>
      <c r="N108" s="113"/>
      <c r="O108" s="395"/>
      <c r="P108" s="542"/>
      <c r="Q108" s="395"/>
      <c r="R108" s="545"/>
    </row>
    <row r="109" spans="1:18" x14ac:dyDescent="0.2">
      <c r="A109" s="48"/>
      <c r="B109" s="106"/>
      <c r="C109" s="107"/>
      <c r="D109" s="96"/>
      <c r="E109" s="108"/>
      <c r="F109" s="108"/>
      <c r="G109" s="108"/>
      <c r="H109" s="110"/>
      <c r="I109" s="96"/>
      <c r="J109" s="111"/>
      <c r="K109" s="112"/>
      <c r="L109" s="113"/>
      <c r="M109" s="112"/>
      <c r="N109" s="113"/>
      <c r="O109" s="395"/>
      <c r="P109" s="542"/>
      <c r="Q109" s="395"/>
      <c r="R109" s="545"/>
    </row>
    <row r="110" spans="1:18" x14ac:dyDescent="0.2">
      <c r="A110" s="48"/>
      <c r="B110" s="106"/>
      <c r="C110" s="107"/>
      <c r="D110" s="96"/>
      <c r="E110" s="108"/>
      <c r="F110" s="109"/>
      <c r="G110" s="108"/>
      <c r="H110" s="110"/>
      <c r="I110" s="96"/>
      <c r="J110" s="111"/>
      <c r="K110" s="112"/>
      <c r="L110" s="113"/>
      <c r="M110" s="112"/>
      <c r="N110" s="113"/>
      <c r="O110" s="395"/>
      <c r="P110" s="542"/>
      <c r="Q110" s="395"/>
      <c r="R110" s="545"/>
    </row>
    <row r="111" spans="1:18" x14ac:dyDescent="0.2">
      <c r="A111" s="48"/>
      <c r="B111" s="106"/>
      <c r="C111" s="107"/>
      <c r="D111" s="96"/>
      <c r="E111" s="108"/>
      <c r="F111" s="109"/>
      <c r="G111" s="108"/>
      <c r="H111" s="110"/>
      <c r="I111" s="96"/>
      <c r="J111" s="111"/>
      <c r="K111" s="112"/>
      <c r="L111" s="113"/>
      <c r="M111" s="112"/>
      <c r="N111" s="113"/>
      <c r="O111" s="395"/>
      <c r="P111" s="542"/>
      <c r="Q111" s="395"/>
      <c r="R111" s="545"/>
    </row>
    <row r="112" spans="1:18" x14ac:dyDescent="0.2">
      <c r="A112" s="48"/>
      <c r="B112" s="106"/>
      <c r="C112" s="107"/>
      <c r="D112" s="96"/>
      <c r="E112" s="108"/>
      <c r="F112" s="109"/>
      <c r="G112" s="108"/>
      <c r="H112" s="110"/>
      <c r="I112" s="96"/>
      <c r="J112" s="111"/>
      <c r="K112" s="112"/>
      <c r="L112" s="113"/>
      <c r="M112" s="112"/>
      <c r="N112" s="113"/>
      <c r="O112" s="395"/>
      <c r="P112" s="542"/>
      <c r="Q112" s="395"/>
      <c r="R112" s="545"/>
    </row>
    <row r="113" spans="1:18" x14ac:dyDescent="0.2">
      <c r="A113" s="48"/>
      <c r="B113" s="106"/>
      <c r="C113" s="107"/>
      <c r="D113" s="96"/>
      <c r="E113" s="108"/>
      <c r="F113" s="109"/>
      <c r="G113" s="108"/>
      <c r="H113" s="110"/>
      <c r="I113" s="96"/>
      <c r="J113" s="111"/>
      <c r="K113" s="112"/>
      <c r="L113" s="113"/>
      <c r="M113" s="112"/>
      <c r="N113" s="113"/>
      <c r="O113" s="395"/>
      <c r="P113" s="542"/>
      <c r="Q113" s="395"/>
      <c r="R113" s="545"/>
    </row>
    <row r="114" spans="1:18" x14ac:dyDescent="0.2">
      <c r="A114" s="48"/>
      <c r="B114" s="106"/>
      <c r="C114" s="107"/>
      <c r="D114" s="96"/>
      <c r="E114" s="108"/>
      <c r="F114" s="109"/>
      <c r="G114" s="108"/>
      <c r="H114" s="110"/>
      <c r="I114" s="96"/>
      <c r="J114" s="111"/>
      <c r="K114" s="112"/>
      <c r="L114" s="113"/>
      <c r="M114" s="112"/>
      <c r="N114" s="113"/>
      <c r="O114" s="395"/>
      <c r="P114" s="542"/>
      <c r="Q114" s="395"/>
      <c r="R114" s="545"/>
    </row>
    <row r="115" spans="1:18" x14ac:dyDescent="0.2">
      <c r="A115" s="48"/>
      <c r="B115" s="106"/>
      <c r="C115" s="107"/>
      <c r="D115" s="96"/>
      <c r="E115" s="108"/>
      <c r="F115" s="109"/>
      <c r="G115" s="108"/>
      <c r="H115" s="110"/>
      <c r="I115" s="96"/>
      <c r="J115" s="111"/>
      <c r="K115" s="112"/>
      <c r="L115" s="113"/>
      <c r="M115" s="112"/>
      <c r="N115" s="113"/>
      <c r="O115" s="395"/>
      <c r="P115" s="542"/>
      <c r="Q115" s="395"/>
      <c r="R115" s="545"/>
    </row>
    <row r="116" spans="1:18" x14ac:dyDescent="0.2">
      <c r="A116" s="48"/>
      <c r="B116" s="106"/>
      <c r="C116" s="107"/>
      <c r="D116" s="96"/>
      <c r="E116" s="108"/>
      <c r="F116" s="109"/>
      <c r="G116" s="108"/>
      <c r="H116" s="110"/>
      <c r="I116" s="96"/>
      <c r="J116" s="111"/>
      <c r="K116" s="112"/>
      <c r="L116" s="113"/>
      <c r="M116" s="112"/>
      <c r="N116" s="113"/>
      <c r="O116" s="543"/>
      <c r="P116" s="542"/>
      <c r="Q116" s="395"/>
      <c r="R116" s="545"/>
    </row>
    <row r="117" spans="1:18" x14ac:dyDescent="0.2">
      <c r="A117" s="48"/>
      <c r="B117" s="106"/>
      <c r="C117" s="107"/>
      <c r="D117" s="96"/>
      <c r="E117" s="108"/>
      <c r="F117" s="109"/>
      <c r="G117" s="108"/>
      <c r="H117" s="110"/>
      <c r="I117" s="96"/>
      <c r="J117" s="111"/>
      <c r="K117" s="112"/>
      <c r="L117" s="113"/>
      <c r="M117" s="112"/>
      <c r="N117" s="113"/>
      <c r="O117" s="543"/>
      <c r="P117" s="542"/>
      <c r="Q117" s="395"/>
      <c r="R117" s="545"/>
    </row>
    <row r="118" spans="1:18" x14ac:dyDescent="0.2">
      <c r="A118" s="48"/>
      <c r="B118" s="106"/>
      <c r="C118" s="107"/>
      <c r="D118" s="96"/>
      <c r="E118" s="108"/>
      <c r="F118" s="109"/>
      <c r="G118" s="108"/>
      <c r="H118" s="110"/>
      <c r="I118" s="96"/>
      <c r="J118" s="111"/>
      <c r="K118" s="112"/>
      <c r="L118" s="113"/>
      <c r="M118" s="112"/>
      <c r="N118" s="113"/>
      <c r="O118" s="395"/>
      <c r="P118" s="542"/>
      <c r="Q118" s="395"/>
      <c r="R118" s="545"/>
    </row>
    <row r="119" spans="1:18" x14ac:dyDescent="0.2">
      <c r="A119" s="48"/>
      <c r="B119" s="106"/>
      <c r="C119" s="107"/>
      <c r="D119" s="96"/>
      <c r="E119" s="108"/>
      <c r="F119" s="106"/>
      <c r="G119" s="108"/>
      <c r="H119" s="110"/>
      <c r="I119" s="96"/>
      <c r="J119" s="111"/>
      <c r="K119" s="112"/>
      <c r="L119" s="113"/>
      <c r="M119" s="112"/>
      <c r="N119" s="113"/>
      <c r="O119" s="395"/>
      <c r="P119" s="542"/>
      <c r="Q119" s="395"/>
      <c r="R119" s="545"/>
    </row>
    <row r="120" spans="1:18" x14ac:dyDescent="0.2">
      <c r="A120" s="48"/>
      <c r="B120" s="106"/>
      <c r="C120" s="107"/>
      <c r="D120" s="96"/>
      <c r="E120" s="108"/>
      <c r="F120" s="108"/>
      <c r="G120" s="108"/>
      <c r="H120" s="110"/>
      <c r="I120" s="96"/>
      <c r="J120" s="111"/>
      <c r="K120" s="112"/>
      <c r="L120" s="113"/>
      <c r="M120" s="112"/>
      <c r="N120" s="113"/>
      <c r="O120" s="395"/>
      <c r="P120" s="542"/>
      <c r="Q120" s="395"/>
      <c r="R120" s="545"/>
    </row>
    <row r="121" spans="1:18" x14ac:dyDescent="0.2">
      <c r="A121" s="48"/>
      <c r="B121" s="106"/>
      <c r="C121" s="107"/>
      <c r="D121" s="96"/>
      <c r="E121" s="108"/>
      <c r="F121" s="117"/>
      <c r="G121" s="117"/>
      <c r="H121" s="110"/>
      <c r="I121" s="110"/>
      <c r="J121" s="111"/>
      <c r="K121" s="112"/>
      <c r="L121" s="113"/>
      <c r="M121" s="112"/>
      <c r="N121" s="113"/>
      <c r="O121" s="395"/>
      <c r="P121" s="544"/>
      <c r="Q121" s="390"/>
      <c r="R121" s="546"/>
    </row>
    <row r="122" spans="1:18" x14ac:dyDescent="0.2">
      <c r="A122" s="48"/>
      <c r="B122" s="106"/>
      <c r="C122" s="107"/>
      <c r="D122" s="96"/>
      <c r="E122" s="108"/>
      <c r="F122" s="117"/>
      <c r="G122" s="117"/>
      <c r="H122" s="48"/>
      <c r="I122" s="110"/>
      <c r="J122" s="111"/>
      <c r="K122" s="112"/>
      <c r="L122" s="113"/>
      <c r="M122" s="112"/>
      <c r="N122" s="113"/>
      <c r="O122" s="395"/>
      <c r="P122" s="542"/>
      <c r="Q122" s="395"/>
      <c r="R122" s="545"/>
    </row>
    <row r="123" spans="1:18" x14ac:dyDescent="0.2">
      <c r="A123" s="48"/>
      <c r="B123" s="106"/>
      <c r="C123" s="107"/>
      <c r="D123" s="96"/>
      <c r="E123" s="108"/>
      <c r="F123" s="117"/>
      <c r="G123" s="117"/>
      <c r="H123" s="48"/>
      <c r="I123" s="110"/>
      <c r="J123" s="111"/>
      <c r="K123" s="112"/>
      <c r="L123" s="113"/>
      <c r="M123" s="112"/>
      <c r="N123" s="113"/>
      <c r="O123" s="543"/>
      <c r="P123" s="542"/>
      <c r="Q123" s="395"/>
      <c r="R123" s="545"/>
    </row>
    <row r="124" spans="1:18" x14ac:dyDescent="0.2">
      <c r="A124" s="48"/>
      <c r="B124" s="106"/>
      <c r="C124" s="107"/>
      <c r="D124" s="96"/>
      <c r="E124" s="108"/>
      <c r="F124" s="117"/>
      <c r="G124" s="117"/>
      <c r="H124" s="48"/>
      <c r="I124" s="110"/>
      <c r="J124" s="111"/>
      <c r="K124" s="112"/>
      <c r="L124" s="113"/>
      <c r="M124" s="112"/>
      <c r="N124" s="113"/>
      <c r="O124" s="395"/>
      <c r="P124" s="542"/>
      <c r="Q124" s="395"/>
      <c r="R124" s="545"/>
    </row>
    <row r="125" spans="1:18" x14ac:dyDescent="0.2">
      <c r="A125" s="48"/>
      <c r="B125" s="106"/>
      <c r="C125" s="107"/>
      <c r="D125" s="96"/>
      <c r="E125" s="108"/>
      <c r="F125" s="117"/>
      <c r="G125" s="117"/>
      <c r="H125" s="48"/>
      <c r="I125" s="110"/>
      <c r="J125" s="111"/>
      <c r="K125" s="112"/>
      <c r="L125" s="113"/>
      <c r="M125" s="112"/>
      <c r="N125" s="113"/>
      <c r="O125" s="395"/>
      <c r="P125" s="542"/>
      <c r="Q125" s="395"/>
      <c r="R125" s="545"/>
    </row>
    <row r="126" spans="1:18" x14ac:dyDescent="0.2">
      <c r="A126" s="48"/>
      <c r="B126" s="106"/>
      <c r="C126" s="107"/>
      <c r="D126" s="96"/>
      <c r="E126" s="108"/>
      <c r="F126" s="117"/>
      <c r="G126" s="117"/>
      <c r="H126" s="48"/>
      <c r="I126" s="110"/>
      <c r="J126" s="111"/>
      <c r="K126" s="112"/>
      <c r="L126" s="113"/>
      <c r="M126" s="112"/>
      <c r="N126" s="113"/>
      <c r="O126" s="395"/>
      <c r="P126" s="542"/>
      <c r="Q126" s="395"/>
      <c r="R126" s="545"/>
    </row>
    <row r="127" spans="1:18" x14ac:dyDescent="0.2">
      <c r="A127" s="48"/>
      <c r="B127" s="106"/>
      <c r="C127" s="107"/>
      <c r="D127" s="96"/>
      <c r="E127" s="108"/>
      <c r="F127" s="117"/>
      <c r="G127" s="117"/>
      <c r="H127" s="110"/>
      <c r="I127" s="110"/>
      <c r="J127" s="111"/>
      <c r="K127" s="112"/>
      <c r="L127" s="113"/>
      <c r="M127" s="112"/>
      <c r="N127" s="113"/>
      <c r="O127" s="395"/>
      <c r="P127" s="544"/>
      <c r="Q127" s="390"/>
      <c r="R127" s="546"/>
    </row>
    <row r="128" spans="1:18" x14ac:dyDescent="0.2">
      <c r="A128" s="48"/>
      <c r="B128" s="106"/>
      <c r="C128" s="107"/>
      <c r="D128" s="96"/>
      <c r="E128" s="108"/>
      <c r="F128" s="117"/>
      <c r="G128" s="117"/>
      <c r="H128" s="48"/>
      <c r="I128" s="110"/>
      <c r="J128" s="111"/>
      <c r="K128" s="112"/>
      <c r="L128" s="113"/>
      <c r="M128" s="112"/>
      <c r="N128" s="113"/>
      <c r="O128" s="395"/>
      <c r="P128" s="542"/>
      <c r="Q128" s="395"/>
      <c r="R128" s="545"/>
    </row>
    <row r="129" spans="1:18" x14ac:dyDescent="0.2">
      <c r="A129" s="48"/>
      <c r="B129" s="106"/>
      <c r="C129" s="107"/>
      <c r="D129" s="96"/>
      <c r="E129" s="108"/>
      <c r="F129" s="117"/>
      <c r="G129" s="117"/>
      <c r="H129" s="48"/>
      <c r="I129" s="110"/>
      <c r="J129" s="111"/>
      <c r="K129" s="112"/>
      <c r="L129" s="113"/>
      <c r="M129" s="112"/>
      <c r="N129" s="113"/>
      <c r="O129" s="543"/>
      <c r="P129" s="542"/>
      <c r="Q129" s="395"/>
      <c r="R129" s="545"/>
    </row>
    <row r="130" spans="1:18" x14ac:dyDescent="0.2">
      <c r="A130" s="48"/>
      <c r="B130" s="106"/>
      <c r="C130" s="107"/>
      <c r="D130" s="96"/>
      <c r="E130" s="108"/>
      <c r="F130" s="117"/>
      <c r="G130" s="117"/>
      <c r="H130" s="48"/>
      <c r="I130" s="110"/>
      <c r="J130" s="111"/>
      <c r="K130" s="112"/>
      <c r="L130" s="113"/>
      <c r="M130" s="112"/>
      <c r="N130" s="113"/>
      <c r="O130" s="395"/>
      <c r="P130" s="542"/>
      <c r="Q130" s="395"/>
      <c r="R130" s="545"/>
    </row>
    <row r="131" spans="1:18" x14ac:dyDescent="0.2">
      <c r="A131" s="48"/>
      <c r="B131" s="106"/>
      <c r="C131" s="107"/>
      <c r="D131" s="96"/>
      <c r="E131" s="108"/>
      <c r="F131" s="117"/>
      <c r="G131" s="117"/>
      <c r="H131" s="48"/>
      <c r="I131" s="110"/>
      <c r="J131" s="111"/>
      <c r="K131" s="112"/>
      <c r="L131" s="113"/>
      <c r="M131" s="112"/>
      <c r="N131" s="113"/>
      <c r="O131" s="395"/>
      <c r="P131" s="542"/>
      <c r="Q131" s="395"/>
      <c r="R131" s="545"/>
    </row>
    <row r="132" spans="1:18" x14ac:dyDescent="0.2">
      <c r="A132" s="48"/>
      <c r="B132" s="106"/>
      <c r="C132" s="107"/>
      <c r="D132" s="96"/>
      <c r="E132" s="108"/>
      <c r="F132" s="117"/>
      <c r="G132" s="117"/>
      <c r="H132" s="48"/>
      <c r="I132" s="110"/>
      <c r="J132" s="111"/>
      <c r="K132" s="112"/>
      <c r="L132" s="113"/>
      <c r="M132" s="112"/>
      <c r="N132" s="113"/>
      <c r="O132" s="395"/>
      <c r="P132" s="542"/>
      <c r="Q132" s="395"/>
      <c r="R132" s="545"/>
    </row>
    <row r="133" spans="1:18" x14ac:dyDescent="0.2">
      <c r="A133" s="48"/>
      <c r="B133" s="106"/>
      <c r="C133" s="107"/>
      <c r="D133" s="96"/>
      <c r="E133" s="108"/>
      <c r="F133" s="109"/>
      <c r="G133" s="108"/>
      <c r="H133" s="110"/>
      <c r="I133" s="96"/>
      <c r="J133" s="111"/>
      <c r="K133" s="112"/>
      <c r="L133" s="113"/>
      <c r="M133" s="112"/>
      <c r="N133" s="113"/>
      <c r="O133" s="395"/>
      <c r="P133" s="542"/>
      <c r="Q133" s="395"/>
      <c r="R133" s="545"/>
    </row>
    <row r="134" spans="1:18" x14ac:dyDescent="0.2">
      <c r="A134" s="48"/>
      <c r="B134" s="106"/>
      <c r="C134" s="107"/>
      <c r="D134" s="96"/>
      <c r="E134" s="108"/>
      <c r="F134" s="109"/>
      <c r="G134" s="108"/>
      <c r="H134" s="110"/>
      <c r="I134" s="96"/>
      <c r="J134" s="111"/>
      <c r="K134" s="112"/>
      <c r="L134" s="113"/>
      <c r="M134" s="112"/>
      <c r="N134" s="113"/>
      <c r="O134" s="395"/>
      <c r="P134" s="542"/>
      <c r="Q134" s="395"/>
      <c r="R134" s="545"/>
    </row>
    <row r="135" spans="1:18" x14ac:dyDescent="0.2">
      <c r="A135" s="48"/>
      <c r="B135" s="106"/>
      <c r="C135" s="107"/>
      <c r="D135" s="96"/>
      <c r="E135" s="108"/>
      <c r="F135" s="109"/>
      <c r="G135" s="108"/>
      <c r="H135" s="110"/>
      <c r="I135" s="96"/>
      <c r="J135" s="111"/>
      <c r="K135" s="112"/>
      <c r="L135" s="113"/>
      <c r="M135" s="112"/>
      <c r="N135" s="113"/>
      <c r="O135" s="395"/>
      <c r="P135" s="542"/>
      <c r="Q135" s="395"/>
      <c r="R135" s="545"/>
    </row>
    <row r="136" spans="1:18" x14ac:dyDescent="0.2">
      <c r="A136" s="48"/>
      <c r="B136" s="106"/>
      <c r="C136" s="107"/>
      <c r="D136" s="96"/>
      <c r="E136" s="108"/>
      <c r="F136" s="109"/>
      <c r="G136" s="108"/>
      <c r="H136" s="110"/>
      <c r="I136" s="96"/>
      <c r="J136" s="111"/>
      <c r="K136" s="112"/>
      <c r="L136" s="113"/>
      <c r="M136" s="112"/>
      <c r="N136" s="113"/>
      <c r="O136" s="395"/>
      <c r="P136" s="542"/>
      <c r="Q136" s="395"/>
      <c r="R136" s="545"/>
    </row>
    <row r="137" spans="1:18" x14ac:dyDescent="0.2">
      <c r="A137" s="48"/>
      <c r="B137" s="106"/>
      <c r="C137" s="107"/>
      <c r="D137" s="96"/>
      <c r="E137" s="108"/>
      <c r="F137" s="109"/>
      <c r="G137" s="108"/>
      <c r="H137" s="110"/>
      <c r="I137" s="96"/>
      <c r="J137" s="111"/>
      <c r="K137" s="112"/>
      <c r="L137" s="113"/>
      <c r="M137" s="112"/>
      <c r="N137" s="113"/>
      <c r="O137" s="395"/>
      <c r="P137" s="542"/>
      <c r="Q137" s="395"/>
      <c r="R137" s="545"/>
    </row>
    <row r="138" spans="1:18" x14ac:dyDescent="0.2">
      <c r="A138" s="48"/>
      <c r="B138" s="106"/>
      <c r="C138" s="107"/>
      <c r="D138" s="96"/>
      <c r="E138" s="108"/>
      <c r="F138" s="109"/>
      <c r="G138" s="108"/>
      <c r="H138" s="110"/>
      <c r="I138" s="96"/>
      <c r="J138" s="111"/>
      <c r="K138" s="112"/>
      <c r="L138" s="113"/>
      <c r="M138" s="112"/>
      <c r="N138" s="113"/>
      <c r="O138" s="395"/>
      <c r="P138" s="542"/>
      <c r="Q138" s="395"/>
      <c r="R138" s="545"/>
    </row>
    <row r="139" spans="1:18" x14ac:dyDescent="0.2">
      <c r="A139" s="48"/>
      <c r="B139" s="106"/>
      <c r="C139" s="107"/>
      <c r="D139" s="96"/>
      <c r="E139" s="108"/>
      <c r="F139" s="109"/>
      <c r="G139" s="108"/>
      <c r="H139" s="110"/>
      <c r="I139" s="96"/>
      <c r="J139" s="111"/>
      <c r="K139" s="112"/>
      <c r="L139" s="113"/>
      <c r="M139" s="112"/>
      <c r="N139" s="113"/>
      <c r="O139" s="543"/>
      <c r="P139" s="542"/>
      <c r="Q139" s="395"/>
      <c r="R139" s="545"/>
    </row>
    <row r="140" spans="1:18" x14ac:dyDescent="0.2">
      <c r="A140" s="48"/>
      <c r="B140" s="106"/>
      <c r="C140" s="107"/>
      <c r="D140" s="96"/>
      <c r="E140" s="108"/>
      <c r="F140" s="109"/>
      <c r="G140" s="108"/>
      <c r="H140" s="110"/>
      <c r="I140" s="96"/>
      <c r="J140" s="111"/>
      <c r="K140" s="112"/>
      <c r="L140" s="113"/>
      <c r="M140" s="112"/>
      <c r="N140" s="113"/>
      <c r="O140" s="543"/>
      <c r="P140" s="542"/>
      <c r="Q140" s="395"/>
      <c r="R140" s="545"/>
    </row>
    <row r="141" spans="1:18" x14ac:dyDescent="0.2">
      <c r="A141" s="48"/>
      <c r="B141" s="106"/>
      <c r="C141" s="107"/>
      <c r="D141" s="96"/>
      <c r="E141" s="108"/>
      <c r="F141" s="109"/>
      <c r="G141" s="108"/>
      <c r="H141" s="110"/>
      <c r="I141" s="96"/>
      <c r="J141" s="111"/>
      <c r="K141" s="112"/>
      <c r="L141" s="113"/>
      <c r="M141" s="112"/>
      <c r="N141" s="113"/>
      <c r="O141" s="395"/>
      <c r="P141" s="542"/>
      <c r="Q141" s="395"/>
      <c r="R141" s="545"/>
    </row>
    <row r="142" spans="1:18" x14ac:dyDescent="0.2">
      <c r="A142" s="48"/>
      <c r="B142" s="106"/>
      <c r="C142" s="107"/>
      <c r="D142" s="96"/>
      <c r="E142" s="108"/>
      <c r="F142" s="106"/>
      <c r="G142" s="108"/>
      <c r="H142" s="110"/>
      <c r="I142" s="96"/>
      <c r="J142" s="111"/>
      <c r="K142" s="112"/>
      <c r="L142" s="113"/>
      <c r="M142" s="112"/>
      <c r="N142" s="113"/>
      <c r="O142" s="395"/>
      <c r="P142" s="542"/>
      <c r="Q142" s="395"/>
      <c r="R142" s="545"/>
    </row>
    <row r="143" spans="1:18" x14ac:dyDescent="0.2">
      <c r="A143" s="48"/>
      <c r="B143" s="106"/>
      <c r="C143" s="107"/>
      <c r="D143" s="96"/>
      <c r="E143" s="108"/>
      <c r="F143" s="108"/>
      <c r="G143" s="108"/>
      <c r="H143" s="110"/>
      <c r="I143" s="96"/>
      <c r="J143" s="111"/>
      <c r="K143" s="112"/>
      <c r="L143" s="113"/>
      <c r="M143" s="112"/>
      <c r="N143" s="113"/>
      <c r="O143" s="395"/>
      <c r="P143" s="542"/>
      <c r="Q143" s="395"/>
      <c r="R143" s="545"/>
    </row>
    <row r="144" spans="1:18" x14ac:dyDescent="0.2">
      <c r="A144" s="48"/>
      <c r="B144" s="106"/>
      <c r="C144" s="107"/>
      <c r="D144" s="96"/>
      <c r="E144" s="108"/>
      <c r="F144" s="109"/>
      <c r="G144" s="108"/>
      <c r="H144" s="110"/>
      <c r="I144" s="96"/>
      <c r="J144" s="111"/>
      <c r="K144" s="112"/>
      <c r="L144" s="113"/>
      <c r="M144" s="112"/>
      <c r="N144" s="113"/>
      <c r="O144" s="395"/>
      <c r="P144" s="542"/>
      <c r="Q144" s="395"/>
      <c r="R144" s="545"/>
    </row>
    <row r="145" spans="1:18" x14ac:dyDescent="0.2">
      <c r="A145" s="48"/>
      <c r="B145" s="106"/>
      <c r="C145" s="107"/>
      <c r="D145" s="96"/>
      <c r="E145" s="108"/>
      <c r="F145" s="109"/>
      <c r="G145" s="108"/>
      <c r="H145" s="110"/>
      <c r="I145" s="96"/>
      <c r="J145" s="111"/>
      <c r="K145" s="112"/>
      <c r="L145" s="113"/>
      <c r="M145" s="112"/>
      <c r="N145" s="113"/>
      <c r="O145" s="395"/>
      <c r="P145" s="542"/>
      <c r="Q145" s="395"/>
      <c r="R145" s="545"/>
    </row>
    <row r="146" spans="1:18" x14ac:dyDescent="0.2">
      <c r="A146" s="48"/>
      <c r="B146" s="106"/>
      <c r="C146" s="107"/>
      <c r="D146" s="96"/>
      <c r="E146" s="108"/>
      <c r="F146" s="109"/>
      <c r="G146" s="108"/>
      <c r="H146" s="110"/>
      <c r="I146" s="96"/>
      <c r="J146" s="111"/>
      <c r="K146" s="112"/>
      <c r="L146" s="113"/>
      <c r="M146" s="112"/>
      <c r="N146" s="113"/>
      <c r="O146" s="395"/>
      <c r="P146" s="542"/>
      <c r="Q146" s="395"/>
      <c r="R146" s="545"/>
    </row>
    <row r="147" spans="1:18" x14ac:dyDescent="0.2">
      <c r="A147" s="48"/>
      <c r="B147" s="106"/>
      <c r="C147" s="107"/>
      <c r="D147" s="96"/>
      <c r="E147" s="108"/>
      <c r="F147" s="109"/>
      <c r="G147" s="108"/>
      <c r="H147" s="110"/>
      <c r="I147" s="96"/>
      <c r="J147" s="111"/>
      <c r="K147" s="112"/>
      <c r="L147" s="113"/>
      <c r="M147" s="112"/>
      <c r="N147" s="113"/>
      <c r="O147" s="395"/>
      <c r="P147" s="542"/>
      <c r="Q147" s="395"/>
      <c r="R147" s="545"/>
    </row>
    <row r="148" spans="1:18" x14ac:dyDescent="0.2">
      <c r="A148" s="48"/>
      <c r="B148" s="106"/>
      <c r="C148" s="107"/>
      <c r="D148" s="96"/>
      <c r="E148" s="108"/>
      <c r="F148" s="109"/>
      <c r="G148" s="108"/>
      <c r="H148" s="110"/>
      <c r="I148" s="96"/>
      <c r="J148" s="111"/>
      <c r="K148" s="112"/>
      <c r="L148" s="113"/>
      <c r="M148" s="112"/>
      <c r="N148" s="113"/>
      <c r="O148" s="395"/>
      <c r="P148" s="542"/>
      <c r="Q148" s="395"/>
      <c r="R148" s="545"/>
    </row>
    <row r="149" spans="1:18" x14ac:dyDescent="0.2">
      <c r="A149" s="48"/>
      <c r="B149" s="106"/>
      <c r="C149" s="107"/>
      <c r="D149" s="96"/>
      <c r="E149" s="108"/>
      <c r="F149" s="109"/>
      <c r="G149" s="108"/>
      <c r="H149" s="110"/>
      <c r="I149" s="96"/>
      <c r="J149" s="111"/>
      <c r="K149" s="112"/>
      <c r="L149" s="113"/>
      <c r="M149" s="112"/>
      <c r="N149" s="113"/>
      <c r="O149" s="395"/>
      <c r="P149" s="542"/>
      <c r="Q149" s="395"/>
      <c r="R149" s="545"/>
    </row>
    <row r="150" spans="1:18" x14ac:dyDescent="0.2">
      <c r="A150" s="48"/>
      <c r="B150" s="106"/>
      <c r="C150" s="107"/>
      <c r="D150" s="96"/>
      <c r="E150" s="108"/>
      <c r="F150" s="109"/>
      <c r="G150" s="108"/>
      <c r="H150" s="110"/>
      <c r="I150" s="96"/>
      <c r="J150" s="111"/>
      <c r="K150" s="112"/>
      <c r="L150" s="113"/>
      <c r="M150" s="112"/>
      <c r="N150" s="113"/>
      <c r="O150" s="543"/>
      <c r="P150" s="542"/>
      <c r="Q150" s="395"/>
      <c r="R150" s="545"/>
    </row>
    <row r="151" spans="1:18" x14ac:dyDescent="0.2">
      <c r="A151" s="48"/>
      <c r="B151" s="106"/>
      <c r="C151" s="107"/>
      <c r="D151" s="96"/>
      <c r="E151" s="108"/>
      <c r="F151" s="109"/>
      <c r="G151" s="108"/>
      <c r="H151" s="110"/>
      <c r="I151" s="96"/>
      <c r="J151" s="111"/>
      <c r="K151" s="112"/>
      <c r="L151" s="113"/>
      <c r="M151" s="112"/>
      <c r="N151" s="113"/>
      <c r="O151" s="543"/>
      <c r="P151" s="542"/>
      <c r="Q151" s="395"/>
      <c r="R151" s="545"/>
    </row>
    <row r="152" spans="1:18" x14ac:dyDescent="0.2">
      <c r="A152" s="48"/>
      <c r="B152" s="106"/>
      <c r="C152" s="107"/>
      <c r="D152" s="96"/>
      <c r="E152" s="108"/>
      <c r="F152" s="109"/>
      <c r="G152" s="108"/>
      <c r="H152" s="110"/>
      <c r="I152" s="96"/>
      <c r="J152" s="111"/>
      <c r="K152" s="112"/>
      <c r="L152" s="113"/>
      <c r="M152" s="112"/>
      <c r="N152" s="113"/>
      <c r="O152" s="395"/>
      <c r="P152" s="542"/>
      <c r="Q152" s="395"/>
      <c r="R152" s="545"/>
    </row>
    <row r="153" spans="1:18" x14ac:dyDescent="0.2">
      <c r="A153" s="48"/>
      <c r="B153" s="106"/>
      <c r="C153" s="107"/>
      <c r="D153" s="96"/>
      <c r="E153" s="108"/>
      <c r="F153" s="106"/>
      <c r="G153" s="108"/>
      <c r="H153" s="110"/>
      <c r="I153" s="96"/>
      <c r="J153" s="111"/>
      <c r="K153" s="112"/>
      <c r="L153" s="113"/>
      <c r="M153" s="112"/>
      <c r="N153" s="113"/>
      <c r="O153" s="395"/>
      <c r="P153" s="542"/>
      <c r="Q153" s="395"/>
      <c r="R153" s="545"/>
    </row>
    <row r="154" spans="1:18" x14ac:dyDescent="0.2">
      <c r="A154" s="48"/>
      <c r="B154" s="106"/>
      <c r="C154" s="107"/>
      <c r="D154" s="96"/>
      <c r="E154" s="108"/>
      <c r="F154" s="108"/>
      <c r="G154" s="108"/>
      <c r="H154" s="110"/>
      <c r="I154" s="96"/>
      <c r="J154" s="111"/>
      <c r="K154" s="112"/>
      <c r="L154" s="113"/>
      <c r="M154" s="112"/>
      <c r="N154" s="113"/>
      <c r="O154" s="395"/>
      <c r="P154" s="542"/>
      <c r="Q154" s="395"/>
      <c r="R154" s="545"/>
    </row>
    <row r="155" spans="1:18" x14ac:dyDescent="0.2">
      <c r="A155" s="48"/>
      <c r="B155" s="106"/>
      <c r="C155" s="107"/>
      <c r="D155" s="96"/>
      <c r="E155" s="108"/>
      <c r="F155" s="117"/>
      <c r="G155" s="117"/>
      <c r="H155" s="110"/>
      <c r="I155" s="110"/>
      <c r="J155" s="111"/>
      <c r="K155" s="112"/>
      <c r="L155" s="113"/>
      <c r="M155" s="112"/>
      <c r="N155" s="113"/>
      <c r="O155" s="395"/>
      <c r="P155" s="544"/>
      <c r="Q155" s="390"/>
      <c r="R155" s="546"/>
    </row>
    <row r="156" spans="1:18" x14ac:dyDescent="0.2">
      <c r="A156" s="48"/>
      <c r="B156" s="106"/>
      <c r="C156" s="107"/>
      <c r="D156" s="96"/>
      <c r="E156" s="108"/>
      <c r="F156" s="117"/>
      <c r="G156" s="117"/>
      <c r="H156" s="48"/>
      <c r="I156" s="110"/>
      <c r="J156" s="111"/>
      <c r="K156" s="112"/>
      <c r="L156" s="113"/>
      <c r="M156" s="112"/>
      <c r="N156" s="113"/>
      <c r="O156" s="395"/>
      <c r="P156" s="542"/>
      <c r="Q156" s="395"/>
      <c r="R156" s="545"/>
    </row>
    <row r="157" spans="1:18" x14ac:dyDescent="0.2">
      <c r="A157" s="48"/>
      <c r="B157" s="106"/>
      <c r="C157" s="107"/>
      <c r="D157" s="96"/>
      <c r="E157" s="108"/>
      <c r="F157" s="117"/>
      <c r="G157" s="117"/>
      <c r="H157" s="48"/>
      <c r="I157" s="110"/>
      <c r="J157" s="111"/>
      <c r="K157" s="112"/>
      <c r="L157" s="113"/>
      <c r="M157" s="112"/>
      <c r="N157" s="113"/>
      <c r="O157" s="543"/>
      <c r="P157" s="542"/>
      <c r="Q157" s="395"/>
      <c r="R157" s="545"/>
    </row>
    <row r="158" spans="1:18" x14ac:dyDescent="0.2">
      <c r="A158" s="48"/>
      <c r="B158" s="106"/>
      <c r="C158" s="107"/>
      <c r="D158" s="96"/>
      <c r="E158" s="108"/>
      <c r="F158" s="117"/>
      <c r="G158" s="117"/>
      <c r="H158" s="48"/>
      <c r="I158" s="110"/>
      <c r="J158" s="111"/>
      <c r="K158" s="112"/>
      <c r="L158" s="113"/>
      <c r="M158" s="112"/>
      <c r="N158" s="113"/>
      <c r="O158" s="395"/>
      <c r="P158" s="542"/>
      <c r="Q158" s="395"/>
      <c r="R158" s="545"/>
    </row>
    <row r="159" spans="1:18" x14ac:dyDescent="0.2">
      <c r="A159" s="48"/>
      <c r="B159" s="106"/>
      <c r="C159" s="107"/>
      <c r="D159" s="96"/>
      <c r="E159" s="108"/>
      <c r="F159" s="117"/>
      <c r="G159" s="117"/>
      <c r="H159" s="48"/>
      <c r="I159" s="110"/>
      <c r="J159" s="111"/>
      <c r="K159" s="112"/>
      <c r="L159" s="113"/>
      <c r="M159" s="112"/>
      <c r="N159" s="113"/>
      <c r="O159" s="395"/>
      <c r="P159" s="542"/>
      <c r="Q159" s="395"/>
      <c r="R159" s="545"/>
    </row>
    <row r="160" spans="1:18" x14ac:dyDescent="0.2">
      <c r="A160" s="48"/>
      <c r="B160" s="106"/>
      <c r="C160" s="107"/>
      <c r="D160" s="96"/>
      <c r="E160" s="108"/>
      <c r="F160" s="117"/>
      <c r="G160" s="117"/>
      <c r="H160" s="48"/>
      <c r="I160" s="110"/>
      <c r="J160" s="111"/>
      <c r="K160" s="112"/>
      <c r="L160" s="113"/>
      <c r="M160" s="112"/>
      <c r="N160" s="113"/>
      <c r="O160" s="395"/>
      <c r="P160" s="542"/>
      <c r="Q160" s="395"/>
      <c r="R160" s="545"/>
    </row>
    <row r="161" spans="1:18" x14ac:dyDescent="0.2">
      <c r="A161" s="48"/>
      <c r="B161" s="106"/>
      <c r="C161" s="107"/>
      <c r="D161" s="96"/>
      <c r="E161" s="108"/>
      <c r="F161" s="117"/>
      <c r="G161" s="117"/>
      <c r="H161" s="110"/>
      <c r="I161" s="110"/>
      <c r="J161" s="111"/>
      <c r="K161" s="112"/>
      <c r="L161" s="113"/>
      <c r="M161" s="112"/>
      <c r="N161" s="113"/>
      <c r="O161" s="395"/>
      <c r="P161" s="544"/>
      <c r="Q161" s="390"/>
      <c r="R161" s="546"/>
    </row>
    <row r="162" spans="1:18" x14ac:dyDescent="0.2">
      <c r="A162" s="48"/>
      <c r="B162" s="106"/>
      <c r="C162" s="107"/>
      <c r="D162" s="96"/>
      <c r="E162" s="108"/>
      <c r="F162" s="117"/>
      <c r="G162" s="117"/>
      <c r="H162" s="48"/>
      <c r="I162" s="110"/>
      <c r="J162" s="111"/>
      <c r="K162" s="112"/>
      <c r="L162" s="113"/>
      <c r="M162" s="112"/>
      <c r="N162" s="113"/>
      <c r="O162" s="395"/>
      <c r="P162" s="542"/>
      <c r="Q162" s="395"/>
      <c r="R162" s="545"/>
    </row>
    <row r="163" spans="1:18" x14ac:dyDescent="0.2">
      <c r="A163" s="48"/>
      <c r="B163" s="106"/>
      <c r="C163" s="107"/>
      <c r="D163" s="96"/>
      <c r="E163" s="108"/>
      <c r="F163" s="117"/>
      <c r="G163" s="117"/>
      <c r="H163" s="48"/>
      <c r="I163" s="110"/>
      <c r="J163" s="111"/>
      <c r="K163" s="112"/>
      <c r="L163" s="113"/>
      <c r="M163" s="112"/>
      <c r="N163" s="113"/>
      <c r="O163" s="543"/>
      <c r="P163" s="542"/>
      <c r="Q163" s="395"/>
      <c r="R163" s="545"/>
    </row>
    <row r="164" spans="1:18" x14ac:dyDescent="0.2">
      <c r="A164" s="48"/>
      <c r="B164" s="106"/>
      <c r="C164" s="107"/>
      <c r="D164" s="96"/>
      <c r="E164" s="108"/>
      <c r="F164" s="117"/>
      <c r="G164" s="117"/>
      <c r="H164" s="48"/>
      <c r="I164" s="110"/>
      <c r="J164" s="111"/>
      <c r="K164" s="112"/>
      <c r="L164" s="113"/>
      <c r="M164" s="112"/>
      <c r="N164" s="113"/>
      <c r="O164" s="395"/>
      <c r="P164" s="542"/>
      <c r="Q164" s="395"/>
      <c r="R164" s="545"/>
    </row>
    <row r="165" spans="1:18" x14ac:dyDescent="0.2">
      <c r="A165" s="48"/>
      <c r="B165" s="106"/>
      <c r="C165" s="107"/>
      <c r="D165" s="96"/>
      <c r="E165" s="108"/>
      <c r="F165" s="117"/>
      <c r="G165" s="117"/>
      <c r="H165" s="48"/>
      <c r="I165" s="110"/>
      <c r="J165" s="111"/>
      <c r="K165" s="112"/>
      <c r="L165" s="113"/>
      <c r="M165" s="112"/>
      <c r="N165" s="113"/>
      <c r="O165" s="395"/>
      <c r="P165" s="542"/>
      <c r="Q165" s="395"/>
      <c r="R165" s="545"/>
    </row>
    <row r="166" spans="1:18" x14ac:dyDescent="0.2">
      <c r="A166" s="48"/>
      <c r="B166" s="106"/>
      <c r="C166" s="107"/>
      <c r="D166" s="96"/>
      <c r="E166" s="108"/>
      <c r="F166" s="117"/>
      <c r="G166" s="117"/>
      <c r="H166" s="48"/>
      <c r="I166" s="110"/>
      <c r="J166" s="111"/>
      <c r="K166" s="112"/>
      <c r="L166" s="113"/>
      <c r="M166" s="112"/>
      <c r="N166" s="113"/>
      <c r="O166" s="395"/>
      <c r="P166" s="542"/>
      <c r="Q166" s="395"/>
      <c r="R166" s="545"/>
    </row>
    <row r="167" spans="1:18" x14ac:dyDescent="0.2">
      <c r="A167" s="48"/>
      <c r="B167" s="106"/>
      <c r="C167" s="107"/>
      <c r="D167" s="96"/>
      <c r="E167" s="108"/>
      <c r="F167" s="109"/>
      <c r="G167" s="108"/>
      <c r="H167" s="110"/>
      <c r="I167" s="96"/>
      <c r="J167" s="111"/>
      <c r="K167" s="112"/>
      <c r="L167" s="113"/>
      <c r="M167" s="112"/>
      <c r="N167" s="113"/>
      <c r="O167" s="395"/>
      <c r="P167" s="542"/>
      <c r="Q167" s="395"/>
      <c r="R167" s="545"/>
    </row>
    <row r="168" spans="1:18" x14ac:dyDescent="0.2">
      <c r="A168" s="48"/>
      <c r="B168" s="106"/>
      <c r="C168" s="107"/>
      <c r="D168" s="96"/>
      <c r="E168" s="108"/>
      <c r="F168" s="109"/>
      <c r="G168" s="108"/>
      <c r="H168" s="110"/>
      <c r="I168" s="96"/>
      <c r="J168" s="111"/>
      <c r="K168" s="112"/>
      <c r="L168" s="113"/>
      <c r="M168" s="112"/>
      <c r="N168" s="113"/>
      <c r="O168" s="395"/>
      <c r="P168" s="542"/>
      <c r="Q168" s="395"/>
      <c r="R168" s="545"/>
    </row>
    <row r="169" spans="1:18" x14ac:dyDescent="0.2">
      <c r="A169" s="48"/>
      <c r="B169" s="106"/>
      <c r="C169" s="107"/>
      <c r="D169" s="96"/>
      <c r="E169" s="108"/>
      <c r="F169" s="109"/>
      <c r="G169" s="108"/>
      <c r="H169" s="110"/>
      <c r="I169" s="96"/>
      <c r="J169" s="111"/>
      <c r="K169" s="112"/>
      <c r="L169" s="113"/>
      <c r="M169" s="112"/>
      <c r="N169" s="113"/>
      <c r="O169" s="395"/>
      <c r="P169" s="542"/>
      <c r="Q169" s="395"/>
      <c r="R169" s="545"/>
    </row>
    <row r="170" spans="1:18" x14ac:dyDescent="0.2">
      <c r="A170" s="48"/>
      <c r="B170" s="106"/>
      <c r="C170" s="107"/>
      <c r="D170" s="96"/>
      <c r="E170" s="108"/>
      <c r="F170" s="109"/>
      <c r="G170" s="108"/>
      <c r="H170" s="110"/>
      <c r="I170" s="96"/>
      <c r="J170" s="111"/>
      <c r="K170" s="112"/>
      <c r="L170" s="113"/>
      <c r="M170" s="112"/>
      <c r="N170" s="113"/>
      <c r="O170" s="395"/>
      <c r="P170" s="542"/>
      <c r="Q170" s="395"/>
      <c r="R170" s="545"/>
    </row>
    <row r="171" spans="1:18" x14ac:dyDescent="0.2">
      <c r="A171" s="48"/>
      <c r="B171" s="106"/>
      <c r="C171" s="107"/>
      <c r="D171" s="96"/>
      <c r="E171" s="108"/>
      <c r="F171" s="109"/>
      <c r="G171" s="108"/>
      <c r="H171" s="110"/>
      <c r="I171" s="96"/>
      <c r="J171" s="111"/>
      <c r="K171" s="112"/>
      <c r="L171" s="113"/>
      <c r="M171" s="112"/>
      <c r="N171" s="113"/>
      <c r="O171" s="395"/>
      <c r="P171" s="542"/>
      <c r="Q171" s="395"/>
      <c r="R171" s="545"/>
    </row>
    <row r="172" spans="1:18" x14ac:dyDescent="0.2">
      <c r="A172" s="48"/>
      <c r="B172" s="106"/>
      <c r="C172" s="107"/>
      <c r="D172" s="96"/>
      <c r="E172" s="108"/>
      <c r="F172" s="109"/>
      <c r="G172" s="108"/>
      <c r="H172" s="110"/>
      <c r="I172" s="96"/>
      <c r="J172" s="111"/>
      <c r="K172" s="112"/>
      <c r="L172" s="113"/>
      <c r="M172" s="112"/>
      <c r="N172" s="113"/>
      <c r="O172" s="395"/>
      <c r="P172" s="542"/>
      <c r="Q172" s="395"/>
      <c r="R172" s="545"/>
    </row>
    <row r="173" spans="1:18" x14ac:dyDescent="0.2">
      <c r="A173" s="48"/>
      <c r="B173" s="106"/>
      <c r="C173" s="107"/>
      <c r="D173" s="96"/>
      <c r="E173" s="108"/>
      <c r="F173" s="109"/>
      <c r="G173" s="108"/>
      <c r="H173" s="110"/>
      <c r="I173" s="96"/>
      <c r="J173" s="111"/>
      <c r="K173" s="112"/>
      <c r="L173" s="113"/>
      <c r="M173" s="112"/>
      <c r="N173" s="113"/>
      <c r="O173" s="543"/>
      <c r="P173" s="542"/>
      <c r="Q173" s="395"/>
      <c r="R173" s="545"/>
    </row>
    <row r="174" spans="1:18" x14ac:dyDescent="0.2">
      <c r="A174" s="48"/>
      <c r="B174" s="106"/>
      <c r="C174" s="107"/>
      <c r="D174" s="96"/>
      <c r="E174" s="108"/>
      <c r="F174" s="109"/>
      <c r="G174" s="108"/>
      <c r="H174" s="110"/>
      <c r="I174" s="96"/>
      <c r="J174" s="111"/>
      <c r="K174" s="112"/>
      <c r="L174" s="113"/>
      <c r="M174" s="112"/>
      <c r="N174" s="113"/>
      <c r="O174" s="543"/>
      <c r="P174" s="542"/>
      <c r="Q174" s="395"/>
      <c r="R174" s="545"/>
    </row>
    <row r="175" spans="1:18" x14ac:dyDescent="0.2">
      <c r="A175" s="48"/>
      <c r="B175" s="106"/>
      <c r="C175" s="107"/>
      <c r="D175" s="96"/>
      <c r="E175" s="108"/>
      <c r="F175" s="109"/>
      <c r="G175" s="108"/>
      <c r="H175" s="110"/>
      <c r="I175" s="96"/>
      <c r="J175" s="111"/>
      <c r="K175" s="112"/>
      <c r="L175" s="113"/>
      <c r="M175" s="112"/>
      <c r="N175" s="113"/>
      <c r="O175" s="395"/>
      <c r="P175" s="542"/>
      <c r="Q175" s="395"/>
      <c r="R175" s="545"/>
    </row>
    <row r="176" spans="1:18" x14ac:dyDescent="0.2">
      <c r="A176" s="48"/>
      <c r="B176" s="106"/>
      <c r="C176" s="107"/>
      <c r="D176" s="96"/>
      <c r="E176" s="108"/>
      <c r="F176" s="106"/>
      <c r="G176" s="108"/>
      <c r="H176" s="110"/>
      <c r="I176" s="96"/>
      <c r="J176" s="111"/>
      <c r="K176" s="112"/>
      <c r="L176" s="113"/>
      <c r="M176" s="112"/>
      <c r="N176" s="113"/>
      <c r="O176" s="395"/>
      <c r="P176" s="542"/>
      <c r="Q176" s="395"/>
      <c r="R176" s="545"/>
    </row>
    <row r="177" spans="1:18" x14ac:dyDescent="0.2">
      <c r="A177" s="48"/>
      <c r="B177" s="106"/>
      <c r="C177" s="107"/>
      <c r="D177" s="96"/>
      <c r="E177" s="108"/>
      <c r="F177" s="108"/>
      <c r="G177" s="108"/>
      <c r="H177" s="110"/>
      <c r="I177" s="96"/>
      <c r="J177" s="111"/>
      <c r="K177" s="112"/>
      <c r="L177" s="113"/>
      <c r="M177" s="112"/>
      <c r="N177" s="113"/>
      <c r="O177" s="395"/>
      <c r="P177" s="542"/>
      <c r="Q177" s="395"/>
      <c r="R177" s="545"/>
    </row>
    <row r="178" spans="1:18" x14ac:dyDescent="0.2">
      <c r="A178" s="48"/>
      <c r="B178" s="106"/>
      <c r="C178" s="107"/>
      <c r="D178" s="96"/>
      <c r="E178" s="108"/>
      <c r="F178" s="109"/>
      <c r="G178" s="108"/>
      <c r="H178" s="110"/>
      <c r="I178" s="96"/>
      <c r="J178" s="111"/>
      <c r="K178" s="112"/>
      <c r="L178" s="113"/>
      <c r="M178" s="112"/>
      <c r="N178" s="113"/>
      <c r="O178" s="395"/>
      <c r="P178" s="542"/>
      <c r="Q178" s="395"/>
      <c r="R178" s="545"/>
    </row>
    <row r="179" spans="1:18" x14ac:dyDescent="0.2">
      <c r="A179" s="48"/>
      <c r="B179" s="106"/>
      <c r="C179" s="107"/>
      <c r="D179" s="96"/>
      <c r="E179" s="108"/>
      <c r="F179" s="109"/>
      <c r="G179" s="108"/>
      <c r="H179" s="110"/>
      <c r="I179" s="96"/>
      <c r="J179" s="111"/>
      <c r="K179" s="112"/>
      <c r="L179" s="113"/>
      <c r="M179" s="112"/>
      <c r="N179" s="113"/>
      <c r="O179" s="395"/>
      <c r="P179" s="542"/>
      <c r="Q179" s="395"/>
      <c r="R179" s="545"/>
    </row>
    <row r="180" spans="1:18" x14ac:dyDescent="0.2">
      <c r="A180" s="48"/>
      <c r="B180" s="106"/>
      <c r="C180" s="107"/>
      <c r="D180" s="96"/>
      <c r="E180" s="108"/>
      <c r="F180" s="109"/>
      <c r="G180" s="108"/>
      <c r="H180" s="110"/>
      <c r="I180" s="96"/>
      <c r="J180" s="111"/>
      <c r="K180" s="112"/>
      <c r="L180" s="113"/>
      <c r="M180" s="112"/>
      <c r="N180" s="113"/>
      <c r="O180" s="395"/>
      <c r="P180" s="542"/>
      <c r="Q180" s="395"/>
      <c r="R180" s="545"/>
    </row>
    <row r="181" spans="1:18" x14ac:dyDescent="0.2">
      <c r="A181" s="48"/>
      <c r="B181" s="106"/>
      <c r="C181" s="107"/>
      <c r="D181" s="96"/>
      <c r="E181" s="108"/>
      <c r="F181" s="109"/>
      <c r="G181" s="108"/>
      <c r="H181" s="110"/>
      <c r="I181" s="96"/>
      <c r="J181" s="111"/>
      <c r="K181" s="112"/>
      <c r="L181" s="113"/>
      <c r="M181" s="112"/>
      <c r="N181" s="113"/>
      <c r="O181" s="395"/>
      <c r="P181" s="542"/>
      <c r="Q181" s="395"/>
      <c r="R181" s="545"/>
    </row>
    <row r="182" spans="1:18" x14ac:dyDescent="0.2">
      <c r="A182" s="48"/>
      <c r="B182" s="106"/>
      <c r="C182" s="107"/>
      <c r="D182" s="96"/>
      <c r="E182" s="108"/>
      <c r="F182" s="109"/>
      <c r="G182" s="108"/>
      <c r="H182" s="110"/>
      <c r="I182" s="96"/>
      <c r="J182" s="111"/>
      <c r="K182" s="112"/>
      <c r="L182" s="113"/>
      <c r="M182" s="112"/>
      <c r="N182" s="113"/>
      <c r="O182" s="395"/>
      <c r="P182" s="542"/>
      <c r="Q182" s="395"/>
      <c r="R182" s="545"/>
    </row>
    <row r="183" spans="1:18" x14ac:dyDescent="0.2">
      <c r="A183" s="48"/>
      <c r="B183" s="106"/>
      <c r="C183" s="107"/>
      <c r="D183" s="96"/>
      <c r="E183" s="108"/>
      <c r="F183" s="109"/>
      <c r="G183" s="108"/>
      <c r="H183" s="110"/>
      <c r="I183" s="96"/>
      <c r="J183" s="111"/>
      <c r="K183" s="112"/>
      <c r="L183" s="113"/>
      <c r="M183" s="112"/>
      <c r="N183" s="113"/>
      <c r="O183" s="395"/>
      <c r="P183" s="542"/>
      <c r="Q183" s="395"/>
      <c r="R183" s="545"/>
    </row>
    <row r="184" spans="1:18" x14ac:dyDescent="0.2">
      <c r="A184" s="48"/>
      <c r="B184" s="106"/>
      <c r="C184" s="107"/>
      <c r="D184" s="96"/>
      <c r="E184" s="108"/>
      <c r="F184" s="109"/>
      <c r="G184" s="108"/>
      <c r="H184" s="110"/>
      <c r="I184" s="96"/>
      <c r="J184" s="111"/>
      <c r="K184" s="112"/>
      <c r="L184" s="113"/>
      <c r="M184" s="112"/>
      <c r="N184" s="113"/>
      <c r="O184" s="543"/>
      <c r="P184" s="542"/>
      <c r="Q184" s="395"/>
      <c r="R184" s="545"/>
    </row>
    <row r="185" spans="1:18" x14ac:dyDescent="0.2">
      <c r="A185" s="48"/>
      <c r="B185" s="106"/>
      <c r="C185" s="107"/>
      <c r="D185" s="96"/>
      <c r="E185" s="108"/>
      <c r="F185" s="109"/>
      <c r="G185" s="108"/>
      <c r="H185" s="110"/>
      <c r="I185" s="96"/>
      <c r="J185" s="111"/>
      <c r="K185" s="112"/>
      <c r="L185" s="113"/>
      <c r="M185" s="112"/>
      <c r="N185" s="113"/>
      <c r="O185" s="543"/>
      <c r="P185" s="542"/>
      <c r="Q185" s="395"/>
      <c r="R185" s="545"/>
    </row>
    <row r="186" spans="1:18" x14ac:dyDescent="0.2">
      <c r="A186" s="48"/>
      <c r="B186" s="106"/>
      <c r="C186" s="107"/>
      <c r="D186" s="96"/>
      <c r="E186" s="108"/>
      <c r="F186" s="109"/>
      <c r="G186" s="108"/>
      <c r="H186" s="110"/>
      <c r="I186" s="96"/>
      <c r="J186" s="111"/>
      <c r="K186" s="112"/>
      <c r="L186" s="113"/>
      <c r="M186" s="112"/>
      <c r="N186" s="113"/>
      <c r="O186" s="395"/>
      <c r="P186" s="542"/>
      <c r="Q186" s="395"/>
      <c r="R186" s="545"/>
    </row>
    <row r="187" spans="1:18" x14ac:dyDescent="0.2">
      <c r="A187" s="48"/>
      <c r="B187" s="106"/>
      <c r="C187" s="107"/>
      <c r="D187" s="96"/>
      <c r="E187" s="108"/>
      <c r="F187" s="106"/>
      <c r="G187" s="108"/>
      <c r="H187" s="110"/>
      <c r="I187" s="96"/>
      <c r="J187" s="111"/>
      <c r="K187" s="112"/>
      <c r="L187" s="113"/>
      <c r="M187" s="112"/>
      <c r="N187" s="113"/>
      <c r="O187" s="395"/>
      <c r="P187" s="542"/>
      <c r="Q187" s="395"/>
      <c r="R187" s="545"/>
    </row>
    <row r="188" spans="1:18" x14ac:dyDescent="0.2">
      <c r="A188" s="48"/>
      <c r="B188" s="106"/>
      <c r="C188" s="107"/>
      <c r="D188" s="96"/>
      <c r="E188" s="108"/>
      <c r="F188" s="108"/>
      <c r="G188" s="108"/>
      <c r="H188" s="110"/>
      <c r="I188" s="96"/>
      <c r="J188" s="111"/>
      <c r="K188" s="112"/>
      <c r="L188" s="113"/>
      <c r="M188" s="112"/>
      <c r="N188" s="113"/>
      <c r="O188" s="395"/>
      <c r="P188" s="542"/>
      <c r="Q188" s="395"/>
      <c r="R188" s="545"/>
    </row>
    <row r="189" spans="1:18" x14ac:dyDescent="0.2">
      <c r="A189" s="48"/>
      <c r="B189" s="106"/>
      <c r="C189" s="107"/>
      <c r="D189" s="96"/>
      <c r="E189" s="108"/>
      <c r="F189" s="117"/>
      <c r="G189" s="117"/>
      <c r="H189" s="110"/>
      <c r="I189" s="110"/>
      <c r="J189" s="111"/>
      <c r="K189" s="112"/>
      <c r="L189" s="113"/>
      <c r="M189" s="112"/>
      <c r="N189" s="113"/>
      <c r="O189" s="395"/>
      <c r="P189" s="544"/>
      <c r="Q189" s="390"/>
      <c r="R189" s="546"/>
    </row>
    <row r="190" spans="1:18" x14ac:dyDescent="0.2">
      <c r="A190" s="48"/>
      <c r="B190" s="106"/>
      <c r="C190" s="107"/>
      <c r="D190" s="96"/>
      <c r="E190" s="108"/>
      <c r="F190" s="117"/>
      <c r="G190" s="117"/>
      <c r="H190" s="48"/>
      <c r="I190" s="110"/>
      <c r="J190" s="111"/>
      <c r="K190" s="112"/>
      <c r="L190" s="113"/>
      <c r="M190" s="112"/>
      <c r="N190" s="113"/>
      <c r="O190" s="395"/>
      <c r="P190" s="542"/>
      <c r="Q190" s="395"/>
      <c r="R190" s="545"/>
    </row>
    <row r="191" spans="1:18" x14ac:dyDescent="0.2">
      <c r="A191" s="48"/>
      <c r="B191" s="106"/>
      <c r="C191" s="107"/>
      <c r="D191" s="96"/>
      <c r="E191" s="108"/>
      <c r="F191" s="117"/>
      <c r="G191" s="117"/>
      <c r="H191" s="48"/>
      <c r="I191" s="110"/>
      <c r="J191" s="111"/>
      <c r="K191" s="112"/>
      <c r="L191" s="113"/>
      <c r="M191" s="112"/>
      <c r="N191" s="113"/>
      <c r="O191" s="543"/>
      <c r="P191" s="542"/>
      <c r="Q191" s="395"/>
      <c r="R191" s="545"/>
    </row>
    <row r="192" spans="1:18" x14ac:dyDescent="0.2">
      <c r="A192" s="48"/>
      <c r="B192" s="106"/>
      <c r="C192" s="107"/>
      <c r="D192" s="96"/>
      <c r="E192" s="108"/>
      <c r="F192" s="117"/>
      <c r="G192" s="117"/>
      <c r="H192" s="48"/>
      <c r="I192" s="110"/>
      <c r="J192" s="111"/>
      <c r="K192" s="112"/>
      <c r="L192" s="113"/>
      <c r="M192" s="112"/>
      <c r="N192" s="113"/>
      <c r="O192" s="395"/>
      <c r="P192" s="542"/>
      <c r="Q192" s="395"/>
      <c r="R192" s="545"/>
    </row>
    <row r="193" spans="1:18" x14ac:dyDescent="0.2">
      <c r="A193" s="48"/>
      <c r="B193" s="106"/>
      <c r="C193" s="107"/>
      <c r="D193" s="96"/>
      <c r="E193" s="108"/>
      <c r="F193" s="117"/>
      <c r="G193" s="117"/>
      <c r="H193" s="48"/>
      <c r="I193" s="110"/>
      <c r="J193" s="111"/>
      <c r="K193" s="112"/>
      <c r="L193" s="113"/>
      <c r="M193" s="112"/>
      <c r="N193" s="113"/>
      <c r="O193" s="395"/>
      <c r="P193" s="542"/>
      <c r="Q193" s="395"/>
      <c r="R193" s="545"/>
    </row>
    <row r="194" spans="1:18" x14ac:dyDescent="0.2">
      <c r="A194" s="48"/>
      <c r="B194" s="106"/>
      <c r="C194" s="107"/>
      <c r="D194" s="96"/>
      <c r="E194" s="108"/>
      <c r="F194" s="117"/>
      <c r="G194" s="117"/>
      <c r="H194" s="48"/>
      <c r="I194" s="110"/>
      <c r="J194" s="111"/>
      <c r="K194" s="112"/>
      <c r="L194" s="113"/>
      <c r="M194" s="112"/>
      <c r="N194" s="113"/>
      <c r="O194" s="395"/>
      <c r="P194" s="542"/>
      <c r="Q194" s="395"/>
      <c r="R194" s="545"/>
    </row>
    <row r="195" spans="1:18" x14ac:dyDescent="0.2">
      <c r="A195" s="48"/>
      <c r="B195" s="106"/>
      <c r="C195" s="107"/>
      <c r="D195" s="96"/>
      <c r="E195" s="108"/>
      <c r="F195" s="117"/>
      <c r="G195" s="117"/>
      <c r="H195" s="110"/>
      <c r="I195" s="110"/>
      <c r="J195" s="111"/>
      <c r="K195" s="112"/>
      <c r="L195" s="113"/>
      <c r="M195" s="112"/>
      <c r="N195" s="113"/>
      <c r="O195" s="395"/>
      <c r="P195" s="544"/>
      <c r="Q195" s="390"/>
      <c r="R195" s="546"/>
    </row>
    <row r="196" spans="1:18" x14ac:dyDescent="0.2">
      <c r="A196" s="48"/>
      <c r="B196" s="106"/>
      <c r="C196" s="107"/>
      <c r="D196" s="96"/>
      <c r="E196" s="108"/>
      <c r="F196" s="117"/>
      <c r="G196" s="117"/>
      <c r="H196" s="48"/>
      <c r="I196" s="110"/>
      <c r="J196" s="111"/>
      <c r="K196" s="112"/>
      <c r="L196" s="113"/>
      <c r="M196" s="112"/>
      <c r="N196" s="113"/>
      <c r="O196" s="395"/>
      <c r="P196" s="542"/>
      <c r="Q196" s="395"/>
      <c r="R196" s="545"/>
    </row>
    <row r="197" spans="1:18" x14ac:dyDescent="0.2">
      <c r="A197" s="48"/>
      <c r="B197" s="106"/>
      <c r="C197" s="107"/>
      <c r="D197" s="96"/>
      <c r="E197" s="108"/>
      <c r="F197" s="117"/>
      <c r="G197" s="117"/>
      <c r="H197" s="48"/>
      <c r="I197" s="110"/>
      <c r="J197" s="111"/>
      <c r="K197" s="112"/>
      <c r="L197" s="113"/>
      <c r="M197" s="112"/>
      <c r="N197" s="113"/>
      <c r="O197" s="543"/>
      <c r="P197" s="542"/>
      <c r="Q197" s="395"/>
      <c r="R197" s="545"/>
    </row>
    <row r="198" spans="1:18" x14ac:dyDescent="0.2">
      <c r="A198" s="48"/>
      <c r="B198" s="106"/>
      <c r="C198" s="107"/>
      <c r="D198" s="96"/>
      <c r="E198" s="108"/>
      <c r="F198" s="117"/>
      <c r="G198" s="117"/>
      <c r="H198" s="48"/>
      <c r="I198" s="110"/>
      <c r="J198" s="111"/>
      <c r="K198" s="112"/>
      <c r="L198" s="113"/>
      <c r="M198" s="112"/>
      <c r="N198" s="113"/>
      <c r="O198" s="395"/>
      <c r="P198" s="542"/>
      <c r="Q198" s="395"/>
      <c r="R198" s="545"/>
    </row>
    <row r="199" spans="1:18" x14ac:dyDescent="0.2">
      <c r="A199" s="48"/>
      <c r="B199" s="106"/>
      <c r="C199" s="107"/>
      <c r="D199" s="96"/>
      <c r="E199" s="108"/>
      <c r="F199" s="117"/>
      <c r="G199" s="117"/>
      <c r="H199" s="48"/>
      <c r="I199" s="110"/>
      <c r="J199" s="111"/>
      <c r="K199" s="112"/>
      <c r="L199" s="113"/>
      <c r="M199" s="112"/>
      <c r="N199" s="113"/>
      <c r="O199" s="395"/>
      <c r="P199" s="542"/>
      <c r="Q199" s="395"/>
      <c r="R199" s="545"/>
    </row>
    <row r="200" spans="1:18" x14ac:dyDescent="0.2">
      <c r="A200" s="48"/>
      <c r="B200" s="106"/>
      <c r="C200" s="107"/>
      <c r="D200" s="96"/>
      <c r="E200" s="108"/>
      <c r="F200" s="117"/>
      <c r="G200" s="117"/>
      <c r="H200" s="48"/>
      <c r="I200" s="110"/>
      <c r="J200" s="111"/>
      <c r="K200" s="112"/>
      <c r="L200" s="113"/>
      <c r="M200" s="112"/>
      <c r="N200" s="113"/>
      <c r="O200" s="395"/>
      <c r="P200" s="542"/>
      <c r="Q200" s="395"/>
      <c r="R200" s="545"/>
    </row>
    <row r="201" spans="1:18" x14ac:dyDescent="0.2">
      <c r="A201" s="48"/>
      <c r="B201" s="106"/>
      <c r="C201" s="107"/>
      <c r="D201" s="96"/>
      <c r="E201" s="108"/>
      <c r="F201" s="117"/>
      <c r="G201" s="117"/>
      <c r="H201" s="48"/>
      <c r="I201" s="110"/>
      <c r="J201" s="111"/>
      <c r="K201" s="112"/>
      <c r="L201" s="113"/>
      <c r="M201" s="112"/>
      <c r="N201" s="113"/>
      <c r="O201" s="115"/>
      <c r="P201" s="116"/>
      <c r="Q201" s="115"/>
      <c r="R201" s="114"/>
    </row>
    <row r="202" spans="1:18" x14ac:dyDescent="0.2">
      <c r="A202" s="48"/>
      <c r="B202" s="106"/>
      <c r="C202" s="107"/>
      <c r="D202" s="96"/>
      <c r="E202" s="108"/>
      <c r="F202" s="117"/>
      <c r="G202" s="117"/>
      <c r="H202" s="48"/>
      <c r="I202" s="110"/>
      <c r="J202" s="111"/>
      <c r="K202" s="112"/>
      <c r="L202" s="113"/>
      <c r="M202" s="112"/>
      <c r="N202" s="113"/>
      <c r="O202" s="395"/>
      <c r="P202" s="116"/>
      <c r="Q202" s="115"/>
      <c r="R202" s="114"/>
    </row>
    <row r="203" spans="1:18" x14ac:dyDescent="0.2">
      <c r="A203" s="48"/>
      <c r="B203" s="106"/>
      <c r="C203" s="107"/>
      <c r="D203" s="96"/>
      <c r="E203" s="108"/>
      <c r="F203" s="117"/>
      <c r="G203" s="117"/>
      <c r="H203" s="48"/>
      <c r="I203" s="110"/>
      <c r="J203" s="111"/>
      <c r="K203" s="112"/>
      <c r="L203" s="113"/>
      <c r="M203" s="112"/>
      <c r="N203" s="113"/>
      <c r="O203" s="395"/>
      <c r="P203" s="116"/>
      <c r="Q203" s="115"/>
      <c r="R203" s="114"/>
    </row>
    <row r="204" spans="1:18" x14ac:dyDescent="0.2">
      <c r="A204" s="48"/>
      <c r="B204" s="106"/>
      <c r="C204" s="107"/>
      <c r="D204" s="96"/>
      <c r="E204" s="108"/>
      <c r="F204" s="117"/>
      <c r="G204" s="117"/>
      <c r="H204" s="48"/>
      <c r="I204" s="110"/>
      <c r="J204" s="111"/>
      <c r="K204" s="112"/>
      <c r="L204" s="113"/>
      <c r="M204" s="112"/>
      <c r="N204" s="113"/>
      <c r="O204" s="543"/>
      <c r="P204" s="116"/>
      <c r="Q204" s="115"/>
      <c r="R204" s="114"/>
    </row>
    <row r="205" spans="1:18" x14ac:dyDescent="0.2">
      <c r="A205" s="48"/>
      <c r="B205" s="106"/>
      <c r="C205" s="107"/>
      <c r="D205" s="96"/>
      <c r="E205" s="108"/>
      <c r="F205" s="117"/>
      <c r="G205" s="117"/>
      <c r="H205" s="48"/>
      <c r="I205" s="110"/>
      <c r="J205" s="111"/>
      <c r="K205" s="112"/>
      <c r="L205" s="113"/>
      <c r="M205" s="112"/>
      <c r="N205" s="113"/>
      <c r="O205" s="543"/>
      <c r="P205" s="116"/>
      <c r="Q205" s="115"/>
      <c r="R205" s="114"/>
    </row>
    <row r="206" spans="1:18" x14ac:dyDescent="0.2">
      <c r="A206" s="48"/>
      <c r="B206" s="106"/>
      <c r="C206" s="107"/>
      <c r="D206" s="96"/>
      <c r="E206" s="108"/>
      <c r="F206" s="117"/>
      <c r="G206" s="117"/>
      <c r="H206" s="48"/>
      <c r="I206" s="110"/>
      <c r="J206" s="111"/>
      <c r="K206" s="112"/>
      <c r="L206" s="113"/>
      <c r="M206" s="112"/>
      <c r="N206" s="113"/>
      <c r="O206" s="395"/>
      <c r="P206" s="116"/>
      <c r="Q206" s="115"/>
      <c r="R206" s="114"/>
    </row>
    <row r="207" spans="1:18" x14ac:dyDescent="0.2">
      <c r="A207" s="48"/>
      <c r="B207" s="106"/>
      <c r="C207" s="107"/>
      <c r="D207" s="96"/>
      <c r="E207" s="108"/>
      <c r="F207" s="117"/>
      <c r="G207" s="117"/>
      <c r="H207" s="48"/>
      <c r="I207" s="110"/>
      <c r="J207" s="111"/>
      <c r="K207" s="112"/>
      <c r="L207" s="113"/>
      <c r="M207" s="112"/>
      <c r="N207" s="113"/>
      <c r="O207" s="395"/>
      <c r="P207" s="116"/>
      <c r="Q207" s="115"/>
      <c r="R207" s="114"/>
    </row>
    <row r="208" spans="1:18" x14ac:dyDescent="0.2">
      <c r="A208" s="48"/>
      <c r="B208" s="106"/>
      <c r="C208" s="107"/>
      <c r="D208" s="96"/>
      <c r="E208" s="108"/>
      <c r="F208" s="117"/>
      <c r="G208" s="117"/>
      <c r="H208" s="48"/>
      <c r="I208" s="110"/>
      <c r="J208" s="111"/>
      <c r="K208" s="112"/>
      <c r="L208" s="113"/>
      <c r="M208" s="112"/>
      <c r="N208" s="113"/>
      <c r="O208" s="395"/>
      <c r="P208" s="116"/>
      <c r="Q208" s="115"/>
      <c r="R208" s="114"/>
    </row>
    <row r="209" spans="1:18" x14ac:dyDescent="0.2">
      <c r="A209" s="48"/>
      <c r="B209" s="106"/>
      <c r="C209" s="107"/>
      <c r="D209" s="96"/>
      <c r="E209" s="108"/>
      <c r="F209" s="117"/>
      <c r="G209" s="117"/>
      <c r="H209" s="48"/>
      <c r="I209" s="110"/>
      <c r="J209" s="111"/>
      <c r="K209" s="112"/>
      <c r="L209" s="113"/>
      <c r="M209" s="112"/>
      <c r="N209" s="113"/>
      <c r="O209" s="395"/>
      <c r="P209" s="116"/>
      <c r="Q209" s="115"/>
      <c r="R209" s="114"/>
    </row>
    <row r="210" spans="1:18" x14ac:dyDescent="0.2">
      <c r="A210" s="48"/>
      <c r="B210" s="106"/>
      <c r="C210" s="107"/>
      <c r="D210" s="96"/>
      <c r="E210" s="108"/>
      <c r="F210" s="117"/>
      <c r="G210" s="117"/>
      <c r="H210" s="48"/>
      <c r="I210" s="110"/>
      <c r="J210" s="111"/>
      <c r="K210" s="112"/>
      <c r="L210" s="113"/>
      <c r="M210" s="112"/>
      <c r="N210" s="113"/>
      <c r="O210" s="395"/>
      <c r="P210" s="116"/>
      <c r="Q210" s="115"/>
      <c r="R210" s="114"/>
    </row>
    <row r="211" spans="1:18" x14ac:dyDescent="0.2">
      <c r="A211" s="48"/>
      <c r="B211" s="106"/>
      <c r="C211" s="107"/>
      <c r="D211" s="96"/>
      <c r="E211" s="108"/>
      <c r="F211" s="117"/>
      <c r="G211" s="117"/>
      <c r="H211" s="48"/>
      <c r="I211" s="110"/>
      <c r="J211" s="111"/>
      <c r="K211" s="112"/>
      <c r="L211" s="113"/>
      <c r="M211" s="112"/>
      <c r="N211" s="113"/>
      <c r="O211" s="395"/>
      <c r="P211" s="116"/>
      <c r="Q211" s="115"/>
      <c r="R211" s="114"/>
    </row>
    <row r="212" spans="1:18" x14ac:dyDescent="0.2">
      <c r="A212" s="48"/>
      <c r="B212" s="106"/>
      <c r="C212" s="107"/>
      <c r="D212" s="96"/>
      <c r="E212" s="108"/>
      <c r="F212" s="117"/>
      <c r="G212" s="117"/>
      <c r="H212" s="48"/>
      <c r="I212" s="110"/>
      <c r="J212" s="111"/>
      <c r="K212" s="112"/>
      <c r="L212" s="113"/>
      <c r="M212" s="112"/>
      <c r="N212" s="113"/>
      <c r="O212" s="395"/>
      <c r="P212" s="116"/>
      <c r="Q212" s="115"/>
      <c r="R212" s="114"/>
    </row>
    <row r="213" spans="1:18" x14ac:dyDescent="0.2">
      <c r="A213" s="48"/>
      <c r="B213" s="106"/>
      <c r="C213" s="107"/>
      <c r="D213" s="96"/>
      <c r="E213" s="108"/>
      <c r="F213" s="117"/>
      <c r="G213" s="117"/>
      <c r="H213" s="48"/>
      <c r="I213" s="110"/>
      <c r="J213" s="111"/>
      <c r="K213" s="112"/>
      <c r="L213" s="113"/>
      <c r="M213" s="112"/>
      <c r="N213" s="113"/>
      <c r="O213" s="395"/>
      <c r="P213" s="116"/>
      <c r="Q213" s="115"/>
      <c r="R213" s="114"/>
    </row>
    <row r="214" spans="1:18" x14ac:dyDescent="0.2">
      <c r="A214" s="48"/>
      <c r="B214" s="106"/>
      <c r="C214" s="106"/>
      <c r="D214" s="96"/>
      <c r="E214" s="108"/>
      <c r="F214" s="108"/>
      <c r="G214" s="117"/>
      <c r="H214" s="48"/>
      <c r="I214" s="110"/>
      <c r="J214" s="118"/>
      <c r="K214" s="112"/>
      <c r="L214" s="113"/>
      <c r="M214" s="112"/>
      <c r="N214" s="113"/>
      <c r="O214" s="543"/>
      <c r="P214" s="391"/>
      <c r="Q214" s="392"/>
      <c r="R214" s="393"/>
    </row>
    <row r="215" spans="1:18" x14ac:dyDescent="0.2">
      <c r="A215" s="48"/>
      <c r="B215" s="106"/>
      <c r="C215" s="106"/>
      <c r="D215" s="106"/>
      <c r="E215" s="108"/>
      <c r="F215" s="108"/>
      <c r="G215" s="117"/>
      <c r="H215" s="48"/>
      <c r="I215" s="110"/>
      <c r="J215" s="118"/>
      <c r="K215" s="112"/>
      <c r="L215" s="113"/>
      <c r="M215" s="112"/>
      <c r="N215" s="113"/>
      <c r="O215" s="115"/>
      <c r="P215" s="116"/>
      <c r="Q215" s="115"/>
      <c r="R215" s="114"/>
    </row>
    <row r="216" spans="1:18" ht="21" x14ac:dyDescent="0.4">
      <c r="A216" s="48" t="str">
        <f>IF(ISBLANK(J216),"",MAX(A210:A215)+1)</f>
        <v/>
      </c>
      <c r="B216" s="119"/>
      <c r="C216" s="119"/>
      <c r="D216" s="63"/>
      <c r="E216" s="119"/>
      <c r="F216" s="86"/>
      <c r="G216" s="71"/>
      <c r="H216" s="63"/>
      <c r="I216" s="110"/>
      <c r="J216" s="83"/>
      <c r="K216" s="120"/>
      <c r="L216" s="121"/>
      <c r="M216" s="84"/>
      <c r="N216" s="121"/>
      <c r="O216" s="122"/>
      <c r="P216" s="123"/>
      <c r="Q216" s="122"/>
      <c r="R216" s="124" t="str">
        <f t="shared" ref="R216:R217" si="0">IF(ISBLANK(Q216),"",IFERROR(VLOOKUP(Q216,$Q$2:$R$15,2,FALSE),""))</f>
        <v/>
      </c>
    </row>
    <row r="217" spans="1:18" ht="21" x14ac:dyDescent="0.4">
      <c r="A217" s="48" t="str">
        <f>IF(ISBLANK(J217),"",MAX(A211:A216)+1)</f>
        <v/>
      </c>
      <c r="B217" s="119"/>
      <c r="C217" s="119"/>
      <c r="D217" s="63"/>
      <c r="E217" s="119"/>
      <c r="F217" s="119"/>
      <c r="G217" s="71"/>
      <c r="H217" s="63"/>
      <c r="I217" s="110"/>
      <c r="J217" s="83"/>
      <c r="K217" s="40"/>
      <c r="L217" s="120" t="s">
        <v>113</v>
      </c>
      <c r="M217" s="84"/>
      <c r="N217" s="418">
        <f>SUM(N31:N215)</f>
        <v>0</v>
      </c>
      <c r="O217" s="122">
        <v>19988766.870000001</v>
      </c>
      <c r="P217" s="123"/>
      <c r="Q217" s="122"/>
      <c r="R217" s="124" t="str">
        <f t="shared" si="0"/>
        <v/>
      </c>
    </row>
    <row r="218" spans="1:18" ht="21" x14ac:dyDescent="0.4">
      <c r="A218" s="48"/>
      <c r="B218" s="119"/>
      <c r="C218" s="119"/>
      <c r="D218" s="63"/>
      <c r="E218" s="119"/>
      <c r="F218" s="119"/>
      <c r="G218" s="71"/>
      <c r="H218" s="63"/>
      <c r="I218" s="110"/>
      <c r="J218" s="83"/>
      <c r="K218" s="120"/>
      <c r="L218" s="121"/>
      <c r="M218" s="84"/>
      <c r="N218" s="121"/>
      <c r="O218" s="122"/>
      <c r="P218" s="123"/>
      <c r="Q218" s="122"/>
      <c r="R218" s="124"/>
    </row>
    <row r="219" spans="1:18" x14ac:dyDescent="0.2">
      <c r="K219" s="40"/>
      <c r="M219" s="40"/>
    </row>
    <row r="220" spans="1:18" x14ac:dyDescent="0.2">
      <c r="K220" s="40"/>
      <c r="M220" s="40"/>
    </row>
    <row r="221" spans="1:18" ht="12" x14ac:dyDescent="0.25">
      <c r="K221" s="40"/>
      <c r="M221" s="40"/>
      <c r="P221" s="125"/>
    </row>
    <row r="222" spans="1:18" ht="12" x14ac:dyDescent="0.25">
      <c r="K222" s="40"/>
      <c r="M222" s="40"/>
      <c r="N222" s="88"/>
      <c r="P222" s="116"/>
    </row>
    <row r="223" spans="1:18" x14ac:dyDescent="0.2">
      <c r="K223" s="40"/>
      <c r="M223" s="40"/>
      <c r="O223" s="435"/>
    </row>
    <row r="224" spans="1:18" x14ac:dyDescent="0.2">
      <c r="K224" s="40"/>
      <c r="M224" s="40"/>
    </row>
    <row r="225" spans="11:13" x14ac:dyDescent="0.2">
      <c r="K225" s="40"/>
      <c r="M225" s="40"/>
    </row>
    <row r="226" spans="11:13" x14ac:dyDescent="0.2">
      <c r="K226" s="40"/>
      <c r="M226" s="40"/>
    </row>
    <row r="227" spans="11:13" x14ac:dyDescent="0.2">
      <c r="K227" s="40"/>
      <c r="M227" s="40"/>
    </row>
    <row r="228" spans="11:13" x14ac:dyDescent="0.2">
      <c r="K228" s="40"/>
      <c r="M228" s="40"/>
    </row>
    <row r="229" spans="11:13" x14ac:dyDescent="0.2">
      <c r="K229" s="40"/>
      <c r="M229" s="40"/>
    </row>
    <row r="230" spans="11:13" x14ac:dyDescent="0.2">
      <c r="K230" s="40"/>
      <c r="M230" s="40"/>
    </row>
    <row r="231" spans="11:13" x14ac:dyDescent="0.2">
      <c r="K231" s="40"/>
      <c r="M231" s="40"/>
    </row>
    <row r="232" spans="11:13" x14ac:dyDescent="0.2">
      <c r="K232" s="40"/>
      <c r="M232" s="40"/>
    </row>
    <row r="233" spans="11:13" x14ac:dyDescent="0.2">
      <c r="K233" s="40"/>
      <c r="M233" s="40"/>
    </row>
    <row r="234" spans="11:13" x14ac:dyDescent="0.2">
      <c r="K234" s="40"/>
      <c r="M234" s="40"/>
    </row>
    <row r="235" spans="11:13" x14ac:dyDescent="0.2">
      <c r="K235" s="40"/>
      <c r="M235" s="40"/>
    </row>
    <row r="236" spans="11:13" x14ac:dyDescent="0.2">
      <c r="K236" s="40"/>
      <c r="M236" s="40"/>
    </row>
    <row r="237" spans="11:13" x14ac:dyDescent="0.2">
      <c r="K237" s="40"/>
      <c r="M237" s="40"/>
    </row>
    <row r="238" spans="11:13" x14ac:dyDescent="0.2">
      <c r="K238" s="40"/>
      <c r="M238" s="40"/>
    </row>
    <row r="239" spans="11:13" x14ac:dyDescent="0.2">
      <c r="K239" s="40"/>
      <c r="M239" s="40"/>
    </row>
    <row r="240" spans="11:13" x14ac:dyDescent="0.2">
      <c r="K240" s="40"/>
      <c r="M240" s="40"/>
    </row>
    <row r="241" spans="11:13" x14ac:dyDescent="0.2">
      <c r="K241" s="40"/>
      <c r="M241" s="40"/>
    </row>
    <row r="242" spans="11:13" x14ac:dyDescent="0.2">
      <c r="K242" s="40"/>
      <c r="M242" s="40"/>
    </row>
    <row r="243" spans="11:13" x14ac:dyDescent="0.2">
      <c r="K243" s="40"/>
      <c r="M243" s="40"/>
    </row>
    <row r="244" spans="11:13" x14ac:dyDescent="0.2">
      <c r="K244" s="40"/>
      <c r="M244" s="40"/>
    </row>
    <row r="245" spans="11:13" x14ac:dyDescent="0.2">
      <c r="K245" s="40"/>
      <c r="M245" s="40"/>
    </row>
    <row r="246" spans="11:13" x14ac:dyDescent="0.2">
      <c r="K246" s="40"/>
      <c r="M246" s="40"/>
    </row>
    <row r="247" spans="11:13" x14ac:dyDescent="0.2">
      <c r="K247" s="40"/>
      <c r="M247" s="40"/>
    </row>
    <row r="248" spans="11:13" x14ac:dyDescent="0.2">
      <c r="K248" s="40"/>
      <c r="M248" s="40"/>
    </row>
    <row r="249" spans="11:13" x14ac:dyDescent="0.2">
      <c r="K249" s="40"/>
      <c r="M249" s="40"/>
    </row>
    <row r="250" spans="11:13" x14ac:dyDescent="0.2">
      <c r="K250" s="40"/>
      <c r="M250" s="40"/>
    </row>
    <row r="251" spans="11:13" x14ac:dyDescent="0.2">
      <c r="K251" s="40"/>
      <c r="M251" s="40"/>
    </row>
    <row r="252" spans="11:13" x14ac:dyDescent="0.2">
      <c r="K252" s="40"/>
      <c r="M252" s="40"/>
    </row>
    <row r="253" spans="11:13" x14ac:dyDescent="0.2">
      <c r="K253" s="40"/>
      <c r="M253" s="40"/>
    </row>
    <row r="254" spans="11:13" x14ac:dyDescent="0.2">
      <c r="K254" s="40"/>
      <c r="M254" s="40"/>
    </row>
    <row r="255" spans="11:13" x14ac:dyDescent="0.2">
      <c r="K255" s="40"/>
      <c r="M255" s="40"/>
    </row>
    <row r="256" spans="11:13" x14ac:dyDescent="0.2">
      <c r="K256" s="40"/>
      <c r="M256" s="40"/>
    </row>
    <row r="257" spans="11:13" x14ac:dyDescent="0.2">
      <c r="K257" s="40"/>
      <c r="M257" s="40"/>
    </row>
    <row r="258" spans="11:13" x14ac:dyDescent="0.2">
      <c r="K258" s="40"/>
      <c r="M258" s="40"/>
    </row>
    <row r="259" spans="11:13" x14ac:dyDescent="0.2">
      <c r="K259" s="40"/>
      <c r="M259" s="40"/>
    </row>
    <row r="260" spans="11:13" x14ac:dyDescent="0.2">
      <c r="K260" s="40"/>
      <c r="M260" s="40"/>
    </row>
    <row r="261" spans="11:13" x14ac:dyDescent="0.2">
      <c r="K261" s="40"/>
      <c r="M261" s="40"/>
    </row>
    <row r="262" spans="11:13" x14ac:dyDescent="0.2">
      <c r="K262" s="40"/>
      <c r="M262" s="40"/>
    </row>
    <row r="263" spans="11:13" x14ac:dyDescent="0.2">
      <c r="K263" s="40"/>
      <c r="M263" s="40"/>
    </row>
    <row r="264" spans="11:13" x14ac:dyDescent="0.2">
      <c r="K264" s="40"/>
      <c r="M264" s="40"/>
    </row>
    <row r="265" spans="11:13" x14ac:dyDescent="0.2">
      <c r="K265" s="40"/>
      <c r="M265" s="40"/>
    </row>
    <row r="266" spans="11:13" x14ac:dyDescent="0.2">
      <c r="K266" s="40"/>
      <c r="M266" s="40"/>
    </row>
    <row r="267" spans="11:13" x14ac:dyDescent="0.2">
      <c r="K267" s="40"/>
      <c r="M267" s="40"/>
    </row>
    <row r="268" spans="11:13" x14ac:dyDescent="0.2">
      <c r="K268" s="40"/>
      <c r="M268" s="40"/>
    </row>
  </sheetData>
  <sheetProtection formatCells="0" formatColumns="0" formatRows="0" insertColumns="0" insertRows="0" deleteColumns="0" deleteRows="0" sort="0" autoFilter="0" pivotTables="0"/>
  <autoFilter ref="A30:R217" xr:uid="{00000000-0009-0000-0000-000009000000}"/>
  <mergeCells count="1">
    <mergeCell ref="M29:N29"/>
  </mergeCells>
  <dataValidations count="10">
    <dataValidation type="list" allowBlank="1" showInputMessage="1" showErrorMessage="1" sqref="WVS983254:WVS983255 JG214:JG215 TC214:TC215 ACY214:ACY215 AMU214:AMU215 AWQ214:AWQ215 BGM214:BGM215 BQI214:BQI215 CAE214:CAE215 CKA214:CKA215 CTW214:CTW215 DDS214:DDS215 DNO214:DNO215 DXK214:DXK215 EHG214:EHG215 ERC214:ERC215 FAY214:FAY215 FKU214:FKU215 FUQ214:FUQ215 GEM214:GEM215 GOI214:GOI215 GYE214:GYE215 HIA214:HIA215 HRW214:HRW215 IBS214:IBS215 ILO214:ILO215 IVK214:IVK215 JFG214:JFG215 JPC214:JPC215 JYY214:JYY215 KIU214:KIU215 KSQ214:KSQ215 LCM214:LCM215 LMI214:LMI215 LWE214:LWE215 MGA214:MGA215 MPW214:MPW215 MZS214:MZS215 NJO214:NJO215 NTK214:NTK215 ODG214:ODG215 ONC214:ONC215 OWY214:OWY215 PGU214:PGU215 PQQ214:PQQ215 QAM214:QAM215 QKI214:QKI215 QUE214:QUE215 REA214:REA215 RNW214:RNW215 RXS214:RXS215 SHO214:SHO215 SRK214:SRK215 TBG214:TBG215 TLC214:TLC215 TUY214:TUY215 UEU214:UEU215 UOQ214:UOQ215 UYM214:UYM215 VII214:VII215 VSE214:VSE215 WCA214:WCA215 WLW214:WLW215 WVS214:WVS215 O65750:O65751 JG65750:JG65751 TC65750:TC65751 ACY65750:ACY65751 AMU65750:AMU65751 AWQ65750:AWQ65751 BGM65750:BGM65751 BQI65750:BQI65751 CAE65750:CAE65751 CKA65750:CKA65751 CTW65750:CTW65751 DDS65750:DDS65751 DNO65750:DNO65751 DXK65750:DXK65751 EHG65750:EHG65751 ERC65750:ERC65751 FAY65750:FAY65751 FKU65750:FKU65751 FUQ65750:FUQ65751 GEM65750:GEM65751 GOI65750:GOI65751 GYE65750:GYE65751 HIA65750:HIA65751 HRW65750:HRW65751 IBS65750:IBS65751 ILO65750:ILO65751 IVK65750:IVK65751 JFG65750:JFG65751 JPC65750:JPC65751 JYY65750:JYY65751 KIU65750:KIU65751 KSQ65750:KSQ65751 LCM65750:LCM65751 LMI65750:LMI65751 LWE65750:LWE65751 MGA65750:MGA65751 MPW65750:MPW65751 MZS65750:MZS65751 NJO65750:NJO65751 NTK65750:NTK65751 ODG65750:ODG65751 ONC65750:ONC65751 OWY65750:OWY65751 PGU65750:PGU65751 PQQ65750:PQQ65751 QAM65750:QAM65751 QKI65750:QKI65751 QUE65750:QUE65751 REA65750:REA65751 RNW65750:RNW65751 RXS65750:RXS65751 SHO65750:SHO65751 SRK65750:SRK65751 TBG65750:TBG65751 TLC65750:TLC65751 TUY65750:TUY65751 UEU65750:UEU65751 UOQ65750:UOQ65751 UYM65750:UYM65751 VII65750:VII65751 VSE65750:VSE65751 WCA65750:WCA65751 WLW65750:WLW65751 WVS65750:WVS65751 O131286:O131287 JG131286:JG131287 TC131286:TC131287 ACY131286:ACY131287 AMU131286:AMU131287 AWQ131286:AWQ131287 BGM131286:BGM131287 BQI131286:BQI131287 CAE131286:CAE131287 CKA131286:CKA131287 CTW131286:CTW131287 DDS131286:DDS131287 DNO131286:DNO131287 DXK131286:DXK131287 EHG131286:EHG131287 ERC131286:ERC131287 FAY131286:FAY131287 FKU131286:FKU131287 FUQ131286:FUQ131287 GEM131286:GEM131287 GOI131286:GOI131287 GYE131286:GYE131287 HIA131286:HIA131287 HRW131286:HRW131287 IBS131286:IBS131287 ILO131286:ILO131287 IVK131286:IVK131287 JFG131286:JFG131287 JPC131286:JPC131287 JYY131286:JYY131287 KIU131286:KIU131287 KSQ131286:KSQ131287 LCM131286:LCM131287 LMI131286:LMI131287 LWE131286:LWE131287 MGA131286:MGA131287 MPW131286:MPW131287 MZS131286:MZS131287 NJO131286:NJO131287 NTK131286:NTK131287 ODG131286:ODG131287 ONC131286:ONC131287 OWY131286:OWY131287 PGU131286:PGU131287 PQQ131286:PQQ131287 QAM131286:QAM131287 QKI131286:QKI131287 QUE131286:QUE131287 REA131286:REA131287 RNW131286:RNW131287 RXS131286:RXS131287 SHO131286:SHO131287 SRK131286:SRK131287 TBG131286:TBG131287 TLC131286:TLC131287 TUY131286:TUY131287 UEU131286:UEU131287 UOQ131286:UOQ131287 UYM131286:UYM131287 VII131286:VII131287 VSE131286:VSE131287 WCA131286:WCA131287 WLW131286:WLW131287 WVS131286:WVS131287 O196822:O196823 JG196822:JG196823 TC196822:TC196823 ACY196822:ACY196823 AMU196822:AMU196823 AWQ196822:AWQ196823 BGM196822:BGM196823 BQI196822:BQI196823 CAE196822:CAE196823 CKA196822:CKA196823 CTW196822:CTW196823 DDS196822:DDS196823 DNO196822:DNO196823 DXK196822:DXK196823 EHG196822:EHG196823 ERC196822:ERC196823 FAY196822:FAY196823 FKU196822:FKU196823 FUQ196822:FUQ196823 GEM196822:GEM196823 GOI196822:GOI196823 GYE196822:GYE196823 HIA196822:HIA196823 HRW196822:HRW196823 IBS196822:IBS196823 ILO196822:ILO196823 IVK196822:IVK196823 JFG196822:JFG196823 JPC196822:JPC196823 JYY196822:JYY196823 KIU196822:KIU196823 KSQ196822:KSQ196823 LCM196822:LCM196823 LMI196822:LMI196823 LWE196822:LWE196823 MGA196822:MGA196823 MPW196822:MPW196823 MZS196822:MZS196823 NJO196822:NJO196823 NTK196822:NTK196823 ODG196822:ODG196823 ONC196822:ONC196823 OWY196822:OWY196823 PGU196822:PGU196823 PQQ196822:PQQ196823 QAM196822:QAM196823 QKI196822:QKI196823 QUE196822:QUE196823 REA196822:REA196823 RNW196822:RNW196823 RXS196822:RXS196823 SHO196822:SHO196823 SRK196822:SRK196823 TBG196822:TBG196823 TLC196822:TLC196823 TUY196822:TUY196823 UEU196822:UEU196823 UOQ196822:UOQ196823 UYM196822:UYM196823 VII196822:VII196823 VSE196822:VSE196823 WCA196822:WCA196823 WLW196822:WLW196823 WVS196822:WVS196823 O262358:O262359 JG262358:JG262359 TC262358:TC262359 ACY262358:ACY262359 AMU262358:AMU262359 AWQ262358:AWQ262359 BGM262358:BGM262359 BQI262358:BQI262359 CAE262358:CAE262359 CKA262358:CKA262359 CTW262358:CTW262359 DDS262358:DDS262359 DNO262358:DNO262359 DXK262358:DXK262359 EHG262358:EHG262359 ERC262358:ERC262359 FAY262358:FAY262359 FKU262358:FKU262359 FUQ262358:FUQ262359 GEM262358:GEM262359 GOI262358:GOI262359 GYE262358:GYE262359 HIA262358:HIA262359 HRW262358:HRW262359 IBS262358:IBS262359 ILO262358:ILO262359 IVK262358:IVK262359 JFG262358:JFG262359 JPC262358:JPC262359 JYY262358:JYY262359 KIU262358:KIU262359 KSQ262358:KSQ262359 LCM262358:LCM262359 LMI262358:LMI262359 LWE262358:LWE262359 MGA262358:MGA262359 MPW262358:MPW262359 MZS262358:MZS262359 NJO262358:NJO262359 NTK262358:NTK262359 ODG262358:ODG262359 ONC262358:ONC262359 OWY262358:OWY262359 PGU262358:PGU262359 PQQ262358:PQQ262359 QAM262358:QAM262359 QKI262358:QKI262359 QUE262358:QUE262359 REA262358:REA262359 RNW262358:RNW262359 RXS262358:RXS262359 SHO262358:SHO262359 SRK262358:SRK262359 TBG262358:TBG262359 TLC262358:TLC262359 TUY262358:TUY262359 UEU262358:UEU262359 UOQ262358:UOQ262359 UYM262358:UYM262359 VII262358:VII262359 VSE262358:VSE262359 WCA262358:WCA262359 WLW262358:WLW262359 WVS262358:WVS262359 O327894:O327895 JG327894:JG327895 TC327894:TC327895 ACY327894:ACY327895 AMU327894:AMU327895 AWQ327894:AWQ327895 BGM327894:BGM327895 BQI327894:BQI327895 CAE327894:CAE327895 CKA327894:CKA327895 CTW327894:CTW327895 DDS327894:DDS327895 DNO327894:DNO327895 DXK327894:DXK327895 EHG327894:EHG327895 ERC327894:ERC327895 FAY327894:FAY327895 FKU327894:FKU327895 FUQ327894:FUQ327895 GEM327894:GEM327895 GOI327894:GOI327895 GYE327894:GYE327895 HIA327894:HIA327895 HRW327894:HRW327895 IBS327894:IBS327895 ILO327894:ILO327895 IVK327894:IVK327895 JFG327894:JFG327895 JPC327894:JPC327895 JYY327894:JYY327895 KIU327894:KIU327895 KSQ327894:KSQ327895 LCM327894:LCM327895 LMI327894:LMI327895 LWE327894:LWE327895 MGA327894:MGA327895 MPW327894:MPW327895 MZS327894:MZS327895 NJO327894:NJO327895 NTK327894:NTK327895 ODG327894:ODG327895 ONC327894:ONC327895 OWY327894:OWY327895 PGU327894:PGU327895 PQQ327894:PQQ327895 QAM327894:QAM327895 QKI327894:QKI327895 QUE327894:QUE327895 REA327894:REA327895 RNW327894:RNW327895 RXS327894:RXS327895 SHO327894:SHO327895 SRK327894:SRK327895 TBG327894:TBG327895 TLC327894:TLC327895 TUY327894:TUY327895 UEU327894:UEU327895 UOQ327894:UOQ327895 UYM327894:UYM327895 VII327894:VII327895 VSE327894:VSE327895 WCA327894:WCA327895 WLW327894:WLW327895 WVS327894:WVS327895 O393430:O393431 JG393430:JG393431 TC393430:TC393431 ACY393430:ACY393431 AMU393430:AMU393431 AWQ393430:AWQ393431 BGM393430:BGM393431 BQI393430:BQI393431 CAE393430:CAE393431 CKA393430:CKA393431 CTW393430:CTW393431 DDS393430:DDS393431 DNO393430:DNO393431 DXK393430:DXK393431 EHG393430:EHG393431 ERC393430:ERC393431 FAY393430:FAY393431 FKU393430:FKU393431 FUQ393430:FUQ393431 GEM393430:GEM393431 GOI393430:GOI393431 GYE393430:GYE393431 HIA393430:HIA393431 HRW393430:HRW393431 IBS393430:IBS393431 ILO393430:ILO393431 IVK393430:IVK393431 JFG393430:JFG393431 JPC393430:JPC393431 JYY393430:JYY393431 KIU393430:KIU393431 KSQ393430:KSQ393431 LCM393430:LCM393431 LMI393430:LMI393431 LWE393430:LWE393431 MGA393430:MGA393431 MPW393430:MPW393431 MZS393430:MZS393431 NJO393430:NJO393431 NTK393430:NTK393431 ODG393430:ODG393431 ONC393430:ONC393431 OWY393430:OWY393431 PGU393430:PGU393431 PQQ393430:PQQ393431 QAM393430:QAM393431 QKI393430:QKI393431 QUE393430:QUE393431 REA393430:REA393431 RNW393430:RNW393431 RXS393430:RXS393431 SHO393430:SHO393431 SRK393430:SRK393431 TBG393430:TBG393431 TLC393430:TLC393431 TUY393430:TUY393431 UEU393430:UEU393431 UOQ393430:UOQ393431 UYM393430:UYM393431 VII393430:VII393431 VSE393430:VSE393431 WCA393430:WCA393431 WLW393430:WLW393431 WVS393430:WVS393431 O458966:O458967 JG458966:JG458967 TC458966:TC458967 ACY458966:ACY458967 AMU458966:AMU458967 AWQ458966:AWQ458967 BGM458966:BGM458967 BQI458966:BQI458967 CAE458966:CAE458967 CKA458966:CKA458967 CTW458966:CTW458967 DDS458966:DDS458967 DNO458966:DNO458967 DXK458966:DXK458967 EHG458966:EHG458967 ERC458966:ERC458967 FAY458966:FAY458967 FKU458966:FKU458967 FUQ458966:FUQ458967 GEM458966:GEM458967 GOI458966:GOI458967 GYE458966:GYE458967 HIA458966:HIA458967 HRW458966:HRW458967 IBS458966:IBS458967 ILO458966:ILO458967 IVK458966:IVK458967 JFG458966:JFG458967 JPC458966:JPC458967 JYY458966:JYY458967 KIU458966:KIU458967 KSQ458966:KSQ458967 LCM458966:LCM458967 LMI458966:LMI458967 LWE458966:LWE458967 MGA458966:MGA458967 MPW458966:MPW458967 MZS458966:MZS458967 NJO458966:NJO458967 NTK458966:NTK458967 ODG458966:ODG458967 ONC458966:ONC458967 OWY458966:OWY458967 PGU458966:PGU458967 PQQ458966:PQQ458967 QAM458966:QAM458967 QKI458966:QKI458967 QUE458966:QUE458967 REA458966:REA458967 RNW458966:RNW458967 RXS458966:RXS458967 SHO458966:SHO458967 SRK458966:SRK458967 TBG458966:TBG458967 TLC458966:TLC458967 TUY458966:TUY458967 UEU458966:UEU458967 UOQ458966:UOQ458967 UYM458966:UYM458967 VII458966:VII458967 VSE458966:VSE458967 WCA458966:WCA458967 WLW458966:WLW458967 WVS458966:WVS458967 O524502:O524503 JG524502:JG524503 TC524502:TC524503 ACY524502:ACY524503 AMU524502:AMU524503 AWQ524502:AWQ524503 BGM524502:BGM524503 BQI524502:BQI524503 CAE524502:CAE524503 CKA524502:CKA524503 CTW524502:CTW524503 DDS524502:DDS524503 DNO524502:DNO524503 DXK524502:DXK524503 EHG524502:EHG524503 ERC524502:ERC524503 FAY524502:FAY524503 FKU524502:FKU524503 FUQ524502:FUQ524503 GEM524502:GEM524503 GOI524502:GOI524503 GYE524502:GYE524503 HIA524502:HIA524503 HRW524502:HRW524503 IBS524502:IBS524503 ILO524502:ILO524503 IVK524502:IVK524503 JFG524502:JFG524503 JPC524502:JPC524503 JYY524502:JYY524503 KIU524502:KIU524503 KSQ524502:KSQ524503 LCM524502:LCM524503 LMI524502:LMI524503 LWE524502:LWE524503 MGA524502:MGA524503 MPW524502:MPW524503 MZS524502:MZS524503 NJO524502:NJO524503 NTK524502:NTK524503 ODG524502:ODG524503 ONC524502:ONC524503 OWY524502:OWY524503 PGU524502:PGU524503 PQQ524502:PQQ524503 QAM524502:QAM524503 QKI524502:QKI524503 QUE524502:QUE524503 REA524502:REA524503 RNW524502:RNW524503 RXS524502:RXS524503 SHO524502:SHO524503 SRK524502:SRK524503 TBG524502:TBG524503 TLC524502:TLC524503 TUY524502:TUY524503 UEU524502:UEU524503 UOQ524502:UOQ524503 UYM524502:UYM524503 VII524502:VII524503 VSE524502:VSE524503 WCA524502:WCA524503 WLW524502:WLW524503 WVS524502:WVS524503 O590038:O590039 JG590038:JG590039 TC590038:TC590039 ACY590038:ACY590039 AMU590038:AMU590039 AWQ590038:AWQ590039 BGM590038:BGM590039 BQI590038:BQI590039 CAE590038:CAE590039 CKA590038:CKA590039 CTW590038:CTW590039 DDS590038:DDS590039 DNO590038:DNO590039 DXK590038:DXK590039 EHG590038:EHG590039 ERC590038:ERC590039 FAY590038:FAY590039 FKU590038:FKU590039 FUQ590038:FUQ590039 GEM590038:GEM590039 GOI590038:GOI590039 GYE590038:GYE590039 HIA590038:HIA590039 HRW590038:HRW590039 IBS590038:IBS590039 ILO590038:ILO590039 IVK590038:IVK590039 JFG590038:JFG590039 JPC590038:JPC590039 JYY590038:JYY590039 KIU590038:KIU590039 KSQ590038:KSQ590039 LCM590038:LCM590039 LMI590038:LMI590039 LWE590038:LWE590039 MGA590038:MGA590039 MPW590038:MPW590039 MZS590038:MZS590039 NJO590038:NJO590039 NTK590038:NTK590039 ODG590038:ODG590039 ONC590038:ONC590039 OWY590038:OWY590039 PGU590038:PGU590039 PQQ590038:PQQ590039 QAM590038:QAM590039 QKI590038:QKI590039 QUE590038:QUE590039 REA590038:REA590039 RNW590038:RNW590039 RXS590038:RXS590039 SHO590038:SHO590039 SRK590038:SRK590039 TBG590038:TBG590039 TLC590038:TLC590039 TUY590038:TUY590039 UEU590038:UEU590039 UOQ590038:UOQ590039 UYM590038:UYM590039 VII590038:VII590039 VSE590038:VSE590039 WCA590038:WCA590039 WLW590038:WLW590039 WVS590038:WVS590039 O655574:O655575 JG655574:JG655575 TC655574:TC655575 ACY655574:ACY655575 AMU655574:AMU655575 AWQ655574:AWQ655575 BGM655574:BGM655575 BQI655574:BQI655575 CAE655574:CAE655575 CKA655574:CKA655575 CTW655574:CTW655575 DDS655574:DDS655575 DNO655574:DNO655575 DXK655574:DXK655575 EHG655574:EHG655575 ERC655574:ERC655575 FAY655574:FAY655575 FKU655574:FKU655575 FUQ655574:FUQ655575 GEM655574:GEM655575 GOI655574:GOI655575 GYE655574:GYE655575 HIA655574:HIA655575 HRW655574:HRW655575 IBS655574:IBS655575 ILO655574:ILO655575 IVK655574:IVK655575 JFG655574:JFG655575 JPC655574:JPC655575 JYY655574:JYY655575 KIU655574:KIU655575 KSQ655574:KSQ655575 LCM655574:LCM655575 LMI655574:LMI655575 LWE655574:LWE655575 MGA655574:MGA655575 MPW655574:MPW655575 MZS655574:MZS655575 NJO655574:NJO655575 NTK655574:NTK655575 ODG655574:ODG655575 ONC655574:ONC655575 OWY655574:OWY655575 PGU655574:PGU655575 PQQ655574:PQQ655575 QAM655574:QAM655575 QKI655574:QKI655575 QUE655574:QUE655575 REA655574:REA655575 RNW655574:RNW655575 RXS655574:RXS655575 SHO655574:SHO655575 SRK655574:SRK655575 TBG655574:TBG655575 TLC655574:TLC655575 TUY655574:TUY655575 UEU655574:UEU655575 UOQ655574:UOQ655575 UYM655574:UYM655575 VII655574:VII655575 VSE655574:VSE655575 WCA655574:WCA655575 WLW655574:WLW655575 WVS655574:WVS655575 O721110:O721111 JG721110:JG721111 TC721110:TC721111 ACY721110:ACY721111 AMU721110:AMU721111 AWQ721110:AWQ721111 BGM721110:BGM721111 BQI721110:BQI721111 CAE721110:CAE721111 CKA721110:CKA721111 CTW721110:CTW721111 DDS721110:DDS721111 DNO721110:DNO721111 DXK721110:DXK721111 EHG721110:EHG721111 ERC721110:ERC721111 FAY721110:FAY721111 FKU721110:FKU721111 FUQ721110:FUQ721111 GEM721110:GEM721111 GOI721110:GOI721111 GYE721110:GYE721111 HIA721110:HIA721111 HRW721110:HRW721111 IBS721110:IBS721111 ILO721110:ILO721111 IVK721110:IVK721111 JFG721110:JFG721111 JPC721110:JPC721111 JYY721110:JYY721111 KIU721110:KIU721111 KSQ721110:KSQ721111 LCM721110:LCM721111 LMI721110:LMI721111 LWE721110:LWE721111 MGA721110:MGA721111 MPW721110:MPW721111 MZS721110:MZS721111 NJO721110:NJO721111 NTK721110:NTK721111 ODG721110:ODG721111 ONC721110:ONC721111 OWY721110:OWY721111 PGU721110:PGU721111 PQQ721110:PQQ721111 QAM721110:QAM721111 QKI721110:QKI721111 QUE721110:QUE721111 REA721110:REA721111 RNW721110:RNW721111 RXS721110:RXS721111 SHO721110:SHO721111 SRK721110:SRK721111 TBG721110:TBG721111 TLC721110:TLC721111 TUY721110:TUY721111 UEU721110:UEU721111 UOQ721110:UOQ721111 UYM721110:UYM721111 VII721110:VII721111 VSE721110:VSE721111 WCA721110:WCA721111 WLW721110:WLW721111 WVS721110:WVS721111 O786646:O786647 JG786646:JG786647 TC786646:TC786647 ACY786646:ACY786647 AMU786646:AMU786647 AWQ786646:AWQ786647 BGM786646:BGM786647 BQI786646:BQI786647 CAE786646:CAE786647 CKA786646:CKA786647 CTW786646:CTW786647 DDS786646:DDS786647 DNO786646:DNO786647 DXK786646:DXK786647 EHG786646:EHG786647 ERC786646:ERC786647 FAY786646:FAY786647 FKU786646:FKU786647 FUQ786646:FUQ786647 GEM786646:GEM786647 GOI786646:GOI786647 GYE786646:GYE786647 HIA786646:HIA786647 HRW786646:HRW786647 IBS786646:IBS786647 ILO786646:ILO786647 IVK786646:IVK786647 JFG786646:JFG786647 JPC786646:JPC786647 JYY786646:JYY786647 KIU786646:KIU786647 KSQ786646:KSQ786647 LCM786646:LCM786647 LMI786646:LMI786647 LWE786646:LWE786647 MGA786646:MGA786647 MPW786646:MPW786647 MZS786646:MZS786647 NJO786646:NJO786647 NTK786646:NTK786647 ODG786646:ODG786647 ONC786646:ONC786647 OWY786646:OWY786647 PGU786646:PGU786647 PQQ786646:PQQ786647 QAM786646:QAM786647 QKI786646:QKI786647 QUE786646:QUE786647 REA786646:REA786647 RNW786646:RNW786647 RXS786646:RXS786647 SHO786646:SHO786647 SRK786646:SRK786647 TBG786646:TBG786647 TLC786646:TLC786647 TUY786646:TUY786647 UEU786646:UEU786647 UOQ786646:UOQ786647 UYM786646:UYM786647 VII786646:VII786647 VSE786646:VSE786647 WCA786646:WCA786647 WLW786646:WLW786647 WVS786646:WVS786647 O852182:O852183 JG852182:JG852183 TC852182:TC852183 ACY852182:ACY852183 AMU852182:AMU852183 AWQ852182:AWQ852183 BGM852182:BGM852183 BQI852182:BQI852183 CAE852182:CAE852183 CKA852182:CKA852183 CTW852182:CTW852183 DDS852182:DDS852183 DNO852182:DNO852183 DXK852182:DXK852183 EHG852182:EHG852183 ERC852182:ERC852183 FAY852182:FAY852183 FKU852182:FKU852183 FUQ852182:FUQ852183 GEM852182:GEM852183 GOI852182:GOI852183 GYE852182:GYE852183 HIA852182:HIA852183 HRW852182:HRW852183 IBS852182:IBS852183 ILO852182:ILO852183 IVK852182:IVK852183 JFG852182:JFG852183 JPC852182:JPC852183 JYY852182:JYY852183 KIU852182:KIU852183 KSQ852182:KSQ852183 LCM852182:LCM852183 LMI852182:LMI852183 LWE852182:LWE852183 MGA852182:MGA852183 MPW852182:MPW852183 MZS852182:MZS852183 NJO852182:NJO852183 NTK852182:NTK852183 ODG852182:ODG852183 ONC852182:ONC852183 OWY852182:OWY852183 PGU852182:PGU852183 PQQ852182:PQQ852183 QAM852182:QAM852183 QKI852182:QKI852183 QUE852182:QUE852183 REA852182:REA852183 RNW852182:RNW852183 RXS852182:RXS852183 SHO852182:SHO852183 SRK852182:SRK852183 TBG852182:TBG852183 TLC852182:TLC852183 TUY852182:TUY852183 UEU852182:UEU852183 UOQ852182:UOQ852183 UYM852182:UYM852183 VII852182:VII852183 VSE852182:VSE852183 WCA852182:WCA852183 WLW852182:WLW852183 WVS852182:WVS852183 O917718:O917719 JG917718:JG917719 TC917718:TC917719 ACY917718:ACY917719 AMU917718:AMU917719 AWQ917718:AWQ917719 BGM917718:BGM917719 BQI917718:BQI917719 CAE917718:CAE917719 CKA917718:CKA917719 CTW917718:CTW917719 DDS917718:DDS917719 DNO917718:DNO917719 DXK917718:DXK917719 EHG917718:EHG917719 ERC917718:ERC917719 FAY917718:FAY917719 FKU917718:FKU917719 FUQ917718:FUQ917719 GEM917718:GEM917719 GOI917718:GOI917719 GYE917718:GYE917719 HIA917718:HIA917719 HRW917718:HRW917719 IBS917718:IBS917719 ILO917718:ILO917719 IVK917718:IVK917719 JFG917718:JFG917719 JPC917718:JPC917719 JYY917718:JYY917719 KIU917718:KIU917719 KSQ917718:KSQ917719 LCM917718:LCM917719 LMI917718:LMI917719 LWE917718:LWE917719 MGA917718:MGA917719 MPW917718:MPW917719 MZS917718:MZS917719 NJO917718:NJO917719 NTK917718:NTK917719 ODG917718:ODG917719 ONC917718:ONC917719 OWY917718:OWY917719 PGU917718:PGU917719 PQQ917718:PQQ917719 QAM917718:QAM917719 QKI917718:QKI917719 QUE917718:QUE917719 REA917718:REA917719 RNW917718:RNW917719 RXS917718:RXS917719 SHO917718:SHO917719 SRK917718:SRK917719 TBG917718:TBG917719 TLC917718:TLC917719 TUY917718:TUY917719 UEU917718:UEU917719 UOQ917718:UOQ917719 UYM917718:UYM917719 VII917718:VII917719 VSE917718:VSE917719 WCA917718:WCA917719 WLW917718:WLW917719 WVS917718:WVS917719 O983254:O983255 JG983254:JG983255 TC983254:TC983255 ACY983254:ACY983255 AMU983254:AMU983255 AWQ983254:AWQ983255 BGM983254:BGM983255 BQI983254:BQI983255 CAE983254:CAE983255 CKA983254:CKA983255 CTW983254:CTW983255 DDS983254:DDS983255 DNO983254:DNO983255 DXK983254:DXK983255 EHG983254:EHG983255 ERC983254:ERC983255 FAY983254:FAY983255 FKU983254:FKU983255 FUQ983254:FUQ983255 GEM983254:GEM983255 GOI983254:GOI983255 GYE983254:GYE983255 HIA983254:HIA983255 HRW983254:HRW983255 IBS983254:IBS983255 ILO983254:ILO983255 IVK983254:IVK983255 JFG983254:JFG983255 JPC983254:JPC983255 JYY983254:JYY983255 KIU983254:KIU983255 KSQ983254:KSQ983255 LCM983254:LCM983255 LMI983254:LMI983255 LWE983254:LWE983255 MGA983254:MGA983255 MPW983254:MPW983255 MZS983254:MZS983255 NJO983254:NJO983255 NTK983254:NTK983255 ODG983254:ODG983255 ONC983254:ONC983255 OWY983254:OWY983255 PGU983254:PGU983255 PQQ983254:PQQ983255 QAM983254:QAM983255 QKI983254:QKI983255 QUE983254:QUE983255 REA983254:REA983255 RNW983254:RNW983255 RXS983254:RXS983255 SHO983254:SHO983255 SRK983254:SRK983255 TBG983254:TBG983255 TLC983254:TLC983255 TUY983254:TUY983255 UEU983254:UEU983255 UOQ983254:UOQ983255 UYM983254:UYM983255 VII983254:VII983255 VSE983254:VSE983255 WCA983254:WCA983255 WLW983254:WLW983255 O215" xr:uid="{00000000-0002-0000-0900-000000000000}">
      <formula1>#REF!</formula1>
    </dataValidation>
    <dataValidation type="list" allowBlank="1" showInputMessage="1" showErrorMessage="1" sqref="WVT983262 WLX983262 P65304:P65754 JH65304:JH65754 TD65304:TD65754 ACZ65304:ACZ65754 AMV65304:AMV65754 AWR65304:AWR65754 BGN65304:BGN65754 BQJ65304:BQJ65754 CAF65304:CAF65754 CKB65304:CKB65754 CTX65304:CTX65754 DDT65304:DDT65754 DNP65304:DNP65754 DXL65304:DXL65754 EHH65304:EHH65754 ERD65304:ERD65754 FAZ65304:FAZ65754 FKV65304:FKV65754 FUR65304:FUR65754 GEN65304:GEN65754 GOJ65304:GOJ65754 GYF65304:GYF65754 HIB65304:HIB65754 HRX65304:HRX65754 IBT65304:IBT65754 ILP65304:ILP65754 IVL65304:IVL65754 JFH65304:JFH65754 JPD65304:JPD65754 JYZ65304:JYZ65754 KIV65304:KIV65754 KSR65304:KSR65754 LCN65304:LCN65754 LMJ65304:LMJ65754 LWF65304:LWF65754 MGB65304:MGB65754 MPX65304:MPX65754 MZT65304:MZT65754 NJP65304:NJP65754 NTL65304:NTL65754 ODH65304:ODH65754 OND65304:OND65754 OWZ65304:OWZ65754 PGV65304:PGV65754 PQR65304:PQR65754 QAN65304:QAN65754 QKJ65304:QKJ65754 QUF65304:QUF65754 REB65304:REB65754 RNX65304:RNX65754 RXT65304:RXT65754 SHP65304:SHP65754 SRL65304:SRL65754 TBH65304:TBH65754 TLD65304:TLD65754 TUZ65304:TUZ65754 UEV65304:UEV65754 UOR65304:UOR65754 UYN65304:UYN65754 VIJ65304:VIJ65754 VSF65304:VSF65754 WCB65304:WCB65754 WLX65304:WLX65754 WVT65304:WVT65754 P130840:P131290 JH130840:JH131290 TD130840:TD131290 ACZ130840:ACZ131290 AMV130840:AMV131290 AWR130840:AWR131290 BGN130840:BGN131290 BQJ130840:BQJ131290 CAF130840:CAF131290 CKB130840:CKB131290 CTX130840:CTX131290 DDT130840:DDT131290 DNP130840:DNP131290 DXL130840:DXL131290 EHH130840:EHH131290 ERD130840:ERD131290 FAZ130840:FAZ131290 FKV130840:FKV131290 FUR130840:FUR131290 GEN130840:GEN131290 GOJ130840:GOJ131290 GYF130840:GYF131290 HIB130840:HIB131290 HRX130840:HRX131290 IBT130840:IBT131290 ILP130840:ILP131290 IVL130840:IVL131290 JFH130840:JFH131290 JPD130840:JPD131290 JYZ130840:JYZ131290 KIV130840:KIV131290 KSR130840:KSR131290 LCN130840:LCN131290 LMJ130840:LMJ131290 LWF130840:LWF131290 MGB130840:MGB131290 MPX130840:MPX131290 MZT130840:MZT131290 NJP130840:NJP131290 NTL130840:NTL131290 ODH130840:ODH131290 OND130840:OND131290 OWZ130840:OWZ131290 PGV130840:PGV131290 PQR130840:PQR131290 QAN130840:QAN131290 QKJ130840:QKJ131290 QUF130840:QUF131290 REB130840:REB131290 RNX130840:RNX131290 RXT130840:RXT131290 SHP130840:SHP131290 SRL130840:SRL131290 TBH130840:TBH131290 TLD130840:TLD131290 TUZ130840:TUZ131290 UEV130840:UEV131290 UOR130840:UOR131290 UYN130840:UYN131290 VIJ130840:VIJ131290 VSF130840:VSF131290 WCB130840:WCB131290 WLX130840:WLX131290 WVT130840:WVT131290 P196376:P196826 JH196376:JH196826 TD196376:TD196826 ACZ196376:ACZ196826 AMV196376:AMV196826 AWR196376:AWR196826 BGN196376:BGN196826 BQJ196376:BQJ196826 CAF196376:CAF196826 CKB196376:CKB196826 CTX196376:CTX196826 DDT196376:DDT196826 DNP196376:DNP196826 DXL196376:DXL196826 EHH196376:EHH196826 ERD196376:ERD196826 FAZ196376:FAZ196826 FKV196376:FKV196826 FUR196376:FUR196826 GEN196376:GEN196826 GOJ196376:GOJ196826 GYF196376:GYF196826 HIB196376:HIB196826 HRX196376:HRX196826 IBT196376:IBT196826 ILP196376:ILP196826 IVL196376:IVL196826 JFH196376:JFH196826 JPD196376:JPD196826 JYZ196376:JYZ196826 KIV196376:KIV196826 KSR196376:KSR196826 LCN196376:LCN196826 LMJ196376:LMJ196826 LWF196376:LWF196826 MGB196376:MGB196826 MPX196376:MPX196826 MZT196376:MZT196826 NJP196376:NJP196826 NTL196376:NTL196826 ODH196376:ODH196826 OND196376:OND196826 OWZ196376:OWZ196826 PGV196376:PGV196826 PQR196376:PQR196826 QAN196376:QAN196826 QKJ196376:QKJ196826 QUF196376:QUF196826 REB196376:REB196826 RNX196376:RNX196826 RXT196376:RXT196826 SHP196376:SHP196826 SRL196376:SRL196826 TBH196376:TBH196826 TLD196376:TLD196826 TUZ196376:TUZ196826 UEV196376:UEV196826 UOR196376:UOR196826 UYN196376:UYN196826 VIJ196376:VIJ196826 VSF196376:VSF196826 WCB196376:WCB196826 WLX196376:WLX196826 WVT196376:WVT196826 P261912:P262362 JH261912:JH262362 TD261912:TD262362 ACZ261912:ACZ262362 AMV261912:AMV262362 AWR261912:AWR262362 BGN261912:BGN262362 BQJ261912:BQJ262362 CAF261912:CAF262362 CKB261912:CKB262362 CTX261912:CTX262362 DDT261912:DDT262362 DNP261912:DNP262362 DXL261912:DXL262362 EHH261912:EHH262362 ERD261912:ERD262362 FAZ261912:FAZ262362 FKV261912:FKV262362 FUR261912:FUR262362 GEN261912:GEN262362 GOJ261912:GOJ262362 GYF261912:GYF262362 HIB261912:HIB262362 HRX261912:HRX262362 IBT261912:IBT262362 ILP261912:ILP262362 IVL261912:IVL262362 JFH261912:JFH262362 JPD261912:JPD262362 JYZ261912:JYZ262362 KIV261912:KIV262362 KSR261912:KSR262362 LCN261912:LCN262362 LMJ261912:LMJ262362 LWF261912:LWF262362 MGB261912:MGB262362 MPX261912:MPX262362 MZT261912:MZT262362 NJP261912:NJP262362 NTL261912:NTL262362 ODH261912:ODH262362 OND261912:OND262362 OWZ261912:OWZ262362 PGV261912:PGV262362 PQR261912:PQR262362 QAN261912:QAN262362 QKJ261912:QKJ262362 QUF261912:QUF262362 REB261912:REB262362 RNX261912:RNX262362 RXT261912:RXT262362 SHP261912:SHP262362 SRL261912:SRL262362 TBH261912:TBH262362 TLD261912:TLD262362 TUZ261912:TUZ262362 UEV261912:UEV262362 UOR261912:UOR262362 UYN261912:UYN262362 VIJ261912:VIJ262362 VSF261912:VSF262362 WCB261912:WCB262362 WLX261912:WLX262362 WVT261912:WVT262362 P327448:P327898 JH327448:JH327898 TD327448:TD327898 ACZ327448:ACZ327898 AMV327448:AMV327898 AWR327448:AWR327898 BGN327448:BGN327898 BQJ327448:BQJ327898 CAF327448:CAF327898 CKB327448:CKB327898 CTX327448:CTX327898 DDT327448:DDT327898 DNP327448:DNP327898 DXL327448:DXL327898 EHH327448:EHH327898 ERD327448:ERD327898 FAZ327448:FAZ327898 FKV327448:FKV327898 FUR327448:FUR327898 GEN327448:GEN327898 GOJ327448:GOJ327898 GYF327448:GYF327898 HIB327448:HIB327898 HRX327448:HRX327898 IBT327448:IBT327898 ILP327448:ILP327898 IVL327448:IVL327898 JFH327448:JFH327898 JPD327448:JPD327898 JYZ327448:JYZ327898 KIV327448:KIV327898 KSR327448:KSR327898 LCN327448:LCN327898 LMJ327448:LMJ327898 LWF327448:LWF327898 MGB327448:MGB327898 MPX327448:MPX327898 MZT327448:MZT327898 NJP327448:NJP327898 NTL327448:NTL327898 ODH327448:ODH327898 OND327448:OND327898 OWZ327448:OWZ327898 PGV327448:PGV327898 PQR327448:PQR327898 QAN327448:QAN327898 QKJ327448:QKJ327898 QUF327448:QUF327898 REB327448:REB327898 RNX327448:RNX327898 RXT327448:RXT327898 SHP327448:SHP327898 SRL327448:SRL327898 TBH327448:TBH327898 TLD327448:TLD327898 TUZ327448:TUZ327898 UEV327448:UEV327898 UOR327448:UOR327898 UYN327448:UYN327898 VIJ327448:VIJ327898 VSF327448:VSF327898 WCB327448:WCB327898 WLX327448:WLX327898 WVT327448:WVT327898 P392984:P393434 JH392984:JH393434 TD392984:TD393434 ACZ392984:ACZ393434 AMV392984:AMV393434 AWR392984:AWR393434 BGN392984:BGN393434 BQJ392984:BQJ393434 CAF392984:CAF393434 CKB392984:CKB393434 CTX392984:CTX393434 DDT392984:DDT393434 DNP392984:DNP393434 DXL392984:DXL393434 EHH392984:EHH393434 ERD392984:ERD393434 FAZ392984:FAZ393434 FKV392984:FKV393434 FUR392984:FUR393434 GEN392984:GEN393434 GOJ392984:GOJ393434 GYF392984:GYF393434 HIB392984:HIB393434 HRX392984:HRX393434 IBT392984:IBT393434 ILP392984:ILP393434 IVL392984:IVL393434 JFH392984:JFH393434 JPD392984:JPD393434 JYZ392984:JYZ393434 KIV392984:KIV393434 KSR392984:KSR393434 LCN392984:LCN393434 LMJ392984:LMJ393434 LWF392984:LWF393434 MGB392984:MGB393434 MPX392984:MPX393434 MZT392984:MZT393434 NJP392984:NJP393434 NTL392984:NTL393434 ODH392984:ODH393434 OND392984:OND393434 OWZ392984:OWZ393434 PGV392984:PGV393434 PQR392984:PQR393434 QAN392984:QAN393434 QKJ392984:QKJ393434 QUF392984:QUF393434 REB392984:REB393434 RNX392984:RNX393434 RXT392984:RXT393434 SHP392984:SHP393434 SRL392984:SRL393434 TBH392984:TBH393434 TLD392984:TLD393434 TUZ392984:TUZ393434 UEV392984:UEV393434 UOR392984:UOR393434 UYN392984:UYN393434 VIJ392984:VIJ393434 VSF392984:VSF393434 WCB392984:WCB393434 WLX392984:WLX393434 WVT392984:WVT393434 P458520:P458970 JH458520:JH458970 TD458520:TD458970 ACZ458520:ACZ458970 AMV458520:AMV458970 AWR458520:AWR458970 BGN458520:BGN458970 BQJ458520:BQJ458970 CAF458520:CAF458970 CKB458520:CKB458970 CTX458520:CTX458970 DDT458520:DDT458970 DNP458520:DNP458970 DXL458520:DXL458970 EHH458520:EHH458970 ERD458520:ERD458970 FAZ458520:FAZ458970 FKV458520:FKV458970 FUR458520:FUR458970 GEN458520:GEN458970 GOJ458520:GOJ458970 GYF458520:GYF458970 HIB458520:HIB458970 HRX458520:HRX458970 IBT458520:IBT458970 ILP458520:ILP458970 IVL458520:IVL458970 JFH458520:JFH458970 JPD458520:JPD458970 JYZ458520:JYZ458970 KIV458520:KIV458970 KSR458520:KSR458970 LCN458520:LCN458970 LMJ458520:LMJ458970 LWF458520:LWF458970 MGB458520:MGB458970 MPX458520:MPX458970 MZT458520:MZT458970 NJP458520:NJP458970 NTL458520:NTL458970 ODH458520:ODH458970 OND458520:OND458970 OWZ458520:OWZ458970 PGV458520:PGV458970 PQR458520:PQR458970 QAN458520:QAN458970 QKJ458520:QKJ458970 QUF458520:QUF458970 REB458520:REB458970 RNX458520:RNX458970 RXT458520:RXT458970 SHP458520:SHP458970 SRL458520:SRL458970 TBH458520:TBH458970 TLD458520:TLD458970 TUZ458520:TUZ458970 UEV458520:UEV458970 UOR458520:UOR458970 UYN458520:UYN458970 VIJ458520:VIJ458970 VSF458520:VSF458970 WCB458520:WCB458970 WLX458520:WLX458970 WVT458520:WVT458970 P524056:P524506 JH524056:JH524506 TD524056:TD524506 ACZ524056:ACZ524506 AMV524056:AMV524506 AWR524056:AWR524506 BGN524056:BGN524506 BQJ524056:BQJ524506 CAF524056:CAF524506 CKB524056:CKB524506 CTX524056:CTX524506 DDT524056:DDT524506 DNP524056:DNP524506 DXL524056:DXL524506 EHH524056:EHH524506 ERD524056:ERD524506 FAZ524056:FAZ524506 FKV524056:FKV524506 FUR524056:FUR524506 GEN524056:GEN524506 GOJ524056:GOJ524506 GYF524056:GYF524506 HIB524056:HIB524506 HRX524056:HRX524506 IBT524056:IBT524506 ILP524056:ILP524506 IVL524056:IVL524506 JFH524056:JFH524506 JPD524056:JPD524506 JYZ524056:JYZ524506 KIV524056:KIV524506 KSR524056:KSR524506 LCN524056:LCN524506 LMJ524056:LMJ524506 LWF524056:LWF524506 MGB524056:MGB524506 MPX524056:MPX524506 MZT524056:MZT524506 NJP524056:NJP524506 NTL524056:NTL524506 ODH524056:ODH524506 OND524056:OND524506 OWZ524056:OWZ524506 PGV524056:PGV524506 PQR524056:PQR524506 QAN524056:QAN524506 QKJ524056:QKJ524506 QUF524056:QUF524506 REB524056:REB524506 RNX524056:RNX524506 RXT524056:RXT524506 SHP524056:SHP524506 SRL524056:SRL524506 TBH524056:TBH524506 TLD524056:TLD524506 TUZ524056:TUZ524506 UEV524056:UEV524506 UOR524056:UOR524506 UYN524056:UYN524506 VIJ524056:VIJ524506 VSF524056:VSF524506 WCB524056:WCB524506 WLX524056:WLX524506 WVT524056:WVT524506 P589592:P590042 JH589592:JH590042 TD589592:TD590042 ACZ589592:ACZ590042 AMV589592:AMV590042 AWR589592:AWR590042 BGN589592:BGN590042 BQJ589592:BQJ590042 CAF589592:CAF590042 CKB589592:CKB590042 CTX589592:CTX590042 DDT589592:DDT590042 DNP589592:DNP590042 DXL589592:DXL590042 EHH589592:EHH590042 ERD589592:ERD590042 FAZ589592:FAZ590042 FKV589592:FKV590042 FUR589592:FUR590042 GEN589592:GEN590042 GOJ589592:GOJ590042 GYF589592:GYF590042 HIB589592:HIB590042 HRX589592:HRX590042 IBT589592:IBT590042 ILP589592:ILP590042 IVL589592:IVL590042 JFH589592:JFH590042 JPD589592:JPD590042 JYZ589592:JYZ590042 KIV589592:KIV590042 KSR589592:KSR590042 LCN589592:LCN590042 LMJ589592:LMJ590042 LWF589592:LWF590042 MGB589592:MGB590042 MPX589592:MPX590042 MZT589592:MZT590042 NJP589592:NJP590042 NTL589592:NTL590042 ODH589592:ODH590042 OND589592:OND590042 OWZ589592:OWZ590042 PGV589592:PGV590042 PQR589592:PQR590042 QAN589592:QAN590042 QKJ589592:QKJ590042 QUF589592:QUF590042 REB589592:REB590042 RNX589592:RNX590042 RXT589592:RXT590042 SHP589592:SHP590042 SRL589592:SRL590042 TBH589592:TBH590042 TLD589592:TLD590042 TUZ589592:TUZ590042 UEV589592:UEV590042 UOR589592:UOR590042 UYN589592:UYN590042 VIJ589592:VIJ590042 VSF589592:VSF590042 WCB589592:WCB590042 WLX589592:WLX590042 WVT589592:WVT590042 P655128:P655578 JH655128:JH655578 TD655128:TD655578 ACZ655128:ACZ655578 AMV655128:AMV655578 AWR655128:AWR655578 BGN655128:BGN655578 BQJ655128:BQJ655578 CAF655128:CAF655578 CKB655128:CKB655578 CTX655128:CTX655578 DDT655128:DDT655578 DNP655128:DNP655578 DXL655128:DXL655578 EHH655128:EHH655578 ERD655128:ERD655578 FAZ655128:FAZ655578 FKV655128:FKV655578 FUR655128:FUR655578 GEN655128:GEN655578 GOJ655128:GOJ655578 GYF655128:GYF655578 HIB655128:HIB655578 HRX655128:HRX655578 IBT655128:IBT655578 ILP655128:ILP655578 IVL655128:IVL655578 JFH655128:JFH655578 JPD655128:JPD655578 JYZ655128:JYZ655578 KIV655128:KIV655578 KSR655128:KSR655578 LCN655128:LCN655578 LMJ655128:LMJ655578 LWF655128:LWF655578 MGB655128:MGB655578 MPX655128:MPX655578 MZT655128:MZT655578 NJP655128:NJP655578 NTL655128:NTL655578 ODH655128:ODH655578 OND655128:OND655578 OWZ655128:OWZ655578 PGV655128:PGV655578 PQR655128:PQR655578 QAN655128:QAN655578 QKJ655128:QKJ655578 QUF655128:QUF655578 REB655128:REB655578 RNX655128:RNX655578 RXT655128:RXT655578 SHP655128:SHP655578 SRL655128:SRL655578 TBH655128:TBH655578 TLD655128:TLD655578 TUZ655128:TUZ655578 UEV655128:UEV655578 UOR655128:UOR655578 UYN655128:UYN655578 VIJ655128:VIJ655578 VSF655128:VSF655578 WCB655128:WCB655578 WLX655128:WLX655578 WVT655128:WVT655578 P720664:P721114 JH720664:JH721114 TD720664:TD721114 ACZ720664:ACZ721114 AMV720664:AMV721114 AWR720664:AWR721114 BGN720664:BGN721114 BQJ720664:BQJ721114 CAF720664:CAF721114 CKB720664:CKB721114 CTX720664:CTX721114 DDT720664:DDT721114 DNP720664:DNP721114 DXL720664:DXL721114 EHH720664:EHH721114 ERD720664:ERD721114 FAZ720664:FAZ721114 FKV720664:FKV721114 FUR720664:FUR721114 GEN720664:GEN721114 GOJ720664:GOJ721114 GYF720664:GYF721114 HIB720664:HIB721114 HRX720664:HRX721114 IBT720664:IBT721114 ILP720664:ILP721114 IVL720664:IVL721114 JFH720664:JFH721114 JPD720664:JPD721114 JYZ720664:JYZ721114 KIV720664:KIV721114 KSR720664:KSR721114 LCN720664:LCN721114 LMJ720664:LMJ721114 LWF720664:LWF721114 MGB720664:MGB721114 MPX720664:MPX721114 MZT720664:MZT721114 NJP720664:NJP721114 NTL720664:NTL721114 ODH720664:ODH721114 OND720664:OND721114 OWZ720664:OWZ721114 PGV720664:PGV721114 PQR720664:PQR721114 QAN720664:QAN721114 QKJ720664:QKJ721114 QUF720664:QUF721114 REB720664:REB721114 RNX720664:RNX721114 RXT720664:RXT721114 SHP720664:SHP721114 SRL720664:SRL721114 TBH720664:TBH721114 TLD720664:TLD721114 TUZ720664:TUZ721114 UEV720664:UEV721114 UOR720664:UOR721114 UYN720664:UYN721114 VIJ720664:VIJ721114 VSF720664:VSF721114 WCB720664:WCB721114 WLX720664:WLX721114 WVT720664:WVT721114 P786200:P786650 JH786200:JH786650 TD786200:TD786650 ACZ786200:ACZ786650 AMV786200:AMV786650 AWR786200:AWR786650 BGN786200:BGN786650 BQJ786200:BQJ786650 CAF786200:CAF786650 CKB786200:CKB786650 CTX786200:CTX786650 DDT786200:DDT786650 DNP786200:DNP786650 DXL786200:DXL786650 EHH786200:EHH786650 ERD786200:ERD786650 FAZ786200:FAZ786650 FKV786200:FKV786650 FUR786200:FUR786650 GEN786200:GEN786650 GOJ786200:GOJ786650 GYF786200:GYF786650 HIB786200:HIB786650 HRX786200:HRX786650 IBT786200:IBT786650 ILP786200:ILP786650 IVL786200:IVL786650 JFH786200:JFH786650 JPD786200:JPD786650 JYZ786200:JYZ786650 KIV786200:KIV786650 KSR786200:KSR786650 LCN786200:LCN786650 LMJ786200:LMJ786650 LWF786200:LWF786650 MGB786200:MGB786650 MPX786200:MPX786650 MZT786200:MZT786650 NJP786200:NJP786650 NTL786200:NTL786650 ODH786200:ODH786650 OND786200:OND786650 OWZ786200:OWZ786650 PGV786200:PGV786650 PQR786200:PQR786650 QAN786200:QAN786650 QKJ786200:QKJ786650 QUF786200:QUF786650 REB786200:REB786650 RNX786200:RNX786650 RXT786200:RXT786650 SHP786200:SHP786650 SRL786200:SRL786650 TBH786200:TBH786650 TLD786200:TLD786650 TUZ786200:TUZ786650 UEV786200:UEV786650 UOR786200:UOR786650 UYN786200:UYN786650 VIJ786200:VIJ786650 VSF786200:VSF786650 WCB786200:WCB786650 WLX786200:WLX786650 WVT786200:WVT786650 P851736:P852186 JH851736:JH852186 TD851736:TD852186 ACZ851736:ACZ852186 AMV851736:AMV852186 AWR851736:AWR852186 BGN851736:BGN852186 BQJ851736:BQJ852186 CAF851736:CAF852186 CKB851736:CKB852186 CTX851736:CTX852186 DDT851736:DDT852186 DNP851736:DNP852186 DXL851736:DXL852186 EHH851736:EHH852186 ERD851736:ERD852186 FAZ851736:FAZ852186 FKV851736:FKV852186 FUR851736:FUR852186 GEN851736:GEN852186 GOJ851736:GOJ852186 GYF851736:GYF852186 HIB851736:HIB852186 HRX851736:HRX852186 IBT851736:IBT852186 ILP851736:ILP852186 IVL851736:IVL852186 JFH851736:JFH852186 JPD851736:JPD852186 JYZ851736:JYZ852186 KIV851736:KIV852186 KSR851736:KSR852186 LCN851736:LCN852186 LMJ851736:LMJ852186 LWF851736:LWF852186 MGB851736:MGB852186 MPX851736:MPX852186 MZT851736:MZT852186 NJP851736:NJP852186 NTL851736:NTL852186 ODH851736:ODH852186 OND851736:OND852186 OWZ851736:OWZ852186 PGV851736:PGV852186 PQR851736:PQR852186 QAN851736:QAN852186 QKJ851736:QKJ852186 QUF851736:QUF852186 REB851736:REB852186 RNX851736:RNX852186 RXT851736:RXT852186 SHP851736:SHP852186 SRL851736:SRL852186 TBH851736:TBH852186 TLD851736:TLD852186 TUZ851736:TUZ852186 UEV851736:UEV852186 UOR851736:UOR852186 UYN851736:UYN852186 VIJ851736:VIJ852186 VSF851736:VSF852186 WCB851736:WCB852186 WLX851736:WLX852186 WVT851736:WVT852186 P917272:P917722 JH917272:JH917722 TD917272:TD917722 ACZ917272:ACZ917722 AMV917272:AMV917722 AWR917272:AWR917722 BGN917272:BGN917722 BQJ917272:BQJ917722 CAF917272:CAF917722 CKB917272:CKB917722 CTX917272:CTX917722 DDT917272:DDT917722 DNP917272:DNP917722 DXL917272:DXL917722 EHH917272:EHH917722 ERD917272:ERD917722 FAZ917272:FAZ917722 FKV917272:FKV917722 FUR917272:FUR917722 GEN917272:GEN917722 GOJ917272:GOJ917722 GYF917272:GYF917722 HIB917272:HIB917722 HRX917272:HRX917722 IBT917272:IBT917722 ILP917272:ILP917722 IVL917272:IVL917722 JFH917272:JFH917722 JPD917272:JPD917722 JYZ917272:JYZ917722 KIV917272:KIV917722 KSR917272:KSR917722 LCN917272:LCN917722 LMJ917272:LMJ917722 LWF917272:LWF917722 MGB917272:MGB917722 MPX917272:MPX917722 MZT917272:MZT917722 NJP917272:NJP917722 NTL917272:NTL917722 ODH917272:ODH917722 OND917272:OND917722 OWZ917272:OWZ917722 PGV917272:PGV917722 PQR917272:PQR917722 QAN917272:QAN917722 QKJ917272:QKJ917722 QUF917272:QUF917722 REB917272:REB917722 RNX917272:RNX917722 RXT917272:RXT917722 SHP917272:SHP917722 SRL917272:SRL917722 TBH917272:TBH917722 TLD917272:TLD917722 TUZ917272:TUZ917722 UEV917272:UEV917722 UOR917272:UOR917722 UYN917272:UYN917722 VIJ917272:VIJ917722 VSF917272:VSF917722 WCB917272:WCB917722 WLX917272:WLX917722 WVT917272:WVT917722 P982808:P983258 JH982808:JH983258 TD982808:TD983258 ACZ982808:ACZ983258 AMV982808:AMV983258 AWR982808:AWR983258 BGN982808:BGN983258 BQJ982808:BQJ983258 CAF982808:CAF983258 CKB982808:CKB983258 CTX982808:CTX983258 DDT982808:DDT983258 DNP982808:DNP983258 DXL982808:DXL983258 EHH982808:EHH983258 ERD982808:ERD983258 FAZ982808:FAZ983258 FKV982808:FKV983258 FUR982808:FUR983258 GEN982808:GEN983258 GOJ982808:GOJ983258 GYF982808:GYF983258 HIB982808:HIB983258 HRX982808:HRX983258 IBT982808:IBT983258 ILP982808:ILP983258 IVL982808:IVL983258 JFH982808:JFH983258 JPD982808:JPD983258 JYZ982808:JYZ983258 KIV982808:KIV983258 KSR982808:KSR983258 LCN982808:LCN983258 LMJ982808:LMJ983258 LWF982808:LWF983258 MGB982808:MGB983258 MPX982808:MPX983258 MZT982808:MZT983258 NJP982808:NJP983258 NTL982808:NTL983258 ODH982808:ODH983258 OND982808:OND983258 OWZ982808:OWZ983258 PGV982808:PGV983258 PQR982808:PQR983258 QAN982808:QAN983258 QKJ982808:QKJ983258 QUF982808:QUF983258 REB982808:REB983258 RNX982808:RNX983258 RXT982808:RXT983258 SHP982808:SHP983258 SRL982808:SRL983258 TBH982808:TBH983258 TLD982808:TLD983258 TUZ982808:TUZ983258 UEV982808:UEV983258 UOR982808:UOR983258 UYN982808:UYN983258 VIJ982808:VIJ983258 VSF982808:VSF983258 WCB982808:WCB983258 WLX982808:WLX983258 WVT982808:WVT983258 P222 JH222 TD222 ACZ222 AMV222 AWR222 BGN222 BQJ222 CAF222 CKB222 CTX222 DDT222 DNP222 DXL222 EHH222 ERD222 FAZ222 FKV222 FUR222 GEN222 GOJ222 GYF222 HIB222 HRX222 IBT222 ILP222 IVL222 JFH222 JPD222 JYZ222 KIV222 KSR222 LCN222 LMJ222 LWF222 MGB222 MPX222 MZT222 NJP222 NTL222 ODH222 OND222 OWZ222 PGV222 PQR222 QAN222 QKJ222 QUF222 REB222 RNX222 RXT222 SHP222 SRL222 TBH222 TLD222 TUZ222 UEV222 UOR222 UYN222 VIJ222 VSF222 WCB222 WLX222 WVT222 P65758 JH65758 TD65758 ACZ65758 AMV65758 AWR65758 BGN65758 BQJ65758 CAF65758 CKB65758 CTX65758 DDT65758 DNP65758 DXL65758 EHH65758 ERD65758 FAZ65758 FKV65758 FUR65758 GEN65758 GOJ65758 GYF65758 HIB65758 HRX65758 IBT65758 ILP65758 IVL65758 JFH65758 JPD65758 JYZ65758 KIV65758 KSR65758 LCN65758 LMJ65758 LWF65758 MGB65758 MPX65758 MZT65758 NJP65758 NTL65758 ODH65758 OND65758 OWZ65758 PGV65758 PQR65758 QAN65758 QKJ65758 QUF65758 REB65758 RNX65758 RXT65758 SHP65758 SRL65758 TBH65758 TLD65758 TUZ65758 UEV65758 UOR65758 UYN65758 VIJ65758 VSF65758 WCB65758 WLX65758 WVT65758 P131294 JH131294 TD131294 ACZ131294 AMV131294 AWR131294 BGN131294 BQJ131294 CAF131294 CKB131294 CTX131294 DDT131294 DNP131294 DXL131294 EHH131294 ERD131294 FAZ131294 FKV131294 FUR131294 GEN131294 GOJ131294 GYF131294 HIB131294 HRX131294 IBT131294 ILP131294 IVL131294 JFH131294 JPD131294 JYZ131294 KIV131294 KSR131294 LCN131294 LMJ131294 LWF131294 MGB131294 MPX131294 MZT131294 NJP131294 NTL131294 ODH131294 OND131294 OWZ131294 PGV131294 PQR131294 QAN131294 QKJ131294 QUF131294 REB131294 RNX131294 RXT131294 SHP131294 SRL131294 TBH131294 TLD131294 TUZ131294 UEV131294 UOR131294 UYN131294 VIJ131294 VSF131294 WCB131294 WLX131294 WVT131294 P196830 JH196830 TD196830 ACZ196830 AMV196830 AWR196830 BGN196830 BQJ196830 CAF196830 CKB196830 CTX196830 DDT196830 DNP196830 DXL196830 EHH196830 ERD196830 FAZ196830 FKV196830 FUR196830 GEN196830 GOJ196830 GYF196830 HIB196830 HRX196830 IBT196830 ILP196830 IVL196830 JFH196830 JPD196830 JYZ196830 KIV196830 KSR196830 LCN196830 LMJ196830 LWF196830 MGB196830 MPX196830 MZT196830 NJP196830 NTL196830 ODH196830 OND196830 OWZ196830 PGV196830 PQR196830 QAN196830 QKJ196830 QUF196830 REB196830 RNX196830 RXT196830 SHP196830 SRL196830 TBH196830 TLD196830 TUZ196830 UEV196830 UOR196830 UYN196830 VIJ196830 VSF196830 WCB196830 WLX196830 WVT196830 P262366 JH262366 TD262366 ACZ262366 AMV262366 AWR262366 BGN262366 BQJ262366 CAF262366 CKB262366 CTX262366 DDT262366 DNP262366 DXL262366 EHH262366 ERD262366 FAZ262366 FKV262366 FUR262366 GEN262366 GOJ262366 GYF262366 HIB262366 HRX262366 IBT262366 ILP262366 IVL262366 JFH262366 JPD262366 JYZ262366 KIV262366 KSR262366 LCN262366 LMJ262366 LWF262366 MGB262366 MPX262366 MZT262366 NJP262366 NTL262366 ODH262366 OND262366 OWZ262366 PGV262366 PQR262366 QAN262366 QKJ262366 QUF262366 REB262366 RNX262366 RXT262366 SHP262366 SRL262366 TBH262366 TLD262366 TUZ262366 UEV262366 UOR262366 UYN262366 VIJ262366 VSF262366 WCB262366 WLX262366 WVT262366 P327902 JH327902 TD327902 ACZ327902 AMV327902 AWR327902 BGN327902 BQJ327902 CAF327902 CKB327902 CTX327902 DDT327902 DNP327902 DXL327902 EHH327902 ERD327902 FAZ327902 FKV327902 FUR327902 GEN327902 GOJ327902 GYF327902 HIB327902 HRX327902 IBT327902 ILP327902 IVL327902 JFH327902 JPD327902 JYZ327902 KIV327902 KSR327902 LCN327902 LMJ327902 LWF327902 MGB327902 MPX327902 MZT327902 NJP327902 NTL327902 ODH327902 OND327902 OWZ327902 PGV327902 PQR327902 QAN327902 QKJ327902 QUF327902 REB327902 RNX327902 RXT327902 SHP327902 SRL327902 TBH327902 TLD327902 TUZ327902 UEV327902 UOR327902 UYN327902 VIJ327902 VSF327902 WCB327902 WLX327902 WVT327902 P393438 JH393438 TD393438 ACZ393438 AMV393438 AWR393438 BGN393438 BQJ393438 CAF393438 CKB393438 CTX393438 DDT393438 DNP393438 DXL393438 EHH393438 ERD393438 FAZ393438 FKV393438 FUR393438 GEN393438 GOJ393438 GYF393438 HIB393438 HRX393438 IBT393438 ILP393438 IVL393438 JFH393438 JPD393438 JYZ393438 KIV393438 KSR393438 LCN393438 LMJ393438 LWF393438 MGB393438 MPX393438 MZT393438 NJP393438 NTL393438 ODH393438 OND393438 OWZ393438 PGV393438 PQR393438 QAN393438 QKJ393438 QUF393438 REB393438 RNX393438 RXT393438 SHP393438 SRL393438 TBH393438 TLD393438 TUZ393438 UEV393438 UOR393438 UYN393438 VIJ393438 VSF393438 WCB393438 WLX393438 WVT393438 P458974 JH458974 TD458974 ACZ458974 AMV458974 AWR458974 BGN458974 BQJ458974 CAF458974 CKB458974 CTX458974 DDT458974 DNP458974 DXL458974 EHH458974 ERD458974 FAZ458974 FKV458974 FUR458974 GEN458974 GOJ458974 GYF458974 HIB458974 HRX458974 IBT458974 ILP458974 IVL458974 JFH458974 JPD458974 JYZ458974 KIV458974 KSR458974 LCN458974 LMJ458974 LWF458974 MGB458974 MPX458974 MZT458974 NJP458974 NTL458974 ODH458974 OND458974 OWZ458974 PGV458974 PQR458974 QAN458974 QKJ458974 QUF458974 REB458974 RNX458974 RXT458974 SHP458974 SRL458974 TBH458974 TLD458974 TUZ458974 UEV458974 UOR458974 UYN458974 VIJ458974 VSF458974 WCB458974 WLX458974 WVT458974 P524510 JH524510 TD524510 ACZ524510 AMV524510 AWR524510 BGN524510 BQJ524510 CAF524510 CKB524510 CTX524510 DDT524510 DNP524510 DXL524510 EHH524510 ERD524510 FAZ524510 FKV524510 FUR524510 GEN524510 GOJ524510 GYF524510 HIB524510 HRX524510 IBT524510 ILP524510 IVL524510 JFH524510 JPD524510 JYZ524510 KIV524510 KSR524510 LCN524510 LMJ524510 LWF524510 MGB524510 MPX524510 MZT524510 NJP524510 NTL524510 ODH524510 OND524510 OWZ524510 PGV524510 PQR524510 QAN524510 QKJ524510 QUF524510 REB524510 RNX524510 RXT524510 SHP524510 SRL524510 TBH524510 TLD524510 TUZ524510 UEV524510 UOR524510 UYN524510 VIJ524510 VSF524510 WCB524510 WLX524510 WVT524510 P590046 JH590046 TD590046 ACZ590046 AMV590046 AWR590046 BGN590046 BQJ590046 CAF590046 CKB590046 CTX590046 DDT590046 DNP590046 DXL590046 EHH590046 ERD590046 FAZ590046 FKV590046 FUR590046 GEN590046 GOJ590046 GYF590046 HIB590046 HRX590046 IBT590046 ILP590046 IVL590046 JFH590046 JPD590046 JYZ590046 KIV590046 KSR590046 LCN590046 LMJ590046 LWF590046 MGB590046 MPX590046 MZT590046 NJP590046 NTL590046 ODH590046 OND590046 OWZ590046 PGV590046 PQR590046 QAN590046 QKJ590046 QUF590046 REB590046 RNX590046 RXT590046 SHP590046 SRL590046 TBH590046 TLD590046 TUZ590046 UEV590046 UOR590046 UYN590046 VIJ590046 VSF590046 WCB590046 WLX590046 WVT590046 P655582 JH655582 TD655582 ACZ655582 AMV655582 AWR655582 BGN655582 BQJ655582 CAF655582 CKB655582 CTX655582 DDT655582 DNP655582 DXL655582 EHH655582 ERD655582 FAZ655582 FKV655582 FUR655582 GEN655582 GOJ655582 GYF655582 HIB655582 HRX655582 IBT655582 ILP655582 IVL655582 JFH655582 JPD655582 JYZ655582 KIV655582 KSR655582 LCN655582 LMJ655582 LWF655582 MGB655582 MPX655582 MZT655582 NJP655582 NTL655582 ODH655582 OND655582 OWZ655582 PGV655582 PQR655582 QAN655582 QKJ655582 QUF655582 REB655582 RNX655582 RXT655582 SHP655582 SRL655582 TBH655582 TLD655582 TUZ655582 UEV655582 UOR655582 UYN655582 VIJ655582 VSF655582 WCB655582 WLX655582 WVT655582 P721118 JH721118 TD721118 ACZ721118 AMV721118 AWR721118 BGN721118 BQJ721118 CAF721118 CKB721118 CTX721118 DDT721118 DNP721118 DXL721118 EHH721118 ERD721118 FAZ721118 FKV721118 FUR721118 GEN721118 GOJ721118 GYF721118 HIB721118 HRX721118 IBT721118 ILP721118 IVL721118 JFH721118 JPD721118 JYZ721118 KIV721118 KSR721118 LCN721118 LMJ721118 LWF721118 MGB721118 MPX721118 MZT721118 NJP721118 NTL721118 ODH721118 OND721118 OWZ721118 PGV721118 PQR721118 QAN721118 QKJ721118 QUF721118 REB721118 RNX721118 RXT721118 SHP721118 SRL721118 TBH721118 TLD721118 TUZ721118 UEV721118 UOR721118 UYN721118 VIJ721118 VSF721118 WCB721118 WLX721118 WVT721118 P786654 JH786654 TD786654 ACZ786654 AMV786654 AWR786654 BGN786654 BQJ786654 CAF786654 CKB786654 CTX786654 DDT786654 DNP786654 DXL786654 EHH786654 ERD786654 FAZ786654 FKV786654 FUR786654 GEN786654 GOJ786654 GYF786654 HIB786654 HRX786654 IBT786654 ILP786654 IVL786654 JFH786654 JPD786654 JYZ786654 KIV786654 KSR786654 LCN786654 LMJ786654 LWF786654 MGB786654 MPX786654 MZT786654 NJP786654 NTL786654 ODH786654 OND786654 OWZ786654 PGV786654 PQR786654 QAN786654 QKJ786654 QUF786654 REB786654 RNX786654 RXT786654 SHP786654 SRL786654 TBH786654 TLD786654 TUZ786654 UEV786654 UOR786654 UYN786654 VIJ786654 VSF786654 WCB786654 WLX786654 WVT786654 P852190 JH852190 TD852190 ACZ852190 AMV852190 AWR852190 BGN852190 BQJ852190 CAF852190 CKB852190 CTX852190 DDT852190 DNP852190 DXL852190 EHH852190 ERD852190 FAZ852190 FKV852190 FUR852190 GEN852190 GOJ852190 GYF852190 HIB852190 HRX852190 IBT852190 ILP852190 IVL852190 JFH852190 JPD852190 JYZ852190 KIV852190 KSR852190 LCN852190 LMJ852190 LWF852190 MGB852190 MPX852190 MZT852190 NJP852190 NTL852190 ODH852190 OND852190 OWZ852190 PGV852190 PQR852190 QAN852190 QKJ852190 QUF852190 REB852190 RNX852190 RXT852190 SHP852190 SRL852190 TBH852190 TLD852190 TUZ852190 UEV852190 UOR852190 UYN852190 VIJ852190 VSF852190 WCB852190 WLX852190 WVT852190 P917726 JH917726 TD917726 ACZ917726 AMV917726 AWR917726 BGN917726 BQJ917726 CAF917726 CKB917726 CTX917726 DDT917726 DNP917726 DXL917726 EHH917726 ERD917726 FAZ917726 FKV917726 FUR917726 GEN917726 GOJ917726 GYF917726 HIB917726 HRX917726 IBT917726 ILP917726 IVL917726 JFH917726 JPD917726 JYZ917726 KIV917726 KSR917726 LCN917726 LMJ917726 LWF917726 MGB917726 MPX917726 MZT917726 NJP917726 NTL917726 ODH917726 OND917726 OWZ917726 PGV917726 PQR917726 QAN917726 QKJ917726 QUF917726 REB917726 RNX917726 RXT917726 SHP917726 SRL917726 TBH917726 TLD917726 TUZ917726 UEV917726 UOR917726 UYN917726 VIJ917726 VSF917726 WCB917726 WLX917726 WVT917726 P983262 JH983262 TD983262 ACZ983262 AMV983262 AWR983262 BGN983262 BQJ983262 CAF983262 CKB983262 CTX983262 DDT983262 DNP983262 DXL983262 EHH983262 ERD983262 FAZ983262 FKV983262 FUR983262 GEN983262 GOJ983262 GYF983262 HIB983262 HRX983262 IBT983262 ILP983262 IVL983262 JFH983262 JPD983262 JYZ983262 KIV983262 KSR983262 LCN983262 LMJ983262 LWF983262 MGB983262 MPX983262 MZT983262 NJP983262 NTL983262 ODH983262 OND983262 OWZ983262 PGV983262 PQR983262 QAN983262 QKJ983262 QUF983262 REB983262 RNX983262 RXT983262 SHP983262 SRL983262 TBH983262 TLD983262 TUZ983262 UEV983262 UOR983262 UYN983262 VIJ983262 VSF983262 WCB983262 P215:P218 JH31:JH218 TD31:TD218 ACZ31:ACZ218 AMV31:AMV218 AWR31:AWR218 BGN31:BGN218 BQJ31:BQJ218 CAF31:CAF218 CKB31:CKB218 CTX31:CTX218 DDT31:DDT218 DNP31:DNP218 DXL31:DXL218 EHH31:EHH218 ERD31:ERD218 FAZ31:FAZ218 FKV31:FKV218 FUR31:FUR218 GEN31:GEN218 GOJ31:GOJ218 GYF31:GYF218 HIB31:HIB218 HRX31:HRX218 IBT31:IBT218 ILP31:ILP218 IVL31:IVL218 JFH31:JFH218 JPD31:JPD218 JYZ31:JYZ218 KIV31:KIV218 KSR31:KSR218 LCN31:LCN218 LMJ31:LMJ218 LWF31:LWF218 MGB31:MGB218 MPX31:MPX218 MZT31:MZT218 NJP31:NJP218 NTL31:NTL218 ODH31:ODH218 OND31:OND218 OWZ31:OWZ218 PGV31:PGV218 PQR31:PQR218 QAN31:QAN218 QKJ31:QKJ218 QUF31:QUF218 REB31:REB218 RNX31:RNX218 RXT31:RXT218 SHP31:SHP218 SRL31:SRL218 TBH31:TBH218 TLD31:TLD218 TUZ31:TUZ218 UEV31:UEV218 UOR31:UOR218 UYN31:UYN218 VIJ31:VIJ218 VSF31:VSF218 WCB31:WCB218 WLX31:WLX218 WVT31:WVT218 P201:P213" xr:uid="{00000000-0002-0000-0900-000001000000}">
      <formula1>$P$1:$P$2</formula1>
    </dataValidation>
    <dataValidation type="list" allowBlank="1" showInputMessage="1" showErrorMessage="1" sqref="J65304:J65754 JA65304:JA65754 SW65304:SW65754 ACS65304:ACS65754 AMO65304:AMO65754 AWK65304:AWK65754 BGG65304:BGG65754 BQC65304:BQC65754 BZY65304:BZY65754 CJU65304:CJU65754 CTQ65304:CTQ65754 DDM65304:DDM65754 DNI65304:DNI65754 DXE65304:DXE65754 EHA65304:EHA65754 EQW65304:EQW65754 FAS65304:FAS65754 FKO65304:FKO65754 FUK65304:FUK65754 GEG65304:GEG65754 GOC65304:GOC65754 GXY65304:GXY65754 HHU65304:HHU65754 HRQ65304:HRQ65754 IBM65304:IBM65754 ILI65304:ILI65754 IVE65304:IVE65754 JFA65304:JFA65754 JOW65304:JOW65754 JYS65304:JYS65754 KIO65304:KIO65754 KSK65304:KSK65754 LCG65304:LCG65754 LMC65304:LMC65754 LVY65304:LVY65754 MFU65304:MFU65754 MPQ65304:MPQ65754 MZM65304:MZM65754 NJI65304:NJI65754 NTE65304:NTE65754 ODA65304:ODA65754 OMW65304:OMW65754 OWS65304:OWS65754 PGO65304:PGO65754 PQK65304:PQK65754 QAG65304:QAG65754 QKC65304:QKC65754 QTY65304:QTY65754 RDU65304:RDU65754 RNQ65304:RNQ65754 RXM65304:RXM65754 SHI65304:SHI65754 SRE65304:SRE65754 TBA65304:TBA65754 TKW65304:TKW65754 TUS65304:TUS65754 UEO65304:UEO65754 UOK65304:UOK65754 UYG65304:UYG65754 VIC65304:VIC65754 VRY65304:VRY65754 WBU65304:WBU65754 WLQ65304:WLQ65754 WVM65304:WVM65754 J130840:J131290 JA130840:JA131290 SW130840:SW131290 ACS130840:ACS131290 AMO130840:AMO131290 AWK130840:AWK131290 BGG130840:BGG131290 BQC130840:BQC131290 BZY130840:BZY131290 CJU130840:CJU131290 CTQ130840:CTQ131290 DDM130840:DDM131290 DNI130840:DNI131290 DXE130840:DXE131290 EHA130840:EHA131290 EQW130840:EQW131290 FAS130840:FAS131290 FKO130840:FKO131290 FUK130840:FUK131290 GEG130840:GEG131290 GOC130840:GOC131290 GXY130840:GXY131290 HHU130840:HHU131290 HRQ130840:HRQ131290 IBM130840:IBM131290 ILI130840:ILI131290 IVE130840:IVE131290 JFA130840:JFA131290 JOW130840:JOW131290 JYS130840:JYS131290 KIO130840:KIO131290 KSK130840:KSK131290 LCG130840:LCG131290 LMC130840:LMC131290 LVY130840:LVY131290 MFU130840:MFU131290 MPQ130840:MPQ131290 MZM130840:MZM131290 NJI130840:NJI131290 NTE130840:NTE131290 ODA130840:ODA131290 OMW130840:OMW131290 OWS130840:OWS131290 PGO130840:PGO131290 PQK130840:PQK131290 QAG130840:QAG131290 QKC130840:QKC131290 QTY130840:QTY131290 RDU130840:RDU131290 RNQ130840:RNQ131290 RXM130840:RXM131290 SHI130840:SHI131290 SRE130840:SRE131290 TBA130840:TBA131290 TKW130840:TKW131290 TUS130840:TUS131290 UEO130840:UEO131290 UOK130840:UOK131290 UYG130840:UYG131290 VIC130840:VIC131290 VRY130840:VRY131290 WBU130840:WBU131290 WLQ130840:WLQ131290 WVM130840:WVM131290 J196376:J196826 JA196376:JA196826 SW196376:SW196826 ACS196376:ACS196826 AMO196376:AMO196826 AWK196376:AWK196826 BGG196376:BGG196826 BQC196376:BQC196826 BZY196376:BZY196826 CJU196376:CJU196826 CTQ196376:CTQ196826 DDM196376:DDM196826 DNI196376:DNI196826 DXE196376:DXE196826 EHA196376:EHA196826 EQW196376:EQW196826 FAS196376:FAS196826 FKO196376:FKO196826 FUK196376:FUK196826 GEG196376:GEG196826 GOC196376:GOC196826 GXY196376:GXY196826 HHU196376:HHU196826 HRQ196376:HRQ196826 IBM196376:IBM196826 ILI196376:ILI196826 IVE196376:IVE196826 JFA196376:JFA196826 JOW196376:JOW196826 JYS196376:JYS196826 KIO196376:KIO196826 KSK196376:KSK196826 LCG196376:LCG196826 LMC196376:LMC196826 LVY196376:LVY196826 MFU196376:MFU196826 MPQ196376:MPQ196826 MZM196376:MZM196826 NJI196376:NJI196826 NTE196376:NTE196826 ODA196376:ODA196826 OMW196376:OMW196826 OWS196376:OWS196826 PGO196376:PGO196826 PQK196376:PQK196826 QAG196376:QAG196826 QKC196376:QKC196826 QTY196376:QTY196826 RDU196376:RDU196826 RNQ196376:RNQ196826 RXM196376:RXM196826 SHI196376:SHI196826 SRE196376:SRE196826 TBA196376:TBA196826 TKW196376:TKW196826 TUS196376:TUS196826 UEO196376:UEO196826 UOK196376:UOK196826 UYG196376:UYG196826 VIC196376:VIC196826 VRY196376:VRY196826 WBU196376:WBU196826 WLQ196376:WLQ196826 WVM196376:WVM196826 J261912:J262362 JA261912:JA262362 SW261912:SW262362 ACS261912:ACS262362 AMO261912:AMO262362 AWK261912:AWK262362 BGG261912:BGG262362 BQC261912:BQC262362 BZY261912:BZY262362 CJU261912:CJU262362 CTQ261912:CTQ262362 DDM261912:DDM262362 DNI261912:DNI262362 DXE261912:DXE262362 EHA261912:EHA262362 EQW261912:EQW262362 FAS261912:FAS262362 FKO261912:FKO262362 FUK261912:FUK262362 GEG261912:GEG262362 GOC261912:GOC262362 GXY261912:GXY262362 HHU261912:HHU262362 HRQ261912:HRQ262362 IBM261912:IBM262362 ILI261912:ILI262362 IVE261912:IVE262362 JFA261912:JFA262362 JOW261912:JOW262362 JYS261912:JYS262362 KIO261912:KIO262362 KSK261912:KSK262362 LCG261912:LCG262362 LMC261912:LMC262362 LVY261912:LVY262362 MFU261912:MFU262362 MPQ261912:MPQ262362 MZM261912:MZM262362 NJI261912:NJI262362 NTE261912:NTE262362 ODA261912:ODA262362 OMW261912:OMW262362 OWS261912:OWS262362 PGO261912:PGO262362 PQK261912:PQK262362 QAG261912:QAG262362 QKC261912:QKC262362 QTY261912:QTY262362 RDU261912:RDU262362 RNQ261912:RNQ262362 RXM261912:RXM262362 SHI261912:SHI262362 SRE261912:SRE262362 TBA261912:TBA262362 TKW261912:TKW262362 TUS261912:TUS262362 UEO261912:UEO262362 UOK261912:UOK262362 UYG261912:UYG262362 VIC261912:VIC262362 VRY261912:VRY262362 WBU261912:WBU262362 WLQ261912:WLQ262362 WVM261912:WVM262362 J327448:J327898 JA327448:JA327898 SW327448:SW327898 ACS327448:ACS327898 AMO327448:AMO327898 AWK327448:AWK327898 BGG327448:BGG327898 BQC327448:BQC327898 BZY327448:BZY327898 CJU327448:CJU327898 CTQ327448:CTQ327898 DDM327448:DDM327898 DNI327448:DNI327898 DXE327448:DXE327898 EHA327448:EHA327898 EQW327448:EQW327898 FAS327448:FAS327898 FKO327448:FKO327898 FUK327448:FUK327898 GEG327448:GEG327898 GOC327448:GOC327898 GXY327448:GXY327898 HHU327448:HHU327898 HRQ327448:HRQ327898 IBM327448:IBM327898 ILI327448:ILI327898 IVE327448:IVE327898 JFA327448:JFA327898 JOW327448:JOW327898 JYS327448:JYS327898 KIO327448:KIO327898 KSK327448:KSK327898 LCG327448:LCG327898 LMC327448:LMC327898 LVY327448:LVY327898 MFU327448:MFU327898 MPQ327448:MPQ327898 MZM327448:MZM327898 NJI327448:NJI327898 NTE327448:NTE327898 ODA327448:ODA327898 OMW327448:OMW327898 OWS327448:OWS327898 PGO327448:PGO327898 PQK327448:PQK327898 QAG327448:QAG327898 QKC327448:QKC327898 QTY327448:QTY327898 RDU327448:RDU327898 RNQ327448:RNQ327898 RXM327448:RXM327898 SHI327448:SHI327898 SRE327448:SRE327898 TBA327448:TBA327898 TKW327448:TKW327898 TUS327448:TUS327898 UEO327448:UEO327898 UOK327448:UOK327898 UYG327448:UYG327898 VIC327448:VIC327898 VRY327448:VRY327898 WBU327448:WBU327898 WLQ327448:WLQ327898 WVM327448:WVM327898 J392984:J393434 JA392984:JA393434 SW392984:SW393434 ACS392984:ACS393434 AMO392984:AMO393434 AWK392984:AWK393434 BGG392984:BGG393434 BQC392984:BQC393434 BZY392984:BZY393434 CJU392984:CJU393434 CTQ392984:CTQ393434 DDM392984:DDM393434 DNI392984:DNI393434 DXE392984:DXE393434 EHA392984:EHA393434 EQW392984:EQW393434 FAS392984:FAS393434 FKO392984:FKO393434 FUK392984:FUK393434 GEG392984:GEG393434 GOC392984:GOC393434 GXY392984:GXY393434 HHU392984:HHU393434 HRQ392984:HRQ393434 IBM392984:IBM393434 ILI392984:ILI393434 IVE392984:IVE393434 JFA392984:JFA393434 JOW392984:JOW393434 JYS392984:JYS393434 KIO392984:KIO393434 KSK392984:KSK393434 LCG392984:LCG393434 LMC392984:LMC393434 LVY392984:LVY393434 MFU392984:MFU393434 MPQ392984:MPQ393434 MZM392984:MZM393434 NJI392984:NJI393434 NTE392984:NTE393434 ODA392984:ODA393434 OMW392984:OMW393434 OWS392984:OWS393434 PGO392984:PGO393434 PQK392984:PQK393434 QAG392984:QAG393434 QKC392984:QKC393434 QTY392984:QTY393434 RDU392984:RDU393434 RNQ392984:RNQ393434 RXM392984:RXM393434 SHI392984:SHI393434 SRE392984:SRE393434 TBA392984:TBA393434 TKW392984:TKW393434 TUS392984:TUS393434 UEO392984:UEO393434 UOK392984:UOK393434 UYG392984:UYG393434 VIC392984:VIC393434 VRY392984:VRY393434 WBU392984:WBU393434 WLQ392984:WLQ393434 WVM392984:WVM393434 J458520:J458970 JA458520:JA458970 SW458520:SW458970 ACS458520:ACS458970 AMO458520:AMO458970 AWK458520:AWK458970 BGG458520:BGG458970 BQC458520:BQC458970 BZY458520:BZY458970 CJU458520:CJU458970 CTQ458520:CTQ458970 DDM458520:DDM458970 DNI458520:DNI458970 DXE458520:DXE458970 EHA458520:EHA458970 EQW458520:EQW458970 FAS458520:FAS458970 FKO458520:FKO458970 FUK458520:FUK458970 GEG458520:GEG458970 GOC458520:GOC458970 GXY458520:GXY458970 HHU458520:HHU458970 HRQ458520:HRQ458970 IBM458520:IBM458970 ILI458520:ILI458970 IVE458520:IVE458970 JFA458520:JFA458970 JOW458520:JOW458970 JYS458520:JYS458970 KIO458520:KIO458970 KSK458520:KSK458970 LCG458520:LCG458970 LMC458520:LMC458970 LVY458520:LVY458970 MFU458520:MFU458970 MPQ458520:MPQ458970 MZM458520:MZM458970 NJI458520:NJI458970 NTE458520:NTE458970 ODA458520:ODA458970 OMW458520:OMW458970 OWS458520:OWS458970 PGO458520:PGO458970 PQK458520:PQK458970 QAG458520:QAG458970 QKC458520:QKC458970 QTY458520:QTY458970 RDU458520:RDU458970 RNQ458520:RNQ458970 RXM458520:RXM458970 SHI458520:SHI458970 SRE458520:SRE458970 TBA458520:TBA458970 TKW458520:TKW458970 TUS458520:TUS458970 UEO458520:UEO458970 UOK458520:UOK458970 UYG458520:UYG458970 VIC458520:VIC458970 VRY458520:VRY458970 WBU458520:WBU458970 WLQ458520:WLQ458970 WVM458520:WVM458970 J524056:J524506 JA524056:JA524506 SW524056:SW524506 ACS524056:ACS524506 AMO524056:AMO524506 AWK524056:AWK524506 BGG524056:BGG524506 BQC524056:BQC524506 BZY524056:BZY524506 CJU524056:CJU524506 CTQ524056:CTQ524506 DDM524056:DDM524506 DNI524056:DNI524506 DXE524056:DXE524506 EHA524056:EHA524506 EQW524056:EQW524506 FAS524056:FAS524506 FKO524056:FKO524506 FUK524056:FUK524506 GEG524056:GEG524506 GOC524056:GOC524506 GXY524056:GXY524506 HHU524056:HHU524506 HRQ524056:HRQ524506 IBM524056:IBM524506 ILI524056:ILI524506 IVE524056:IVE524506 JFA524056:JFA524506 JOW524056:JOW524506 JYS524056:JYS524506 KIO524056:KIO524506 KSK524056:KSK524506 LCG524056:LCG524506 LMC524056:LMC524506 LVY524056:LVY524506 MFU524056:MFU524506 MPQ524056:MPQ524506 MZM524056:MZM524506 NJI524056:NJI524506 NTE524056:NTE524506 ODA524056:ODA524506 OMW524056:OMW524506 OWS524056:OWS524506 PGO524056:PGO524506 PQK524056:PQK524506 QAG524056:QAG524506 QKC524056:QKC524506 QTY524056:QTY524506 RDU524056:RDU524506 RNQ524056:RNQ524506 RXM524056:RXM524506 SHI524056:SHI524506 SRE524056:SRE524506 TBA524056:TBA524506 TKW524056:TKW524506 TUS524056:TUS524506 UEO524056:UEO524506 UOK524056:UOK524506 UYG524056:UYG524506 VIC524056:VIC524506 VRY524056:VRY524506 WBU524056:WBU524506 WLQ524056:WLQ524506 WVM524056:WVM524506 J589592:J590042 JA589592:JA590042 SW589592:SW590042 ACS589592:ACS590042 AMO589592:AMO590042 AWK589592:AWK590042 BGG589592:BGG590042 BQC589592:BQC590042 BZY589592:BZY590042 CJU589592:CJU590042 CTQ589592:CTQ590042 DDM589592:DDM590042 DNI589592:DNI590042 DXE589592:DXE590042 EHA589592:EHA590042 EQW589592:EQW590042 FAS589592:FAS590042 FKO589592:FKO590042 FUK589592:FUK590042 GEG589592:GEG590042 GOC589592:GOC590042 GXY589592:GXY590042 HHU589592:HHU590042 HRQ589592:HRQ590042 IBM589592:IBM590042 ILI589592:ILI590042 IVE589592:IVE590042 JFA589592:JFA590042 JOW589592:JOW590042 JYS589592:JYS590042 KIO589592:KIO590042 KSK589592:KSK590042 LCG589592:LCG590042 LMC589592:LMC590042 LVY589592:LVY590042 MFU589592:MFU590042 MPQ589592:MPQ590042 MZM589592:MZM590042 NJI589592:NJI590042 NTE589592:NTE590042 ODA589592:ODA590042 OMW589592:OMW590042 OWS589592:OWS590042 PGO589592:PGO590042 PQK589592:PQK590042 QAG589592:QAG590042 QKC589592:QKC590042 QTY589592:QTY590042 RDU589592:RDU590042 RNQ589592:RNQ590042 RXM589592:RXM590042 SHI589592:SHI590042 SRE589592:SRE590042 TBA589592:TBA590042 TKW589592:TKW590042 TUS589592:TUS590042 UEO589592:UEO590042 UOK589592:UOK590042 UYG589592:UYG590042 VIC589592:VIC590042 VRY589592:VRY590042 WBU589592:WBU590042 WLQ589592:WLQ590042 WVM589592:WVM590042 J655128:J655578 JA655128:JA655578 SW655128:SW655578 ACS655128:ACS655578 AMO655128:AMO655578 AWK655128:AWK655578 BGG655128:BGG655578 BQC655128:BQC655578 BZY655128:BZY655578 CJU655128:CJU655578 CTQ655128:CTQ655578 DDM655128:DDM655578 DNI655128:DNI655578 DXE655128:DXE655578 EHA655128:EHA655578 EQW655128:EQW655578 FAS655128:FAS655578 FKO655128:FKO655578 FUK655128:FUK655578 GEG655128:GEG655578 GOC655128:GOC655578 GXY655128:GXY655578 HHU655128:HHU655578 HRQ655128:HRQ655578 IBM655128:IBM655578 ILI655128:ILI655578 IVE655128:IVE655578 JFA655128:JFA655578 JOW655128:JOW655578 JYS655128:JYS655578 KIO655128:KIO655578 KSK655128:KSK655578 LCG655128:LCG655578 LMC655128:LMC655578 LVY655128:LVY655578 MFU655128:MFU655578 MPQ655128:MPQ655578 MZM655128:MZM655578 NJI655128:NJI655578 NTE655128:NTE655578 ODA655128:ODA655578 OMW655128:OMW655578 OWS655128:OWS655578 PGO655128:PGO655578 PQK655128:PQK655578 QAG655128:QAG655578 QKC655128:QKC655578 QTY655128:QTY655578 RDU655128:RDU655578 RNQ655128:RNQ655578 RXM655128:RXM655578 SHI655128:SHI655578 SRE655128:SRE655578 TBA655128:TBA655578 TKW655128:TKW655578 TUS655128:TUS655578 UEO655128:UEO655578 UOK655128:UOK655578 UYG655128:UYG655578 VIC655128:VIC655578 VRY655128:VRY655578 WBU655128:WBU655578 WLQ655128:WLQ655578 WVM655128:WVM655578 J720664:J721114 JA720664:JA721114 SW720664:SW721114 ACS720664:ACS721114 AMO720664:AMO721114 AWK720664:AWK721114 BGG720664:BGG721114 BQC720664:BQC721114 BZY720664:BZY721114 CJU720664:CJU721114 CTQ720664:CTQ721114 DDM720664:DDM721114 DNI720664:DNI721114 DXE720664:DXE721114 EHA720664:EHA721114 EQW720664:EQW721114 FAS720664:FAS721114 FKO720664:FKO721114 FUK720664:FUK721114 GEG720664:GEG721114 GOC720664:GOC721114 GXY720664:GXY721114 HHU720664:HHU721114 HRQ720664:HRQ721114 IBM720664:IBM721114 ILI720664:ILI721114 IVE720664:IVE721114 JFA720664:JFA721114 JOW720664:JOW721114 JYS720664:JYS721114 KIO720664:KIO721114 KSK720664:KSK721114 LCG720664:LCG721114 LMC720664:LMC721114 LVY720664:LVY721114 MFU720664:MFU721114 MPQ720664:MPQ721114 MZM720664:MZM721114 NJI720664:NJI721114 NTE720664:NTE721114 ODA720664:ODA721114 OMW720664:OMW721114 OWS720664:OWS721114 PGO720664:PGO721114 PQK720664:PQK721114 QAG720664:QAG721114 QKC720664:QKC721114 QTY720664:QTY721114 RDU720664:RDU721114 RNQ720664:RNQ721114 RXM720664:RXM721114 SHI720664:SHI721114 SRE720664:SRE721114 TBA720664:TBA721114 TKW720664:TKW721114 TUS720664:TUS721114 UEO720664:UEO721114 UOK720664:UOK721114 UYG720664:UYG721114 VIC720664:VIC721114 VRY720664:VRY721114 WBU720664:WBU721114 WLQ720664:WLQ721114 WVM720664:WVM721114 J786200:J786650 JA786200:JA786650 SW786200:SW786650 ACS786200:ACS786650 AMO786200:AMO786650 AWK786200:AWK786650 BGG786200:BGG786650 BQC786200:BQC786650 BZY786200:BZY786650 CJU786200:CJU786650 CTQ786200:CTQ786650 DDM786200:DDM786650 DNI786200:DNI786650 DXE786200:DXE786650 EHA786200:EHA786650 EQW786200:EQW786650 FAS786200:FAS786650 FKO786200:FKO786650 FUK786200:FUK786650 GEG786200:GEG786650 GOC786200:GOC786650 GXY786200:GXY786650 HHU786200:HHU786650 HRQ786200:HRQ786650 IBM786200:IBM786650 ILI786200:ILI786650 IVE786200:IVE786650 JFA786200:JFA786650 JOW786200:JOW786650 JYS786200:JYS786650 KIO786200:KIO786650 KSK786200:KSK786650 LCG786200:LCG786650 LMC786200:LMC786650 LVY786200:LVY786650 MFU786200:MFU786650 MPQ786200:MPQ786650 MZM786200:MZM786650 NJI786200:NJI786650 NTE786200:NTE786650 ODA786200:ODA786650 OMW786200:OMW786650 OWS786200:OWS786650 PGO786200:PGO786650 PQK786200:PQK786650 QAG786200:QAG786650 QKC786200:QKC786650 QTY786200:QTY786650 RDU786200:RDU786650 RNQ786200:RNQ786650 RXM786200:RXM786650 SHI786200:SHI786650 SRE786200:SRE786650 TBA786200:TBA786650 TKW786200:TKW786650 TUS786200:TUS786650 UEO786200:UEO786650 UOK786200:UOK786650 UYG786200:UYG786650 VIC786200:VIC786650 VRY786200:VRY786650 WBU786200:WBU786650 WLQ786200:WLQ786650 WVM786200:WVM786650 J851736:J852186 JA851736:JA852186 SW851736:SW852186 ACS851736:ACS852186 AMO851736:AMO852186 AWK851736:AWK852186 BGG851736:BGG852186 BQC851736:BQC852186 BZY851736:BZY852186 CJU851736:CJU852186 CTQ851736:CTQ852186 DDM851736:DDM852186 DNI851736:DNI852186 DXE851736:DXE852186 EHA851736:EHA852186 EQW851736:EQW852186 FAS851736:FAS852186 FKO851736:FKO852186 FUK851736:FUK852186 GEG851736:GEG852186 GOC851736:GOC852186 GXY851736:GXY852186 HHU851736:HHU852186 HRQ851736:HRQ852186 IBM851736:IBM852186 ILI851736:ILI852186 IVE851736:IVE852186 JFA851736:JFA852186 JOW851736:JOW852186 JYS851736:JYS852186 KIO851736:KIO852186 KSK851736:KSK852186 LCG851736:LCG852186 LMC851736:LMC852186 LVY851736:LVY852186 MFU851736:MFU852186 MPQ851736:MPQ852186 MZM851736:MZM852186 NJI851736:NJI852186 NTE851736:NTE852186 ODA851736:ODA852186 OMW851736:OMW852186 OWS851736:OWS852186 PGO851736:PGO852186 PQK851736:PQK852186 QAG851736:QAG852186 QKC851736:QKC852186 QTY851736:QTY852186 RDU851736:RDU852186 RNQ851736:RNQ852186 RXM851736:RXM852186 SHI851736:SHI852186 SRE851736:SRE852186 TBA851736:TBA852186 TKW851736:TKW852186 TUS851736:TUS852186 UEO851736:UEO852186 UOK851736:UOK852186 UYG851736:UYG852186 VIC851736:VIC852186 VRY851736:VRY852186 WBU851736:WBU852186 WLQ851736:WLQ852186 WVM851736:WVM852186 J917272:J917722 JA917272:JA917722 SW917272:SW917722 ACS917272:ACS917722 AMO917272:AMO917722 AWK917272:AWK917722 BGG917272:BGG917722 BQC917272:BQC917722 BZY917272:BZY917722 CJU917272:CJU917722 CTQ917272:CTQ917722 DDM917272:DDM917722 DNI917272:DNI917722 DXE917272:DXE917722 EHA917272:EHA917722 EQW917272:EQW917722 FAS917272:FAS917722 FKO917272:FKO917722 FUK917272:FUK917722 GEG917272:GEG917722 GOC917272:GOC917722 GXY917272:GXY917722 HHU917272:HHU917722 HRQ917272:HRQ917722 IBM917272:IBM917722 ILI917272:ILI917722 IVE917272:IVE917722 JFA917272:JFA917722 JOW917272:JOW917722 JYS917272:JYS917722 KIO917272:KIO917722 KSK917272:KSK917722 LCG917272:LCG917722 LMC917272:LMC917722 LVY917272:LVY917722 MFU917272:MFU917722 MPQ917272:MPQ917722 MZM917272:MZM917722 NJI917272:NJI917722 NTE917272:NTE917722 ODA917272:ODA917722 OMW917272:OMW917722 OWS917272:OWS917722 PGO917272:PGO917722 PQK917272:PQK917722 QAG917272:QAG917722 QKC917272:QKC917722 QTY917272:QTY917722 RDU917272:RDU917722 RNQ917272:RNQ917722 RXM917272:RXM917722 SHI917272:SHI917722 SRE917272:SRE917722 TBA917272:TBA917722 TKW917272:TKW917722 TUS917272:TUS917722 UEO917272:UEO917722 UOK917272:UOK917722 UYG917272:UYG917722 VIC917272:VIC917722 VRY917272:VRY917722 WBU917272:WBU917722 WLQ917272:WLQ917722 WVM917272:WVM917722 J982808:J983258 JA982808:JA983258 SW982808:SW983258 ACS982808:ACS983258 AMO982808:AMO983258 AWK982808:AWK983258 BGG982808:BGG983258 BQC982808:BQC983258 BZY982808:BZY983258 CJU982808:CJU983258 CTQ982808:CTQ983258 DDM982808:DDM983258 DNI982808:DNI983258 DXE982808:DXE983258 EHA982808:EHA983258 EQW982808:EQW983258 FAS982808:FAS983258 FKO982808:FKO983258 FUK982808:FUK983258 GEG982808:GEG983258 GOC982808:GOC983258 GXY982808:GXY983258 HHU982808:HHU983258 HRQ982808:HRQ983258 IBM982808:IBM983258 ILI982808:ILI983258 IVE982808:IVE983258 JFA982808:JFA983258 JOW982808:JOW983258 JYS982808:JYS983258 KIO982808:KIO983258 KSK982808:KSK983258 LCG982808:LCG983258 LMC982808:LMC983258 LVY982808:LVY983258 MFU982808:MFU983258 MPQ982808:MPQ983258 MZM982808:MZM983258 NJI982808:NJI983258 NTE982808:NTE983258 ODA982808:ODA983258 OMW982808:OMW983258 OWS982808:OWS983258 PGO982808:PGO983258 PQK982808:PQK983258 QAG982808:QAG983258 QKC982808:QKC983258 QTY982808:QTY983258 RDU982808:RDU983258 RNQ982808:RNQ983258 RXM982808:RXM983258 SHI982808:SHI983258 SRE982808:SRE983258 TBA982808:TBA983258 TKW982808:TKW983258 TUS982808:TUS983258 UEO982808:UEO983258 UOK982808:UOK983258 UYG982808:UYG983258 VIC982808:VIC983258 VRY982808:VRY983258 WBU982808:WBU983258 WLQ982808:WLQ983258 WVM982808:WVM983258 J31:J218 JA31:JA218 SW31:SW218 ACS31:ACS218 AMO31:AMO218 AWK31:AWK218 BGG31:BGG218 BQC31:BQC218 BZY31:BZY218 CJU31:CJU218 CTQ31:CTQ218 DDM31:DDM218 DNI31:DNI218 DXE31:DXE218 EHA31:EHA218 EQW31:EQW218 FAS31:FAS218 FKO31:FKO218 FUK31:FUK218 GEG31:GEG218 GOC31:GOC218 GXY31:GXY218 HHU31:HHU218 HRQ31:HRQ218 IBM31:IBM218 ILI31:ILI218 IVE31:IVE218 JFA31:JFA218 JOW31:JOW218 JYS31:JYS218 KIO31:KIO218 KSK31:KSK218 LCG31:LCG218 LMC31:LMC218 LVY31:LVY218 MFU31:MFU218 MPQ31:MPQ218 MZM31:MZM218 NJI31:NJI218 NTE31:NTE218 ODA31:ODA218 OMW31:OMW218 OWS31:OWS218 PGO31:PGO218 PQK31:PQK218 QAG31:QAG218 QKC31:QKC218 QTY31:QTY218 RDU31:RDU218 RNQ31:RNQ218 RXM31:RXM218 SHI31:SHI218 SRE31:SRE218 TBA31:TBA218 TKW31:TKW218 TUS31:TUS218 UEO31:UEO218 UOK31:UOK218 UYG31:UYG218 VIC31:VIC218 VRY31:VRY218 WBU31:WBU218 WLQ31:WLQ218 WVM31:WVM218" xr:uid="{00000000-0002-0000-0900-000002000000}">
      <formula1>$J$1:$J$20</formula1>
    </dataValidation>
    <dataValidation type="list" allowBlank="1" showInputMessage="1" showErrorMessage="1" sqref="O216:O218 WVS982808:WVS983253 JG216:JG218 TC216:TC218 ACY216:ACY218 AMU216:AMU218 AWQ216:AWQ218 BGM216:BGM218 BQI216:BQI218 CAE216:CAE218 CKA216:CKA218 CTW216:CTW218 DDS216:DDS218 DNO216:DNO218 DXK216:DXK218 EHG216:EHG218 ERC216:ERC218 FAY216:FAY218 FKU216:FKU218 FUQ216:FUQ218 GEM216:GEM218 GOI216:GOI218 GYE216:GYE218 HIA216:HIA218 HRW216:HRW218 IBS216:IBS218 ILO216:ILO218 IVK216:IVK218 JFG216:JFG218 JPC216:JPC218 JYY216:JYY218 KIU216:KIU218 KSQ216:KSQ218 LCM216:LCM218 LMI216:LMI218 LWE216:LWE218 MGA216:MGA218 MPW216:MPW218 MZS216:MZS218 NJO216:NJO218 NTK216:NTK218 ODG216:ODG218 ONC216:ONC218 OWY216:OWY218 PGU216:PGU218 PQQ216:PQQ218 QAM216:QAM218 QKI216:QKI218 QUE216:QUE218 REA216:REA218 RNW216:RNW218 RXS216:RXS218 SHO216:SHO218 SRK216:SRK218 TBG216:TBG218 TLC216:TLC218 TUY216:TUY218 UEU216:UEU218 UOQ216:UOQ218 UYM216:UYM218 VII216:VII218 VSE216:VSE218 WCA216:WCA218 WLW216:WLW218 WVS216:WVS218 O65752:O65754 JG65752:JG65754 TC65752:TC65754 ACY65752:ACY65754 AMU65752:AMU65754 AWQ65752:AWQ65754 BGM65752:BGM65754 BQI65752:BQI65754 CAE65752:CAE65754 CKA65752:CKA65754 CTW65752:CTW65754 DDS65752:DDS65754 DNO65752:DNO65754 DXK65752:DXK65754 EHG65752:EHG65754 ERC65752:ERC65754 FAY65752:FAY65754 FKU65752:FKU65754 FUQ65752:FUQ65754 GEM65752:GEM65754 GOI65752:GOI65754 GYE65752:GYE65754 HIA65752:HIA65754 HRW65752:HRW65754 IBS65752:IBS65754 ILO65752:ILO65754 IVK65752:IVK65754 JFG65752:JFG65754 JPC65752:JPC65754 JYY65752:JYY65754 KIU65752:KIU65754 KSQ65752:KSQ65754 LCM65752:LCM65754 LMI65752:LMI65754 LWE65752:LWE65754 MGA65752:MGA65754 MPW65752:MPW65754 MZS65752:MZS65754 NJO65752:NJO65754 NTK65752:NTK65754 ODG65752:ODG65754 ONC65752:ONC65754 OWY65752:OWY65754 PGU65752:PGU65754 PQQ65752:PQQ65754 QAM65752:QAM65754 QKI65752:QKI65754 QUE65752:QUE65754 REA65752:REA65754 RNW65752:RNW65754 RXS65752:RXS65754 SHO65752:SHO65754 SRK65752:SRK65754 TBG65752:TBG65754 TLC65752:TLC65754 TUY65752:TUY65754 UEU65752:UEU65754 UOQ65752:UOQ65754 UYM65752:UYM65754 VII65752:VII65754 VSE65752:VSE65754 WCA65752:WCA65754 WLW65752:WLW65754 WVS65752:WVS65754 O131288:O131290 JG131288:JG131290 TC131288:TC131290 ACY131288:ACY131290 AMU131288:AMU131290 AWQ131288:AWQ131290 BGM131288:BGM131290 BQI131288:BQI131290 CAE131288:CAE131290 CKA131288:CKA131290 CTW131288:CTW131290 DDS131288:DDS131290 DNO131288:DNO131290 DXK131288:DXK131290 EHG131288:EHG131290 ERC131288:ERC131290 FAY131288:FAY131290 FKU131288:FKU131290 FUQ131288:FUQ131290 GEM131288:GEM131290 GOI131288:GOI131290 GYE131288:GYE131290 HIA131288:HIA131290 HRW131288:HRW131290 IBS131288:IBS131290 ILO131288:ILO131290 IVK131288:IVK131290 JFG131288:JFG131290 JPC131288:JPC131290 JYY131288:JYY131290 KIU131288:KIU131290 KSQ131288:KSQ131290 LCM131288:LCM131290 LMI131288:LMI131290 LWE131288:LWE131290 MGA131288:MGA131290 MPW131288:MPW131290 MZS131288:MZS131290 NJO131288:NJO131290 NTK131288:NTK131290 ODG131288:ODG131290 ONC131288:ONC131290 OWY131288:OWY131290 PGU131288:PGU131290 PQQ131288:PQQ131290 QAM131288:QAM131290 QKI131288:QKI131290 QUE131288:QUE131290 REA131288:REA131290 RNW131288:RNW131290 RXS131288:RXS131290 SHO131288:SHO131290 SRK131288:SRK131290 TBG131288:TBG131290 TLC131288:TLC131290 TUY131288:TUY131290 UEU131288:UEU131290 UOQ131288:UOQ131290 UYM131288:UYM131290 VII131288:VII131290 VSE131288:VSE131290 WCA131288:WCA131290 WLW131288:WLW131290 WVS131288:WVS131290 O196824:O196826 JG196824:JG196826 TC196824:TC196826 ACY196824:ACY196826 AMU196824:AMU196826 AWQ196824:AWQ196826 BGM196824:BGM196826 BQI196824:BQI196826 CAE196824:CAE196826 CKA196824:CKA196826 CTW196824:CTW196826 DDS196824:DDS196826 DNO196824:DNO196826 DXK196824:DXK196826 EHG196824:EHG196826 ERC196824:ERC196826 FAY196824:FAY196826 FKU196824:FKU196826 FUQ196824:FUQ196826 GEM196824:GEM196826 GOI196824:GOI196826 GYE196824:GYE196826 HIA196824:HIA196826 HRW196824:HRW196826 IBS196824:IBS196826 ILO196824:ILO196826 IVK196824:IVK196826 JFG196824:JFG196826 JPC196824:JPC196826 JYY196824:JYY196826 KIU196824:KIU196826 KSQ196824:KSQ196826 LCM196824:LCM196826 LMI196824:LMI196826 LWE196824:LWE196826 MGA196824:MGA196826 MPW196824:MPW196826 MZS196824:MZS196826 NJO196824:NJO196826 NTK196824:NTK196826 ODG196824:ODG196826 ONC196824:ONC196826 OWY196824:OWY196826 PGU196824:PGU196826 PQQ196824:PQQ196826 QAM196824:QAM196826 QKI196824:QKI196826 QUE196824:QUE196826 REA196824:REA196826 RNW196824:RNW196826 RXS196824:RXS196826 SHO196824:SHO196826 SRK196824:SRK196826 TBG196824:TBG196826 TLC196824:TLC196826 TUY196824:TUY196826 UEU196824:UEU196826 UOQ196824:UOQ196826 UYM196824:UYM196826 VII196824:VII196826 VSE196824:VSE196826 WCA196824:WCA196826 WLW196824:WLW196826 WVS196824:WVS196826 O262360:O262362 JG262360:JG262362 TC262360:TC262362 ACY262360:ACY262362 AMU262360:AMU262362 AWQ262360:AWQ262362 BGM262360:BGM262362 BQI262360:BQI262362 CAE262360:CAE262362 CKA262360:CKA262362 CTW262360:CTW262362 DDS262360:DDS262362 DNO262360:DNO262362 DXK262360:DXK262362 EHG262360:EHG262362 ERC262360:ERC262362 FAY262360:FAY262362 FKU262360:FKU262362 FUQ262360:FUQ262362 GEM262360:GEM262362 GOI262360:GOI262362 GYE262360:GYE262362 HIA262360:HIA262362 HRW262360:HRW262362 IBS262360:IBS262362 ILO262360:ILO262362 IVK262360:IVK262362 JFG262360:JFG262362 JPC262360:JPC262362 JYY262360:JYY262362 KIU262360:KIU262362 KSQ262360:KSQ262362 LCM262360:LCM262362 LMI262360:LMI262362 LWE262360:LWE262362 MGA262360:MGA262362 MPW262360:MPW262362 MZS262360:MZS262362 NJO262360:NJO262362 NTK262360:NTK262362 ODG262360:ODG262362 ONC262360:ONC262362 OWY262360:OWY262362 PGU262360:PGU262362 PQQ262360:PQQ262362 QAM262360:QAM262362 QKI262360:QKI262362 QUE262360:QUE262362 REA262360:REA262362 RNW262360:RNW262362 RXS262360:RXS262362 SHO262360:SHO262362 SRK262360:SRK262362 TBG262360:TBG262362 TLC262360:TLC262362 TUY262360:TUY262362 UEU262360:UEU262362 UOQ262360:UOQ262362 UYM262360:UYM262362 VII262360:VII262362 VSE262360:VSE262362 WCA262360:WCA262362 WLW262360:WLW262362 WVS262360:WVS262362 O327896:O327898 JG327896:JG327898 TC327896:TC327898 ACY327896:ACY327898 AMU327896:AMU327898 AWQ327896:AWQ327898 BGM327896:BGM327898 BQI327896:BQI327898 CAE327896:CAE327898 CKA327896:CKA327898 CTW327896:CTW327898 DDS327896:DDS327898 DNO327896:DNO327898 DXK327896:DXK327898 EHG327896:EHG327898 ERC327896:ERC327898 FAY327896:FAY327898 FKU327896:FKU327898 FUQ327896:FUQ327898 GEM327896:GEM327898 GOI327896:GOI327898 GYE327896:GYE327898 HIA327896:HIA327898 HRW327896:HRW327898 IBS327896:IBS327898 ILO327896:ILO327898 IVK327896:IVK327898 JFG327896:JFG327898 JPC327896:JPC327898 JYY327896:JYY327898 KIU327896:KIU327898 KSQ327896:KSQ327898 LCM327896:LCM327898 LMI327896:LMI327898 LWE327896:LWE327898 MGA327896:MGA327898 MPW327896:MPW327898 MZS327896:MZS327898 NJO327896:NJO327898 NTK327896:NTK327898 ODG327896:ODG327898 ONC327896:ONC327898 OWY327896:OWY327898 PGU327896:PGU327898 PQQ327896:PQQ327898 QAM327896:QAM327898 QKI327896:QKI327898 QUE327896:QUE327898 REA327896:REA327898 RNW327896:RNW327898 RXS327896:RXS327898 SHO327896:SHO327898 SRK327896:SRK327898 TBG327896:TBG327898 TLC327896:TLC327898 TUY327896:TUY327898 UEU327896:UEU327898 UOQ327896:UOQ327898 UYM327896:UYM327898 VII327896:VII327898 VSE327896:VSE327898 WCA327896:WCA327898 WLW327896:WLW327898 WVS327896:WVS327898 O393432:O393434 JG393432:JG393434 TC393432:TC393434 ACY393432:ACY393434 AMU393432:AMU393434 AWQ393432:AWQ393434 BGM393432:BGM393434 BQI393432:BQI393434 CAE393432:CAE393434 CKA393432:CKA393434 CTW393432:CTW393434 DDS393432:DDS393434 DNO393432:DNO393434 DXK393432:DXK393434 EHG393432:EHG393434 ERC393432:ERC393434 FAY393432:FAY393434 FKU393432:FKU393434 FUQ393432:FUQ393434 GEM393432:GEM393434 GOI393432:GOI393434 GYE393432:GYE393434 HIA393432:HIA393434 HRW393432:HRW393434 IBS393432:IBS393434 ILO393432:ILO393434 IVK393432:IVK393434 JFG393432:JFG393434 JPC393432:JPC393434 JYY393432:JYY393434 KIU393432:KIU393434 KSQ393432:KSQ393434 LCM393432:LCM393434 LMI393432:LMI393434 LWE393432:LWE393434 MGA393432:MGA393434 MPW393432:MPW393434 MZS393432:MZS393434 NJO393432:NJO393434 NTK393432:NTK393434 ODG393432:ODG393434 ONC393432:ONC393434 OWY393432:OWY393434 PGU393432:PGU393434 PQQ393432:PQQ393434 QAM393432:QAM393434 QKI393432:QKI393434 QUE393432:QUE393434 REA393432:REA393434 RNW393432:RNW393434 RXS393432:RXS393434 SHO393432:SHO393434 SRK393432:SRK393434 TBG393432:TBG393434 TLC393432:TLC393434 TUY393432:TUY393434 UEU393432:UEU393434 UOQ393432:UOQ393434 UYM393432:UYM393434 VII393432:VII393434 VSE393432:VSE393434 WCA393432:WCA393434 WLW393432:WLW393434 WVS393432:WVS393434 O458968:O458970 JG458968:JG458970 TC458968:TC458970 ACY458968:ACY458970 AMU458968:AMU458970 AWQ458968:AWQ458970 BGM458968:BGM458970 BQI458968:BQI458970 CAE458968:CAE458970 CKA458968:CKA458970 CTW458968:CTW458970 DDS458968:DDS458970 DNO458968:DNO458970 DXK458968:DXK458970 EHG458968:EHG458970 ERC458968:ERC458970 FAY458968:FAY458970 FKU458968:FKU458970 FUQ458968:FUQ458970 GEM458968:GEM458970 GOI458968:GOI458970 GYE458968:GYE458970 HIA458968:HIA458970 HRW458968:HRW458970 IBS458968:IBS458970 ILO458968:ILO458970 IVK458968:IVK458970 JFG458968:JFG458970 JPC458968:JPC458970 JYY458968:JYY458970 KIU458968:KIU458970 KSQ458968:KSQ458970 LCM458968:LCM458970 LMI458968:LMI458970 LWE458968:LWE458970 MGA458968:MGA458970 MPW458968:MPW458970 MZS458968:MZS458970 NJO458968:NJO458970 NTK458968:NTK458970 ODG458968:ODG458970 ONC458968:ONC458970 OWY458968:OWY458970 PGU458968:PGU458970 PQQ458968:PQQ458970 QAM458968:QAM458970 QKI458968:QKI458970 QUE458968:QUE458970 REA458968:REA458970 RNW458968:RNW458970 RXS458968:RXS458970 SHO458968:SHO458970 SRK458968:SRK458970 TBG458968:TBG458970 TLC458968:TLC458970 TUY458968:TUY458970 UEU458968:UEU458970 UOQ458968:UOQ458970 UYM458968:UYM458970 VII458968:VII458970 VSE458968:VSE458970 WCA458968:WCA458970 WLW458968:WLW458970 WVS458968:WVS458970 O524504:O524506 JG524504:JG524506 TC524504:TC524506 ACY524504:ACY524506 AMU524504:AMU524506 AWQ524504:AWQ524506 BGM524504:BGM524506 BQI524504:BQI524506 CAE524504:CAE524506 CKA524504:CKA524506 CTW524504:CTW524506 DDS524504:DDS524506 DNO524504:DNO524506 DXK524504:DXK524506 EHG524504:EHG524506 ERC524504:ERC524506 FAY524504:FAY524506 FKU524504:FKU524506 FUQ524504:FUQ524506 GEM524504:GEM524506 GOI524504:GOI524506 GYE524504:GYE524506 HIA524504:HIA524506 HRW524504:HRW524506 IBS524504:IBS524506 ILO524504:ILO524506 IVK524504:IVK524506 JFG524504:JFG524506 JPC524504:JPC524506 JYY524504:JYY524506 KIU524504:KIU524506 KSQ524504:KSQ524506 LCM524504:LCM524506 LMI524504:LMI524506 LWE524504:LWE524506 MGA524504:MGA524506 MPW524504:MPW524506 MZS524504:MZS524506 NJO524504:NJO524506 NTK524504:NTK524506 ODG524504:ODG524506 ONC524504:ONC524506 OWY524504:OWY524506 PGU524504:PGU524506 PQQ524504:PQQ524506 QAM524504:QAM524506 QKI524504:QKI524506 QUE524504:QUE524506 REA524504:REA524506 RNW524504:RNW524506 RXS524504:RXS524506 SHO524504:SHO524506 SRK524504:SRK524506 TBG524504:TBG524506 TLC524504:TLC524506 TUY524504:TUY524506 UEU524504:UEU524506 UOQ524504:UOQ524506 UYM524504:UYM524506 VII524504:VII524506 VSE524504:VSE524506 WCA524504:WCA524506 WLW524504:WLW524506 WVS524504:WVS524506 O590040:O590042 JG590040:JG590042 TC590040:TC590042 ACY590040:ACY590042 AMU590040:AMU590042 AWQ590040:AWQ590042 BGM590040:BGM590042 BQI590040:BQI590042 CAE590040:CAE590042 CKA590040:CKA590042 CTW590040:CTW590042 DDS590040:DDS590042 DNO590040:DNO590042 DXK590040:DXK590042 EHG590040:EHG590042 ERC590040:ERC590042 FAY590040:FAY590042 FKU590040:FKU590042 FUQ590040:FUQ590042 GEM590040:GEM590042 GOI590040:GOI590042 GYE590040:GYE590042 HIA590040:HIA590042 HRW590040:HRW590042 IBS590040:IBS590042 ILO590040:ILO590042 IVK590040:IVK590042 JFG590040:JFG590042 JPC590040:JPC590042 JYY590040:JYY590042 KIU590040:KIU590042 KSQ590040:KSQ590042 LCM590040:LCM590042 LMI590040:LMI590042 LWE590040:LWE590042 MGA590040:MGA590042 MPW590040:MPW590042 MZS590040:MZS590042 NJO590040:NJO590042 NTK590040:NTK590042 ODG590040:ODG590042 ONC590040:ONC590042 OWY590040:OWY590042 PGU590040:PGU590042 PQQ590040:PQQ590042 QAM590040:QAM590042 QKI590040:QKI590042 QUE590040:QUE590042 REA590040:REA590042 RNW590040:RNW590042 RXS590040:RXS590042 SHO590040:SHO590042 SRK590040:SRK590042 TBG590040:TBG590042 TLC590040:TLC590042 TUY590040:TUY590042 UEU590040:UEU590042 UOQ590040:UOQ590042 UYM590040:UYM590042 VII590040:VII590042 VSE590040:VSE590042 WCA590040:WCA590042 WLW590040:WLW590042 WVS590040:WVS590042 O655576:O655578 JG655576:JG655578 TC655576:TC655578 ACY655576:ACY655578 AMU655576:AMU655578 AWQ655576:AWQ655578 BGM655576:BGM655578 BQI655576:BQI655578 CAE655576:CAE655578 CKA655576:CKA655578 CTW655576:CTW655578 DDS655576:DDS655578 DNO655576:DNO655578 DXK655576:DXK655578 EHG655576:EHG655578 ERC655576:ERC655578 FAY655576:FAY655578 FKU655576:FKU655578 FUQ655576:FUQ655578 GEM655576:GEM655578 GOI655576:GOI655578 GYE655576:GYE655578 HIA655576:HIA655578 HRW655576:HRW655578 IBS655576:IBS655578 ILO655576:ILO655578 IVK655576:IVK655578 JFG655576:JFG655578 JPC655576:JPC655578 JYY655576:JYY655578 KIU655576:KIU655578 KSQ655576:KSQ655578 LCM655576:LCM655578 LMI655576:LMI655578 LWE655576:LWE655578 MGA655576:MGA655578 MPW655576:MPW655578 MZS655576:MZS655578 NJO655576:NJO655578 NTK655576:NTK655578 ODG655576:ODG655578 ONC655576:ONC655578 OWY655576:OWY655578 PGU655576:PGU655578 PQQ655576:PQQ655578 QAM655576:QAM655578 QKI655576:QKI655578 QUE655576:QUE655578 REA655576:REA655578 RNW655576:RNW655578 RXS655576:RXS655578 SHO655576:SHO655578 SRK655576:SRK655578 TBG655576:TBG655578 TLC655576:TLC655578 TUY655576:TUY655578 UEU655576:UEU655578 UOQ655576:UOQ655578 UYM655576:UYM655578 VII655576:VII655578 VSE655576:VSE655578 WCA655576:WCA655578 WLW655576:WLW655578 WVS655576:WVS655578 O721112:O721114 JG721112:JG721114 TC721112:TC721114 ACY721112:ACY721114 AMU721112:AMU721114 AWQ721112:AWQ721114 BGM721112:BGM721114 BQI721112:BQI721114 CAE721112:CAE721114 CKA721112:CKA721114 CTW721112:CTW721114 DDS721112:DDS721114 DNO721112:DNO721114 DXK721112:DXK721114 EHG721112:EHG721114 ERC721112:ERC721114 FAY721112:FAY721114 FKU721112:FKU721114 FUQ721112:FUQ721114 GEM721112:GEM721114 GOI721112:GOI721114 GYE721112:GYE721114 HIA721112:HIA721114 HRW721112:HRW721114 IBS721112:IBS721114 ILO721112:ILO721114 IVK721112:IVK721114 JFG721112:JFG721114 JPC721112:JPC721114 JYY721112:JYY721114 KIU721112:KIU721114 KSQ721112:KSQ721114 LCM721112:LCM721114 LMI721112:LMI721114 LWE721112:LWE721114 MGA721112:MGA721114 MPW721112:MPW721114 MZS721112:MZS721114 NJO721112:NJO721114 NTK721112:NTK721114 ODG721112:ODG721114 ONC721112:ONC721114 OWY721112:OWY721114 PGU721112:PGU721114 PQQ721112:PQQ721114 QAM721112:QAM721114 QKI721112:QKI721114 QUE721112:QUE721114 REA721112:REA721114 RNW721112:RNW721114 RXS721112:RXS721114 SHO721112:SHO721114 SRK721112:SRK721114 TBG721112:TBG721114 TLC721112:TLC721114 TUY721112:TUY721114 UEU721112:UEU721114 UOQ721112:UOQ721114 UYM721112:UYM721114 VII721112:VII721114 VSE721112:VSE721114 WCA721112:WCA721114 WLW721112:WLW721114 WVS721112:WVS721114 O786648:O786650 JG786648:JG786650 TC786648:TC786650 ACY786648:ACY786650 AMU786648:AMU786650 AWQ786648:AWQ786650 BGM786648:BGM786650 BQI786648:BQI786650 CAE786648:CAE786650 CKA786648:CKA786650 CTW786648:CTW786650 DDS786648:DDS786650 DNO786648:DNO786650 DXK786648:DXK786650 EHG786648:EHG786650 ERC786648:ERC786650 FAY786648:FAY786650 FKU786648:FKU786650 FUQ786648:FUQ786650 GEM786648:GEM786650 GOI786648:GOI786650 GYE786648:GYE786650 HIA786648:HIA786650 HRW786648:HRW786650 IBS786648:IBS786650 ILO786648:ILO786650 IVK786648:IVK786650 JFG786648:JFG786650 JPC786648:JPC786650 JYY786648:JYY786650 KIU786648:KIU786650 KSQ786648:KSQ786650 LCM786648:LCM786650 LMI786648:LMI786650 LWE786648:LWE786650 MGA786648:MGA786650 MPW786648:MPW786650 MZS786648:MZS786650 NJO786648:NJO786650 NTK786648:NTK786650 ODG786648:ODG786650 ONC786648:ONC786650 OWY786648:OWY786650 PGU786648:PGU786650 PQQ786648:PQQ786650 QAM786648:QAM786650 QKI786648:QKI786650 QUE786648:QUE786650 REA786648:REA786650 RNW786648:RNW786650 RXS786648:RXS786650 SHO786648:SHO786650 SRK786648:SRK786650 TBG786648:TBG786650 TLC786648:TLC786650 TUY786648:TUY786650 UEU786648:UEU786650 UOQ786648:UOQ786650 UYM786648:UYM786650 VII786648:VII786650 VSE786648:VSE786650 WCA786648:WCA786650 WLW786648:WLW786650 WVS786648:WVS786650 O852184:O852186 JG852184:JG852186 TC852184:TC852186 ACY852184:ACY852186 AMU852184:AMU852186 AWQ852184:AWQ852186 BGM852184:BGM852186 BQI852184:BQI852186 CAE852184:CAE852186 CKA852184:CKA852186 CTW852184:CTW852186 DDS852184:DDS852186 DNO852184:DNO852186 DXK852184:DXK852186 EHG852184:EHG852186 ERC852184:ERC852186 FAY852184:FAY852186 FKU852184:FKU852186 FUQ852184:FUQ852186 GEM852184:GEM852186 GOI852184:GOI852186 GYE852184:GYE852186 HIA852184:HIA852186 HRW852184:HRW852186 IBS852184:IBS852186 ILO852184:ILO852186 IVK852184:IVK852186 JFG852184:JFG852186 JPC852184:JPC852186 JYY852184:JYY852186 KIU852184:KIU852186 KSQ852184:KSQ852186 LCM852184:LCM852186 LMI852184:LMI852186 LWE852184:LWE852186 MGA852184:MGA852186 MPW852184:MPW852186 MZS852184:MZS852186 NJO852184:NJO852186 NTK852184:NTK852186 ODG852184:ODG852186 ONC852184:ONC852186 OWY852184:OWY852186 PGU852184:PGU852186 PQQ852184:PQQ852186 QAM852184:QAM852186 QKI852184:QKI852186 QUE852184:QUE852186 REA852184:REA852186 RNW852184:RNW852186 RXS852184:RXS852186 SHO852184:SHO852186 SRK852184:SRK852186 TBG852184:TBG852186 TLC852184:TLC852186 TUY852184:TUY852186 UEU852184:UEU852186 UOQ852184:UOQ852186 UYM852184:UYM852186 VII852184:VII852186 VSE852184:VSE852186 WCA852184:WCA852186 WLW852184:WLW852186 WVS852184:WVS852186 O917720:O917722 JG917720:JG917722 TC917720:TC917722 ACY917720:ACY917722 AMU917720:AMU917722 AWQ917720:AWQ917722 BGM917720:BGM917722 BQI917720:BQI917722 CAE917720:CAE917722 CKA917720:CKA917722 CTW917720:CTW917722 DDS917720:DDS917722 DNO917720:DNO917722 DXK917720:DXK917722 EHG917720:EHG917722 ERC917720:ERC917722 FAY917720:FAY917722 FKU917720:FKU917722 FUQ917720:FUQ917722 GEM917720:GEM917722 GOI917720:GOI917722 GYE917720:GYE917722 HIA917720:HIA917722 HRW917720:HRW917722 IBS917720:IBS917722 ILO917720:ILO917722 IVK917720:IVK917722 JFG917720:JFG917722 JPC917720:JPC917722 JYY917720:JYY917722 KIU917720:KIU917722 KSQ917720:KSQ917722 LCM917720:LCM917722 LMI917720:LMI917722 LWE917720:LWE917722 MGA917720:MGA917722 MPW917720:MPW917722 MZS917720:MZS917722 NJO917720:NJO917722 NTK917720:NTK917722 ODG917720:ODG917722 ONC917720:ONC917722 OWY917720:OWY917722 PGU917720:PGU917722 PQQ917720:PQQ917722 QAM917720:QAM917722 QKI917720:QKI917722 QUE917720:QUE917722 REA917720:REA917722 RNW917720:RNW917722 RXS917720:RXS917722 SHO917720:SHO917722 SRK917720:SRK917722 TBG917720:TBG917722 TLC917720:TLC917722 TUY917720:TUY917722 UEU917720:UEU917722 UOQ917720:UOQ917722 UYM917720:UYM917722 VII917720:VII917722 VSE917720:VSE917722 WCA917720:WCA917722 WLW917720:WLW917722 WVS917720:WVS917722 O983256:O983258 JG983256:JG983258 TC983256:TC983258 ACY983256:ACY983258 AMU983256:AMU983258 AWQ983256:AWQ983258 BGM983256:BGM983258 BQI983256:BQI983258 CAE983256:CAE983258 CKA983256:CKA983258 CTW983256:CTW983258 DDS983256:DDS983258 DNO983256:DNO983258 DXK983256:DXK983258 EHG983256:EHG983258 ERC983256:ERC983258 FAY983256:FAY983258 FKU983256:FKU983258 FUQ983256:FUQ983258 GEM983256:GEM983258 GOI983256:GOI983258 GYE983256:GYE983258 HIA983256:HIA983258 HRW983256:HRW983258 IBS983256:IBS983258 ILO983256:ILO983258 IVK983256:IVK983258 JFG983256:JFG983258 JPC983256:JPC983258 JYY983256:JYY983258 KIU983256:KIU983258 KSQ983256:KSQ983258 LCM983256:LCM983258 LMI983256:LMI983258 LWE983256:LWE983258 MGA983256:MGA983258 MPW983256:MPW983258 MZS983256:MZS983258 NJO983256:NJO983258 NTK983256:NTK983258 ODG983256:ODG983258 ONC983256:ONC983258 OWY983256:OWY983258 PGU983256:PGU983258 PQQ983256:PQQ983258 QAM983256:QAM983258 QKI983256:QKI983258 QUE983256:QUE983258 REA983256:REA983258 RNW983256:RNW983258 RXS983256:RXS983258 SHO983256:SHO983258 SRK983256:SRK983258 TBG983256:TBG983258 TLC983256:TLC983258 TUY983256:TUY983258 UEU983256:UEU983258 UOQ983256:UOQ983258 UYM983256:UYM983258 VII983256:VII983258 VSE983256:VSE983258 WCA983256:WCA983258 WLW983256:WLW983258 WVS983256:WVS983258 O65304:O65749 JG65304:JG65749 TC65304:TC65749 ACY65304:ACY65749 AMU65304:AMU65749 AWQ65304:AWQ65749 BGM65304:BGM65749 BQI65304:BQI65749 CAE65304:CAE65749 CKA65304:CKA65749 CTW65304:CTW65749 DDS65304:DDS65749 DNO65304:DNO65749 DXK65304:DXK65749 EHG65304:EHG65749 ERC65304:ERC65749 FAY65304:FAY65749 FKU65304:FKU65749 FUQ65304:FUQ65749 GEM65304:GEM65749 GOI65304:GOI65749 GYE65304:GYE65749 HIA65304:HIA65749 HRW65304:HRW65749 IBS65304:IBS65749 ILO65304:ILO65749 IVK65304:IVK65749 JFG65304:JFG65749 JPC65304:JPC65749 JYY65304:JYY65749 KIU65304:KIU65749 KSQ65304:KSQ65749 LCM65304:LCM65749 LMI65304:LMI65749 LWE65304:LWE65749 MGA65304:MGA65749 MPW65304:MPW65749 MZS65304:MZS65749 NJO65304:NJO65749 NTK65304:NTK65749 ODG65304:ODG65749 ONC65304:ONC65749 OWY65304:OWY65749 PGU65304:PGU65749 PQQ65304:PQQ65749 QAM65304:QAM65749 QKI65304:QKI65749 QUE65304:QUE65749 REA65304:REA65749 RNW65304:RNW65749 RXS65304:RXS65749 SHO65304:SHO65749 SRK65304:SRK65749 TBG65304:TBG65749 TLC65304:TLC65749 TUY65304:TUY65749 UEU65304:UEU65749 UOQ65304:UOQ65749 UYM65304:UYM65749 VII65304:VII65749 VSE65304:VSE65749 WCA65304:WCA65749 WLW65304:WLW65749 WVS65304:WVS65749 O130840:O131285 JG130840:JG131285 TC130840:TC131285 ACY130840:ACY131285 AMU130840:AMU131285 AWQ130840:AWQ131285 BGM130840:BGM131285 BQI130840:BQI131285 CAE130840:CAE131285 CKA130840:CKA131285 CTW130840:CTW131285 DDS130840:DDS131285 DNO130840:DNO131285 DXK130840:DXK131285 EHG130840:EHG131285 ERC130840:ERC131285 FAY130840:FAY131285 FKU130840:FKU131285 FUQ130840:FUQ131285 GEM130840:GEM131285 GOI130840:GOI131285 GYE130840:GYE131285 HIA130840:HIA131285 HRW130840:HRW131285 IBS130840:IBS131285 ILO130840:ILO131285 IVK130840:IVK131285 JFG130840:JFG131285 JPC130840:JPC131285 JYY130840:JYY131285 KIU130840:KIU131285 KSQ130840:KSQ131285 LCM130840:LCM131285 LMI130840:LMI131285 LWE130840:LWE131285 MGA130840:MGA131285 MPW130840:MPW131285 MZS130840:MZS131285 NJO130840:NJO131285 NTK130840:NTK131285 ODG130840:ODG131285 ONC130840:ONC131285 OWY130840:OWY131285 PGU130840:PGU131285 PQQ130840:PQQ131285 QAM130840:QAM131285 QKI130840:QKI131285 QUE130840:QUE131285 REA130840:REA131285 RNW130840:RNW131285 RXS130840:RXS131285 SHO130840:SHO131285 SRK130840:SRK131285 TBG130840:TBG131285 TLC130840:TLC131285 TUY130840:TUY131285 UEU130840:UEU131285 UOQ130840:UOQ131285 UYM130840:UYM131285 VII130840:VII131285 VSE130840:VSE131285 WCA130840:WCA131285 WLW130840:WLW131285 WVS130840:WVS131285 O196376:O196821 JG196376:JG196821 TC196376:TC196821 ACY196376:ACY196821 AMU196376:AMU196821 AWQ196376:AWQ196821 BGM196376:BGM196821 BQI196376:BQI196821 CAE196376:CAE196821 CKA196376:CKA196821 CTW196376:CTW196821 DDS196376:DDS196821 DNO196376:DNO196821 DXK196376:DXK196821 EHG196376:EHG196821 ERC196376:ERC196821 FAY196376:FAY196821 FKU196376:FKU196821 FUQ196376:FUQ196821 GEM196376:GEM196821 GOI196376:GOI196821 GYE196376:GYE196821 HIA196376:HIA196821 HRW196376:HRW196821 IBS196376:IBS196821 ILO196376:ILO196821 IVK196376:IVK196821 JFG196376:JFG196821 JPC196376:JPC196821 JYY196376:JYY196821 KIU196376:KIU196821 KSQ196376:KSQ196821 LCM196376:LCM196821 LMI196376:LMI196821 LWE196376:LWE196821 MGA196376:MGA196821 MPW196376:MPW196821 MZS196376:MZS196821 NJO196376:NJO196821 NTK196376:NTK196821 ODG196376:ODG196821 ONC196376:ONC196821 OWY196376:OWY196821 PGU196376:PGU196821 PQQ196376:PQQ196821 QAM196376:QAM196821 QKI196376:QKI196821 QUE196376:QUE196821 REA196376:REA196821 RNW196376:RNW196821 RXS196376:RXS196821 SHO196376:SHO196821 SRK196376:SRK196821 TBG196376:TBG196821 TLC196376:TLC196821 TUY196376:TUY196821 UEU196376:UEU196821 UOQ196376:UOQ196821 UYM196376:UYM196821 VII196376:VII196821 VSE196376:VSE196821 WCA196376:WCA196821 WLW196376:WLW196821 WVS196376:WVS196821 O261912:O262357 JG261912:JG262357 TC261912:TC262357 ACY261912:ACY262357 AMU261912:AMU262357 AWQ261912:AWQ262357 BGM261912:BGM262357 BQI261912:BQI262357 CAE261912:CAE262357 CKA261912:CKA262357 CTW261912:CTW262357 DDS261912:DDS262357 DNO261912:DNO262357 DXK261912:DXK262357 EHG261912:EHG262357 ERC261912:ERC262357 FAY261912:FAY262357 FKU261912:FKU262357 FUQ261912:FUQ262357 GEM261912:GEM262357 GOI261912:GOI262357 GYE261912:GYE262357 HIA261912:HIA262357 HRW261912:HRW262357 IBS261912:IBS262357 ILO261912:ILO262357 IVK261912:IVK262357 JFG261912:JFG262357 JPC261912:JPC262357 JYY261912:JYY262357 KIU261912:KIU262357 KSQ261912:KSQ262357 LCM261912:LCM262357 LMI261912:LMI262357 LWE261912:LWE262357 MGA261912:MGA262357 MPW261912:MPW262357 MZS261912:MZS262357 NJO261912:NJO262357 NTK261912:NTK262357 ODG261912:ODG262357 ONC261912:ONC262357 OWY261912:OWY262357 PGU261912:PGU262357 PQQ261912:PQQ262357 QAM261912:QAM262357 QKI261912:QKI262357 QUE261912:QUE262357 REA261912:REA262357 RNW261912:RNW262357 RXS261912:RXS262357 SHO261912:SHO262357 SRK261912:SRK262357 TBG261912:TBG262357 TLC261912:TLC262357 TUY261912:TUY262357 UEU261912:UEU262357 UOQ261912:UOQ262357 UYM261912:UYM262357 VII261912:VII262357 VSE261912:VSE262357 WCA261912:WCA262357 WLW261912:WLW262357 WVS261912:WVS262357 O327448:O327893 JG327448:JG327893 TC327448:TC327893 ACY327448:ACY327893 AMU327448:AMU327893 AWQ327448:AWQ327893 BGM327448:BGM327893 BQI327448:BQI327893 CAE327448:CAE327893 CKA327448:CKA327893 CTW327448:CTW327893 DDS327448:DDS327893 DNO327448:DNO327893 DXK327448:DXK327893 EHG327448:EHG327893 ERC327448:ERC327893 FAY327448:FAY327893 FKU327448:FKU327893 FUQ327448:FUQ327893 GEM327448:GEM327893 GOI327448:GOI327893 GYE327448:GYE327893 HIA327448:HIA327893 HRW327448:HRW327893 IBS327448:IBS327893 ILO327448:ILO327893 IVK327448:IVK327893 JFG327448:JFG327893 JPC327448:JPC327893 JYY327448:JYY327893 KIU327448:KIU327893 KSQ327448:KSQ327893 LCM327448:LCM327893 LMI327448:LMI327893 LWE327448:LWE327893 MGA327448:MGA327893 MPW327448:MPW327893 MZS327448:MZS327893 NJO327448:NJO327893 NTK327448:NTK327893 ODG327448:ODG327893 ONC327448:ONC327893 OWY327448:OWY327893 PGU327448:PGU327893 PQQ327448:PQQ327893 QAM327448:QAM327893 QKI327448:QKI327893 QUE327448:QUE327893 REA327448:REA327893 RNW327448:RNW327893 RXS327448:RXS327893 SHO327448:SHO327893 SRK327448:SRK327893 TBG327448:TBG327893 TLC327448:TLC327893 TUY327448:TUY327893 UEU327448:UEU327893 UOQ327448:UOQ327893 UYM327448:UYM327893 VII327448:VII327893 VSE327448:VSE327893 WCA327448:WCA327893 WLW327448:WLW327893 WVS327448:WVS327893 O392984:O393429 JG392984:JG393429 TC392984:TC393429 ACY392984:ACY393429 AMU392984:AMU393429 AWQ392984:AWQ393429 BGM392984:BGM393429 BQI392984:BQI393429 CAE392984:CAE393429 CKA392984:CKA393429 CTW392984:CTW393429 DDS392984:DDS393429 DNO392984:DNO393429 DXK392984:DXK393429 EHG392984:EHG393429 ERC392984:ERC393429 FAY392984:FAY393429 FKU392984:FKU393429 FUQ392984:FUQ393429 GEM392984:GEM393429 GOI392984:GOI393429 GYE392984:GYE393429 HIA392984:HIA393429 HRW392984:HRW393429 IBS392984:IBS393429 ILO392984:ILO393429 IVK392984:IVK393429 JFG392984:JFG393429 JPC392984:JPC393429 JYY392984:JYY393429 KIU392984:KIU393429 KSQ392984:KSQ393429 LCM392984:LCM393429 LMI392984:LMI393429 LWE392984:LWE393429 MGA392984:MGA393429 MPW392984:MPW393429 MZS392984:MZS393429 NJO392984:NJO393429 NTK392984:NTK393429 ODG392984:ODG393429 ONC392984:ONC393429 OWY392984:OWY393429 PGU392984:PGU393429 PQQ392984:PQQ393429 QAM392984:QAM393429 QKI392984:QKI393429 QUE392984:QUE393429 REA392984:REA393429 RNW392984:RNW393429 RXS392984:RXS393429 SHO392984:SHO393429 SRK392984:SRK393429 TBG392984:TBG393429 TLC392984:TLC393429 TUY392984:TUY393429 UEU392984:UEU393429 UOQ392984:UOQ393429 UYM392984:UYM393429 VII392984:VII393429 VSE392984:VSE393429 WCA392984:WCA393429 WLW392984:WLW393429 WVS392984:WVS393429 O458520:O458965 JG458520:JG458965 TC458520:TC458965 ACY458520:ACY458965 AMU458520:AMU458965 AWQ458520:AWQ458965 BGM458520:BGM458965 BQI458520:BQI458965 CAE458520:CAE458965 CKA458520:CKA458965 CTW458520:CTW458965 DDS458520:DDS458965 DNO458520:DNO458965 DXK458520:DXK458965 EHG458520:EHG458965 ERC458520:ERC458965 FAY458520:FAY458965 FKU458520:FKU458965 FUQ458520:FUQ458965 GEM458520:GEM458965 GOI458520:GOI458965 GYE458520:GYE458965 HIA458520:HIA458965 HRW458520:HRW458965 IBS458520:IBS458965 ILO458520:ILO458965 IVK458520:IVK458965 JFG458520:JFG458965 JPC458520:JPC458965 JYY458520:JYY458965 KIU458520:KIU458965 KSQ458520:KSQ458965 LCM458520:LCM458965 LMI458520:LMI458965 LWE458520:LWE458965 MGA458520:MGA458965 MPW458520:MPW458965 MZS458520:MZS458965 NJO458520:NJO458965 NTK458520:NTK458965 ODG458520:ODG458965 ONC458520:ONC458965 OWY458520:OWY458965 PGU458520:PGU458965 PQQ458520:PQQ458965 QAM458520:QAM458965 QKI458520:QKI458965 QUE458520:QUE458965 REA458520:REA458965 RNW458520:RNW458965 RXS458520:RXS458965 SHO458520:SHO458965 SRK458520:SRK458965 TBG458520:TBG458965 TLC458520:TLC458965 TUY458520:TUY458965 UEU458520:UEU458965 UOQ458520:UOQ458965 UYM458520:UYM458965 VII458520:VII458965 VSE458520:VSE458965 WCA458520:WCA458965 WLW458520:WLW458965 WVS458520:WVS458965 O524056:O524501 JG524056:JG524501 TC524056:TC524501 ACY524056:ACY524501 AMU524056:AMU524501 AWQ524056:AWQ524501 BGM524056:BGM524501 BQI524056:BQI524501 CAE524056:CAE524501 CKA524056:CKA524501 CTW524056:CTW524501 DDS524056:DDS524501 DNO524056:DNO524501 DXK524056:DXK524501 EHG524056:EHG524501 ERC524056:ERC524501 FAY524056:FAY524501 FKU524056:FKU524501 FUQ524056:FUQ524501 GEM524056:GEM524501 GOI524056:GOI524501 GYE524056:GYE524501 HIA524056:HIA524501 HRW524056:HRW524501 IBS524056:IBS524501 ILO524056:ILO524501 IVK524056:IVK524501 JFG524056:JFG524501 JPC524056:JPC524501 JYY524056:JYY524501 KIU524056:KIU524501 KSQ524056:KSQ524501 LCM524056:LCM524501 LMI524056:LMI524501 LWE524056:LWE524501 MGA524056:MGA524501 MPW524056:MPW524501 MZS524056:MZS524501 NJO524056:NJO524501 NTK524056:NTK524501 ODG524056:ODG524501 ONC524056:ONC524501 OWY524056:OWY524501 PGU524056:PGU524501 PQQ524056:PQQ524501 QAM524056:QAM524501 QKI524056:QKI524501 QUE524056:QUE524501 REA524056:REA524501 RNW524056:RNW524501 RXS524056:RXS524501 SHO524056:SHO524501 SRK524056:SRK524501 TBG524056:TBG524501 TLC524056:TLC524501 TUY524056:TUY524501 UEU524056:UEU524501 UOQ524056:UOQ524501 UYM524056:UYM524501 VII524056:VII524501 VSE524056:VSE524501 WCA524056:WCA524501 WLW524056:WLW524501 WVS524056:WVS524501 O589592:O590037 JG589592:JG590037 TC589592:TC590037 ACY589592:ACY590037 AMU589592:AMU590037 AWQ589592:AWQ590037 BGM589592:BGM590037 BQI589592:BQI590037 CAE589592:CAE590037 CKA589592:CKA590037 CTW589592:CTW590037 DDS589592:DDS590037 DNO589592:DNO590037 DXK589592:DXK590037 EHG589592:EHG590037 ERC589592:ERC590037 FAY589592:FAY590037 FKU589592:FKU590037 FUQ589592:FUQ590037 GEM589592:GEM590037 GOI589592:GOI590037 GYE589592:GYE590037 HIA589592:HIA590037 HRW589592:HRW590037 IBS589592:IBS590037 ILO589592:ILO590037 IVK589592:IVK590037 JFG589592:JFG590037 JPC589592:JPC590037 JYY589592:JYY590037 KIU589592:KIU590037 KSQ589592:KSQ590037 LCM589592:LCM590037 LMI589592:LMI590037 LWE589592:LWE590037 MGA589592:MGA590037 MPW589592:MPW590037 MZS589592:MZS590037 NJO589592:NJO590037 NTK589592:NTK590037 ODG589592:ODG590037 ONC589592:ONC590037 OWY589592:OWY590037 PGU589592:PGU590037 PQQ589592:PQQ590037 QAM589592:QAM590037 QKI589592:QKI590037 QUE589592:QUE590037 REA589592:REA590037 RNW589592:RNW590037 RXS589592:RXS590037 SHO589592:SHO590037 SRK589592:SRK590037 TBG589592:TBG590037 TLC589592:TLC590037 TUY589592:TUY590037 UEU589592:UEU590037 UOQ589592:UOQ590037 UYM589592:UYM590037 VII589592:VII590037 VSE589592:VSE590037 WCA589592:WCA590037 WLW589592:WLW590037 WVS589592:WVS590037 O655128:O655573 JG655128:JG655573 TC655128:TC655573 ACY655128:ACY655573 AMU655128:AMU655573 AWQ655128:AWQ655573 BGM655128:BGM655573 BQI655128:BQI655573 CAE655128:CAE655573 CKA655128:CKA655573 CTW655128:CTW655573 DDS655128:DDS655573 DNO655128:DNO655573 DXK655128:DXK655573 EHG655128:EHG655573 ERC655128:ERC655573 FAY655128:FAY655573 FKU655128:FKU655573 FUQ655128:FUQ655573 GEM655128:GEM655573 GOI655128:GOI655573 GYE655128:GYE655573 HIA655128:HIA655573 HRW655128:HRW655573 IBS655128:IBS655573 ILO655128:ILO655573 IVK655128:IVK655573 JFG655128:JFG655573 JPC655128:JPC655573 JYY655128:JYY655573 KIU655128:KIU655573 KSQ655128:KSQ655573 LCM655128:LCM655573 LMI655128:LMI655573 LWE655128:LWE655573 MGA655128:MGA655573 MPW655128:MPW655573 MZS655128:MZS655573 NJO655128:NJO655573 NTK655128:NTK655573 ODG655128:ODG655573 ONC655128:ONC655573 OWY655128:OWY655573 PGU655128:PGU655573 PQQ655128:PQQ655573 QAM655128:QAM655573 QKI655128:QKI655573 QUE655128:QUE655573 REA655128:REA655573 RNW655128:RNW655573 RXS655128:RXS655573 SHO655128:SHO655573 SRK655128:SRK655573 TBG655128:TBG655573 TLC655128:TLC655573 TUY655128:TUY655573 UEU655128:UEU655573 UOQ655128:UOQ655573 UYM655128:UYM655573 VII655128:VII655573 VSE655128:VSE655573 WCA655128:WCA655573 WLW655128:WLW655573 WVS655128:WVS655573 O720664:O721109 JG720664:JG721109 TC720664:TC721109 ACY720664:ACY721109 AMU720664:AMU721109 AWQ720664:AWQ721109 BGM720664:BGM721109 BQI720664:BQI721109 CAE720664:CAE721109 CKA720664:CKA721109 CTW720664:CTW721109 DDS720664:DDS721109 DNO720664:DNO721109 DXK720664:DXK721109 EHG720664:EHG721109 ERC720664:ERC721109 FAY720664:FAY721109 FKU720664:FKU721109 FUQ720664:FUQ721109 GEM720664:GEM721109 GOI720664:GOI721109 GYE720664:GYE721109 HIA720664:HIA721109 HRW720664:HRW721109 IBS720664:IBS721109 ILO720664:ILO721109 IVK720664:IVK721109 JFG720664:JFG721109 JPC720664:JPC721109 JYY720664:JYY721109 KIU720664:KIU721109 KSQ720664:KSQ721109 LCM720664:LCM721109 LMI720664:LMI721109 LWE720664:LWE721109 MGA720664:MGA721109 MPW720664:MPW721109 MZS720664:MZS721109 NJO720664:NJO721109 NTK720664:NTK721109 ODG720664:ODG721109 ONC720664:ONC721109 OWY720664:OWY721109 PGU720664:PGU721109 PQQ720664:PQQ721109 QAM720664:QAM721109 QKI720664:QKI721109 QUE720664:QUE721109 REA720664:REA721109 RNW720664:RNW721109 RXS720664:RXS721109 SHO720664:SHO721109 SRK720664:SRK721109 TBG720664:TBG721109 TLC720664:TLC721109 TUY720664:TUY721109 UEU720664:UEU721109 UOQ720664:UOQ721109 UYM720664:UYM721109 VII720664:VII721109 VSE720664:VSE721109 WCA720664:WCA721109 WLW720664:WLW721109 WVS720664:WVS721109 O786200:O786645 JG786200:JG786645 TC786200:TC786645 ACY786200:ACY786645 AMU786200:AMU786645 AWQ786200:AWQ786645 BGM786200:BGM786645 BQI786200:BQI786645 CAE786200:CAE786645 CKA786200:CKA786645 CTW786200:CTW786645 DDS786200:DDS786645 DNO786200:DNO786645 DXK786200:DXK786645 EHG786200:EHG786645 ERC786200:ERC786645 FAY786200:FAY786645 FKU786200:FKU786645 FUQ786200:FUQ786645 GEM786200:GEM786645 GOI786200:GOI786645 GYE786200:GYE786645 HIA786200:HIA786645 HRW786200:HRW786645 IBS786200:IBS786645 ILO786200:ILO786645 IVK786200:IVK786645 JFG786200:JFG786645 JPC786200:JPC786645 JYY786200:JYY786645 KIU786200:KIU786645 KSQ786200:KSQ786645 LCM786200:LCM786645 LMI786200:LMI786645 LWE786200:LWE786645 MGA786200:MGA786645 MPW786200:MPW786645 MZS786200:MZS786645 NJO786200:NJO786645 NTK786200:NTK786645 ODG786200:ODG786645 ONC786200:ONC786645 OWY786200:OWY786645 PGU786200:PGU786645 PQQ786200:PQQ786645 QAM786200:QAM786645 QKI786200:QKI786645 QUE786200:QUE786645 REA786200:REA786645 RNW786200:RNW786645 RXS786200:RXS786645 SHO786200:SHO786645 SRK786200:SRK786645 TBG786200:TBG786645 TLC786200:TLC786645 TUY786200:TUY786645 UEU786200:UEU786645 UOQ786200:UOQ786645 UYM786200:UYM786645 VII786200:VII786645 VSE786200:VSE786645 WCA786200:WCA786645 WLW786200:WLW786645 WVS786200:WVS786645 O851736:O852181 JG851736:JG852181 TC851736:TC852181 ACY851736:ACY852181 AMU851736:AMU852181 AWQ851736:AWQ852181 BGM851736:BGM852181 BQI851736:BQI852181 CAE851736:CAE852181 CKA851736:CKA852181 CTW851736:CTW852181 DDS851736:DDS852181 DNO851736:DNO852181 DXK851736:DXK852181 EHG851736:EHG852181 ERC851736:ERC852181 FAY851736:FAY852181 FKU851736:FKU852181 FUQ851736:FUQ852181 GEM851736:GEM852181 GOI851736:GOI852181 GYE851736:GYE852181 HIA851736:HIA852181 HRW851736:HRW852181 IBS851736:IBS852181 ILO851736:ILO852181 IVK851736:IVK852181 JFG851736:JFG852181 JPC851736:JPC852181 JYY851736:JYY852181 KIU851736:KIU852181 KSQ851736:KSQ852181 LCM851736:LCM852181 LMI851736:LMI852181 LWE851736:LWE852181 MGA851736:MGA852181 MPW851736:MPW852181 MZS851736:MZS852181 NJO851736:NJO852181 NTK851736:NTK852181 ODG851736:ODG852181 ONC851736:ONC852181 OWY851736:OWY852181 PGU851736:PGU852181 PQQ851736:PQQ852181 QAM851736:QAM852181 QKI851736:QKI852181 QUE851736:QUE852181 REA851736:REA852181 RNW851736:RNW852181 RXS851736:RXS852181 SHO851736:SHO852181 SRK851736:SRK852181 TBG851736:TBG852181 TLC851736:TLC852181 TUY851736:TUY852181 UEU851736:UEU852181 UOQ851736:UOQ852181 UYM851736:UYM852181 VII851736:VII852181 VSE851736:VSE852181 WCA851736:WCA852181 WLW851736:WLW852181 WVS851736:WVS852181 O917272:O917717 JG917272:JG917717 TC917272:TC917717 ACY917272:ACY917717 AMU917272:AMU917717 AWQ917272:AWQ917717 BGM917272:BGM917717 BQI917272:BQI917717 CAE917272:CAE917717 CKA917272:CKA917717 CTW917272:CTW917717 DDS917272:DDS917717 DNO917272:DNO917717 DXK917272:DXK917717 EHG917272:EHG917717 ERC917272:ERC917717 FAY917272:FAY917717 FKU917272:FKU917717 FUQ917272:FUQ917717 GEM917272:GEM917717 GOI917272:GOI917717 GYE917272:GYE917717 HIA917272:HIA917717 HRW917272:HRW917717 IBS917272:IBS917717 ILO917272:ILO917717 IVK917272:IVK917717 JFG917272:JFG917717 JPC917272:JPC917717 JYY917272:JYY917717 KIU917272:KIU917717 KSQ917272:KSQ917717 LCM917272:LCM917717 LMI917272:LMI917717 LWE917272:LWE917717 MGA917272:MGA917717 MPW917272:MPW917717 MZS917272:MZS917717 NJO917272:NJO917717 NTK917272:NTK917717 ODG917272:ODG917717 ONC917272:ONC917717 OWY917272:OWY917717 PGU917272:PGU917717 PQQ917272:PQQ917717 QAM917272:QAM917717 QKI917272:QKI917717 QUE917272:QUE917717 REA917272:REA917717 RNW917272:RNW917717 RXS917272:RXS917717 SHO917272:SHO917717 SRK917272:SRK917717 TBG917272:TBG917717 TLC917272:TLC917717 TUY917272:TUY917717 UEU917272:UEU917717 UOQ917272:UOQ917717 UYM917272:UYM917717 VII917272:VII917717 VSE917272:VSE917717 WCA917272:WCA917717 WLW917272:WLW917717 WVS917272:WVS917717 O982808:O983253 JG982808:JG983253 TC982808:TC983253 ACY982808:ACY983253 AMU982808:AMU983253 AWQ982808:AWQ983253 BGM982808:BGM983253 BQI982808:BQI983253 CAE982808:CAE983253 CKA982808:CKA983253 CTW982808:CTW983253 DDS982808:DDS983253 DNO982808:DNO983253 DXK982808:DXK983253 EHG982808:EHG983253 ERC982808:ERC983253 FAY982808:FAY983253 FKU982808:FKU983253 FUQ982808:FUQ983253 GEM982808:GEM983253 GOI982808:GOI983253 GYE982808:GYE983253 HIA982808:HIA983253 HRW982808:HRW983253 IBS982808:IBS983253 ILO982808:ILO983253 IVK982808:IVK983253 JFG982808:JFG983253 JPC982808:JPC983253 JYY982808:JYY983253 KIU982808:KIU983253 KSQ982808:KSQ983253 LCM982808:LCM983253 LMI982808:LMI983253 LWE982808:LWE983253 MGA982808:MGA983253 MPW982808:MPW983253 MZS982808:MZS983253 NJO982808:NJO983253 NTK982808:NTK983253 ODG982808:ODG983253 ONC982808:ONC983253 OWY982808:OWY983253 PGU982808:PGU983253 PQQ982808:PQQ983253 QAM982808:QAM983253 QKI982808:QKI983253 QUE982808:QUE983253 REA982808:REA983253 RNW982808:RNW983253 RXS982808:RXS983253 SHO982808:SHO983253 SRK982808:SRK983253 TBG982808:TBG983253 TLC982808:TLC983253 TUY982808:TUY983253 UEU982808:UEU983253 UOQ982808:UOQ983253 UYM982808:UYM983253 VII982808:VII983253 VSE982808:VSE983253 WCA982808:WCA983253 WLW982808:WLW983253 WVS31:WVS213 WLW31:WLW213 WCA31:WCA213 VSE31:VSE213 VII31:VII213 UYM31:UYM213 UOQ31:UOQ213 UEU31:UEU213 TUY31:TUY213 TLC31:TLC213 TBG31:TBG213 SRK31:SRK213 SHO31:SHO213 RXS31:RXS213 RNW31:RNW213 REA31:REA213 QUE31:QUE213 QKI31:QKI213 QAM31:QAM213 PQQ31:PQQ213 PGU31:PGU213 OWY31:OWY213 ONC31:ONC213 ODG31:ODG213 NTK31:NTK213 NJO31:NJO213 MZS31:MZS213 MPW31:MPW213 MGA31:MGA213 LWE31:LWE213 LMI31:LMI213 LCM31:LCM213 KSQ31:KSQ213 KIU31:KIU213 JYY31:JYY213 JPC31:JPC213 JFG31:JFG213 IVK31:IVK213 ILO31:ILO213 IBS31:IBS213 HRW31:HRW213 HIA31:HIA213 GYE31:GYE213 GOI31:GOI213 GEM31:GEM213 FUQ31:FUQ213 FKU31:FKU213 FAY31:FAY213 ERC31:ERC213 EHG31:EHG213 DXK31:DXK213 DNO31:DNO213 DDS31:DDS213 CTW31:CTW213 CKA31:CKA213 CAE31:CAE213 BQI31:BQI213 BGM31:BGM213 AWQ31:AWQ213 AMU31:AMU213 ACY31:ACY213 TC31:TC213 JG31:JG213 O201" xr:uid="{00000000-0002-0000-0900-000003000000}">
      <formula1>$O$1:$O$26</formula1>
    </dataValidation>
    <dataValidation type="list" allowBlank="1" showInputMessage="1" showErrorMessage="1" sqref="WVU982808:WVU983258 WLY982808:WLY983258 Q65304:Q65754 JI65304:JI65754 TE65304:TE65754 ADA65304:ADA65754 AMW65304:AMW65754 AWS65304:AWS65754 BGO65304:BGO65754 BQK65304:BQK65754 CAG65304:CAG65754 CKC65304:CKC65754 CTY65304:CTY65754 DDU65304:DDU65754 DNQ65304:DNQ65754 DXM65304:DXM65754 EHI65304:EHI65754 ERE65304:ERE65754 FBA65304:FBA65754 FKW65304:FKW65754 FUS65304:FUS65754 GEO65304:GEO65754 GOK65304:GOK65754 GYG65304:GYG65754 HIC65304:HIC65754 HRY65304:HRY65754 IBU65304:IBU65754 ILQ65304:ILQ65754 IVM65304:IVM65754 JFI65304:JFI65754 JPE65304:JPE65754 JZA65304:JZA65754 KIW65304:KIW65754 KSS65304:KSS65754 LCO65304:LCO65754 LMK65304:LMK65754 LWG65304:LWG65754 MGC65304:MGC65754 MPY65304:MPY65754 MZU65304:MZU65754 NJQ65304:NJQ65754 NTM65304:NTM65754 ODI65304:ODI65754 ONE65304:ONE65754 OXA65304:OXA65754 PGW65304:PGW65754 PQS65304:PQS65754 QAO65304:QAO65754 QKK65304:QKK65754 QUG65304:QUG65754 REC65304:REC65754 RNY65304:RNY65754 RXU65304:RXU65754 SHQ65304:SHQ65754 SRM65304:SRM65754 TBI65304:TBI65754 TLE65304:TLE65754 TVA65304:TVA65754 UEW65304:UEW65754 UOS65304:UOS65754 UYO65304:UYO65754 VIK65304:VIK65754 VSG65304:VSG65754 WCC65304:WCC65754 WLY65304:WLY65754 WVU65304:WVU65754 Q130840:Q131290 JI130840:JI131290 TE130840:TE131290 ADA130840:ADA131290 AMW130840:AMW131290 AWS130840:AWS131290 BGO130840:BGO131290 BQK130840:BQK131290 CAG130840:CAG131290 CKC130840:CKC131290 CTY130840:CTY131290 DDU130840:DDU131290 DNQ130840:DNQ131290 DXM130840:DXM131290 EHI130840:EHI131290 ERE130840:ERE131290 FBA130840:FBA131290 FKW130840:FKW131290 FUS130840:FUS131290 GEO130840:GEO131290 GOK130840:GOK131290 GYG130840:GYG131290 HIC130840:HIC131290 HRY130840:HRY131290 IBU130840:IBU131290 ILQ130840:ILQ131290 IVM130840:IVM131290 JFI130840:JFI131290 JPE130840:JPE131290 JZA130840:JZA131290 KIW130840:KIW131290 KSS130840:KSS131290 LCO130840:LCO131290 LMK130840:LMK131290 LWG130840:LWG131290 MGC130840:MGC131290 MPY130840:MPY131290 MZU130840:MZU131290 NJQ130840:NJQ131290 NTM130840:NTM131290 ODI130840:ODI131290 ONE130840:ONE131290 OXA130840:OXA131290 PGW130840:PGW131290 PQS130840:PQS131290 QAO130840:QAO131290 QKK130840:QKK131290 QUG130840:QUG131290 REC130840:REC131290 RNY130840:RNY131290 RXU130840:RXU131290 SHQ130840:SHQ131290 SRM130840:SRM131290 TBI130840:TBI131290 TLE130840:TLE131290 TVA130840:TVA131290 UEW130840:UEW131290 UOS130840:UOS131290 UYO130840:UYO131290 VIK130840:VIK131290 VSG130840:VSG131290 WCC130840:WCC131290 WLY130840:WLY131290 WVU130840:WVU131290 Q196376:Q196826 JI196376:JI196826 TE196376:TE196826 ADA196376:ADA196826 AMW196376:AMW196826 AWS196376:AWS196826 BGO196376:BGO196826 BQK196376:BQK196826 CAG196376:CAG196826 CKC196376:CKC196826 CTY196376:CTY196826 DDU196376:DDU196826 DNQ196376:DNQ196826 DXM196376:DXM196826 EHI196376:EHI196826 ERE196376:ERE196826 FBA196376:FBA196826 FKW196376:FKW196826 FUS196376:FUS196826 GEO196376:GEO196826 GOK196376:GOK196826 GYG196376:GYG196826 HIC196376:HIC196826 HRY196376:HRY196826 IBU196376:IBU196826 ILQ196376:ILQ196826 IVM196376:IVM196826 JFI196376:JFI196826 JPE196376:JPE196826 JZA196376:JZA196826 KIW196376:KIW196826 KSS196376:KSS196826 LCO196376:LCO196826 LMK196376:LMK196826 LWG196376:LWG196826 MGC196376:MGC196826 MPY196376:MPY196826 MZU196376:MZU196826 NJQ196376:NJQ196826 NTM196376:NTM196826 ODI196376:ODI196826 ONE196376:ONE196826 OXA196376:OXA196826 PGW196376:PGW196826 PQS196376:PQS196826 QAO196376:QAO196826 QKK196376:QKK196826 QUG196376:QUG196826 REC196376:REC196826 RNY196376:RNY196826 RXU196376:RXU196826 SHQ196376:SHQ196826 SRM196376:SRM196826 TBI196376:TBI196826 TLE196376:TLE196826 TVA196376:TVA196826 UEW196376:UEW196826 UOS196376:UOS196826 UYO196376:UYO196826 VIK196376:VIK196826 VSG196376:VSG196826 WCC196376:WCC196826 WLY196376:WLY196826 WVU196376:WVU196826 Q261912:Q262362 JI261912:JI262362 TE261912:TE262362 ADA261912:ADA262362 AMW261912:AMW262362 AWS261912:AWS262362 BGO261912:BGO262362 BQK261912:BQK262362 CAG261912:CAG262362 CKC261912:CKC262362 CTY261912:CTY262362 DDU261912:DDU262362 DNQ261912:DNQ262362 DXM261912:DXM262362 EHI261912:EHI262362 ERE261912:ERE262362 FBA261912:FBA262362 FKW261912:FKW262362 FUS261912:FUS262362 GEO261912:GEO262362 GOK261912:GOK262362 GYG261912:GYG262362 HIC261912:HIC262362 HRY261912:HRY262362 IBU261912:IBU262362 ILQ261912:ILQ262362 IVM261912:IVM262362 JFI261912:JFI262362 JPE261912:JPE262362 JZA261912:JZA262362 KIW261912:KIW262362 KSS261912:KSS262362 LCO261912:LCO262362 LMK261912:LMK262362 LWG261912:LWG262362 MGC261912:MGC262362 MPY261912:MPY262362 MZU261912:MZU262362 NJQ261912:NJQ262362 NTM261912:NTM262362 ODI261912:ODI262362 ONE261912:ONE262362 OXA261912:OXA262362 PGW261912:PGW262362 PQS261912:PQS262362 QAO261912:QAO262362 QKK261912:QKK262362 QUG261912:QUG262362 REC261912:REC262362 RNY261912:RNY262362 RXU261912:RXU262362 SHQ261912:SHQ262362 SRM261912:SRM262362 TBI261912:TBI262362 TLE261912:TLE262362 TVA261912:TVA262362 UEW261912:UEW262362 UOS261912:UOS262362 UYO261912:UYO262362 VIK261912:VIK262362 VSG261912:VSG262362 WCC261912:WCC262362 WLY261912:WLY262362 WVU261912:WVU262362 Q327448:Q327898 JI327448:JI327898 TE327448:TE327898 ADA327448:ADA327898 AMW327448:AMW327898 AWS327448:AWS327898 BGO327448:BGO327898 BQK327448:BQK327898 CAG327448:CAG327898 CKC327448:CKC327898 CTY327448:CTY327898 DDU327448:DDU327898 DNQ327448:DNQ327898 DXM327448:DXM327898 EHI327448:EHI327898 ERE327448:ERE327898 FBA327448:FBA327898 FKW327448:FKW327898 FUS327448:FUS327898 GEO327448:GEO327898 GOK327448:GOK327898 GYG327448:GYG327898 HIC327448:HIC327898 HRY327448:HRY327898 IBU327448:IBU327898 ILQ327448:ILQ327898 IVM327448:IVM327898 JFI327448:JFI327898 JPE327448:JPE327898 JZA327448:JZA327898 KIW327448:KIW327898 KSS327448:KSS327898 LCO327448:LCO327898 LMK327448:LMK327898 LWG327448:LWG327898 MGC327448:MGC327898 MPY327448:MPY327898 MZU327448:MZU327898 NJQ327448:NJQ327898 NTM327448:NTM327898 ODI327448:ODI327898 ONE327448:ONE327898 OXA327448:OXA327898 PGW327448:PGW327898 PQS327448:PQS327898 QAO327448:QAO327898 QKK327448:QKK327898 QUG327448:QUG327898 REC327448:REC327898 RNY327448:RNY327898 RXU327448:RXU327898 SHQ327448:SHQ327898 SRM327448:SRM327898 TBI327448:TBI327898 TLE327448:TLE327898 TVA327448:TVA327898 UEW327448:UEW327898 UOS327448:UOS327898 UYO327448:UYO327898 VIK327448:VIK327898 VSG327448:VSG327898 WCC327448:WCC327898 WLY327448:WLY327898 WVU327448:WVU327898 Q392984:Q393434 JI392984:JI393434 TE392984:TE393434 ADA392984:ADA393434 AMW392984:AMW393434 AWS392984:AWS393434 BGO392984:BGO393434 BQK392984:BQK393434 CAG392984:CAG393434 CKC392984:CKC393434 CTY392984:CTY393434 DDU392984:DDU393434 DNQ392984:DNQ393434 DXM392984:DXM393434 EHI392984:EHI393434 ERE392984:ERE393434 FBA392984:FBA393434 FKW392984:FKW393434 FUS392984:FUS393434 GEO392984:GEO393434 GOK392984:GOK393434 GYG392984:GYG393434 HIC392984:HIC393434 HRY392984:HRY393434 IBU392984:IBU393434 ILQ392984:ILQ393434 IVM392984:IVM393434 JFI392984:JFI393434 JPE392984:JPE393434 JZA392984:JZA393434 KIW392984:KIW393434 KSS392984:KSS393434 LCO392984:LCO393434 LMK392984:LMK393434 LWG392984:LWG393434 MGC392984:MGC393434 MPY392984:MPY393434 MZU392984:MZU393434 NJQ392984:NJQ393434 NTM392984:NTM393434 ODI392984:ODI393434 ONE392984:ONE393434 OXA392984:OXA393434 PGW392984:PGW393434 PQS392984:PQS393434 QAO392984:QAO393434 QKK392984:QKK393434 QUG392984:QUG393434 REC392984:REC393434 RNY392984:RNY393434 RXU392984:RXU393434 SHQ392984:SHQ393434 SRM392984:SRM393434 TBI392984:TBI393434 TLE392984:TLE393434 TVA392984:TVA393434 UEW392984:UEW393434 UOS392984:UOS393434 UYO392984:UYO393434 VIK392984:VIK393434 VSG392984:VSG393434 WCC392984:WCC393434 WLY392984:WLY393434 WVU392984:WVU393434 Q458520:Q458970 JI458520:JI458970 TE458520:TE458970 ADA458520:ADA458970 AMW458520:AMW458970 AWS458520:AWS458970 BGO458520:BGO458970 BQK458520:BQK458970 CAG458520:CAG458970 CKC458520:CKC458970 CTY458520:CTY458970 DDU458520:DDU458970 DNQ458520:DNQ458970 DXM458520:DXM458970 EHI458520:EHI458970 ERE458520:ERE458970 FBA458520:FBA458970 FKW458520:FKW458970 FUS458520:FUS458970 GEO458520:GEO458970 GOK458520:GOK458970 GYG458520:GYG458970 HIC458520:HIC458970 HRY458520:HRY458970 IBU458520:IBU458970 ILQ458520:ILQ458970 IVM458520:IVM458970 JFI458520:JFI458970 JPE458520:JPE458970 JZA458520:JZA458970 KIW458520:KIW458970 KSS458520:KSS458970 LCO458520:LCO458970 LMK458520:LMK458970 LWG458520:LWG458970 MGC458520:MGC458970 MPY458520:MPY458970 MZU458520:MZU458970 NJQ458520:NJQ458970 NTM458520:NTM458970 ODI458520:ODI458970 ONE458520:ONE458970 OXA458520:OXA458970 PGW458520:PGW458970 PQS458520:PQS458970 QAO458520:QAO458970 QKK458520:QKK458970 QUG458520:QUG458970 REC458520:REC458970 RNY458520:RNY458970 RXU458520:RXU458970 SHQ458520:SHQ458970 SRM458520:SRM458970 TBI458520:TBI458970 TLE458520:TLE458970 TVA458520:TVA458970 UEW458520:UEW458970 UOS458520:UOS458970 UYO458520:UYO458970 VIK458520:VIK458970 VSG458520:VSG458970 WCC458520:WCC458970 WLY458520:WLY458970 WVU458520:WVU458970 Q524056:Q524506 JI524056:JI524506 TE524056:TE524506 ADA524056:ADA524506 AMW524056:AMW524506 AWS524056:AWS524506 BGO524056:BGO524506 BQK524056:BQK524506 CAG524056:CAG524506 CKC524056:CKC524506 CTY524056:CTY524506 DDU524056:DDU524506 DNQ524056:DNQ524506 DXM524056:DXM524506 EHI524056:EHI524506 ERE524056:ERE524506 FBA524056:FBA524506 FKW524056:FKW524506 FUS524056:FUS524506 GEO524056:GEO524506 GOK524056:GOK524506 GYG524056:GYG524506 HIC524056:HIC524506 HRY524056:HRY524506 IBU524056:IBU524506 ILQ524056:ILQ524506 IVM524056:IVM524506 JFI524056:JFI524506 JPE524056:JPE524506 JZA524056:JZA524506 KIW524056:KIW524506 KSS524056:KSS524506 LCO524056:LCO524506 LMK524056:LMK524506 LWG524056:LWG524506 MGC524056:MGC524506 MPY524056:MPY524506 MZU524056:MZU524506 NJQ524056:NJQ524506 NTM524056:NTM524506 ODI524056:ODI524506 ONE524056:ONE524506 OXA524056:OXA524506 PGW524056:PGW524506 PQS524056:PQS524506 QAO524056:QAO524506 QKK524056:QKK524506 QUG524056:QUG524506 REC524056:REC524506 RNY524056:RNY524506 RXU524056:RXU524506 SHQ524056:SHQ524506 SRM524056:SRM524506 TBI524056:TBI524506 TLE524056:TLE524506 TVA524056:TVA524506 UEW524056:UEW524506 UOS524056:UOS524506 UYO524056:UYO524506 VIK524056:VIK524506 VSG524056:VSG524506 WCC524056:WCC524506 WLY524056:WLY524506 WVU524056:WVU524506 Q589592:Q590042 JI589592:JI590042 TE589592:TE590042 ADA589592:ADA590042 AMW589592:AMW590042 AWS589592:AWS590042 BGO589592:BGO590042 BQK589592:BQK590042 CAG589592:CAG590042 CKC589592:CKC590042 CTY589592:CTY590042 DDU589592:DDU590042 DNQ589592:DNQ590042 DXM589592:DXM590042 EHI589592:EHI590042 ERE589592:ERE590042 FBA589592:FBA590042 FKW589592:FKW590042 FUS589592:FUS590042 GEO589592:GEO590042 GOK589592:GOK590042 GYG589592:GYG590042 HIC589592:HIC590042 HRY589592:HRY590042 IBU589592:IBU590042 ILQ589592:ILQ590042 IVM589592:IVM590042 JFI589592:JFI590042 JPE589592:JPE590042 JZA589592:JZA590042 KIW589592:KIW590042 KSS589592:KSS590042 LCO589592:LCO590042 LMK589592:LMK590042 LWG589592:LWG590042 MGC589592:MGC590042 MPY589592:MPY590042 MZU589592:MZU590042 NJQ589592:NJQ590042 NTM589592:NTM590042 ODI589592:ODI590042 ONE589592:ONE590042 OXA589592:OXA590042 PGW589592:PGW590042 PQS589592:PQS590042 QAO589592:QAO590042 QKK589592:QKK590042 QUG589592:QUG590042 REC589592:REC590042 RNY589592:RNY590042 RXU589592:RXU590042 SHQ589592:SHQ590042 SRM589592:SRM590042 TBI589592:TBI590042 TLE589592:TLE590042 TVA589592:TVA590042 UEW589592:UEW590042 UOS589592:UOS590042 UYO589592:UYO590042 VIK589592:VIK590042 VSG589592:VSG590042 WCC589592:WCC590042 WLY589592:WLY590042 WVU589592:WVU590042 Q655128:Q655578 JI655128:JI655578 TE655128:TE655578 ADA655128:ADA655578 AMW655128:AMW655578 AWS655128:AWS655578 BGO655128:BGO655578 BQK655128:BQK655578 CAG655128:CAG655578 CKC655128:CKC655578 CTY655128:CTY655578 DDU655128:DDU655578 DNQ655128:DNQ655578 DXM655128:DXM655578 EHI655128:EHI655578 ERE655128:ERE655578 FBA655128:FBA655578 FKW655128:FKW655578 FUS655128:FUS655578 GEO655128:GEO655578 GOK655128:GOK655578 GYG655128:GYG655578 HIC655128:HIC655578 HRY655128:HRY655578 IBU655128:IBU655578 ILQ655128:ILQ655578 IVM655128:IVM655578 JFI655128:JFI655578 JPE655128:JPE655578 JZA655128:JZA655578 KIW655128:KIW655578 KSS655128:KSS655578 LCO655128:LCO655578 LMK655128:LMK655578 LWG655128:LWG655578 MGC655128:MGC655578 MPY655128:MPY655578 MZU655128:MZU655578 NJQ655128:NJQ655578 NTM655128:NTM655578 ODI655128:ODI655578 ONE655128:ONE655578 OXA655128:OXA655578 PGW655128:PGW655578 PQS655128:PQS655578 QAO655128:QAO655578 QKK655128:QKK655578 QUG655128:QUG655578 REC655128:REC655578 RNY655128:RNY655578 RXU655128:RXU655578 SHQ655128:SHQ655578 SRM655128:SRM655578 TBI655128:TBI655578 TLE655128:TLE655578 TVA655128:TVA655578 UEW655128:UEW655578 UOS655128:UOS655578 UYO655128:UYO655578 VIK655128:VIK655578 VSG655128:VSG655578 WCC655128:WCC655578 WLY655128:WLY655578 WVU655128:WVU655578 Q720664:Q721114 JI720664:JI721114 TE720664:TE721114 ADA720664:ADA721114 AMW720664:AMW721114 AWS720664:AWS721114 BGO720664:BGO721114 BQK720664:BQK721114 CAG720664:CAG721114 CKC720664:CKC721114 CTY720664:CTY721114 DDU720664:DDU721114 DNQ720664:DNQ721114 DXM720664:DXM721114 EHI720664:EHI721114 ERE720664:ERE721114 FBA720664:FBA721114 FKW720664:FKW721114 FUS720664:FUS721114 GEO720664:GEO721114 GOK720664:GOK721114 GYG720664:GYG721114 HIC720664:HIC721114 HRY720664:HRY721114 IBU720664:IBU721114 ILQ720664:ILQ721114 IVM720664:IVM721114 JFI720664:JFI721114 JPE720664:JPE721114 JZA720664:JZA721114 KIW720664:KIW721114 KSS720664:KSS721114 LCO720664:LCO721114 LMK720664:LMK721114 LWG720664:LWG721114 MGC720664:MGC721114 MPY720664:MPY721114 MZU720664:MZU721114 NJQ720664:NJQ721114 NTM720664:NTM721114 ODI720664:ODI721114 ONE720664:ONE721114 OXA720664:OXA721114 PGW720664:PGW721114 PQS720664:PQS721114 QAO720664:QAO721114 QKK720664:QKK721114 QUG720664:QUG721114 REC720664:REC721114 RNY720664:RNY721114 RXU720664:RXU721114 SHQ720664:SHQ721114 SRM720664:SRM721114 TBI720664:TBI721114 TLE720664:TLE721114 TVA720664:TVA721114 UEW720664:UEW721114 UOS720664:UOS721114 UYO720664:UYO721114 VIK720664:VIK721114 VSG720664:VSG721114 WCC720664:WCC721114 WLY720664:WLY721114 WVU720664:WVU721114 Q786200:Q786650 JI786200:JI786650 TE786200:TE786650 ADA786200:ADA786650 AMW786200:AMW786650 AWS786200:AWS786650 BGO786200:BGO786650 BQK786200:BQK786650 CAG786200:CAG786650 CKC786200:CKC786650 CTY786200:CTY786650 DDU786200:DDU786650 DNQ786200:DNQ786650 DXM786200:DXM786650 EHI786200:EHI786650 ERE786200:ERE786650 FBA786200:FBA786650 FKW786200:FKW786650 FUS786200:FUS786650 GEO786200:GEO786650 GOK786200:GOK786650 GYG786200:GYG786650 HIC786200:HIC786650 HRY786200:HRY786650 IBU786200:IBU786650 ILQ786200:ILQ786650 IVM786200:IVM786650 JFI786200:JFI786650 JPE786200:JPE786650 JZA786200:JZA786650 KIW786200:KIW786650 KSS786200:KSS786650 LCO786200:LCO786650 LMK786200:LMK786650 LWG786200:LWG786650 MGC786200:MGC786650 MPY786200:MPY786650 MZU786200:MZU786650 NJQ786200:NJQ786650 NTM786200:NTM786650 ODI786200:ODI786650 ONE786200:ONE786650 OXA786200:OXA786650 PGW786200:PGW786650 PQS786200:PQS786650 QAO786200:QAO786650 QKK786200:QKK786650 QUG786200:QUG786650 REC786200:REC786650 RNY786200:RNY786650 RXU786200:RXU786650 SHQ786200:SHQ786650 SRM786200:SRM786650 TBI786200:TBI786650 TLE786200:TLE786650 TVA786200:TVA786650 UEW786200:UEW786650 UOS786200:UOS786650 UYO786200:UYO786650 VIK786200:VIK786650 VSG786200:VSG786650 WCC786200:WCC786650 WLY786200:WLY786650 WVU786200:WVU786650 Q851736:Q852186 JI851736:JI852186 TE851736:TE852186 ADA851736:ADA852186 AMW851736:AMW852186 AWS851736:AWS852186 BGO851736:BGO852186 BQK851736:BQK852186 CAG851736:CAG852186 CKC851736:CKC852186 CTY851736:CTY852186 DDU851736:DDU852186 DNQ851736:DNQ852186 DXM851736:DXM852186 EHI851736:EHI852186 ERE851736:ERE852186 FBA851736:FBA852186 FKW851736:FKW852186 FUS851736:FUS852186 GEO851736:GEO852186 GOK851736:GOK852186 GYG851736:GYG852186 HIC851736:HIC852186 HRY851736:HRY852186 IBU851736:IBU852186 ILQ851736:ILQ852186 IVM851736:IVM852186 JFI851736:JFI852186 JPE851736:JPE852186 JZA851736:JZA852186 KIW851736:KIW852186 KSS851736:KSS852186 LCO851736:LCO852186 LMK851736:LMK852186 LWG851736:LWG852186 MGC851736:MGC852186 MPY851736:MPY852186 MZU851736:MZU852186 NJQ851736:NJQ852186 NTM851736:NTM852186 ODI851736:ODI852186 ONE851736:ONE852186 OXA851736:OXA852186 PGW851736:PGW852186 PQS851736:PQS852186 QAO851736:QAO852186 QKK851736:QKK852186 QUG851736:QUG852186 REC851736:REC852186 RNY851736:RNY852186 RXU851736:RXU852186 SHQ851736:SHQ852186 SRM851736:SRM852186 TBI851736:TBI852186 TLE851736:TLE852186 TVA851736:TVA852186 UEW851736:UEW852186 UOS851736:UOS852186 UYO851736:UYO852186 VIK851736:VIK852186 VSG851736:VSG852186 WCC851736:WCC852186 WLY851736:WLY852186 WVU851736:WVU852186 Q917272:Q917722 JI917272:JI917722 TE917272:TE917722 ADA917272:ADA917722 AMW917272:AMW917722 AWS917272:AWS917722 BGO917272:BGO917722 BQK917272:BQK917722 CAG917272:CAG917722 CKC917272:CKC917722 CTY917272:CTY917722 DDU917272:DDU917722 DNQ917272:DNQ917722 DXM917272:DXM917722 EHI917272:EHI917722 ERE917272:ERE917722 FBA917272:FBA917722 FKW917272:FKW917722 FUS917272:FUS917722 GEO917272:GEO917722 GOK917272:GOK917722 GYG917272:GYG917722 HIC917272:HIC917722 HRY917272:HRY917722 IBU917272:IBU917722 ILQ917272:ILQ917722 IVM917272:IVM917722 JFI917272:JFI917722 JPE917272:JPE917722 JZA917272:JZA917722 KIW917272:KIW917722 KSS917272:KSS917722 LCO917272:LCO917722 LMK917272:LMK917722 LWG917272:LWG917722 MGC917272:MGC917722 MPY917272:MPY917722 MZU917272:MZU917722 NJQ917272:NJQ917722 NTM917272:NTM917722 ODI917272:ODI917722 ONE917272:ONE917722 OXA917272:OXA917722 PGW917272:PGW917722 PQS917272:PQS917722 QAO917272:QAO917722 QKK917272:QKK917722 QUG917272:QUG917722 REC917272:REC917722 RNY917272:RNY917722 RXU917272:RXU917722 SHQ917272:SHQ917722 SRM917272:SRM917722 TBI917272:TBI917722 TLE917272:TLE917722 TVA917272:TVA917722 UEW917272:UEW917722 UOS917272:UOS917722 UYO917272:UYO917722 VIK917272:VIK917722 VSG917272:VSG917722 WCC917272:WCC917722 WLY917272:WLY917722 WVU917272:WVU917722 Q982808:Q983258 JI982808:JI983258 TE982808:TE983258 ADA982808:ADA983258 AMW982808:AMW983258 AWS982808:AWS983258 BGO982808:BGO983258 BQK982808:BQK983258 CAG982808:CAG983258 CKC982808:CKC983258 CTY982808:CTY983258 DDU982808:DDU983258 DNQ982808:DNQ983258 DXM982808:DXM983258 EHI982808:EHI983258 ERE982808:ERE983258 FBA982808:FBA983258 FKW982808:FKW983258 FUS982808:FUS983258 GEO982808:GEO983258 GOK982808:GOK983258 GYG982808:GYG983258 HIC982808:HIC983258 HRY982808:HRY983258 IBU982808:IBU983258 ILQ982808:ILQ983258 IVM982808:IVM983258 JFI982808:JFI983258 JPE982808:JPE983258 JZA982808:JZA983258 KIW982808:KIW983258 KSS982808:KSS983258 LCO982808:LCO983258 LMK982808:LMK983258 LWG982808:LWG983258 MGC982808:MGC983258 MPY982808:MPY983258 MZU982808:MZU983258 NJQ982808:NJQ983258 NTM982808:NTM983258 ODI982808:ODI983258 ONE982808:ONE983258 OXA982808:OXA983258 PGW982808:PGW983258 PQS982808:PQS983258 QAO982808:QAO983258 QKK982808:QKK983258 QUG982808:QUG983258 REC982808:REC983258 RNY982808:RNY983258 RXU982808:RXU983258 SHQ982808:SHQ983258 SRM982808:SRM983258 TBI982808:TBI983258 TLE982808:TLE983258 TVA982808:TVA983258 UEW982808:UEW983258 UOS982808:UOS983258 UYO982808:UYO983258 VIK982808:VIK983258 VSG982808:VSG983258 WCC982808:WCC983258 Q215:Q218 JI31:JI218 TE31:TE218 ADA31:ADA218 AMW31:AMW218 AWS31:AWS218 BGO31:BGO218 BQK31:BQK218 CAG31:CAG218 CKC31:CKC218 CTY31:CTY218 DDU31:DDU218 DNQ31:DNQ218 DXM31:DXM218 EHI31:EHI218 ERE31:ERE218 FBA31:FBA218 FKW31:FKW218 FUS31:FUS218 GEO31:GEO218 GOK31:GOK218 GYG31:GYG218 HIC31:HIC218 HRY31:HRY218 IBU31:IBU218 ILQ31:ILQ218 IVM31:IVM218 JFI31:JFI218 JPE31:JPE218 JZA31:JZA218 KIW31:KIW218 KSS31:KSS218 LCO31:LCO218 LMK31:LMK218 LWG31:LWG218 MGC31:MGC218 MPY31:MPY218 MZU31:MZU218 NJQ31:NJQ218 NTM31:NTM218 ODI31:ODI218 ONE31:ONE218 OXA31:OXA218 PGW31:PGW218 PQS31:PQS218 QAO31:QAO218 QKK31:QKK218 QUG31:QUG218 REC31:REC218 RNY31:RNY218 RXU31:RXU218 SHQ31:SHQ218 SRM31:SRM218 TBI31:TBI218 TLE31:TLE218 TVA31:TVA218 UEW31:UEW218 UOS31:UOS218 UYO31:UYO218 VIK31:VIK218 VSG31:VSG218 WCC31:WCC218 WLY31:WLY218 WVU31:WVU218 Q201:Q213" xr:uid="{00000000-0002-0000-0900-000004000000}">
      <formula1>$Q$2:$Q$15</formula1>
    </dataValidation>
    <dataValidation type="list" allowBlank="1" showInputMessage="1" showErrorMessage="1" sqref="D216:D218 IU216:IU218 SQ216:SQ218 ACM216:ACM218 AMI216:AMI218 AWE216:AWE218 BGA216:BGA218 BPW216:BPW218 BZS216:BZS218 CJO216:CJO218 CTK216:CTK218 DDG216:DDG218 DNC216:DNC218 DWY216:DWY218 EGU216:EGU218 EQQ216:EQQ218 FAM216:FAM218 FKI216:FKI218 FUE216:FUE218 GEA216:GEA218 GNW216:GNW218 GXS216:GXS218 HHO216:HHO218 HRK216:HRK218 IBG216:IBG218 ILC216:ILC218 IUY216:IUY218 JEU216:JEU218 JOQ216:JOQ218 JYM216:JYM218 KII216:KII218 KSE216:KSE218 LCA216:LCA218 LLW216:LLW218 LVS216:LVS218 MFO216:MFO218 MPK216:MPK218 MZG216:MZG218 NJC216:NJC218 NSY216:NSY218 OCU216:OCU218 OMQ216:OMQ218 OWM216:OWM218 PGI216:PGI218 PQE216:PQE218 QAA216:QAA218 QJW216:QJW218 QTS216:QTS218 RDO216:RDO218 RNK216:RNK218 RXG216:RXG218 SHC216:SHC218 SQY216:SQY218 TAU216:TAU218 TKQ216:TKQ218 TUM216:TUM218 UEI216:UEI218 UOE216:UOE218 UYA216:UYA218 VHW216:VHW218 VRS216:VRS218 WBO216:WBO218 WLK216:WLK218 WVG216:WVG218 D65752:D65754 IU65752:IU65754 SQ65752:SQ65754 ACM65752:ACM65754 AMI65752:AMI65754 AWE65752:AWE65754 BGA65752:BGA65754 BPW65752:BPW65754 BZS65752:BZS65754 CJO65752:CJO65754 CTK65752:CTK65754 DDG65752:DDG65754 DNC65752:DNC65754 DWY65752:DWY65754 EGU65752:EGU65754 EQQ65752:EQQ65754 FAM65752:FAM65754 FKI65752:FKI65754 FUE65752:FUE65754 GEA65752:GEA65754 GNW65752:GNW65754 GXS65752:GXS65754 HHO65752:HHO65754 HRK65752:HRK65754 IBG65752:IBG65754 ILC65752:ILC65754 IUY65752:IUY65754 JEU65752:JEU65754 JOQ65752:JOQ65754 JYM65752:JYM65754 KII65752:KII65754 KSE65752:KSE65754 LCA65752:LCA65754 LLW65752:LLW65754 LVS65752:LVS65754 MFO65752:MFO65754 MPK65752:MPK65754 MZG65752:MZG65754 NJC65752:NJC65754 NSY65752:NSY65754 OCU65752:OCU65754 OMQ65752:OMQ65754 OWM65752:OWM65754 PGI65752:PGI65754 PQE65752:PQE65754 QAA65752:QAA65754 QJW65752:QJW65754 QTS65752:QTS65754 RDO65752:RDO65754 RNK65752:RNK65754 RXG65752:RXG65754 SHC65752:SHC65754 SQY65752:SQY65754 TAU65752:TAU65754 TKQ65752:TKQ65754 TUM65752:TUM65754 UEI65752:UEI65754 UOE65752:UOE65754 UYA65752:UYA65754 VHW65752:VHW65754 VRS65752:VRS65754 WBO65752:WBO65754 WLK65752:WLK65754 WVG65752:WVG65754 D131288:D131290 IU131288:IU131290 SQ131288:SQ131290 ACM131288:ACM131290 AMI131288:AMI131290 AWE131288:AWE131290 BGA131288:BGA131290 BPW131288:BPW131290 BZS131288:BZS131290 CJO131288:CJO131290 CTK131288:CTK131290 DDG131288:DDG131290 DNC131288:DNC131290 DWY131288:DWY131290 EGU131288:EGU131290 EQQ131288:EQQ131290 FAM131288:FAM131290 FKI131288:FKI131290 FUE131288:FUE131290 GEA131288:GEA131290 GNW131288:GNW131290 GXS131288:GXS131290 HHO131288:HHO131290 HRK131288:HRK131290 IBG131288:IBG131290 ILC131288:ILC131290 IUY131288:IUY131290 JEU131288:JEU131290 JOQ131288:JOQ131290 JYM131288:JYM131290 KII131288:KII131290 KSE131288:KSE131290 LCA131288:LCA131290 LLW131288:LLW131290 LVS131288:LVS131290 MFO131288:MFO131290 MPK131288:MPK131290 MZG131288:MZG131290 NJC131288:NJC131290 NSY131288:NSY131290 OCU131288:OCU131290 OMQ131288:OMQ131290 OWM131288:OWM131290 PGI131288:PGI131290 PQE131288:PQE131290 QAA131288:QAA131290 QJW131288:QJW131290 QTS131288:QTS131290 RDO131288:RDO131290 RNK131288:RNK131290 RXG131288:RXG131290 SHC131288:SHC131290 SQY131288:SQY131290 TAU131288:TAU131290 TKQ131288:TKQ131290 TUM131288:TUM131290 UEI131288:UEI131290 UOE131288:UOE131290 UYA131288:UYA131290 VHW131288:VHW131290 VRS131288:VRS131290 WBO131288:WBO131290 WLK131288:WLK131290 WVG131288:WVG131290 D196824:D196826 IU196824:IU196826 SQ196824:SQ196826 ACM196824:ACM196826 AMI196824:AMI196826 AWE196824:AWE196826 BGA196824:BGA196826 BPW196824:BPW196826 BZS196824:BZS196826 CJO196824:CJO196826 CTK196824:CTK196826 DDG196824:DDG196826 DNC196824:DNC196826 DWY196824:DWY196826 EGU196824:EGU196826 EQQ196824:EQQ196826 FAM196824:FAM196826 FKI196824:FKI196826 FUE196824:FUE196826 GEA196824:GEA196826 GNW196824:GNW196826 GXS196824:GXS196826 HHO196824:HHO196826 HRK196824:HRK196826 IBG196824:IBG196826 ILC196824:ILC196826 IUY196824:IUY196826 JEU196824:JEU196826 JOQ196824:JOQ196826 JYM196824:JYM196826 KII196824:KII196826 KSE196824:KSE196826 LCA196824:LCA196826 LLW196824:LLW196826 LVS196824:LVS196826 MFO196824:MFO196826 MPK196824:MPK196826 MZG196824:MZG196826 NJC196824:NJC196826 NSY196824:NSY196826 OCU196824:OCU196826 OMQ196824:OMQ196826 OWM196824:OWM196826 PGI196824:PGI196826 PQE196824:PQE196826 QAA196824:QAA196826 QJW196824:QJW196826 QTS196824:QTS196826 RDO196824:RDO196826 RNK196824:RNK196826 RXG196824:RXG196826 SHC196824:SHC196826 SQY196824:SQY196826 TAU196824:TAU196826 TKQ196824:TKQ196826 TUM196824:TUM196826 UEI196824:UEI196826 UOE196824:UOE196826 UYA196824:UYA196826 VHW196824:VHW196826 VRS196824:VRS196826 WBO196824:WBO196826 WLK196824:WLK196826 WVG196824:WVG196826 D262360:D262362 IU262360:IU262362 SQ262360:SQ262362 ACM262360:ACM262362 AMI262360:AMI262362 AWE262360:AWE262362 BGA262360:BGA262362 BPW262360:BPW262362 BZS262360:BZS262362 CJO262360:CJO262362 CTK262360:CTK262362 DDG262360:DDG262362 DNC262360:DNC262362 DWY262360:DWY262362 EGU262360:EGU262362 EQQ262360:EQQ262362 FAM262360:FAM262362 FKI262360:FKI262362 FUE262360:FUE262362 GEA262360:GEA262362 GNW262360:GNW262362 GXS262360:GXS262362 HHO262360:HHO262362 HRK262360:HRK262362 IBG262360:IBG262362 ILC262360:ILC262362 IUY262360:IUY262362 JEU262360:JEU262362 JOQ262360:JOQ262362 JYM262360:JYM262362 KII262360:KII262362 KSE262360:KSE262362 LCA262360:LCA262362 LLW262360:LLW262362 LVS262360:LVS262362 MFO262360:MFO262362 MPK262360:MPK262362 MZG262360:MZG262362 NJC262360:NJC262362 NSY262360:NSY262362 OCU262360:OCU262362 OMQ262360:OMQ262362 OWM262360:OWM262362 PGI262360:PGI262362 PQE262360:PQE262362 QAA262360:QAA262362 QJW262360:QJW262362 QTS262360:QTS262362 RDO262360:RDO262362 RNK262360:RNK262362 RXG262360:RXG262362 SHC262360:SHC262362 SQY262360:SQY262362 TAU262360:TAU262362 TKQ262360:TKQ262362 TUM262360:TUM262362 UEI262360:UEI262362 UOE262360:UOE262362 UYA262360:UYA262362 VHW262360:VHW262362 VRS262360:VRS262362 WBO262360:WBO262362 WLK262360:WLK262362 WVG262360:WVG262362 D327896:D327898 IU327896:IU327898 SQ327896:SQ327898 ACM327896:ACM327898 AMI327896:AMI327898 AWE327896:AWE327898 BGA327896:BGA327898 BPW327896:BPW327898 BZS327896:BZS327898 CJO327896:CJO327898 CTK327896:CTK327898 DDG327896:DDG327898 DNC327896:DNC327898 DWY327896:DWY327898 EGU327896:EGU327898 EQQ327896:EQQ327898 FAM327896:FAM327898 FKI327896:FKI327898 FUE327896:FUE327898 GEA327896:GEA327898 GNW327896:GNW327898 GXS327896:GXS327898 HHO327896:HHO327898 HRK327896:HRK327898 IBG327896:IBG327898 ILC327896:ILC327898 IUY327896:IUY327898 JEU327896:JEU327898 JOQ327896:JOQ327898 JYM327896:JYM327898 KII327896:KII327898 KSE327896:KSE327898 LCA327896:LCA327898 LLW327896:LLW327898 LVS327896:LVS327898 MFO327896:MFO327898 MPK327896:MPK327898 MZG327896:MZG327898 NJC327896:NJC327898 NSY327896:NSY327898 OCU327896:OCU327898 OMQ327896:OMQ327898 OWM327896:OWM327898 PGI327896:PGI327898 PQE327896:PQE327898 QAA327896:QAA327898 QJW327896:QJW327898 QTS327896:QTS327898 RDO327896:RDO327898 RNK327896:RNK327898 RXG327896:RXG327898 SHC327896:SHC327898 SQY327896:SQY327898 TAU327896:TAU327898 TKQ327896:TKQ327898 TUM327896:TUM327898 UEI327896:UEI327898 UOE327896:UOE327898 UYA327896:UYA327898 VHW327896:VHW327898 VRS327896:VRS327898 WBO327896:WBO327898 WLK327896:WLK327898 WVG327896:WVG327898 D393432:D393434 IU393432:IU393434 SQ393432:SQ393434 ACM393432:ACM393434 AMI393432:AMI393434 AWE393432:AWE393434 BGA393432:BGA393434 BPW393432:BPW393434 BZS393432:BZS393434 CJO393432:CJO393434 CTK393432:CTK393434 DDG393432:DDG393434 DNC393432:DNC393434 DWY393432:DWY393434 EGU393432:EGU393434 EQQ393432:EQQ393434 FAM393432:FAM393434 FKI393432:FKI393434 FUE393432:FUE393434 GEA393432:GEA393434 GNW393432:GNW393434 GXS393432:GXS393434 HHO393432:HHO393434 HRK393432:HRK393434 IBG393432:IBG393434 ILC393432:ILC393434 IUY393432:IUY393434 JEU393432:JEU393434 JOQ393432:JOQ393434 JYM393432:JYM393434 KII393432:KII393434 KSE393432:KSE393434 LCA393432:LCA393434 LLW393432:LLW393434 LVS393432:LVS393434 MFO393432:MFO393434 MPK393432:MPK393434 MZG393432:MZG393434 NJC393432:NJC393434 NSY393432:NSY393434 OCU393432:OCU393434 OMQ393432:OMQ393434 OWM393432:OWM393434 PGI393432:PGI393434 PQE393432:PQE393434 QAA393432:QAA393434 QJW393432:QJW393434 QTS393432:QTS393434 RDO393432:RDO393434 RNK393432:RNK393434 RXG393432:RXG393434 SHC393432:SHC393434 SQY393432:SQY393434 TAU393432:TAU393434 TKQ393432:TKQ393434 TUM393432:TUM393434 UEI393432:UEI393434 UOE393432:UOE393434 UYA393432:UYA393434 VHW393432:VHW393434 VRS393432:VRS393434 WBO393432:WBO393434 WLK393432:WLK393434 WVG393432:WVG393434 D458968:D458970 IU458968:IU458970 SQ458968:SQ458970 ACM458968:ACM458970 AMI458968:AMI458970 AWE458968:AWE458970 BGA458968:BGA458970 BPW458968:BPW458970 BZS458968:BZS458970 CJO458968:CJO458970 CTK458968:CTK458970 DDG458968:DDG458970 DNC458968:DNC458970 DWY458968:DWY458970 EGU458968:EGU458970 EQQ458968:EQQ458970 FAM458968:FAM458970 FKI458968:FKI458970 FUE458968:FUE458970 GEA458968:GEA458970 GNW458968:GNW458970 GXS458968:GXS458970 HHO458968:HHO458970 HRK458968:HRK458970 IBG458968:IBG458970 ILC458968:ILC458970 IUY458968:IUY458970 JEU458968:JEU458970 JOQ458968:JOQ458970 JYM458968:JYM458970 KII458968:KII458970 KSE458968:KSE458970 LCA458968:LCA458970 LLW458968:LLW458970 LVS458968:LVS458970 MFO458968:MFO458970 MPK458968:MPK458970 MZG458968:MZG458970 NJC458968:NJC458970 NSY458968:NSY458970 OCU458968:OCU458970 OMQ458968:OMQ458970 OWM458968:OWM458970 PGI458968:PGI458970 PQE458968:PQE458970 QAA458968:QAA458970 QJW458968:QJW458970 QTS458968:QTS458970 RDO458968:RDO458970 RNK458968:RNK458970 RXG458968:RXG458970 SHC458968:SHC458970 SQY458968:SQY458970 TAU458968:TAU458970 TKQ458968:TKQ458970 TUM458968:TUM458970 UEI458968:UEI458970 UOE458968:UOE458970 UYA458968:UYA458970 VHW458968:VHW458970 VRS458968:VRS458970 WBO458968:WBO458970 WLK458968:WLK458970 WVG458968:WVG458970 D524504:D524506 IU524504:IU524506 SQ524504:SQ524506 ACM524504:ACM524506 AMI524504:AMI524506 AWE524504:AWE524506 BGA524504:BGA524506 BPW524504:BPW524506 BZS524504:BZS524506 CJO524504:CJO524506 CTK524504:CTK524506 DDG524504:DDG524506 DNC524504:DNC524506 DWY524504:DWY524506 EGU524504:EGU524506 EQQ524504:EQQ524506 FAM524504:FAM524506 FKI524504:FKI524506 FUE524504:FUE524506 GEA524504:GEA524506 GNW524504:GNW524506 GXS524504:GXS524506 HHO524504:HHO524506 HRK524504:HRK524506 IBG524504:IBG524506 ILC524504:ILC524506 IUY524504:IUY524506 JEU524504:JEU524506 JOQ524504:JOQ524506 JYM524504:JYM524506 KII524504:KII524506 KSE524504:KSE524506 LCA524504:LCA524506 LLW524504:LLW524506 LVS524504:LVS524506 MFO524504:MFO524506 MPK524504:MPK524506 MZG524504:MZG524506 NJC524504:NJC524506 NSY524504:NSY524506 OCU524504:OCU524506 OMQ524504:OMQ524506 OWM524504:OWM524506 PGI524504:PGI524506 PQE524504:PQE524506 QAA524504:QAA524506 QJW524504:QJW524506 QTS524504:QTS524506 RDO524504:RDO524506 RNK524504:RNK524506 RXG524504:RXG524506 SHC524504:SHC524506 SQY524504:SQY524506 TAU524504:TAU524506 TKQ524504:TKQ524506 TUM524504:TUM524506 UEI524504:UEI524506 UOE524504:UOE524506 UYA524504:UYA524506 VHW524504:VHW524506 VRS524504:VRS524506 WBO524504:WBO524506 WLK524504:WLK524506 WVG524504:WVG524506 D590040:D590042 IU590040:IU590042 SQ590040:SQ590042 ACM590040:ACM590042 AMI590040:AMI590042 AWE590040:AWE590042 BGA590040:BGA590042 BPW590040:BPW590042 BZS590040:BZS590042 CJO590040:CJO590042 CTK590040:CTK590042 DDG590040:DDG590042 DNC590040:DNC590042 DWY590040:DWY590042 EGU590040:EGU590042 EQQ590040:EQQ590042 FAM590040:FAM590042 FKI590040:FKI590042 FUE590040:FUE590042 GEA590040:GEA590042 GNW590040:GNW590042 GXS590040:GXS590042 HHO590040:HHO590042 HRK590040:HRK590042 IBG590040:IBG590042 ILC590040:ILC590042 IUY590040:IUY590042 JEU590040:JEU590042 JOQ590040:JOQ590042 JYM590040:JYM590042 KII590040:KII590042 KSE590040:KSE590042 LCA590040:LCA590042 LLW590040:LLW590042 LVS590040:LVS590042 MFO590040:MFO590042 MPK590040:MPK590042 MZG590040:MZG590042 NJC590040:NJC590042 NSY590040:NSY590042 OCU590040:OCU590042 OMQ590040:OMQ590042 OWM590040:OWM590042 PGI590040:PGI590042 PQE590040:PQE590042 QAA590040:QAA590042 QJW590040:QJW590042 QTS590040:QTS590042 RDO590040:RDO590042 RNK590040:RNK590042 RXG590040:RXG590042 SHC590040:SHC590042 SQY590040:SQY590042 TAU590040:TAU590042 TKQ590040:TKQ590042 TUM590040:TUM590042 UEI590040:UEI590042 UOE590040:UOE590042 UYA590040:UYA590042 VHW590040:VHW590042 VRS590040:VRS590042 WBO590040:WBO590042 WLK590040:WLK590042 WVG590040:WVG590042 D655576:D655578 IU655576:IU655578 SQ655576:SQ655578 ACM655576:ACM655578 AMI655576:AMI655578 AWE655576:AWE655578 BGA655576:BGA655578 BPW655576:BPW655578 BZS655576:BZS655578 CJO655576:CJO655578 CTK655576:CTK655578 DDG655576:DDG655578 DNC655576:DNC655578 DWY655576:DWY655578 EGU655576:EGU655578 EQQ655576:EQQ655578 FAM655576:FAM655578 FKI655576:FKI655578 FUE655576:FUE655578 GEA655576:GEA655578 GNW655576:GNW655578 GXS655576:GXS655578 HHO655576:HHO655578 HRK655576:HRK655578 IBG655576:IBG655578 ILC655576:ILC655578 IUY655576:IUY655578 JEU655576:JEU655578 JOQ655576:JOQ655578 JYM655576:JYM655578 KII655576:KII655578 KSE655576:KSE655578 LCA655576:LCA655578 LLW655576:LLW655578 LVS655576:LVS655578 MFO655576:MFO655578 MPK655576:MPK655578 MZG655576:MZG655578 NJC655576:NJC655578 NSY655576:NSY655578 OCU655576:OCU655578 OMQ655576:OMQ655578 OWM655576:OWM655578 PGI655576:PGI655578 PQE655576:PQE655578 QAA655576:QAA655578 QJW655576:QJW655578 QTS655576:QTS655578 RDO655576:RDO655578 RNK655576:RNK655578 RXG655576:RXG655578 SHC655576:SHC655578 SQY655576:SQY655578 TAU655576:TAU655578 TKQ655576:TKQ655578 TUM655576:TUM655578 UEI655576:UEI655578 UOE655576:UOE655578 UYA655576:UYA655578 VHW655576:VHW655578 VRS655576:VRS655578 WBO655576:WBO655578 WLK655576:WLK655578 WVG655576:WVG655578 D721112:D721114 IU721112:IU721114 SQ721112:SQ721114 ACM721112:ACM721114 AMI721112:AMI721114 AWE721112:AWE721114 BGA721112:BGA721114 BPW721112:BPW721114 BZS721112:BZS721114 CJO721112:CJO721114 CTK721112:CTK721114 DDG721112:DDG721114 DNC721112:DNC721114 DWY721112:DWY721114 EGU721112:EGU721114 EQQ721112:EQQ721114 FAM721112:FAM721114 FKI721112:FKI721114 FUE721112:FUE721114 GEA721112:GEA721114 GNW721112:GNW721114 GXS721112:GXS721114 HHO721112:HHO721114 HRK721112:HRK721114 IBG721112:IBG721114 ILC721112:ILC721114 IUY721112:IUY721114 JEU721112:JEU721114 JOQ721112:JOQ721114 JYM721112:JYM721114 KII721112:KII721114 KSE721112:KSE721114 LCA721112:LCA721114 LLW721112:LLW721114 LVS721112:LVS721114 MFO721112:MFO721114 MPK721112:MPK721114 MZG721112:MZG721114 NJC721112:NJC721114 NSY721112:NSY721114 OCU721112:OCU721114 OMQ721112:OMQ721114 OWM721112:OWM721114 PGI721112:PGI721114 PQE721112:PQE721114 QAA721112:QAA721114 QJW721112:QJW721114 QTS721112:QTS721114 RDO721112:RDO721114 RNK721112:RNK721114 RXG721112:RXG721114 SHC721112:SHC721114 SQY721112:SQY721114 TAU721112:TAU721114 TKQ721112:TKQ721114 TUM721112:TUM721114 UEI721112:UEI721114 UOE721112:UOE721114 UYA721112:UYA721114 VHW721112:VHW721114 VRS721112:VRS721114 WBO721112:WBO721114 WLK721112:WLK721114 WVG721112:WVG721114 D786648:D786650 IU786648:IU786650 SQ786648:SQ786650 ACM786648:ACM786650 AMI786648:AMI786650 AWE786648:AWE786650 BGA786648:BGA786650 BPW786648:BPW786650 BZS786648:BZS786650 CJO786648:CJO786650 CTK786648:CTK786650 DDG786648:DDG786650 DNC786648:DNC786650 DWY786648:DWY786650 EGU786648:EGU786650 EQQ786648:EQQ786650 FAM786648:FAM786650 FKI786648:FKI786650 FUE786648:FUE786650 GEA786648:GEA786650 GNW786648:GNW786650 GXS786648:GXS786650 HHO786648:HHO786650 HRK786648:HRK786650 IBG786648:IBG786650 ILC786648:ILC786650 IUY786648:IUY786650 JEU786648:JEU786650 JOQ786648:JOQ786650 JYM786648:JYM786650 KII786648:KII786650 KSE786648:KSE786650 LCA786648:LCA786650 LLW786648:LLW786650 LVS786648:LVS786650 MFO786648:MFO786650 MPK786648:MPK786650 MZG786648:MZG786650 NJC786648:NJC786650 NSY786648:NSY786650 OCU786648:OCU786650 OMQ786648:OMQ786650 OWM786648:OWM786650 PGI786648:PGI786650 PQE786648:PQE786650 QAA786648:QAA786650 QJW786648:QJW786650 QTS786648:QTS786650 RDO786648:RDO786650 RNK786648:RNK786650 RXG786648:RXG786650 SHC786648:SHC786650 SQY786648:SQY786650 TAU786648:TAU786650 TKQ786648:TKQ786650 TUM786648:TUM786650 UEI786648:UEI786650 UOE786648:UOE786650 UYA786648:UYA786650 VHW786648:VHW786650 VRS786648:VRS786650 WBO786648:WBO786650 WLK786648:WLK786650 WVG786648:WVG786650 D852184:D852186 IU852184:IU852186 SQ852184:SQ852186 ACM852184:ACM852186 AMI852184:AMI852186 AWE852184:AWE852186 BGA852184:BGA852186 BPW852184:BPW852186 BZS852184:BZS852186 CJO852184:CJO852186 CTK852184:CTK852186 DDG852184:DDG852186 DNC852184:DNC852186 DWY852184:DWY852186 EGU852184:EGU852186 EQQ852184:EQQ852186 FAM852184:FAM852186 FKI852184:FKI852186 FUE852184:FUE852186 GEA852184:GEA852186 GNW852184:GNW852186 GXS852184:GXS852186 HHO852184:HHO852186 HRK852184:HRK852186 IBG852184:IBG852186 ILC852184:ILC852186 IUY852184:IUY852186 JEU852184:JEU852186 JOQ852184:JOQ852186 JYM852184:JYM852186 KII852184:KII852186 KSE852184:KSE852186 LCA852184:LCA852186 LLW852184:LLW852186 LVS852184:LVS852186 MFO852184:MFO852186 MPK852184:MPK852186 MZG852184:MZG852186 NJC852184:NJC852186 NSY852184:NSY852186 OCU852184:OCU852186 OMQ852184:OMQ852186 OWM852184:OWM852186 PGI852184:PGI852186 PQE852184:PQE852186 QAA852184:QAA852186 QJW852184:QJW852186 QTS852184:QTS852186 RDO852184:RDO852186 RNK852184:RNK852186 RXG852184:RXG852186 SHC852184:SHC852186 SQY852184:SQY852186 TAU852184:TAU852186 TKQ852184:TKQ852186 TUM852184:TUM852186 UEI852184:UEI852186 UOE852184:UOE852186 UYA852184:UYA852186 VHW852184:VHW852186 VRS852184:VRS852186 WBO852184:WBO852186 WLK852184:WLK852186 WVG852184:WVG852186 D917720:D917722 IU917720:IU917722 SQ917720:SQ917722 ACM917720:ACM917722 AMI917720:AMI917722 AWE917720:AWE917722 BGA917720:BGA917722 BPW917720:BPW917722 BZS917720:BZS917722 CJO917720:CJO917722 CTK917720:CTK917722 DDG917720:DDG917722 DNC917720:DNC917722 DWY917720:DWY917722 EGU917720:EGU917722 EQQ917720:EQQ917722 FAM917720:FAM917722 FKI917720:FKI917722 FUE917720:FUE917722 GEA917720:GEA917722 GNW917720:GNW917722 GXS917720:GXS917722 HHO917720:HHO917722 HRK917720:HRK917722 IBG917720:IBG917722 ILC917720:ILC917722 IUY917720:IUY917722 JEU917720:JEU917722 JOQ917720:JOQ917722 JYM917720:JYM917722 KII917720:KII917722 KSE917720:KSE917722 LCA917720:LCA917722 LLW917720:LLW917722 LVS917720:LVS917722 MFO917720:MFO917722 MPK917720:MPK917722 MZG917720:MZG917722 NJC917720:NJC917722 NSY917720:NSY917722 OCU917720:OCU917722 OMQ917720:OMQ917722 OWM917720:OWM917722 PGI917720:PGI917722 PQE917720:PQE917722 QAA917720:QAA917722 QJW917720:QJW917722 QTS917720:QTS917722 RDO917720:RDO917722 RNK917720:RNK917722 RXG917720:RXG917722 SHC917720:SHC917722 SQY917720:SQY917722 TAU917720:TAU917722 TKQ917720:TKQ917722 TUM917720:TUM917722 UEI917720:UEI917722 UOE917720:UOE917722 UYA917720:UYA917722 VHW917720:VHW917722 VRS917720:VRS917722 WBO917720:WBO917722 WLK917720:WLK917722 WVG917720:WVG917722 D983256:D983258 IU983256:IU983258 SQ983256:SQ983258 ACM983256:ACM983258 AMI983256:AMI983258 AWE983256:AWE983258 BGA983256:BGA983258 BPW983256:BPW983258 BZS983256:BZS983258 CJO983256:CJO983258 CTK983256:CTK983258 DDG983256:DDG983258 DNC983256:DNC983258 DWY983256:DWY983258 EGU983256:EGU983258 EQQ983256:EQQ983258 FAM983256:FAM983258 FKI983256:FKI983258 FUE983256:FUE983258 GEA983256:GEA983258 GNW983256:GNW983258 GXS983256:GXS983258 HHO983256:HHO983258 HRK983256:HRK983258 IBG983256:IBG983258 ILC983256:ILC983258 IUY983256:IUY983258 JEU983256:JEU983258 JOQ983256:JOQ983258 JYM983256:JYM983258 KII983256:KII983258 KSE983256:KSE983258 LCA983256:LCA983258 LLW983256:LLW983258 LVS983256:LVS983258 MFO983256:MFO983258 MPK983256:MPK983258 MZG983256:MZG983258 NJC983256:NJC983258 NSY983256:NSY983258 OCU983256:OCU983258 OMQ983256:OMQ983258 OWM983256:OWM983258 PGI983256:PGI983258 PQE983256:PQE983258 QAA983256:QAA983258 QJW983256:QJW983258 QTS983256:QTS983258 RDO983256:RDO983258 RNK983256:RNK983258 RXG983256:RXG983258 SHC983256:SHC983258 SQY983256:SQY983258 TAU983256:TAU983258 TKQ983256:TKQ983258 TUM983256:TUM983258 UEI983256:UEI983258 UOE983256:UOE983258 UYA983256:UYA983258 VHW983256:VHW983258 VRS983256:VRS983258 WBO983256:WBO983258 WLK983256:WLK983258 WVG983256:WVG983258 D65304:D65750 IU65304:IU65750 SQ65304:SQ65750 ACM65304:ACM65750 AMI65304:AMI65750 AWE65304:AWE65750 BGA65304:BGA65750 BPW65304:BPW65750 BZS65304:BZS65750 CJO65304:CJO65750 CTK65304:CTK65750 DDG65304:DDG65750 DNC65304:DNC65750 DWY65304:DWY65750 EGU65304:EGU65750 EQQ65304:EQQ65750 FAM65304:FAM65750 FKI65304:FKI65750 FUE65304:FUE65750 GEA65304:GEA65750 GNW65304:GNW65750 GXS65304:GXS65750 HHO65304:HHO65750 HRK65304:HRK65750 IBG65304:IBG65750 ILC65304:ILC65750 IUY65304:IUY65750 JEU65304:JEU65750 JOQ65304:JOQ65750 JYM65304:JYM65750 KII65304:KII65750 KSE65304:KSE65750 LCA65304:LCA65750 LLW65304:LLW65750 LVS65304:LVS65750 MFO65304:MFO65750 MPK65304:MPK65750 MZG65304:MZG65750 NJC65304:NJC65750 NSY65304:NSY65750 OCU65304:OCU65750 OMQ65304:OMQ65750 OWM65304:OWM65750 PGI65304:PGI65750 PQE65304:PQE65750 QAA65304:QAA65750 QJW65304:QJW65750 QTS65304:QTS65750 RDO65304:RDO65750 RNK65304:RNK65750 RXG65304:RXG65750 SHC65304:SHC65750 SQY65304:SQY65750 TAU65304:TAU65750 TKQ65304:TKQ65750 TUM65304:TUM65750 UEI65304:UEI65750 UOE65304:UOE65750 UYA65304:UYA65750 VHW65304:VHW65750 VRS65304:VRS65750 WBO65304:WBO65750 WLK65304:WLK65750 WVG65304:WVG65750 D130840:D131286 IU130840:IU131286 SQ130840:SQ131286 ACM130840:ACM131286 AMI130840:AMI131286 AWE130840:AWE131286 BGA130840:BGA131286 BPW130840:BPW131286 BZS130840:BZS131286 CJO130840:CJO131286 CTK130840:CTK131286 DDG130840:DDG131286 DNC130840:DNC131286 DWY130840:DWY131286 EGU130840:EGU131286 EQQ130840:EQQ131286 FAM130840:FAM131286 FKI130840:FKI131286 FUE130840:FUE131286 GEA130840:GEA131286 GNW130840:GNW131286 GXS130840:GXS131286 HHO130840:HHO131286 HRK130840:HRK131286 IBG130840:IBG131286 ILC130840:ILC131286 IUY130840:IUY131286 JEU130840:JEU131286 JOQ130840:JOQ131286 JYM130840:JYM131286 KII130840:KII131286 KSE130840:KSE131286 LCA130840:LCA131286 LLW130840:LLW131286 LVS130840:LVS131286 MFO130840:MFO131286 MPK130840:MPK131286 MZG130840:MZG131286 NJC130840:NJC131286 NSY130840:NSY131286 OCU130840:OCU131286 OMQ130840:OMQ131286 OWM130840:OWM131286 PGI130840:PGI131286 PQE130840:PQE131286 QAA130840:QAA131286 QJW130840:QJW131286 QTS130840:QTS131286 RDO130840:RDO131286 RNK130840:RNK131286 RXG130840:RXG131286 SHC130840:SHC131286 SQY130840:SQY131286 TAU130840:TAU131286 TKQ130840:TKQ131286 TUM130840:TUM131286 UEI130840:UEI131286 UOE130840:UOE131286 UYA130840:UYA131286 VHW130840:VHW131286 VRS130840:VRS131286 WBO130840:WBO131286 WLK130840:WLK131286 WVG130840:WVG131286 D196376:D196822 IU196376:IU196822 SQ196376:SQ196822 ACM196376:ACM196822 AMI196376:AMI196822 AWE196376:AWE196822 BGA196376:BGA196822 BPW196376:BPW196822 BZS196376:BZS196822 CJO196376:CJO196822 CTK196376:CTK196822 DDG196376:DDG196822 DNC196376:DNC196822 DWY196376:DWY196822 EGU196376:EGU196822 EQQ196376:EQQ196822 FAM196376:FAM196822 FKI196376:FKI196822 FUE196376:FUE196822 GEA196376:GEA196822 GNW196376:GNW196822 GXS196376:GXS196822 HHO196376:HHO196822 HRK196376:HRK196822 IBG196376:IBG196822 ILC196376:ILC196822 IUY196376:IUY196822 JEU196376:JEU196822 JOQ196376:JOQ196822 JYM196376:JYM196822 KII196376:KII196822 KSE196376:KSE196822 LCA196376:LCA196822 LLW196376:LLW196822 LVS196376:LVS196822 MFO196376:MFO196822 MPK196376:MPK196822 MZG196376:MZG196822 NJC196376:NJC196822 NSY196376:NSY196822 OCU196376:OCU196822 OMQ196376:OMQ196822 OWM196376:OWM196822 PGI196376:PGI196822 PQE196376:PQE196822 QAA196376:QAA196822 QJW196376:QJW196822 QTS196376:QTS196822 RDO196376:RDO196822 RNK196376:RNK196822 RXG196376:RXG196822 SHC196376:SHC196822 SQY196376:SQY196822 TAU196376:TAU196822 TKQ196376:TKQ196822 TUM196376:TUM196822 UEI196376:UEI196822 UOE196376:UOE196822 UYA196376:UYA196822 VHW196376:VHW196822 VRS196376:VRS196822 WBO196376:WBO196822 WLK196376:WLK196822 WVG196376:WVG196822 D261912:D262358 IU261912:IU262358 SQ261912:SQ262358 ACM261912:ACM262358 AMI261912:AMI262358 AWE261912:AWE262358 BGA261912:BGA262358 BPW261912:BPW262358 BZS261912:BZS262358 CJO261912:CJO262358 CTK261912:CTK262358 DDG261912:DDG262358 DNC261912:DNC262358 DWY261912:DWY262358 EGU261912:EGU262358 EQQ261912:EQQ262358 FAM261912:FAM262358 FKI261912:FKI262358 FUE261912:FUE262358 GEA261912:GEA262358 GNW261912:GNW262358 GXS261912:GXS262358 HHO261912:HHO262358 HRK261912:HRK262358 IBG261912:IBG262358 ILC261912:ILC262358 IUY261912:IUY262358 JEU261912:JEU262358 JOQ261912:JOQ262358 JYM261912:JYM262358 KII261912:KII262358 KSE261912:KSE262358 LCA261912:LCA262358 LLW261912:LLW262358 LVS261912:LVS262358 MFO261912:MFO262358 MPK261912:MPK262358 MZG261912:MZG262358 NJC261912:NJC262358 NSY261912:NSY262358 OCU261912:OCU262358 OMQ261912:OMQ262358 OWM261912:OWM262358 PGI261912:PGI262358 PQE261912:PQE262358 QAA261912:QAA262358 QJW261912:QJW262358 QTS261912:QTS262358 RDO261912:RDO262358 RNK261912:RNK262358 RXG261912:RXG262358 SHC261912:SHC262358 SQY261912:SQY262358 TAU261912:TAU262358 TKQ261912:TKQ262358 TUM261912:TUM262358 UEI261912:UEI262358 UOE261912:UOE262358 UYA261912:UYA262358 VHW261912:VHW262358 VRS261912:VRS262358 WBO261912:WBO262358 WLK261912:WLK262358 WVG261912:WVG262358 D327448:D327894 IU327448:IU327894 SQ327448:SQ327894 ACM327448:ACM327894 AMI327448:AMI327894 AWE327448:AWE327894 BGA327448:BGA327894 BPW327448:BPW327894 BZS327448:BZS327894 CJO327448:CJO327894 CTK327448:CTK327894 DDG327448:DDG327894 DNC327448:DNC327894 DWY327448:DWY327894 EGU327448:EGU327894 EQQ327448:EQQ327894 FAM327448:FAM327894 FKI327448:FKI327894 FUE327448:FUE327894 GEA327448:GEA327894 GNW327448:GNW327894 GXS327448:GXS327894 HHO327448:HHO327894 HRK327448:HRK327894 IBG327448:IBG327894 ILC327448:ILC327894 IUY327448:IUY327894 JEU327448:JEU327894 JOQ327448:JOQ327894 JYM327448:JYM327894 KII327448:KII327894 KSE327448:KSE327894 LCA327448:LCA327894 LLW327448:LLW327894 LVS327448:LVS327894 MFO327448:MFO327894 MPK327448:MPK327894 MZG327448:MZG327894 NJC327448:NJC327894 NSY327448:NSY327894 OCU327448:OCU327894 OMQ327448:OMQ327894 OWM327448:OWM327894 PGI327448:PGI327894 PQE327448:PQE327894 QAA327448:QAA327894 QJW327448:QJW327894 QTS327448:QTS327894 RDO327448:RDO327894 RNK327448:RNK327894 RXG327448:RXG327894 SHC327448:SHC327894 SQY327448:SQY327894 TAU327448:TAU327894 TKQ327448:TKQ327894 TUM327448:TUM327894 UEI327448:UEI327894 UOE327448:UOE327894 UYA327448:UYA327894 VHW327448:VHW327894 VRS327448:VRS327894 WBO327448:WBO327894 WLK327448:WLK327894 WVG327448:WVG327894 D392984:D393430 IU392984:IU393430 SQ392984:SQ393430 ACM392984:ACM393430 AMI392984:AMI393430 AWE392984:AWE393430 BGA392984:BGA393430 BPW392984:BPW393430 BZS392984:BZS393430 CJO392984:CJO393430 CTK392984:CTK393430 DDG392984:DDG393430 DNC392984:DNC393430 DWY392984:DWY393430 EGU392984:EGU393430 EQQ392984:EQQ393430 FAM392984:FAM393430 FKI392984:FKI393430 FUE392984:FUE393430 GEA392984:GEA393430 GNW392984:GNW393430 GXS392984:GXS393430 HHO392984:HHO393430 HRK392984:HRK393430 IBG392984:IBG393430 ILC392984:ILC393430 IUY392984:IUY393430 JEU392984:JEU393430 JOQ392984:JOQ393430 JYM392984:JYM393430 KII392984:KII393430 KSE392984:KSE393430 LCA392984:LCA393430 LLW392984:LLW393430 LVS392984:LVS393430 MFO392984:MFO393430 MPK392984:MPK393430 MZG392984:MZG393430 NJC392984:NJC393430 NSY392984:NSY393430 OCU392984:OCU393430 OMQ392984:OMQ393430 OWM392984:OWM393430 PGI392984:PGI393430 PQE392984:PQE393430 QAA392984:QAA393430 QJW392984:QJW393430 QTS392984:QTS393430 RDO392984:RDO393430 RNK392984:RNK393430 RXG392984:RXG393430 SHC392984:SHC393430 SQY392984:SQY393430 TAU392984:TAU393430 TKQ392984:TKQ393430 TUM392984:TUM393430 UEI392984:UEI393430 UOE392984:UOE393430 UYA392984:UYA393430 VHW392984:VHW393430 VRS392984:VRS393430 WBO392984:WBO393430 WLK392984:WLK393430 WVG392984:WVG393430 D458520:D458966 IU458520:IU458966 SQ458520:SQ458966 ACM458520:ACM458966 AMI458520:AMI458966 AWE458520:AWE458966 BGA458520:BGA458966 BPW458520:BPW458966 BZS458520:BZS458966 CJO458520:CJO458966 CTK458520:CTK458966 DDG458520:DDG458966 DNC458520:DNC458966 DWY458520:DWY458966 EGU458520:EGU458966 EQQ458520:EQQ458966 FAM458520:FAM458966 FKI458520:FKI458966 FUE458520:FUE458966 GEA458520:GEA458966 GNW458520:GNW458966 GXS458520:GXS458966 HHO458520:HHO458966 HRK458520:HRK458966 IBG458520:IBG458966 ILC458520:ILC458966 IUY458520:IUY458966 JEU458520:JEU458966 JOQ458520:JOQ458966 JYM458520:JYM458966 KII458520:KII458966 KSE458520:KSE458966 LCA458520:LCA458966 LLW458520:LLW458966 LVS458520:LVS458966 MFO458520:MFO458966 MPK458520:MPK458966 MZG458520:MZG458966 NJC458520:NJC458966 NSY458520:NSY458966 OCU458520:OCU458966 OMQ458520:OMQ458966 OWM458520:OWM458966 PGI458520:PGI458966 PQE458520:PQE458966 QAA458520:QAA458966 QJW458520:QJW458966 QTS458520:QTS458966 RDO458520:RDO458966 RNK458520:RNK458966 RXG458520:RXG458966 SHC458520:SHC458966 SQY458520:SQY458966 TAU458520:TAU458966 TKQ458520:TKQ458966 TUM458520:TUM458966 UEI458520:UEI458966 UOE458520:UOE458966 UYA458520:UYA458966 VHW458520:VHW458966 VRS458520:VRS458966 WBO458520:WBO458966 WLK458520:WLK458966 WVG458520:WVG458966 D524056:D524502 IU524056:IU524502 SQ524056:SQ524502 ACM524056:ACM524502 AMI524056:AMI524502 AWE524056:AWE524502 BGA524056:BGA524502 BPW524056:BPW524502 BZS524056:BZS524502 CJO524056:CJO524502 CTK524056:CTK524502 DDG524056:DDG524502 DNC524056:DNC524502 DWY524056:DWY524502 EGU524056:EGU524502 EQQ524056:EQQ524502 FAM524056:FAM524502 FKI524056:FKI524502 FUE524056:FUE524502 GEA524056:GEA524502 GNW524056:GNW524502 GXS524056:GXS524502 HHO524056:HHO524502 HRK524056:HRK524502 IBG524056:IBG524502 ILC524056:ILC524502 IUY524056:IUY524502 JEU524056:JEU524502 JOQ524056:JOQ524502 JYM524056:JYM524502 KII524056:KII524502 KSE524056:KSE524502 LCA524056:LCA524502 LLW524056:LLW524502 LVS524056:LVS524502 MFO524056:MFO524502 MPK524056:MPK524502 MZG524056:MZG524502 NJC524056:NJC524502 NSY524056:NSY524502 OCU524056:OCU524502 OMQ524056:OMQ524502 OWM524056:OWM524502 PGI524056:PGI524502 PQE524056:PQE524502 QAA524056:QAA524502 QJW524056:QJW524502 QTS524056:QTS524502 RDO524056:RDO524502 RNK524056:RNK524502 RXG524056:RXG524502 SHC524056:SHC524502 SQY524056:SQY524502 TAU524056:TAU524502 TKQ524056:TKQ524502 TUM524056:TUM524502 UEI524056:UEI524502 UOE524056:UOE524502 UYA524056:UYA524502 VHW524056:VHW524502 VRS524056:VRS524502 WBO524056:WBO524502 WLK524056:WLK524502 WVG524056:WVG524502 D589592:D590038 IU589592:IU590038 SQ589592:SQ590038 ACM589592:ACM590038 AMI589592:AMI590038 AWE589592:AWE590038 BGA589592:BGA590038 BPW589592:BPW590038 BZS589592:BZS590038 CJO589592:CJO590038 CTK589592:CTK590038 DDG589592:DDG590038 DNC589592:DNC590038 DWY589592:DWY590038 EGU589592:EGU590038 EQQ589592:EQQ590038 FAM589592:FAM590038 FKI589592:FKI590038 FUE589592:FUE590038 GEA589592:GEA590038 GNW589592:GNW590038 GXS589592:GXS590038 HHO589592:HHO590038 HRK589592:HRK590038 IBG589592:IBG590038 ILC589592:ILC590038 IUY589592:IUY590038 JEU589592:JEU590038 JOQ589592:JOQ590038 JYM589592:JYM590038 KII589592:KII590038 KSE589592:KSE590038 LCA589592:LCA590038 LLW589592:LLW590038 LVS589592:LVS590038 MFO589592:MFO590038 MPK589592:MPK590038 MZG589592:MZG590038 NJC589592:NJC590038 NSY589592:NSY590038 OCU589592:OCU590038 OMQ589592:OMQ590038 OWM589592:OWM590038 PGI589592:PGI590038 PQE589592:PQE590038 QAA589592:QAA590038 QJW589592:QJW590038 QTS589592:QTS590038 RDO589592:RDO590038 RNK589592:RNK590038 RXG589592:RXG590038 SHC589592:SHC590038 SQY589592:SQY590038 TAU589592:TAU590038 TKQ589592:TKQ590038 TUM589592:TUM590038 UEI589592:UEI590038 UOE589592:UOE590038 UYA589592:UYA590038 VHW589592:VHW590038 VRS589592:VRS590038 WBO589592:WBO590038 WLK589592:WLK590038 WVG589592:WVG590038 D655128:D655574 IU655128:IU655574 SQ655128:SQ655574 ACM655128:ACM655574 AMI655128:AMI655574 AWE655128:AWE655574 BGA655128:BGA655574 BPW655128:BPW655574 BZS655128:BZS655574 CJO655128:CJO655574 CTK655128:CTK655574 DDG655128:DDG655574 DNC655128:DNC655574 DWY655128:DWY655574 EGU655128:EGU655574 EQQ655128:EQQ655574 FAM655128:FAM655574 FKI655128:FKI655574 FUE655128:FUE655574 GEA655128:GEA655574 GNW655128:GNW655574 GXS655128:GXS655574 HHO655128:HHO655574 HRK655128:HRK655574 IBG655128:IBG655574 ILC655128:ILC655574 IUY655128:IUY655574 JEU655128:JEU655574 JOQ655128:JOQ655574 JYM655128:JYM655574 KII655128:KII655574 KSE655128:KSE655574 LCA655128:LCA655574 LLW655128:LLW655574 LVS655128:LVS655574 MFO655128:MFO655574 MPK655128:MPK655574 MZG655128:MZG655574 NJC655128:NJC655574 NSY655128:NSY655574 OCU655128:OCU655574 OMQ655128:OMQ655574 OWM655128:OWM655574 PGI655128:PGI655574 PQE655128:PQE655574 QAA655128:QAA655574 QJW655128:QJW655574 QTS655128:QTS655574 RDO655128:RDO655574 RNK655128:RNK655574 RXG655128:RXG655574 SHC655128:SHC655574 SQY655128:SQY655574 TAU655128:TAU655574 TKQ655128:TKQ655574 TUM655128:TUM655574 UEI655128:UEI655574 UOE655128:UOE655574 UYA655128:UYA655574 VHW655128:VHW655574 VRS655128:VRS655574 WBO655128:WBO655574 WLK655128:WLK655574 WVG655128:WVG655574 D720664:D721110 IU720664:IU721110 SQ720664:SQ721110 ACM720664:ACM721110 AMI720664:AMI721110 AWE720664:AWE721110 BGA720664:BGA721110 BPW720664:BPW721110 BZS720664:BZS721110 CJO720664:CJO721110 CTK720664:CTK721110 DDG720664:DDG721110 DNC720664:DNC721110 DWY720664:DWY721110 EGU720664:EGU721110 EQQ720664:EQQ721110 FAM720664:FAM721110 FKI720664:FKI721110 FUE720664:FUE721110 GEA720664:GEA721110 GNW720664:GNW721110 GXS720664:GXS721110 HHO720664:HHO721110 HRK720664:HRK721110 IBG720664:IBG721110 ILC720664:ILC721110 IUY720664:IUY721110 JEU720664:JEU721110 JOQ720664:JOQ721110 JYM720664:JYM721110 KII720664:KII721110 KSE720664:KSE721110 LCA720664:LCA721110 LLW720664:LLW721110 LVS720664:LVS721110 MFO720664:MFO721110 MPK720664:MPK721110 MZG720664:MZG721110 NJC720664:NJC721110 NSY720664:NSY721110 OCU720664:OCU721110 OMQ720664:OMQ721110 OWM720664:OWM721110 PGI720664:PGI721110 PQE720664:PQE721110 QAA720664:QAA721110 QJW720664:QJW721110 QTS720664:QTS721110 RDO720664:RDO721110 RNK720664:RNK721110 RXG720664:RXG721110 SHC720664:SHC721110 SQY720664:SQY721110 TAU720664:TAU721110 TKQ720664:TKQ721110 TUM720664:TUM721110 UEI720664:UEI721110 UOE720664:UOE721110 UYA720664:UYA721110 VHW720664:VHW721110 VRS720664:VRS721110 WBO720664:WBO721110 WLK720664:WLK721110 WVG720664:WVG721110 D786200:D786646 IU786200:IU786646 SQ786200:SQ786646 ACM786200:ACM786646 AMI786200:AMI786646 AWE786200:AWE786646 BGA786200:BGA786646 BPW786200:BPW786646 BZS786200:BZS786646 CJO786200:CJO786646 CTK786200:CTK786646 DDG786200:DDG786646 DNC786200:DNC786646 DWY786200:DWY786646 EGU786200:EGU786646 EQQ786200:EQQ786646 FAM786200:FAM786646 FKI786200:FKI786646 FUE786200:FUE786646 GEA786200:GEA786646 GNW786200:GNW786646 GXS786200:GXS786646 HHO786200:HHO786646 HRK786200:HRK786646 IBG786200:IBG786646 ILC786200:ILC786646 IUY786200:IUY786646 JEU786200:JEU786646 JOQ786200:JOQ786646 JYM786200:JYM786646 KII786200:KII786646 KSE786200:KSE786646 LCA786200:LCA786646 LLW786200:LLW786646 LVS786200:LVS786646 MFO786200:MFO786646 MPK786200:MPK786646 MZG786200:MZG786646 NJC786200:NJC786646 NSY786200:NSY786646 OCU786200:OCU786646 OMQ786200:OMQ786646 OWM786200:OWM786646 PGI786200:PGI786646 PQE786200:PQE786646 QAA786200:QAA786646 QJW786200:QJW786646 QTS786200:QTS786646 RDO786200:RDO786646 RNK786200:RNK786646 RXG786200:RXG786646 SHC786200:SHC786646 SQY786200:SQY786646 TAU786200:TAU786646 TKQ786200:TKQ786646 TUM786200:TUM786646 UEI786200:UEI786646 UOE786200:UOE786646 UYA786200:UYA786646 VHW786200:VHW786646 VRS786200:VRS786646 WBO786200:WBO786646 WLK786200:WLK786646 WVG786200:WVG786646 D851736:D852182 IU851736:IU852182 SQ851736:SQ852182 ACM851736:ACM852182 AMI851736:AMI852182 AWE851736:AWE852182 BGA851736:BGA852182 BPW851736:BPW852182 BZS851736:BZS852182 CJO851736:CJO852182 CTK851736:CTK852182 DDG851736:DDG852182 DNC851736:DNC852182 DWY851736:DWY852182 EGU851736:EGU852182 EQQ851736:EQQ852182 FAM851736:FAM852182 FKI851736:FKI852182 FUE851736:FUE852182 GEA851736:GEA852182 GNW851736:GNW852182 GXS851736:GXS852182 HHO851736:HHO852182 HRK851736:HRK852182 IBG851736:IBG852182 ILC851736:ILC852182 IUY851736:IUY852182 JEU851736:JEU852182 JOQ851736:JOQ852182 JYM851736:JYM852182 KII851736:KII852182 KSE851736:KSE852182 LCA851736:LCA852182 LLW851736:LLW852182 LVS851736:LVS852182 MFO851736:MFO852182 MPK851736:MPK852182 MZG851736:MZG852182 NJC851736:NJC852182 NSY851736:NSY852182 OCU851736:OCU852182 OMQ851736:OMQ852182 OWM851736:OWM852182 PGI851736:PGI852182 PQE851736:PQE852182 QAA851736:QAA852182 QJW851736:QJW852182 QTS851736:QTS852182 RDO851736:RDO852182 RNK851736:RNK852182 RXG851736:RXG852182 SHC851736:SHC852182 SQY851736:SQY852182 TAU851736:TAU852182 TKQ851736:TKQ852182 TUM851736:TUM852182 UEI851736:UEI852182 UOE851736:UOE852182 UYA851736:UYA852182 VHW851736:VHW852182 VRS851736:VRS852182 WBO851736:WBO852182 WLK851736:WLK852182 WVG851736:WVG852182 D917272:D917718 IU917272:IU917718 SQ917272:SQ917718 ACM917272:ACM917718 AMI917272:AMI917718 AWE917272:AWE917718 BGA917272:BGA917718 BPW917272:BPW917718 BZS917272:BZS917718 CJO917272:CJO917718 CTK917272:CTK917718 DDG917272:DDG917718 DNC917272:DNC917718 DWY917272:DWY917718 EGU917272:EGU917718 EQQ917272:EQQ917718 FAM917272:FAM917718 FKI917272:FKI917718 FUE917272:FUE917718 GEA917272:GEA917718 GNW917272:GNW917718 GXS917272:GXS917718 HHO917272:HHO917718 HRK917272:HRK917718 IBG917272:IBG917718 ILC917272:ILC917718 IUY917272:IUY917718 JEU917272:JEU917718 JOQ917272:JOQ917718 JYM917272:JYM917718 KII917272:KII917718 KSE917272:KSE917718 LCA917272:LCA917718 LLW917272:LLW917718 LVS917272:LVS917718 MFO917272:MFO917718 MPK917272:MPK917718 MZG917272:MZG917718 NJC917272:NJC917718 NSY917272:NSY917718 OCU917272:OCU917718 OMQ917272:OMQ917718 OWM917272:OWM917718 PGI917272:PGI917718 PQE917272:PQE917718 QAA917272:QAA917718 QJW917272:QJW917718 QTS917272:QTS917718 RDO917272:RDO917718 RNK917272:RNK917718 RXG917272:RXG917718 SHC917272:SHC917718 SQY917272:SQY917718 TAU917272:TAU917718 TKQ917272:TKQ917718 TUM917272:TUM917718 UEI917272:UEI917718 UOE917272:UOE917718 UYA917272:UYA917718 VHW917272:VHW917718 VRS917272:VRS917718 WBO917272:WBO917718 WLK917272:WLK917718 WVG917272:WVG917718 D982808:D983254 IU982808:IU983254 SQ982808:SQ983254 ACM982808:ACM983254 AMI982808:AMI983254 AWE982808:AWE983254 BGA982808:BGA983254 BPW982808:BPW983254 BZS982808:BZS983254 CJO982808:CJO983254 CTK982808:CTK983254 DDG982808:DDG983254 DNC982808:DNC983254 DWY982808:DWY983254 EGU982808:EGU983254 EQQ982808:EQQ983254 FAM982808:FAM983254 FKI982808:FKI983254 FUE982808:FUE983254 GEA982808:GEA983254 GNW982808:GNW983254 GXS982808:GXS983254 HHO982808:HHO983254 HRK982808:HRK983254 IBG982808:IBG983254 ILC982808:ILC983254 IUY982808:IUY983254 JEU982808:JEU983254 JOQ982808:JOQ983254 JYM982808:JYM983254 KII982808:KII983254 KSE982808:KSE983254 LCA982808:LCA983254 LLW982808:LLW983254 LVS982808:LVS983254 MFO982808:MFO983254 MPK982808:MPK983254 MZG982808:MZG983254 NJC982808:NJC983254 NSY982808:NSY983254 OCU982808:OCU983254 OMQ982808:OMQ983254 OWM982808:OWM983254 PGI982808:PGI983254 PQE982808:PQE983254 QAA982808:QAA983254 QJW982808:QJW983254 QTS982808:QTS983254 RDO982808:RDO983254 RNK982808:RNK983254 RXG982808:RXG983254 SHC982808:SHC983254 SQY982808:SQY983254 TAU982808:TAU983254 TKQ982808:TKQ983254 TUM982808:TUM983254 UEI982808:UEI983254 UOE982808:UOE983254 UYA982808:UYA983254 VHW982808:VHW983254 VRS982808:VRS983254 WBO982808:WBO983254 WLK982808:WLK983254 WVG982808:WVG983254 D31:D214 IU31:IU214 SQ31:SQ214 ACM31:ACM214 AMI31:AMI214 AWE31:AWE214 BGA31:BGA214 BPW31:BPW214 BZS31:BZS214 CJO31:CJO214 CTK31:CTK214 DDG31:DDG214 DNC31:DNC214 DWY31:DWY214 EGU31:EGU214 EQQ31:EQQ214 FAM31:FAM214 FKI31:FKI214 FUE31:FUE214 GEA31:GEA214 GNW31:GNW214 GXS31:GXS214 HHO31:HHO214 HRK31:HRK214 IBG31:IBG214 ILC31:ILC214 IUY31:IUY214 JEU31:JEU214 JOQ31:JOQ214 JYM31:JYM214 KII31:KII214 KSE31:KSE214 LCA31:LCA214 LLW31:LLW214 LVS31:LVS214 MFO31:MFO214 MPK31:MPK214 MZG31:MZG214 NJC31:NJC214 NSY31:NSY214 OCU31:OCU214 OMQ31:OMQ214 OWM31:OWM214 PGI31:PGI214 PQE31:PQE214 QAA31:QAA214 QJW31:QJW214 QTS31:QTS214 RDO31:RDO214 RNK31:RNK214 RXG31:RXG214 SHC31:SHC214 SQY31:SQY214 TAU31:TAU214 TKQ31:TKQ214 TUM31:TUM214 UEI31:UEI214 UOE31:UOE214 UYA31:UYA214 VHW31:VHW214 VRS31:VRS214 WBO31:WBO214 WLK31:WLK214 WVG31:WVG214" xr:uid="{00000000-0002-0000-0900-000005000000}">
      <formula1>$D$1:$D$9</formula1>
    </dataValidation>
    <dataValidation type="list" allowBlank="1" showInputMessage="1" showErrorMessage="1" sqref="I65304:I65754 IZ65304:IZ65754 SV65304:SV65754 ACR65304:ACR65754 AMN65304:AMN65754 AWJ65304:AWJ65754 BGF65304:BGF65754 BQB65304:BQB65754 BZX65304:BZX65754 CJT65304:CJT65754 CTP65304:CTP65754 DDL65304:DDL65754 DNH65304:DNH65754 DXD65304:DXD65754 EGZ65304:EGZ65754 EQV65304:EQV65754 FAR65304:FAR65754 FKN65304:FKN65754 FUJ65304:FUJ65754 GEF65304:GEF65754 GOB65304:GOB65754 GXX65304:GXX65754 HHT65304:HHT65754 HRP65304:HRP65754 IBL65304:IBL65754 ILH65304:ILH65754 IVD65304:IVD65754 JEZ65304:JEZ65754 JOV65304:JOV65754 JYR65304:JYR65754 KIN65304:KIN65754 KSJ65304:KSJ65754 LCF65304:LCF65754 LMB65304:LMB65754 LVX65304:LVX65754 MFT65304:MFT65754 MPP65304:MPP65754 MZL65304:MZL65754 NJH65304:NJH65754 NTD65304:NTD65754 OCZ65304:OCZ65754 OMV65304:OMV65754 OWR65304:OWR65754 PGN65304:PGN65754 PQJ65304:PQJ65754 QAF65304:QAF65754 QKB65304:QKB65754 QTX65304:QTX65754 RDT65304:RDT65754 RNP65304:RNP65754 RXL65304:RXL65754 SHH65304:SHH65754 SRD65304:SRD65754 TAZ65304:TAZ65754 TKV65304:TKV65754 TUR65304:TUR65754 UEN65304:UEN65754 UOJ65304:UOJ65754 UYF65304:UYF65754 VIB65304:VIB65754 VRX65304:VRX65754 WBT65304:WBT65754 WLP65304:WLP65754 WVL65304:WVL65754 I130840:I131290 IZ130840:IZ131290 SV130840:SV131290 ACR130840:ACR131290 AMN130840:AMN131290 AWJ130840:AWJ131290 BGF130840:BGF131290 BQB130840:BQB131290 BZX130840:BZX131290 CJT130840:CJT131290 CTP130840:CTP131290 DDL130840:DDL131290 DNH130840:DNH131290 DXD130840:DXD131290 EGZ130840:EGZ131290 EQV130840:EQV131290 FAR130840:FAR131290 FKN130840:FKN131290 FUJ130840:FUJ131290 GEF130840:GEF131290 GOB130840:GOB131290 GXX130840:GXX131290 HHT130840:HHT131290 HRP130840:HRP131290 IBL130840:IBL131290 ILH130840:ILH131290 IVD130840:IVD131290 JEZ130840:JEZ131290 JOV130840:JOV131290 JYR130840:JYR131290 KIN130840:KIN131290 KSJ130840:KSJ131290 LCF130840:LCF131290 LMB130840:LMB131290 LVX130840:LVX131290 MFT130840:MFT131290 MPP130840:MPP131290 MZL130840:MZL131290 NJH130840:NJH131290 NTD130840:NTD131290 OCZ130840:OCZ131290 OMV130840:OMV131290 OWR130840:OWR131290 PGN130840:PGN131290 PQJ130840:PQJ131290 QAF130840:QAF131290 QKB130840:QKB131290 QTX130840:QTX131290 RDT130840:RDT131290 RNP130840:RNP131290 RXL130840:RXL131290 SHH130840:SHH131290 SRD130840:SRD131290 TAZ130840:TAZ131290 TKV130840:TKV131290 TUR130840:TUR131290 UEN130840:UEN131290 UOJ130840:UOJ131290 UYF130840:UYF131290 VIB130840:VIB131290 VRX130840:VRX131290 WBT130840:WBT131290 WLP130840:WLP131290 WVL130840:WVL131290 I196376:I196826 IZ196376:IZ196826 SV196376:SV196826 ACR196376:ACR196826 AMN196376:AMN196826 AWJ196376:AWJ196826 BGF196376:BGF196826 BQB196376:BQB196826 BZX196376:BZX196826 CJT196376:CJT196826 CTP196376:CTP196826 DDL196376:DDL196826 DNH196376:DNH196826 DXD196376:DXD196826 EGZ196376:EGZ196826 EQV196376:EQV196826 FAR196376:FAR196826 FKN196376:FKN196826 FUJ196376:FUJ196826 GEF196376:GEF196826 GOB196376:GOB196826 GXX196376:GXX196826 HHT196376:HHT196826 HRP196376:HRP196826 IBL196376:IBL196826 ILH196376:ILH196826 IVD196376:IVD196826 JEZ196376:JEZ196826 JOV196376:JOV196826 JYR196376:JYR196826 KIN196376:KIN196826 KSJ196376:KSJ196826 LCF196376:LCF196826 LMB196376:LMB196826 LVX196376:LVX196826 MFT196376:MFT196826 MPP196376:MPP196826 MZL196376:MZL196826 NJH196376:NJH196826 NTD196376:NTD196826 OCZ196376:OCZ196826 OMV196376:OMV196826 OWR196376:OWR196826 PGN196376:PGN196826 PQJ196376:PQJ196826 QAF196376:QAF196826 QKB196376:QKB196826 QTX196376:QTX196826 RDT196376:RDT196826 RNP196376:RNP196826 RXL196376:RXL196826 SHH196376:SHH196826 SRD196376:SRD196826 TAZ196376:TAZ196826 TKV196376:TKV196826 TUR196376:TUR196826 UEN196376:UEN196826 UOJ196376:UOJ196826 UYF196376:UYF196826 VIB196376:VIB196826 VRX196376:VRX196826 WBT196376:WBT196826 WLP196376:WLP196826 WVL196376:WVL196826 I261912:I262362 IZ261912:IZ262362 SV261912:SV262362 ACR261912:ACR262362 AMN261912:AMN262362 AWJ261912:AWJ262362 BGF261912:BGF262362 BQB261912:BQB262362 BZX261912:BZX262362 CJT261912:CJT262362 CTP261912:CTP262362 DDL261912:DDL262362 DNH261912:DNH262362 DXD261912:DXD262362 EGZ261912:EGZ262362 EQV261912:EQV262362 FAR261912:FAR262362 FKN261912:FKN262362 FUJ261912:FUJ262362 GEF261912:GEF262362 GOB261912:GOB262362 GXX261912:GXX262362 HHT261912:HHT262362 HRP261912:HRP262362 IBL261912:IBL262362 ILH261912:ILH262362 IVD261912:IVD262362 JEZ261912:JEZ262362 JOV261912:JOV262362 JYR261912:JYR262362 KIN261912:KIN262362 KSJ261912:KSJ262362 LCF261912:LCF262362 LMB261912:LMB262362 LVX261912:LVX262362 MFT261912:MFT262362 MPP261912:MPP262362 MZL261912:MZL262362 NJH261912:NJH262362 NTD261912:NTD262362 OCZ261912:OCZ262362 OMV261912:OMV262362 OWR261912:OWR262362 PGN261912:PGN262362 PQJ261912:PQJ262362 QAF261912:QAF262362 QKB261912:QKB262362 QTX261912:QTX262362 RDT261912:RDT262362 RNP261912:RNP262362 RXL261912:RXL262362 SHH261912:SHH262362 SRD261912:SRD262362 TAZ261912:TAZ262362 TKV261912:TKV262362 TUR261912:TUR262362 UEN261912:UEN262362 UOJ261912:UOJ262362 UYF261912:UYF262362 VIB261912:VIB262362 VRX261912:VRX262362 WBT261912:WBT262362 WLP261912:WLP262362 WVL261912:WVL262362 I327448:I327898 IZ327448:IZ327898 SV327448:SV327898 ACR327448:ACR327898 AMN327448:AMN327898 AWJ327448:AWJ327898 BGF327448:BGF327898 BQB327448:BQB327898 BZX327448:BZX327898 CJT327448:CJT327898 CTP327448:CTP327898 DDL327448:DDL327898 DNH327448:DNH327898 DXD327448:DXD327898 EGZ327448:EGZ327898 EQV327448:EQV327898 FAR327448:FAR327898 FKN327448:FKN327898 FUJ327448:FUJ327898 GEF327448:GEF327898 GOB327448:GOB327898 GXX327448:GXX327898 HHT327448:HHT327898 HRP327448:HRP327898 IBL327448:IBL327898 ILH327448:ILH327898 IVD327448:IVD327898 JEZ327448:JEZ327898 JOV327448:JOV327898 JYR327448:JYR327898 KIN327448:KIN327898 KSJ327448:KSJ327898 LCF327448:LCF327898 LMB327448:LMB327898 LVX327448:LVX327898 MFT327448:MFT327898 MPP327448:MPP327898 MZL327448:MZL327898 NJH327448:NJH327898 NTD327448:NTD327898 OCZ327448:OCZ327898 OMV327448:OMV327898 OWR327448:OWR327898 PGN327448:PGN327898 PQJ327448:PQJ327898 QAF327448:QAF327898 QKB327448:QKB327898 QTX327448:QTX327898 RDT327448:RDT327898 RNP327448:RNP327898 RXL327448:RXL327898 SHH327448:SHH327898 SRD327448:SRD327898 TAZ327448:TAZ327898 TKV327448:TKV327898 TUR327448:TUR327898 UEN327448:UEN327898 UOJ327448:UOJ327898 UYF327448:UYF327898 VIB327448:VIB327898 VRX327448:VRX327898 WBT327448:WBT327898 WLP327448:WLP327898 WVL327448:WVL327898 I392984:I393434 IZ392984:IZ393434 SV392984:SV393434 ACR392984:ACR393434 AMN392984:AMN393434 AWJ392984:AWJ393434 BGF392984:BGF393434 BQB392984:BQB393434 BZX392984:BZX393434 CJT392984:CJT393434 CTP392984:CTP393434 DDL392984:DDL393434 DNH392984:DNH393434 DXD392984:DXD393434 EGZ392984:EGZ393434 EQV392984:EQV393434 FAR392984:FAR393434 FKN392984:FKN393434 FUJ392984:FUJ393434 GEF392984:GEF393434 GOB392984:GOB393434 GXX392984:GXX393434 HHT392984:HHT393434 HRP392984:HRP393434 IBL392984:IBL393434 ILH392984:ILH393434 IVD392984:IVD393434 JEZ392984:JEZ393434 JOV392984:JOV393434 JYR392984:JYR393434 KIN392984:KIN393434 KSJ392984:KSJ393434 LCF392984:LCF393434 LMB392984:LMB393434 LVX392984:LVX393434 MFT392984:MFT393434 MPP392984:MPP393434 MZL392984:MZL393434 NJH392984:NJH393434 NTD392984:NTD393434 OCZ392984:OCZ393434 OMV392984:OMV393434 OWR392984:OWR393434 PGN392984:PGN393434 PQJ392984:PQJ393434 QAF392984:QAF393434 QKB392984:QKB393434 QTX392984:QTX393434 RDT392984:RDT393434 RNP392984:RNP393434 RXL392984:RXL393434 SHH392984:SHH393434 SRD392984:SRD393434 TAZ392984:TAZ393434 TKV392984:TKV393434 TUR392984:TUR393434 UEN392984:UEN393434 UOJ392984:UOJ393434 UYF392984:UYF393434 VIB392984:VIB393434 VRX392984:VRX393434 WBT392984:WBT393434 WLP392984:WLP393434 WVL392984:WVL393434 I458520:I458970 IZ458520:IZ458970 SV458520:SV458970 ACR458520:ACR458970 AMN458520:AMN458970 AWJ458520:AWJ458970 BGF458520:BGF458970 BQB458520:BQB458970 BZX458520:BZX458970 CJT458520:CJT458970 CTP458520:CTP458970 DDL458520:DDL458970 DNH458520:DNH458970 DXD458520:DXD458970 EGZ458520:EGZ458970 EQV458520:EQV458970 FAR458520:FAR458970 FKN458520:FKN458970 FUJ458520:FUJ458970 GEF458520:GEF458970 GOB458520:GOB458970 GXX458520:GXX458970 HHT458520:HHT458970 HRP458520:HRP458970 IBL458520:IBL458970 ILH458520:ILH458970 IVD458520:IVD458970 JEZ458520:JEZ458970 JOV458520:JOV458970 JYR458520:JYR458970 KIN458520:KIN458970 KSJ458520:KSJ458970 LCF458520:LCF458970 LMB458520:LMB458970 LVX458520:LVX458970 MFT458520:MFT458970 MPP458520:MPP458970 MZL458520:MZL458970 NJH458520:NJH458970 NTD458520:NTD458970 OCZ458520:OCZ458970 OMV458520:OMV458970 OWR458520:OWR458970 PGN458520:PGN458970 PQJ458520:PQJ458970 QAF458520:QAF458970 QKB458520:QKB458970 QTX458520:QTX458970 RDT458520:RDT458970 RNP458520:RNP458970 RXL458520:RXL458970 SHH458520:SHH458970 SRD458520:SRD458970 TAZ458520:TAZ458970 TKV458520:TKV458970 TUR458520:TUR458970 UEN458520:UEN458970 UOJ458520:UOJ458970 UYF458520:UYF458970 VIB458520:VIB458970 VRX458520:VRX458970 WBT458520:WBT458970 WLP458520:WLP458970 WVL458520:WVL458970 I524056:I524506 IZ524056:IZ524506 SV524056:SV524506 ACR524056:ACR524506 AMN524056:AMN524506 AWJ524056:AWJ524506 BGF524056:BGF524506 BQB524056:BQB524506 BZX524056:BZX524506 CJT524056:CJT524506 CTP524056:CTP524506 DDL524056:DDL524506 DNH524056:DNH524506 DXD524056:DXD524506 EGZ524056:EGZ524506 EQV524056:EQV524506 FAR524056:FAR524506 FKN524056:FKN524506 FUJ524056:FUJ524506 GEF524056:GEF524506 GOB524056:GOB524506 GXX524056:GXX524506 HHT524056:HHT524506 HRP524056:HRP524506 IBL524056:IBL524506 ILH524056:ILH524506 IVD524056:IVD524506 JEZ524056:JEZ524506 JOV524056:JOV524506 JYR524056:JYR524506 KIN524056:KIN524506 KSJ524056:KSJ524506 LCF524056:LCF524506 LMB524056:LMB524506 LVX524056:LVX524506 MFT524056:MFT524506 MPP524056:MPP524506 MZL524056:MZL524506 NJH524056:NJH524506 NTD524056:NTD524506 OCZ524056:OCZ524506 OMV524056:OMV524506 OWR524056:OWR524506 PGN524056:PGN524506 PQJ524056:PQJ524506 QAF524056:QAF524506 QKB524056:QKB524506 QTX524056:QTX524506 RDT524056:RDT524506 RNP524056:RNP524506 RXL524056:RXL524506 SHH524056:SHH524506 SRD524056:SRD524506 TAZ524056:TAZ524506 TKV524056:TKV524506 TUR524056:TUR524506 UEN524056:UEN524506 UOJ524056:UOJ524506 UYF524056:UYF524506 VIB524056:VIB524506 VRX524056:VRX524506 WBT524056:WBT524506 WLP524056:WLP524506 WVL524056:WVL524506 I589592:I590042 IZ589592:IZ590042 SV589592:SV590042 ACR589592:ACR590042 AMN589592:AMN590042 AWJ589592:AWJ590042 BGF589592:BGF590042 BQB589592:BQB590042 BZX589592:BZX590042 CJT589592:CJT590042 CTP589592:CTP590042 DDL589592:DDL590042 DNH589592:DNH590042 DXD589592:DXD590042 EGZ589592:EGZ590042 EQV589592:EQV590042 FAR589592:FAR590042 FKN589592:FKN590042 FUJ589592:FUJ590042 GEF589592:GEF590042 GOB589592:GOB590042 GXX589592:GXX590042 HHT589592:HHT590042 HRP589592:HRP590042 IBL589592:IBL590042 ILH589592:ILH590042 IVD589592:IVD590042 JEZ589592:JEZ590042 JOV589592:JOV590042 JYR589592:JYR590042 KIN589592:KIN590042 KSJ589592:KSJ590042 LCF589592:LCF590042 LMB589592:LMB590042 LVX589592:LVX590042 MFT589592:MFT590042 MPP589592:MPP590042 MZL589592:MZL590042 NJH589592:NJH590042 NTD589592:NTD590042 OCZ589592:OCZ590042 OMV589592:OMV590042 OWR589592:OWR590042 PGN589592:PGN590042 PQJ589592:PQJ590042 QAF589592:QAF590042 QKB589592:QKB590042 QTX589592:QTX590042 RDT589592:RDT590042 RNP589592:RNP590042 RXL589592:RXL590042 SHH589592:SHH590042 SRD589592:SRD590042 TAZ589592:TAZ590042 TKV589592:TKV590042 TUR589592:TUR590042 UEN589592:UEN590042 UOJ589592:UOJ590042 UYF589592:UYF590042 VIB589592:VIB590042 VRX589592:VRX590042 WBT589592:WBT590042 WLP589592:WLP590042 WVL589592:WVL590042 I655128:I655578 IZ655128:IZ655578 SV655128:SV655578 ACR655128:ACR655578 AMN655128:AMN655578 AWJ655128:AWJ655578 BGF655128:BGF655578 BQB655128:BQB655578 BZX655128:BZX655578 CJT655128:CJT655578 CTP655128:CTP655578 DDL655128:DDL655578 DNH655128:DNH655578 DXD655128:DXD655578 EGZ655128:EGZ655578 EQV655128:EQV655578 FAR655128:FAR655578 FKN655128:FKN655578 FUJ655128:FUJ655578 GEF655128:GEF655578 GOB655128:GOB655578 GXX655128:GXX655578 HHT655128:HHT655578 HRP655128:HRP655578 IBL655128:IBL655578 ILH655128:ILH655578 IVD655128:IVD655578 JEZ655128:JEZ655578 JOV655128:JOV655578 JYR655128:JYR655578 KIN655128:KIN655578 KSJ655128:KSJ655578 LCF655128:LCF655578 LMB655128:LMB655578 LVX655128:LVX655578 MFT655128:MFT655578 MPP655128:MPP655578 MZL655128:MZL655578 NJH655128:NJH655578 NTD655128:NTD655578 OCZ655128:OCZ655578 OMV655128:OMV655578 OWR655128:OWR655578 PGN655128:PGN655578 PQJ655128:PQJ655578 QAF655128:QAF655578 QKB655128:QKB655578 QTX655128:QTX655578 RDT655128:RDT655578 RNP655128:RNP655578 RXL655128:RXL655578 SHH655128:SHH655578 SRD655128:SRD655578 TAZ655128:TAZ655578 TKV655128:TKV655578 TUR655128:TUR655578 UEN655128:UEN655578 UOJ655128:UOJ655578 UYF655128:UYF655578 VIB655128:VIB655578 VRX655128:VRX655578 WBT655128:WBT655578 WLP655128:WLP655578 WVL655128:WVL655578 I720664:I721114 IZ720664:IZ721114 SV720664:SV721114 ACR720664:ACR721114 AMN720664:AMN721114 AWJ720664:AWJ721114 BGF720664:BGF721114 BQB720664:BQB721114 BZX720664:BZX721114 CJT720664:CJT721114 CTP720664:CTP721114 DDL720664:DDL721114 DNH720664:DNH721114 DXD720664:DXD721114 EGZ720664:EGZ721114 EQV720664:EQV721114 FAR720664:FAR721114 FKN720664:FKN721114 FUJ720664:FUJ721114 GEF720664:GEF721114 GOB720664:GOB721114 GXX720664:GXX721114 HHT720664:HHT721114 HRP720664:HRP721114 IBL720664:IBL721114 ILH720664:ILH721114 IVD720664:IVD721114 JEZ720664:JEZ721114 JOV720664:JOV721114 JYR720664:JYR721114 KIN720664:KIN721114 KSJ720664:KSJ721114 LCF720664:LCF721114 LMB720664:LMB721114 LVX720664:LVX721114 MFT720664:MFT721114 MPP720664:MPP721114 MZL720664:MZL721114 NJH720664:NJH721114 NTD720664:NTD721114 OCZ720664:OCZ721114 OMV720664:OMV721114 OWR720664:OWR721114 PGN720664:PGN721114 PQJ720664:PQJ721114 QAF720664:QAF721114 QKB720664:QKB721114 QTX720664:QTX721114 RDT720664:RDT721114 RNP720664:RNP721114 RXL720664:RXL721114 SHH720664:SHH721114 SRD720664:SRD721114 TAZ720664:TAZ721114 TKV720664:TKV721114 TUR720664:TUR721114 UEN720664:UEN721114 UOJ720664:UOJ721114 UYF720664:UYF721114 VIB720664:VIB721114 VRX720664:VRX721114 WBT720664:WBT721114 WLP720664:WLP721114 WVL720664:WVL721114 I786200:I786650 IZ786200:IZ786650 SV786200:SV786650 ACR786200:ACR786650 AMN786200:AMN786650 AWJ786200:AWJ786650 BGF786200:BGF786650 BQB786200:BQB786650 BZX786200:BZX786650 CJT786200:CJT786650 CTP786200:CTP786650 DDL786200:DDL786650 DNH786200:DNH786650 DXD786200:DXD786650 EGZ786200:EGZ786650 EQV786200:EQV786650 FAR786200:FAR786650 FKN786200:FKN786650 FUJ786200:FUJ786650 GEF786200:GEF786650 GOB786200:GOB786650 GXX786200:GXX786650 HHT786200:HHT786650 HRP786200:HRP786650 IBL786200:IBL786650 ILH786200:ILH786650 IVD786200:IVD786650 JEZ786200:JEZ786650 JOV786200:JOV786650 JYR786200:JYR786650 KIN786200:KIN786650 KSJ786200:KSJ786650 LCF786200:LCF786650 LMB786200:LMB786650 LVX786200:LVX786650 MFT786200:MFT786650 MPP786200:MPP786650 MZL786200:MZL786650 NJH786200:NJH786650 NTD786200:NTD786650 OCZ786200:OCZ786650 OMV786200:OMV786650 OWR786200:OWR786650 PGN786200:PGN786650 PQJ786200:PQJ786650 QAF786200:QAF786650 QKB786200:QKB786650 QTX786200:QTX786650 RDT786200:RDT786650 RNP786200:RNP786650 RXL786200:RXL786650 SHH786200:SHH786650 SRD786200:SRD786650 TAZ786200:TAZ786650 TKV786200:TKV786650 TUR786200:TUR786650 UEN786200:UEN786650 UOJ786200:UOJ786650 UYF786200:UYF786650 VIB786200:VIB786650 VRX786200:VRX786650 WBT786200:WBT786650 WLP786200:WLP786650 WVL786200:WVL786650 I851736:I852186 IZ851736:IZ852186 SV851736:SV852186 ACR851736:ACR852186 AMN851736:AMN852186 AWJ851736:AWJ852186 BGF851736:BGF852186 BQB851736:BQB852186 BZX851736:BZX852186 CJT851736:CJT852186 CTP851736:CTP852186 DDL851736:DDL852186 DNH851736:DNH852186 DXD851736:DXD852186 EGZ851736:EGZ852186 EQV851736:EQV852186 FAR851736:FAR852186 FKN851736:FKN852186 FUJ851736:FUJ852186 GEF851736:GEF852186 GOB851736:GOB852186 GXX851736:GXX852186 HHT851736:HHT852186 HRP851736:HRP852186 IBL851736:IBL852186 ILH851736:ILH852186 IVD851736:IVD852186 JEZ851736:JEZ852186 JOV851736:JOV852186 JYR851736:JYR852186 KIN851736:KIN852186 KSJ851736:KSJ852186 LCF851736:LCF852186 LMB851736:LMB852186 LVX851736:LVX852186 MFT851736:MFT852186 MPP851736:MPP852186 MZL851736:MZL852186 NJH851736:NJH852186 NTD851736:NTD852186 OCZ851736:OCZ852186 OMV851736:OMV852186 OWR851736:OWR852186 PGN851736:PGN852186 PQJ851736:PQJ852186 QAF851736:QAF852186 QKB851736:QKB852186 QTX851736:QTX852186 RDT851736:RDT852186 RNP851736:RNP852186 RXL851736:RXL852186 SHH851736:SHH852186 SRD851736:SRD852186 TAZ851736:TAZ852186 TKV851736:TKV852186 TUR851736:TUR852186 UEN851736:UEN852186 UOJ851736:UOJ852186 UYF851736:UYF852186 VIB851736:VIB852186 VRX851736:VRX852186 WBT851736:WBT852186 WLP851736:WLP852186 WVL851736:WVL852186 I917272:I917722 IZ917272:IZ917722 SV917272:SV917722 ACR917272:ACR917722 AMN917272:AMN917722 AWJ917272:AWJ917722 BGF917272:BGF917722 BQB917272:BQB917722 BZX917272:BZX917722 CJT917272:CJT917722 CTP917272:CTP917722 DDL917272:DDL917722 DNH917272:DNH917722 DXD917272:DXD917722 EGZ917272:EGZ917722 EQV917272:EQV917722 FAR917272:FAR917722 FKN917272:FKN917722 FUJ917272:FUJ917722 GEF917272:GEF917722 GOB917272:GOB917722 GXX917272:GXX917722 HHT917272:HHT917722 HRP917272:HRP917722 IBL917272:IBL917722 ILH917272:ILH917722 IVD917272:IVD917722 JEZ917272:JEZ917722 JOV917272:JOV917722 JYR917272:JYR917722 KIN917272:KIN917722 KSJ917272:KSJ917722 LCF917272:LCF917722 LMB917272:LMB917722 LVX917272:LVX917722 MFT917272:MFT917722 MPP917272:MPP917722 MZL917272:MZL917722 NJH917272:NJH917722 NTD917272:NTD917722 OCZ917272:OCZ917722 OMV917272:OMV917722 OWR917272:OWR917722 PGN917272:PGN917722 PQJ917272:PQJ917722 QAF917272:QAF917722 QKB917272:QKB917722 QTX917272:QTX917722 RDT917272:RDT917722 RNP917272:RNP917722 RXL917272:RXL917722 SHH917272:SHH917722 SRD917272:SRD917722 TAZ917272:TAZ917722 TKV917272:TKV917722 TUR917272:TUR917722 UEN917272:UEN917722 UOJ917272:UOJ917722 UYF917272:UYF917722 VIB917272:VIB917722 VRX917272:VRX917722 WBT917272:WBT917722 WLP917272:WLP917722 WVL917272:WVL917722 I982808:I983258 IZ982808:IZ983258 SV982808:SV983258 ACR982808:ACR983258 AMN982808:AMN983258 AWJ982808:AWJ983258 BGF982808:BGF983258 BQB982808:BQB983258 BZX982808:BZX983258 CJT982808:CJT983258 CTP982808:CTP983258 DDL982808:DDL983258 DNH982808:DNH983258 DXD982808:DXD983258 EGZ982808:EGZ983258 EQV982808:EQV983258 FAR982808:FAR983258 FKN982808:FKN983258 FUJ982808:FUJ983258 GEF982808:GEF983258 GOB982808:GOB983258 GXX982808:GXX983258 HHT982808:HHT983258 HRP982808:HRP983258 IBL982808:IBL983258 ILH982808:ILH983258 IVD982808:IVD983258 JEZ982808:JEZ983258 JOV982808:JOV983258 JYR982808:JYR983258 KIN982808:KIN983258 KSJ982808:KSJ983258 LCF982808:LCF983258 LMB982808:LMB983258 LVX982808:LVX983258 MFT982808:MFT983258 MPP982808:MPP983258 MZL982808:MZL983258 NJH982808:NJH983258 NTD982808:NTD983258 OCZ982808:OCZ983258 OMV982808:OMV983258 OWR982808:OWR983258 PGN982808:PGN983258 PQJ982808:PQJ983258 QAF982808:QAF983258 QKB982808:QKB983258 QTX982808:QTX983258 RDT982808:RDT983258 RNP982808:RNP983258 RXL982808:RXL983258 SHH982808:SHH983258 SRD982808:SRD983258 TAZ982808:TAZ983258 TKV982808:TKV983258 TUR982808:TUR983258 UEN982808:UEN983258 UOJ982808:UOJ983258 UYF982808:UYF983258 VIB982808:VIB983258 VRX982808:VRX983258 WBT982808:WBT983258 WLP982808:WLP983258 WVL982808:WVL983258 I31:I218 IZ31:IZ218 SV31:SV218 ACR31:ACR218 AMN31:AMN218 AWJ31:AWJ218 BGF31:BGF218 BQB31:BQB218 BZX31:BZX218 CJT31:CJT218 CTP31:CTP218 DDL31:DDL218 DNH31:DNH218 DXD31:DXD218 EGZ31:EGZ218 EQV31:EQV218 FAR31:FAR218 FKN31:FKN218 FUJ31:FUJ218 GEF31:GEF218 GOB31:GOB218 GXX31:GXX218 HHT31:HHT218 HRP31:HRP218 IBL31:IBL218 ILH31:ILH218 IVD31:IVD218 JEZ31:JEZ218 JOV31:JOV218 JYR31:JYR218 KIN31:KIN218 KSJ31:KSJ218 LCF31:LCF218 LMB31:LMB218 LVX31:LVX218 MFT31:MFT218 MPP31:MPP218 MZL31:MZL218 NJH31:NJH218 NTD31:NTD218 OCZ31:OCZ218 OMV31:OMV218 OWR31:OWR218 PGN31:PGN218 PQJ31:PQJ218 QAF31:QAF218 QKB31:QKB218 QTX31:QTX218 RDT31:RDT218 RNP31:RNP218 RXL31:RXL218 SHH31:SHH218 SRD31:SRD218 TAZ31:TAZ218 TKV31:TKV218 TUR31:TUR218 UEN31:UEN218 UOJ31:UOJ218 UYF31:UYF218 VIB31:VIB218 VRX31:VRX218 WBT31:WBT218 WLP31:WLP218 WVL31:WVL218" xr:uid="{00000000-0002-0000-0900-000006000000}">
      <formula1>$I$1:$I$6</formula1>
    </dataValidation>
    <dataValidation type="list" allowBlank="1" showInputMessage="1" showErrorMessage="1" sqref="Q31:Q200 Q214" xr:uid="{7F1705AD-437B-4C86-A0FE-37254A88A09B}">
      <formula1>$R$2:$R$15</formula1>
    </dataValidation>
    <dataValidation type="list" allowBlank="1" showInputMessage="1" showErrorMessage="1" sqref="O192:O196 O90:O94 O31:O36 O39:O47 O50:O54 O56:O60 O62:O70 O73:O81 O84:O88 O124:O128 O96:O104 O107:O115 O118:O122 O130:O138 O158:O162 O141:O149 O152:O156 O164:O172 O198:O200 O175:O183 O186:O190 O202:O203 O206:O213" xr:uid="{31985A4A-E0F1-4410-95AC-E085C1085A19}">
      <formula1>$P$1:$P$26</formula1>
    </dataValidation>
    <dataValidation type="list" allowBlank="1" showInputMessage="1" showErrorMessage="1" sqref="P31:P200 P214" xr:uid="{7EF74733-EC14-45C1-9467-4B5A183283CD}">
      <formula1>$Q$1:$Q$2</formula1>
    </dataValidation>
  </dataValidations>
  <printOptions horizontalCentered="1"/>
  <pageMargins left="0.55118110236220474" right="0.15748031496062992" top="0.59055118110236227" bottom="0.78740157480314965" header="0.51181102362204722" footer="0.51181102362204722"/>
  <pageSetup paperSize="8" scale="47" fitToHeight="25" orientation="landscape" r:id="rId1"/>
  <headerFooter alignWithMargins="0">
    <oddFooter>&amp;L&amp;F&amp;CPage &amp;P of &amp;N&amp;R&amp;A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B0410-F1ED-4A8D-89F8-A3233069806D}">
  <dimension ref="A1:K35"/>
  <sheetViews>
    <sheetView view="pageBreakPreview" topLeftCell="A13" zoomScaleNormal="75" zoomScaleSheetLayoutView="100" workbookViewId="0">
      <selection activeCell="K30" sqref="K30"/>
    </sheetView>
  </sheetViews>
  <sheetFormatPr defaultColWidth="9.109375" defaultRowHeight="13.2" x14ac:dyDescent="0.25"/>
  <cols>
    <col min="1" max="1" width="3.6640625" style="163" customWidth="1"/>
    <col min="2" max="2" width="22" style="163" customWidth="1"/>
    <col min="3" max="3" width="18" style="163" customWidth="1"/>
    <col min="4" max="4" width="16.109375" style="163" customWidth="1"/>
    <col min="5" max="5" width="20" style="163" customWidth="1"/>
    <col min="6" max="6" width="18.109375" style="163" customWidth="1"/>
    <col min="7" max="7" width="13.88671875" style="163" customWidth="1"/>
    <col min="8" max="8" width="4" style="163" customWidth="1"/>
    <col min="9" max="9" width="12.109375" style="163" customWidth="1"/>
    <col min="10" max="16384" width="9.109375" style="163"/>
  </cols>
  <sheetData>
    <row r="1" spans="1:11" x14ac:dyDescent="0.25">
      <c r="A1" s="146" t="s">
        <v>228</v>
      </c>
    </row>
    <row r="2" spans="1:11" x14ac:dyDescent="0.25">
      <c r="A2" s="146" t="str">
        <f>'Cover Sheet'!$A$19</f>
        <v xml:space="preserve">ENQUIRY NUMBER </v>
      </c>
      <c r="C2" s="169">
        <f>'Cover Sheet'!B19</f>
        <v>0</v>
      </c>
      <c r="F2" s="169"/>
    </row>
    <row r="3" spans="1:11" x14ac:dyDescent="0.25">
      <c r="A3" s="146" t="s">
        <v>244</v>
      </c>
      <c r="C3" s="163">
        <f>'Cover Sheet'!B25</f>
        <v>0</v>
      </c>
    </row>
    <row r="4" spans="1:11" x14ac:dyDescent="0.25">
      <c r="A4" s="146" t="e">
        <f>#REF!</f>
        <v>#REF!</v>
      </c>
    </row>
    <row r="5" spans="1:11" x14ac:dyDescent="0.25">
      <c r="A5" s="168" t="s">
        <v>245</v>
      </c>
    </row>
    <row r="6" spans="1:11" x14ac:dyDescent="0.25">
      <c r="A6" s="170">
        <v>1</v>
      </c>
      <c r="B6" s="170" t="s">
        <v>246</v>
      </c>
    </row>
    <row r="7" spans="1:11" x14ac:dyDescent="0.25">
      <c r="A7" s="170"/>
      <c r="B7" s="170" t="s">
        <v>247</v>
      </c>
    </row>
    <row r="8" spans="1:11" x14ac:dyDescent="0.25">
      <c r="A8" s="170">
        <v>2</v>
      </c>
      <c r="B8" s="170" t="s">
        <v>248</v>
      </c>
    </row>
    <row r="9" spans="1:11" x14ac:dyDescent="0.25">
      <c r="A9" s="170">
        <v>3</v>
      </c>
      <c r="B9" s="170" t="s">
        <v>249</v>
      </c>
    </row>
    <row r="10" spans="1:11" x14ac:dyDescent="0.25">
      <c r="A10" s="170">
        <v>4</v>
      </c>
      <c r="B10" s="170" t="s">
        <v>250</v>
      </c>
    </row>
    <row r="11" spans="1:11" x14ac:dyDescent="0.25">
      <c r="B11" s="170" t="s">
        <v>251</v>
      </c>
    </row>
    <row r="12" spans="1:11" x14ac:dyDescent="0.25">
      <c r="B12" s="135" t="s">
        <v>252</v>
      </c>
    </row>
    <row r="13" spans="1:11" ht="18" customHeight="1" x14ac:dyDescent="0.25">
      <c r="A13" s="135">
        <v>5</v>
      </c>
      <c r="B13" s="163" t="s">
        <v>253</v>
      </c>
      <c r="I13" s="174"/>
      <c r="J13" s="174"/>
      <c r="K13" s="174"/>
    </row>
    <row r="14" spans="1:11" ht="14.25" customHeight="1" x14ac:dyDescent="0.25">
      <c r="B14" s="174"/>
      <c r="C14" s="174"/>
      <c r="D14" s="174"/>
      <c r="E14" s="174"/>
      <c r="F14" s="174"/>
      <c r="G14" s="174"/>
      <c r="H14" s="174"/>
      <c r="I14" s="174"/>
      <c r="J14" s="174"/>
      <c r="K14" s="174"/>
    </row>
    <row r="15" spans="1:11" x14ac:dyDescent="0.25">
      <c r="A15" s="168" t="s">
        <v>254</v>
      </c>
    </row>
    <row r="16" spans="1:11" x14ac:dyDescent="0.25">
      <c r="A16" s="169" t="s">
        <v>255</v>
      </c>
      <c r="E16" s="175"/>
      <c r="F16" s="176" t="s">
        <v>256</v>
      </c>
      <c r="G16" s="177"/>
    </row>
    <row r="17" spans="1:7" ht="39.6" x14ac:dyDescent="0.25">
      <c r="A17" s="175" t="s">
        <v>243</v>
      </c>
      <c r="B17" s="178" t="s">
        <v>257</v>
      </c>
      <c r="C17" s="179" t="s">
        <v>114</v>
      </c>
      <c r="D17" s="180" t="s">
        <v>115</v>
      </c>
      <c r="E17" s="167" t="s">
        <v>258</v>
      </c>
      <c r="F17" s="181" t="s">
        <v>259</v>
      </c>
      <c r="G17" s="182" t="s">
        <v>260</v>
      </c>
    </row>
    <row r="18" spans="1:7" x14ac:dyDescent="0.25">
      <c r="A18" s="175">
        <v>1</v>
      </c>
      <c r="B18" s="183" t="s">
        <v>261</v>
      </c>
      <c r="C18" s="184" t="s">
        <v>61</v>
      </c>
      <c r="D18" s="185"/>
      <c r="E18" s="186"/>
      <c r="F18" s="186"/>
      <c r="G18" s="187"/>
    </row>
    <row r="19" spans="1:7" x14ac:dyDescent="0.25">
      <c r="A19" s="175">
        <v>2</v>
      </c>
      <c r="B19" s="188" t="s">
        <v>262</v>
      </c>
      <c r="C19" s="184" t="s">
        <v>172</v>
      </c>
      <c r="D19" s="185"/>
      <c r="E19" s="186"/>
      <c r="F19" s="189"/>
      <c r="G19" s="187"/>
    </row>
    <row r="20" spans="1:7" x14ac:dyDescent="0.25">
      <c r="A20" s="175">
        <v>3</v>
      </c>
      <c r="B20" s="183" t="s">
        <v>263</v>
      </c>
      <c r="C20" s="184" t="s">
        <v>171</v>
      </c>
      <c r="D20" s="185"/>
      <c r="E20" s="186"/>
      <c r="F20" s="189"/>
      <c r="G20" s="187"/>
    </row>
    <row r="21" spans="1:7" x14ac:dyDescent="0.25">
      <c r="A21" s="175">
        <v>4</v>
      </c>
      <c r="B21" s="183" t="s">
        <v>264</v>
      </c>
      <c r="C21" s="184" t="s">
        <v>173</v>
      </c>
      <c r="D21" s="185"/>
      <c r="E21" s="186"/>
      <c r="F21" s="189"/>
      <c r="G21" s="187"/>
    </row>
    <row r="22" spans="1:7" x14ac:dyDescent="0.25">
      <c r="A22" s="175">
        <v>5</v>
      </c>
      <c r="B22" s="183" t="s">
        <v>265</v>
      </c>
      <c r="C22" s="184" t="s">
        <v>266</v>
      </c>
      <c r="D22" s="185"/>
      <c r="E22" s="186"/>
      <c r="F22" s="189"/>
      <c r="G22" s="187"/>
    </row>
    <row r="23" spans="1:7" x14ac:dyDescent="0.25">
      <c r="A23" s="175">
        <v>6</v>
      </c>
      <c r="B23" s="183" t="s">
        <v>267</v>
      </c>
      <c r="C23" s="184" t="s">
        <v>60</v>
      </c>
      <c r="D23" s="185"/>
      <c r="E23" s="186"/>
      <c r="F23" s="190"/>
      <c r="G23" s="187"/>
    </row>
    <row r="24" spans="1:7" x14ac:dyDescent="0.25">
      <c r="A24" s="175">
        <v>7</v>
      </c>
      <c r="B24" s="183" t="s">
        <v>268</v>
      </c>
      <c r="C24" s="184" t="s">
        <v>175</v>
      </c>
      <c r="D24" s="185"/>
      <c r="E24" s="186"/>
      <c r="F24" s="189"/>
      <c r="G24" s="187"/>
    </row>
    <row r="25" spans="1:7" x14ac:dyDescent="0.25">
      <c r="A25" s="175">
        <v>8</v>
      </c>
      <c r="B25" s="183" t="s">
        <v>269</v>
      </c>
      <c r="C25" s="184" t="s">
        <v>176</v>
      </c>
      <c r="D25" s="185"/>
      <c r="E25" s="186"/>
      <c r="F25" s="189"/>
      <c r="G25" s="187"/>
    </row>
    <row r="26" spans="1:7" x14ac:dyDescent="0.25">
      <c r="A26" s="175">
        <v>9</v>
      </c>
      <c r="B26" s="183" t="s">
        <v>270</v>
      </c>
      <c r="C26" s="184" t="s">
        <v>271</v>
      </c>
      <c r="D26" s="185"/>
      <c r="E26" s="186"/>
      <c r="F26" s="189"/>
      <c r="G26" s="187"/>
    </row>
    <row r="27" spans="1:7" x14ac:dyDescent="0.25">
      <c r="A27" s="175">
        <v>10</v>
      </c>
      <c r="B27" s="183" t="s">
        <v>272</v>
      </c>
      <c r="C27" s="184" t="s">
        <v>273</v>
      </c>
      <c r="D27" s="185"/>
      <c r="E27" s="186"/>
      <c r="F27" s="189"/>
      <c r="G27" s="187"/>
    </row>
    <row r="28" spans="1:7" x14ac:dyDescent="0.25">
      <c r="A28" s="175">
        <v>11</v>
      </c>
      <c r="B28" s="183" t="s">
        <v>274</v>
      </c>
      <c r="C28" s="184" t="s">
        <v>275</v>
      </c>
      <c r="D28" s="185"/>
      <c r="E28" s="186"/>
      <c r="F28" s="189"/>
      <c r="G28" s="187"/>
    </row>
    <row r="29" spans="1:7" x14ac:dyDescent="0.25">
      <c r="A29" s="175">
        <v>12</v>
      </c>
      <c r="B29" s="183" t="s">
        <v>276</v>
      </c>
      <c r="C29" s="184" t="s">
        <v>174</v>
      </c>
      <c r="D29" s="185"/>
      <c r="E29" s="186"/>
      <c r="F29" s="189"/>
      <c r="G29" s="187"/>
    </row>
    <row r="30" spans="1:7" x14ac:dyDescent="0.25">
      <c r="A30" s="175">
        <v>13</v>
      </c>
      <c r="B30" s="188" t="s">
        <v>277</v>
      </c>
      <c r="C30" s="191" t="s">
        <v>116</v>
      </c>
      <c r="D30" s="185"/>
      <c r="E30" s="186"/>
      <c r="F30" s="192"/>
      <c r="G30" s="187"/>
    </row>
    <row r="31" spans="1:7" x14ac:dyDescent="0.25">
      <c r="A31" s="175">
        <v>14</v>
      </c>
      <c r="B31" s="193"/>
      <c r="C31" s="194"/>
      <c r="D31" s="195"/>
      <c r="E31" s="186"/>
      <c r="F31" s="189"/>
      <c r="G31" s="187"/>
    </row>
    <row r="32" spans="1:7" x14ac:dyDescent="0.25">
      <c r="A32" s="175">
        <v>15</v>
      </c>
      <c r="B32" s="193"/>
      <c r="C32" s="194"/>
      <c r="D32" s="195"/>
      <c r="E32" s="186"/>
      <c r="F32" s="189"/>
      <c r="G32" s="187"/>
    </row>
    <row r="33" spans="1:7" x14ac:dyDescent="0.25">
      <c r="A33" s="175">
        <v>16</v>
      </c>
      <c r="B33" s="196"/>
      <c r="C33" s="196"/>
      <c r="D33" s="197"/>
      <c r="E33" s="186"/>
      <c r="F33" s="189"/>
      <c r="G33" s="187"/>
    </row>
    <row r="34" spans="1:7" x14ac:dyDescent="0.25">
      <c r="A34" s="175"/>
      <c r="B34" s="198" t="s">
        <v>278</v>
      </c>
      <c r="C34" s="198"/>
      <c r="D34" s="198"/>
      <c r="E34" s="199">
        <f>SUM(E18:E33)</f>
        <v>0</v>
      </c>
      <c r="F34" s="200"/>
      <c r="G34" s="201"/>
    </row>
    <row r="35" spans="1:7" x14ac:dyDescent="0.25">
      <c r="B35" s="202" t="s">
        <v>279</v>
      </c>
      <c r="C35" s="202"/>
      <c r="D35" s="202"/>
      <c r="E35" s="203" t="s">
        <v>280</v>
      </c>
      <c r="F35" s="202"/>
      <c r="G35" s="202"/>
    </row>
  </sheetData>
  <printOptions horizontalCentered="1"/>
  <pageMargins left="0.35433070866141736" right="0.15748031496062992" top="0.59055118110236227" bottom="0.78740157480314965" header="0.51181102362204722" footer="0.51181102362204722"/>
  <pageSetup paperSize="9" scale="85" orientation="landscape" r:id="rId1"/>
  <headerFooter alignWithMargins="0">
    <oddFooter>&amp;L&amp;F&amp;CPage &amp;P of &amp;N&amp;R&amp;A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E4EC4-922B-454E-94EF-42E33DCF2267}">
  <sheetPr>
    <pageSetUpPr fitToPage="1"/>
  </sheetPr>
  <dimension ref="A1:I20"/>
  <sheetViews>
    <sheetView view="pageBreakPreview" topLeftCell="A13" zoomScale="85" zoomScaleNormal="75" zoomScaleSheetLayoutView="85" workbookViewId="0">
      <selection activeCell="B16" sqref="B16"/>
    </sheetView>
  </sheetViews>
  <sheetFormatPr defaultColWidth="9.109375" defaultRowHeight="13.2" x14ac:dyDescent="0.25"/>
  <cols>
    <col min="1" max="1" width="25" style="163" customWidth="1"/>
    <col min="2" max="2" width="110.44140625" style="163" customWidth="1"/>
    <col min="3" max="3" width="15.88671875" style="163" customWidth="1"/>
    <col min="4" max="4" width="27.6640625" style="164" customWidth="1"/>
    <col min="5" max="5" width="37" style="164" customWidth="1"/>
    <col min="6" max="6" width="16" style="163" customWidth="1"/>
    <col min="7" max="7" width="10.109375" style="163" customWidth="1"/>
    <col min="8" max="8" width="12.33203125" style="163" customWidth="1"/>
    <col min="9" max="9" width="17.44140625" style="163" customWidth="1"/>
    <col min="10" max="10" width="10.33203125" style="163" bestFit="1" customWidth="1"/>
    <col min="11" max="11" width="10.44140625" style="163" bestFit="1" customWidth="1"/>
    <col min="12" max="12" width="10.33203125" style="163" bestFit="1" customWidth="1"/>
    <col min="13" max="13" width="10.44140625" style="163" bestFit="1" customWidth="1"/>
    <col min="14" max="14" width="9.88671875" style="163" bestFit="1" customWidth="1"/>
    <col min="15" max="15" width="9.44140625" style="163" bestFit="1" customWidth="1"/>
    <col min="16" max="16" width="10.44140625" style="163" bestFit="1" customWidth="1"/>
    <col min="17" max="17" width="10.33203125" style="163" bestFit="1" customWidth="1"/>
    <col min="18" max="18" width="10" style="163" bestFit="1" customWidth="1"/>
    <col min="19" max="19" width="10.44140625" style="163" bestFit="1" customWidth="1"/>
    <col min="20" max="20" width="10.33203125" style="163" bestFit="1" customWidth="1"/>
    <col min="21" max="21" width="9.44140625" style="163" bestFit="1" customWidth="1"/>
    <col min="22" max="22" width="9.88671875" style="163" bestFit="1" customWidth="1"/>
    <col min="23" max="23" width="10" style="163" bestFit="1" customWidth="1"/>
    <col min="24" max="24" width="9.88671875" style="163" bestFit="1" customWidth="1"/>
    <col min="25" max="25" width="10.33203125" style="163" bestFit="1" customWidth="1"/>
    <col min="26" max="26" width="9.44140625" style="163" bestFit="1" customWidth="1"/>
    <col min="27" max="27" width="9.33203125" style="163" bestFit="1" customWidth="1"/>
    <col min="28" max="28" width="10" style="163" bestFit="1" customWidth="1"/>
    <col min="29" max="29" width="9.88671875" style="163" bestFit="1" customWidth="1"/>
    <col min="30" max="30" width="9.6640625" style="163" bestFit="1" customWidth="1"/>
    <col min="31" max="31" width="10" style="163" bestFit="1" customWidth="1"/>
    <col min="32" max="33" width="9.88671875" style="163" bestFit="1" customWidth="1"/>
    <col min="34" max="34" width="10.33203125" style="163" bestFit="1" customWidth="1"/>
    <col min="35" max="35" width="10.44140625" style="163" bestFit="1" customWidth="1"/>
    <col min="36" max="36" width="10.33203125" style="163" bestFit="1" customWidth="1"/>
    <col min="37" max="37" width="10.44140625" style="163" bestFit="1" customWidth="1"/>
    <col min="38" max="38" width="9.88671875" style="163" bestFit="1" customWidth="1"/>
    <col min="39" max="39" width="9.44140625" style="163" bestFit="1" customWidth="1"/>
    <col min="40" max="40" width="10.44140625" style="163" bestFit="1" customWidth="1"/>
    <col min="41" max="41" width="10.33203125" style="163" bestFit="1" customWidth="1"/>
    <col min="42" max="42" width="10" style="163" bestFit="1" customWidth="1"/>
    <col min="43" max="43" width="10.44140625" style="163" bestFit="1" customWidth="1"/>
    <col min="44" max="44" width="10.33203125" style="163" bestFit="1" customWidth="1"/>
    <col min="45" max="45" width="9.88671875" style="163" bestFit="1" customWidth="1"/>
    <col min="46" max="46" width="10.33203125" style="163" bestFit="1" customWidth="1"/>
    <col min="47" max="47" width="10.44140625" style="163" bestFit="1" customWidth="1"/>
    <col min="48" max="48" width="10.33203125" style="163" bestFit="1" customWidth="1"/>
    <col min="49" max="49" width="10.44140625" style="163" bestFit="1" customWidth="1"/>
    <col min="50" max="50" width="9.88671875" style="163" bestFit="1" customWidth="1"/>
    <col min="51" max="51" width="9.44140625" style="163" bestFit="1" customWidth="1"/>
    <col min="52" max="52" width="10.44140625" style="163" bestFit="1" customWidth="1"/>
    <col min="53" max="53" width="10.33203125" style="163" bestFit="1" customWidth="1"/>
    <col min="54" max="54" width="10" style="163" bestFit="1" customWidth="1"/>
    <col min="55" max="55" width="10.44140625" style="163" bestFit="1" customWidth="1"/>
    <col min="56" max="56" width="10.33203125" style="163" bestFit="1" customWidth="1"/>
    <col min="57" max="57" width="9.88671875" style="163" bestFit="1" customWidth="1"/>
    <col min="58" max="58" width="10.33203125" style="163" bestFit="1" customWidth="1"/>
    <col min="59" max="59" width="10.44140625" style="163" bestFit="1" customWidth="1"/>
    <col min="60" max="60" width="10.33203125" style="163" bestFit="1" customWidth="1"/>
    <col min="61" max="61" width="10.44140625" style="163" bestFit="1" customWidth="1"/>
    <col min="62" max="62" width="9.88671875" style="163" bestFit="1" customWidth="1"/>
    <col min="63" max="63" width="9.44140625" style="163" bestFit="1" customWidth="1"/>
    <col min="64" max="64" width="10.44140625" style="163" bestFit="1" customWidth="1"/>
    <col min="65" max="65" width="10.33203125" style="163" bestFit="1" customWidth="1"/>
    <col min="66" max="66" width="10" style="163" bestFit="1" customWidth="1"/>
    <col min="67" max="67" width="10.44140625" style="163" bestFit="1" customWidth="1"/>
    <col min="68" max="68" width="10.33203125" style="163" bestFit="1" customWidth="1"/>
    <col min="69" max="69" width="9.6640625" style="163" bestFit="1" customWidth="1"/>
    <col min="70" max="70" width="10" style="163" bestFit="1" customWidth="1"/>
    <col min="71" max="71" width="10.33203125" style="163" bestFit="1" customWidth="1"/>
    <col min="72" max="72" width="10" style="163" bestFit="1" customWidth="1"/>
    <col min="73" max="73" width="10.44140625" style="163" bestFit="1" customWidth="1"/>
    <col min="74" max="74" width="9.6640625" style="163" bestFit="1" customWidth="1"/>
    <col min="75" max="75" width="9.33203125" style="163" bestFit="1" customWidth="1"/>
    <col min="76" max="76" width="10.33203125" style="163" bestFit="1" customWidth="1"/>
    <col min="77" max="77" width="10" style="163" bestFit="1" customWidth="1"/>
    <col min="78" max="78" width="9.88671875" style="163" bestFit="1" customWidth="1"/>
    <col min="79" max="79" width="10.33203125" style="163" bestFit="1" customWidth="1"/>
    <col min="80" max="80" width="10" style="163" bestFit="1" customWidth="1"/>
    <col min="81" max="81" width="9.88671875" style="163" bestFit="1" customWidth="1"/>
    <col min="82" max="82" width="10.33203125" style="163" bestFit="1" customWidth="1"/>
    <col min="83" max="83" width="10.44140625" style="163" bestFit="1" customWidth="1"/>
    <col min="84" max="84" width="10.33203125" style="163" bestFit="1" customWidth="1"/>
    <col min="85" max="85" width="10.44140625" style="163" bestFit="1" customWidth="1"/>
    <col min="86" max="86" width="9.88671875" style="163" bestFit="1" customWidth="1"/>
    <col min="87" max="87" width="9.44140625" style="163" bestFit="1" customWidth="1"/>
    <col min="88" max="88" width="10.44140625" style="163" bestFit="1" customWidth="1"/>
    <col min="89" max="89" width="10.33203125" style="163" bestFit="1" customWidth="1"/>
    <col min="90" max="90" width="10" style="163" bestFit="1" customWidth="1"/>
    <col min="91" max="91" width="10.44140625" style="163" bestFit="1" customWidth="1"/>
    <col min="92" max="92" width="10.33203125" style="163" bestFit="1" customWidth="1"/>
    <col min="93" max="93" width="9.6640625" style="163" bestFit="1" customWidth="1"/>
    <col min="94" max="94" width="10" style="163" bestFit="1" customWidth="1"/>
    <col min="95" max="16384" width="9.109375" style="163"/>
  </cols>
  <sheetData>
    <row r="1" spans="1:9" x14ac:dyDescent="0.25">
      <c r="A1" s="146" t="s">
        <v>228</v>
      </c>
      <c r="B1" s="146"/>
      <c r="D1" s="204"/>
      <c r="I1" s="169"/>
    </row>
    <row r="2" spans="1:9" x14ac:dyDescent="0.25">
      <c r="A2" s="146" t="str">
        <f>'Cover Sheet'!$A$19</f>
        <v xml:space="preserve">ENQUIRY NUMBER </v>
      </c>
      <c r="B2" s="205">
        <f>'Cover Sheet'!B19</f>
        <v>0</v>
      </c>
      <c r="D2" s="204"/>
      <c r="I2" s="206"/>
    </row>
    <row r="3" spans="1:9" x14ac:dyDescent="0.25">
      <c r="A3" s="146" t="s">
        <v>244</v>
      </c>
      <c r="B3" s="163">
        <f>'Cover Sheet'!B25</f>
        <v>0</v>
      </c>
      <c r="D3" s="204"/>
      <c r="I3" s="206"/>
    </row>
    <row r="4" spans="1:9" x14ac:dyDescent="0.25">
      <c r="A4" s="146"/>
      <c r="D4" s="207"/>
      <c r="I4" s="206"/>
    </row>
    <row r="5" spans="1:9" x14ac:dyDescent="0.25">
      <c r="A5" s="168" t="s">
        <v>291</v>
      </c>
      <c r="D5" s="208"/>
      <c r="I5" s="206"/>
    </row>
    <row r="6" spans="1:9" x14ac:dyDescent="0.25">
      <c r="A6" s="169"/>
    </row>
    <row r="7" spans="1:9" x14ac:dyDescent="0.25">
      <c r="A7" s="169" t="s">
        <v>292</v>
      </c>
    </row>
    <row r="8" spans="1:9" x14ac:dyDescent="0.25">
      <c r="A8" s="164" t="s">
        <v>293</v>
      </c>
      <c r="B8" s="209" t="s">
        <v>294</v>
      </c>
      <c r="E8" s="209"/>
    </row>
    <row r="9" spans="1:9" ht="26.4" x14ac:dyDescent="0.25">
      <c r="A9" s="164" t="s">
        <v>295</v>
      </c>
      <c r="B9" s="209" t="s">
        <v>296</v>
      </c>
      <c r="E9" s="209"/>
    </row>
    <row r="10" spans="1:9" x14ac:dyDescent="0.25">
      <c r="A10" s="164" t="s">
        <v>297</v>
      </c>
      <c r="B10" s="209" t="s">
        <v>298</v>
      </c>
      <c r="E10" s="209"/>
    </row>
    <row r="11" spans="1:9" x14ac:dyDescent="0.25">
      <c r="A11" s="147" t="s">
        <v>299</v>
      </c>
      <c r="B11" s="147"/>
      <c r="D11" s="639"/>
      <c r="E11" s="639"/>
    </row>
    <row r="12" spans="1:9" ht="26.4" x14ac:dyDescent="0.25">
      <c r="A12" s="164" t="s">
        <v>300</v>
      </c>
      <c r="B12" s="209" t="s">
        <v>301</v>
      </c>
      <c r="E12" s="209"/>
    </row>
    <row r="13" spans="1:9" ht="66" x14ac:dyDescent="0.25">
      <c r="A13" s="164" t="s">
        <v>302</v>
      </c>
      <c r="B13" s="209" t="s">
        <v>303</v>
      </c>
      <c r="E13" s="209"/>
    </row>
    <row r="14" spans="1:9" ht="39.6" x14ac:dyDescent="0.25">
      <c r="A14" s="164" t="s">
        <v>304</v>
      </c>
      <c r="B14" s="209" t="s">
        <v>305</v>
      </c>
      <c r="E14" s="209"/>
    </row>
    <row r="15" spans="1:9" ht="66" x14ac:dyDescent="0.25">
      <c r="A15" s="164" t="s">
        <v>306</v>
      </c>
      <c r="B15" s="209" t="s">
        <v>307</v>
      </c>
      <c r="E15" s="209"/>
    </row>
    <row r="16" spans="1:9" ht="79.2" x14ac:dyDescent="0.25">
      <c r="A16" s="164" t="s">
        <v>308</v>
      </c>
      <c r="B16" s="209" t="s">
        <v>309</v>
      </c>
      <c r="E16" s="209"/>
    </row>
    <row r="17" spans="1:5" ht="79.2" x14ac:dyDescent="0.25">
      <c r="A17" s="164" t="s">
        <v>310</v>
      </c>
      <c r="B17" s="209" t="s">
        <v>311</v>
      </c>
      <c r="E17" s="209"/>
    </row>
    <row r="18" spans="1:5" ht="92.4" x14ac:dyDescent="0.25">
      <c r="A18" s="164" t="s">
        <v>312</v>
      </c>
      <c r="B18" s="209" t="s">
        <v>313</v>
      </c>
      <c r="E18" s="640"/>
    </row>
    <row r="19" spans="1:5" ht="39.6" x14ac:dyDescent="0.25">
      <c r="A19" s="164" t="s">
        <v>314</v>
      </c>
      <c r="B19" s="209" t="s">
        <v>315</v>
      </c>
      <c r="D19" s="210"/>
      <c r="E19" s="640"/>
    </row>
    <row r="20" spans="1:5" x14ac:dyDescent="0.25">
      <c r="A20" s="164" t="s">
        <v>316</v>
      </c>
      <c r="B20" s="209" t="s">
        <v>317</v>
      </c>
      <c r="E20" s="209"/>
    </row>
  </sheetData>
  <mergeCells count="2">
    <mergeCell ref="D11:E11"/>
    <mergeCell ref="E18:E19"/>
  </mergeCells>
  <printOptions horizontalCentered="1"/>
  <pageMargins left="0.35433070866141736" right="0.15748031496062992" top="0.78740157480314965" bottom="0.78740157480314965" header="0.51181102362204722" footer="0.51181102362204722"/>
  <pageSetup paperSize="9" scale="72" orientation="portrait" r:id="rId1"/>
  <headerFooter alignWithMargins="0">
    <oddFooter>&amp;L&amp;F&amp;CPage &amp;P of &amp;N&amp;R&amp;A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3AA66-3751-4182-92A6-0DF727069654}">
  <sheetPr>
    <pageSetUpPr fitToPage="1"/>
  </sheetPr>
  <dimension ref="A1:N151"/>
  <sheetViews>
    <sheetView view="pageBreakPreview" topLeftCell="A130" zoomScale="85" zoomScaleNormal="80" zoomScaleSheetLayoutView="85" workbookViewId="0">
      <selection activeCell="E162" sqref="E162"/>
    </sheetView>
  </sheetViews>
  <sheetFormatPr defaultColWidth="9.109375" defaultRowHeight="13.2" x14ac:dyDescent="0.25"/>
  <cols>
    <col min="1" max="1" width="9.109375" style="163" customWidth="1"/>
    <col min="2" max="2" width="59" style="163" customWidth="1"/>
    <col min="3" max="3" width="22.44140625" style="163" customWidth="1"/>
    <col min="4" max="4" width="13.44140625" style="163" customWidth="1"/>
    <col min="5" max="5" width="46.6640625" style="163" bestFit="1" customWidth="1"/>
    <col min="6" max="6" width="77" style="163" bestFit="1" customWidth="1"/>
    <col min="7" max="7" width="30.6640625" style="163" customWidth="1"/>
    <col min="8" max="8" width="16" style="163" customWidth="1"/>
    <col min="9" max="9" width="16" style="136" customWidth="1"/>
    <col min="10" max="10" width="10.109375" style="163" customWidth="1"/>
    <col min="11" max="11" width="12.33203125" style="163" customWidth="1"/>
    <col min="12" max="12" width="24.109375" style="211" bestFit="1" customWidth="1"/>
    <col min="13" max="13" width="11.44140625" style="163" customWidth="1"/>
    <col min="14" max="14" width="39.44140625" style="163" bestFit="1" customWidth="1"/>
    <col min="15" max="16384" width="9.109375" style="163"/>
  </cols>
  <sheetData>
    <row r="1" spans="1:14" x14ac:dyDescent="0.25">
      <c r="A1" s="146" t="s">
        <v>228</v>
      </c>
      <c r="B1" s="146"/>
    </row>
    <row r="2" spans="1:14" x14ac:dyDescent="0.25">
      <c r="A2" s="146" t="str">
        <f>'Cover Sheet'!$A$19</f>
        <v xml:space="preserve">ENQUIRY NUMBER </v>
      </c>
      <c r="B2" s="205"/>
      <c r="C2" s="169">
        <f>'Cover Sheet'!B19</f>
        <v>0</v>
      </c>
      <c r="L2" s="212"/>
    </row>
    <row r="3" spans="1:14" x14ac:dyDescent="0.25">
      <c r="A3" s="146" t="s">
        <v>244</v>
      </c>
      <c r="C3" s="163">
        <f>'Cover Sheet'!B25</f>
        <v>0</v>
      </c>
      <c r="D3" s="169"/>
      <c r="L3" s="213"/>
    </row>
    <row r="4" spans="1:14" x14ac:dyDescent="0.25">
      <c r="A4" s="146"/>
      <c r="L4" s="213"/>
    </row>
    <row r="5" spans="1:14" x14ac:dyDescent="0.25">
      <c r="A5" s="168" t="s">
        <v>318</v>
      </c>
      <c r="L5" s="213"/>
    </row>
    <row r="6" spans="1:14" x14ac:dyDescent="0.25">
      <c r="A6" s="146" t="s">
        <v>319</v>
      </c>
      <c r="L6" s="213"/>
    </row>
    <row r="7" spans="1:14" s="217" customFormat="1" x14ac:dyDescent="0.25">
      <c r="A7" s="214" t="s">
        <v>320</v>
      </c>
      <c r="B7" s="215"/>
      <c r="C7" s="215"/>
      <c r="D7" s="216"/>
      <c r="E7" s="216"/>
      <c r="F7" s="216"/>
      <c r="G7" s="216"/>
      <c r="I7" s="429"/>
      <c r="L7" s="218"/>
    </row>
    <row r="8" spans="1:14" ht="66" x14ac:dyDescent="0.25">
      <c r="A8" s="219" t="s">
        <v>321</v>
      </c>
      <c r="B8" s="220" t="s">
        <v>2</v>
      </c>
      <c r="C8" s="220" t="s">
        <v>322</v>
      </c>
      <c r="D8" s="181" t="s">
        <v>323</v>
      </c>
      <c r="E8" s="221" t="s">
        <v>324</v>
      </c>
      <c r="F8" s="222" t="s">
        <v>325</v>
      </c>
      <c r="G8" s="223" t="s">
        <v>326</v>
      </c>
      <c r="H8" s="223" t="s">
        <v>327</v>
      </c>
      <c r="I8" s="182" t="s">
        <v>328</v>
      </c>
      <c r="J8" s="181" t="s">
        <v>329</v>
      </c>
      <c r="K8" s="181" t="s">
        <v>330</v>
      </c>
      <c r="L8" s="224" t="s">
        <v>115</v>
      </c>
      <c r="M8" s="223" t="s">
        <v>331</v>
      </c>
      <c r="N8" s="221" t="s">
        <v>332</v>
      </c>
    </row>
    <row r="9" spans="1:14" x14ac:dyDescent="0.25">
      <c r="A9" s="225">
        <v>1</v>
      </c>
      <c r="B9" s="407"/>
      <c r="C9" s="226"/>
      <c r="D9" s="227"/>
      <c r="E9" s="228"/>
      <c r="F9" s="229"/>
      <c r="G9" s="230"/>
      <c r="H9" s="231"/>
      <c r="I9" s="240"/>
      <c r="J9" s="227"/>
      <c r="K9" s="230"/>
      <c r="L9" s="172"/>
      <c r="M9" s="230"/>
      <c r="N9" s="229"/>
    </row>
    <row r="10" spans="1:14" x14ac:dyDescent="0.25">
      <c r="A10" s="225">
        <v>1</v>
      </c>
      <c r="B10" s="232"/>
      <c r="C10" s="233"/>
      <c r="D10" s="227"/>
      <c r="E10" s="228"/>
      <c r="F10" s="229"/>
      <c r="G10" s="230"/>
      <c r="H10" s="231"/>
      <c r="I10" s="240"/>
      <c r="J10" s="227" t="s">
        <v>61</v>
      </c>
      <c r="K10" s="227" t="s">
        <v>61</v>
      </c>
      <c r="L10" s="172">
        <v>1</v>
      </c>
      <c r="M10" s="230"/>
      <c r="N10" s="229"/>
    </row>
    <row r="11" spans="1:14" x14ac:dyDescent="0.25">
      <c r="A11" s="225">
        <v>1</v>
      </c>
      <c r="B11" s="232"/>
      <c r="C11" s="233"/>
      <c r="D11" s="227"/>
      <c r="E11" s="228"/>
      <c r="F11" s="229"/>
      <c r="G11" s="230"/>
      <c r="H11" s="231"/>
      <c r="I11" s="240"/>
      <c r="J11" s="227" t="s">
        <v>61</v>
      </c>
      <c r="K11" s="227" t="s">
        <v>61</v>
      </c>
      <c r="L11" s="172">
        <v>1</v>
      </c>
      <c r="M11" s="230"/>
      <c r="N11" s="229"/>
    </row>
    <row r="12" spans="1:14" x14ac:dyDescent="0.25">
      <c r="A12" s="225">
        <v>1</v>
      </c>
      <c r="B12" s="232"/>
      <c r="C12" s="233"/>
      <c r="D12" s="227"/>
      <c r="E12" s="228"/>
      <c r="F12" s="229"/>
      <c r="G12" s="230"/>
      <c r="H12" s="231"/>
      <c r="I12" s="240"/>
      <c r="J12" s="227" t="s">
        <v>61</v>
      </c>
      <c r="K12" s="227" t="s">
        <v>61</v>
      </c>
      <c r="L12" s="172">
        <v>1</v>
      </c>
      <c r="M12" s="230"/>
      <c r="N12" s="229"/>
    </row>
    <row r="13" spans="1:14" x14ac:dyDescent="0.25">
      <c r="A13" s="225">
        <v>1</v>
      </c>
      <c r="B13" s="232"/>
      <c r="C13" s="233"/>
      <c r="D13" s="227"/>
      <c r="E13" s="230"/>
      <c r="F13" s="227"/>
      <c r="G13" s="230"/>
      <c r="H13" s="227"/>
      <c r="I13" s="240"/>
      <c r="J13" s="227"/>
      <c r="K13" s="230"/>
      <c r="L13" s="172"/>
      <c r="M13" s="230"/>
      <c r="N13" s="229"/>
    </row>
    <row r="14" spans="1:14" x14ac:dyDescent="0.25">
      <c r="A14" s="225">
        <v>1</v>
      </c>
      <c r="B14" s="232"/>
      <c r="C14" s="233" t="s">
        <v>334</v>
      </c>
      <c r="D14" s="234"/>
      <c r="E14" s="219" t="s">
        <v>335</v>
      </c>
      <c r="F14" s="173"/>
      <c r="G14" s="235"/>
      <c r="N14" s="135"/>
    </row>
    <row r="15" spans="1:14" x14ac:dyDescent="0.25">
      <c r="A15" s="225">
        <v>1</v>
      </c>
      <c r="B15" s="232"/>
      <c r="C15" s="173"/>
      <c r="D15" s="234">
        <f>SUM(D9:D14)</f>
        <v>0</v>
      </c>
      <c r="E15" s="219" t="s">
        <v>336</v>
      </c>
      <c r="F15" s="235"/>
      <c r="N15" s="135"/>
    </row>
    <row r="16" spans="1:14" x14ac:dyDescent="0.25">
      <c r="A16" s="236"/>
      <c r="B16" s="236"/>
      <c r="C16" s="236"/>
      <c r="D16" s="236"/>
      <c r="E16" s="236"/>
      <c r="F16" s="236"/>
      <c r="G16" s="236"/>
      <c r="H16" s="236"/>
      <c r="I16" s="430"/>
      <c r="J16" s="236"/>
      <c r="K16" s="236"/>
      <c r="L16" s="237"/>
      <c r="M16" s="236"/>
      <c r="N16" s="238"/>
    </row>
    <row r="17" spans="1:14" x14ac:dyDescent="0.25">
      <c r="A17" s="236"/>
      <c r="B17" s="236"/>
      <c r="C17" s="236"/>
      <c r="D17" s="236"/>
      <c r="E17" s="236"/>
      <c r="F17" s="236"/>
      <c r="G17" s="236"/>
      <c r="H17" s="236"/>
      <c r="I17" s="430"/>
      <c r="J17" s="236"/>
      <c r="K17" s="236"/>
      <c r="L17" s="237"/>
      <c r="M17" s="236"/>
      <c r="N17" s="238"/>
    </row>
    <row r="18" spans="1:14" ht="66" x14ac:dyDescent="0.25">
      <c r="A18" s="219" t="s">
        <v>321</v>
      </c>
      <c r="B18" s="220" t="s">
        <v>2</v>
      </c>
      <c r="C18" s="220" t="s">
        <v>322</v>
      </c>
      <c r="D18" s="181" t="s">
        <v>323</v>
      </c>
      <c r="E18" s="221" t="s">
        <v>324</v>
      </c>
      <c r="F18" s="222" t="s">
        <v>325</v>
      </c>
      <c r="G18" s="223" t="s">
        <v>326</v>
      </c>
      <c r="H18" s="223" t="s">
        <v>327</v>
      </c>
      <c r="I18" s="182" t="s">
        <v>328</v>
      </c>
      <c r="J18" s="181" t="s">
        <v>329</v>
      </c>
      <c r="K18" s="181" t="s">
        <v>330</v>
      </c>
      <c r="L18" s="224" t="s">
        <v>115</v>
      </c>
      <c r="M18" s="223" t="s">
        <v>331</v>
      </c>
      <c r="N18" s="221" t="s">
        <v>332</v>
      </c>
    </row>
    <row r="19" spans="1:14" x14ac:dyDescent="0.25">
      <c r="A19" s="225">
        <f>A15+1</f>
        <v>2</v>
      </c>
      <c r="B19" s="407" t="s">
        <v>386</v>
      </c>
      <c r="C19" s="226"/>
      <c r="D19" s="227"/>
      <c r="E19" s="228"/>
      <c r="F19" s="229"/>
      <c r="G19" s="230"/>
      <c r="H19" s="231"/>
      <c r="I19" s="240"/>
      <c r="J19" s="227"/>
      <c r="K19" s="230"/>
      <c r="L19" s="172"/>
      <c r="M19" s="230"/>
      <c r="N19" s="229"/>
    </row>
    <row r="20" spans="1:14" x14ac:dyDescent="0.25">
      <c r="A20" s="225">
        <f t="shared" ref="A20:A25" si="0">A19</f>
        <v>2</v>
      </c>
      <c r="B20" s="232"/>
      <c r="C20" s="233"/>
      <c r="D20" s="227"/>
      <c r="E20" s="228"/>
      <c r="F20" s="244"/>
      <c r="G20" s="230"/>
      <c r="H20" s="231"/>
      <c r="I20" s="428"/>
      <c r="J20" s="227"/>
      <c r="K20" s="230"/>
      <c r="L20" s="172"/>
      <c r="M20" s="230"/>
      <c r="N20" s="244"/>
    </row>
    <row r="21" spans="1:14" x14ac:dyDescent="0.25">
      <c r="A21" s="225">
        <f t="shared" si="0"/>
        <v>2</v>
      </c>
      <c r="B21" s="232"/>
      <c r="C21" s="233"/>
      <c r="D21" s="227"/>
      <c r="E21" s="228"/>
      <c r="F21" s="244"/>
      <c r="G21" s="230"/>
      <c r="H21" s="231"/>
      <c r="I21" s="428"/>
      <c r="J21" s="227"/>
      <c r="K21" s="230"/>
      <c r="L21" s="172"/>
      <c r="M21" s="230"/>
      <c r="N21" s="244"/>
    </row>
    <row r="22" spans="1:14" x14ac:dyDescent="0.25">
      <c r="A22" s="225">
        <f t="shared" si="0"/>
        <v>2</v>
      </c>
      <c r="B22" s="232"/>
      <c r="C22" s="233"/>
      <c r="D22" s="227"/>
      <c r="E22" s="228"/>
      <c r="F22" s="244"/>
      <c r="G22" s="230"/>
      <c r="H22" s="231"/>
      <c r="I22" s="428"/>
      <c r="J22" s="227"/>
      <c r="K22" s="230"/>
      <c r="L22" s="172"/>
      <c r="M22" s="230"/>
      <c r="N22" s="244"/>
    </row>
    <row r="23" spans="1:14" x14ac:dyDescent="0.25">
      <c r="A23" s="225">
        <f t="shared" si="0"/>
        <v>2</v>
      </c>
      <c r="B23" s="232" t="s">
        <v>388</v>
      </c>
      <c r="C23" s="233"/>
      <c r="D23" s="227"/>
      <c r="E23" s="228"/>
      <c r="F23" s="229"/>
      <c r="G23" s="230"/>
      <c r="H23" s="231"/>
      <c r="I23" s="428"/>
      <c r="J23" s="227"/>
      <c r="K23" s="230"/>
      <c r="L23" s="172"/>
      <c r="M23" s="230"/>
      <c r="N23" s="229"/>
    </row>
    <row r="24" spans="1:14" x14ac:dyDescent="0.25">
      <c r="A24" s="225">
        <f t="shared" si="0"/>
        <v>2</v>
      </c>
      <c r="B24" s="232"/>
      <c r="C24" s="233" t="s">
        <v>334</v>
      </c>
      <c r="D24" s="234"/>
      <c r="E24" s="219" t="s">
        <v>335</v>
      </c>
      <c r="F24" s="173"/>
      <c r="G24" s="235"/>
      <c r="N24" s="135"/>
    </row>
    <row r="25" spans="1:14" x14ac:dyDescent="0.25">
      <c r="A25" s="225">
        <f t="shared" si="0"/>
        <v>2</v>
      </c>
      <c r="B25" s="232"/>
      <c r="C25" s="173"/>
      <c r="D25" s="234">
        <f>SUM(D19:D24)</f>
        <v>0</v>
      </c>
      <c r="E25" s="219" t="s">
        <v>336</v>
      </c>
      <c r="F25" s="235"/>
      <c r="N25" s="135"/>
    </row>
    <row r="26" spans="1:14" x14ac:dyDescent="0.25">
      <c r="A26" s="236"/>
      <c r="B26" s="236"/>
      <c r="C26" s="236"/>
      <c r="D26" s="236"/>
      <c r="E26" s="236"/>
      <c r="F26" s="236"/>
      <c r="G26" s="236"/>
      <c r="H26" s="236"/>
      <c r="I26" s="430"/>
      <c r="J26" s="236"/>
      <c r="K26" s="236"/>
      <c r="L26" s="237"/>
      <c r="M26" s="236"/>
      <c r="N26" s="238"/>
    </row>
    <row r="27" spans="1:14" ht="66" x14ac:dyDescent="0.25">
      <c r="A27" s="219" t="s">
        <v>321</v>
      </c>
      <c r="B27" s="220" t="s">
        <v>2</v>
      </c>
      <c r="C27" s="220" t="s">
        <v>322</v>
      </c>
      <c r="D27" s="181" t="s">
        <v>323</v>
      </c>
      <c r="E27" s="221" t="s">
        <v>324</v>
      </c>
      <c r="F27" s="222" t="s">
        <v>325</v>
      </c>
      <c r="G27" s="223" t="s">
        <v>326</v>
      </c>
      <c r="H27" s="223" t="s">
        <v>327</v>
      </c>
      <c r="I27" s="182" t="s">
        <v>328</v>
      </c>
      <c r="J27" s="181" t="s">
        <v>329</v>
      </c>
      <c r="K27" s="181" t="s">
        <v>330</v>
      </c>
      <c r="L27" s="224" t="s">
        <v>115</v>
      </c>
      <c r="M27" s="223" t="s">
        <v>331</v>
      </c>
      <c r="N27" s="221" t="s">
        <v>332</v>
      </c>
    </row>
    <row r="28" spans="1:14" x14ac:dyDescent="0.25">
      <c r="A28" s="225">
        <f>A25+1</f>
        <v>3</v>
      </c>
      <c r="B28" s="407" t="s">
        <v>387</v>
      </c>
      <c r="C28" s="226"/>
      <c r="D28" s="227"/>
      <c r="E28" s="230"/>
      <c r="F28" s="230"/>
      <c r="G28" s="230"/>
      <c r="H28" s="231"/>
      <c r="I28" s="240"/>
      <c r="J28" s="227"/>
      <c r="K28" s="230"/>
      <c r="L28" s="172"/>
      <c r="M28" s="230"/>
      <c r="N28" s="229"/>
    </row>
    <row r="29" spans="1:14" x14ac:dyDescent="0.25">
      <c r="A29" s="225"/>
      <c r="B29" s="232"/>
      <c r="C29" s="233"/>
      <c r="D29" s="227"/>
      <c r="E29" s="230"/>
      <c r="F29" s="230"/>
      <c r="G29" s="230"/>
      <c r="H29" s="239"/>
      <c r="I29" s="428"/>
      <c r="J29" s="227"/>
      <c r="K29" s="240"/>
      <c r="L29" s="172"/>
      <c r="M29" s="230"/>
      <c r="N29" s="244"/>
    </row>
    <row r="30" spans="1:14" x14ac:dyDescent="0.25">
      <c r="A30" s="225"/>
      <c r="B30" s="232"/>
      <c r="C30" s="233"/>
      <c r="D30" s="227"/>
      <c r="E30" s="230"/>
      <c r="F30" s="230"/>
      <c r="G30" s="230"/>
      <c r="H30" s="239"/>
      <c r="I30" s="428"/>
      <c r="J30" s="227"/>
      <c r="K30" s="240"/>
      <c r="L30" s="172"/>
      <c r="M30" s="230"/>
      <c r="N30" s="244"/>
    </row>
    <row r="31" spans="1:14" x14ac:dyDescent="0.25">
      <c r="A31" s="225"/>
      <c r="B31" s="232"/>
      <c r="C31" s="233"/>
      <c r="D31" s="227"/>
      <c r="E31" s="230"/>
      <c r="F31" s="230"/>
      <c r="G31" s="230"/>
      <c r="H31" s="239"/>
      <c r="I31" s="428"/>
      <c r="J31" s="240"/>
      <c r="K31" s="240"/>
      <c r="L31" s="172"/>
      <c r="M31" s="230"/>
      <c r="N31" s="421"/>
    </row>
    <row r="32" spans="1:14" x14ac:dyDescent="0.25">
      <c r="A32" s="225"/>
      <c r="B32" s="232"/>
      <c r="C32" s="233"/>
      <c r="D32" s="227"/>
      <c r="E32" s="230"/>
      <c r="F32" s="230"/>
      <c r="G32" s="230"/>
      <c r="H32" s="239"/>
      <c r="I32" s="428"/>
      <c r="J32" s="240"/>
      <c r="K32" s="240"/>
      <c r="L32" s="172"/>
      <c r="M32" s="230"/>
      <c r="N32" s="421"/>
    </row>
    <row r="33" spans="1:14" x14ac:dyDescent="0.25">
      <c r="A33" s="225">
        <f t="shared" ref="A33:A34" si="1">A32</f>
        <v>0</v>
      </c>
      <c r="B33" s="232"/>
      <c r="C33" s="233" t="s">
        <v>334</v>
      </c>
      <c r="D33" s="234"/>
      <c r="E33" s="219" t="s">
        <v>335</v>
      </c>
      <c r="F33" s="173"/>
      <c r="G33" s="235"/>
      <c r="N33" s="135"/>
    </row>
    <row r="34" spans="1:14" x14ac:dyDescent="0.25">
      <c r="A34" s="225">
        <f t="shared" si="1"/>
        <v>0</v>
      </c>
      <c r="B34" s="232"/>
      <c r="C34" s="173"/>
      <c r="D34" s="234">
        <f>SUM(D28:D33)</f>
        <v>0</v>
      </c>
      <c r="E34" s="219" t="s">
        <v>336</v>
      </c>
      <c r="F34" s="235"/>
      <c r="N34" s="135"/>
    </row>
    <row r="35" spans="1:14" x14ac:dyDescent="0.25">
      <c r="A35" s="236"/>
      <c r="B35" s="236"/>
      <c r="C35" s="236"/>
      <c r="D35" s="236"/>
      <c r="E35" s="236"/>
      <c r="F35" s="236"/>
      <c r="G35" s="236"/>
      <c r="H35" s="236"/>
      <c r="I35" s="430"/>
      <c r="J35" s="236"/>
      <c r="K35" s="236"/>
      <c r="L35" s="237"/>
      <c r="M35" s="236"/>
      <c r="N35" s="238"/>
    </row>
    <row r="36" spans="1:14" ht="66" x14ac:dyDescent="0.25">
      <c r="A36" s="219" t="s">
        <v>321</v>
      </c>
      <c r="B36" s="220" t="s">
        <v>2</v>
      </c>
      <c r="C36" s="220" t="s">
        <v>322</v>
      </c>
      <c r="D36" s="181" t="s">
        <v>323</v>
      </c>
      <c r="E36" s="221" t="s">
        <v>324</v>
      </c>
      <c r="F36" s="222" t="s">
        <v>325</v>
      </c>
      <c r="G36" s="223" t="s">
        <v>326</v>
      </c>
      <c r="H36" s="223" t="s">
        <v>327</v>
      </c>
      <c r="I36" s="182" t="s">
        <v>328</v>
      </c>
      <c r="J36" s="181" t="s">
        <v>329</v>
      </c>
      <c r="K36" s="181" t="s">
        <v>330</v>
      </c>
      <c r="L36" s="224" t="s">
        <v>115</v>
      </c>
      <c r="M36" s="223" t="s">
        <v>331</v>
      </c>
      <c r="N36" s="221" t="s">
        <v>332</v>
      </c>
    </row>
    <row r="37" spans="1:14" x14ac:dyDescent="0.25">
      <c r="A37" s="225">
        <f>A28+1</f>
        <v>4</v>
      </c>
      <c r="B37" s="407" t="s">
        <v>359</v>
      </c>
      <c r="C37" s="226"/>
      <c r="D37" s="227"/>
      <c r="E37" s="230"/>
      <c r="F37" s="230"/>
      <c r="G37" s="230"/>
      <c r="H37" s="231"/>
      <c r="I37" s="240"/>
      <c r="J37" s="227"/>
      <c r="K37" s="230"/>
      <c r="L37" s="172"/>
      <c r="M37" s="230"/>
      <c r="N37" s="229"/>
    </row>
    <row r="38" spans="1:14" x14ac:dyDescent="0.25">
      <c r="A38" s="225">
        <f t="shared" ref="A38:A43" si="2">A37</f>
        <v>4</v>
      </c>
      <c r="B38" s="232"/>
      <c r="C38" s="233"/>
      <c r="D38" s="227"/>
      <c r="E38" s="230"/>
      <c r="F38" s="230"/>
      <c r="G38" s="230"/>
      <c r="H38" s="231"/>
      <c r="I38" s="240"/>
      <c r="J38" s="227"/>
      <c r="K38" s="240"/>
      <c r="L38" s="172"/>
      <c r="M38" s="230"/>
      <c r="N38" s="229"/>
    </row>
    <row r="39" spans="1:14" x14ac:dyDescent="0.25">
      <c r="A39" s="225">
        <f t="shared" si="2"/>
        <v>4</v>
      </c>
      <c r="B39" s="232"/>
      <c r="C39" s="233"/>
      <c r="D39" s="227"/>
      <c r="E39" s="230"/>
      <c r="F39" s="230"/>
      <c r="G39" s="230"/>
      <c r="H39" s="231"/>
      <c r="I39" s="240"/>
      <c r="J39" s="227"/>
      <c r="K39" s="230"/>
      <c r="L39" s="172"/>
      <c r="M39" s="230"/>
      <c r="N39" s="229"/>
    </row>
    <row r="40" spans="1:14" x14ac:dyDescent="0.25">
      <c r="A40" s="225">
        <f t="shared" si="2"/>
        <v>4</v>
      </c>
      <c r="B40" s="232"/>
      <c r="C40" s="233"/>
      <c r="D40" s="227"/>
      <c r="E40" s="230"/>
      <c r="F40" s="230"/>
      <c r="G40" s="230"/>
      <c r="H40" s="239"/>
      <c r="I40" s="431"/>
      <c r="J40" s="240"/>
      <c r="K40" s="240"/>
      <c r="L40" s="172"/>
      <c r="M40" s="230"/>
      <c r="N40" s="241"/>
    </row>
    <row r="41" spans="1:14" x14ac:dyDescent="0.25">
      <c r="A41" s="225">
        <f t="shared" si="2"/>
        <v>4</v>
      </c>
      <c r="B41" s="232"/>
      <c r="C41" s="233"/>
      <c r="D41" s="227"/>
      <c r="E41" s="230"/>
      <c r="F41" s="230"/>
      <c r="G41" s="230"/>
      <c r="H41" s="239"/>
      <c r="I41" s="431"/>
      <c r="J41" s="240"/>
      <c r="K41" s="240"/>
      <c r="L41" s="172"/>
      <c r="M41" s="230"/>
      <c r="N41" s="241"/>
    </row>
    <row r="42" spans="1:14" x14ac:dyDescent="0.25">
      <c r="A42" s="225">
        <f t="shared" si="2"/>
        <v>4</v>
      </c>
      <c r="B42" s="232"/>
      <c r="C42" s="233"/>
      <c r="D42" s="234"/>
      <c r="E42" s="219" t="s">
        <v>335</v>
      </c>
      <c r="F42" s="173"/>
      <c r="G42" s="235"/>
      <c r="N42" s="135"/>
    </row>
    <row r="43" spans="1:14" x14ac:dyDescent="0.25">
      <c r="A43" s="225">
        <f t="shared" si="2"/>
        <v>4</v>
      </c>
      <c r="B43" s="232"/>
      <c r="C43" s="173"/>
      <c r="D43" s="234">
        <f>SUM(D37:D42)</f>
        <v>0</v>
      </c>
      <c r="E43" s="219" t="s">
        <v>336</v>
      </c>
      <c r="F43" s="235"/>
      <c r="N43" s="135"/>
    </row>
    <row r="44" spans="1:14" x14ac:dyDescent="0.25">
      <c r="A44" s="236"/>
      <c r="B44" s="236"/>
      <c r="C44" s="236"/>
      <c r="D44" s="236"/>
      <c r="E44" s="236"/>
      <c r="F44" s="236"/>
      <c r="G44" s="236"/>
      <c r="H44" s="236"/>
      <c r="I44" s="430"/>
      <c r="J44" s="236"/>
      <c r="K44" s="236"/>
      <c r="L44" s="237"/>
      <c r="M44" s="236"/>
      <c r="N44" s="238"/>
    </row>
    <row r="45" spans="1:14" ht="66" x14ac:dyDescent="0.25">
      <c r="A45" s="220" t="s">
        <v>321</v>
      </c>
      <c r="B45" s="220" t="s">
        <v>2</v>
      </c>
      <c r="C45" s="220" t="s">
        <v>322</v>
      </c>
      <c r="D45" s="181" t="s">
        <v>323</v>
      </c>
      <c r="E45" s="221" t="s">
        <v>324</v>
      </c>
      <c r="F45" s="222" t="s">
        <v>325</v>
      </c>
      <c r="G45" s="223" t="s">
        <v>326</v>
      </c>
      <c r="H45" s="223" t="s">
        <v>327</v>
      </c>
      <c r="I45" s="182" t="s">
        <v>328</v>
      </c>
      <c r="J45" s="181" t="s">
        <v>329</v>
      </c>
      <c r="K45" s="181" t="s">
        <v>330</v>
      </c>
      <c r="L45" s="224" t="s">
        <v>115</v>
      </c>
      <c r="M45" s="223" t="s">
        <v>331</v>
      </c>
      <c r="N45" s="221" t="s">
        <v>332</v>
      </c>
    </row>
    <row r="46" spans="1:14" x14ac:dyDescent="0.25">
      <c r="A46" s="225">
        <f>A37+1</f>
        <v>5</v>
      </c>
      <c r="B46" s="408" t="s">
        <v>360</v>
      </c>
      <c r="C46" s="226"/>
      <c r="D46" s="227"/>
      <c r="E46" s="230"/>
      <c r="F46" s="230"/>
      <c r="G46" s="230"/>
      <c r="H46" s="231"/>
      <c r="I46" s="240"/>
      <c r="J46" s="227"/>
      <c r="K46" s="230"/>
      <c r="L46" s="172"/>
      <c r="M46" s="230"/>
      <c r="N46" s="229"/>
    </row>
    <row r="47" spans="1:14" x14ac:dyDescent="0.25">
      <c r="A47" s="225">
        <f t="shared" ref="A47:A52" si="3">A46</f>
        <v>5</v>
      </c>
      <c r="B47" s="242"/>
      <c r="C47" s="233"/>
      <c r="D47" s="227"/>
      <c r="E47" s="230"/>
      <c r="F47" s="230"/>
      <c r="G47" s="230"/>
      <c r="H47" s="231"/>
      <c r="I47" s="240"/>
      <c r="J47" s="227"/>
      <c r="K47" s="227"/>
      <c r="L47" s="172"/>
      <c r="M47" s="230"/>
      <c r="N47" s="229"/>
    </row>
    <row r="48" spans="1:14" x14ac:dyDescent="0.25">
      <c r="A48" s="225">
        <f t="shared" si="3"/>
        <v>5</v>
      </c>
      <c r="B48" s="242"/>
      <c r="C48" s="233"/>
      <c r="D48" s="227"/>
      <c r="E48" s="230"/>
      <c r="F48" s="230"/>
      <c r="G48" s="230"/>
      <c r="H48" s="231"/>
      <c r="I48" s="240"/>
      <c r="J48" s="227"/>
      <c r="K48" s="227"/>
      <c r="L48" s="172"/>
      <c r="M48" s="230"/>
      <c r="N48" s="229"/>
    </row>
    <row r="49" spans="1:14" x14ac:dyDescent="0.25">
      <c r="A49" s="225">
        <f t="shared" si="3"/>
        <v>5</v>
      </c>
      <c r="B49" s="242"/>
      <c r="C49" s="233"/>
      <c r="D49" s="227"/>
      <c r="E49" s="230"/>
      <c r="F49" s="230"/>
      <c r="G49" s="230"/>
      <c r="H49" s="239"/>
      <c r="I49" s="431"/>
      <c r="J49" s="240"/>
      <c r="K49" s="240"/>
      <c r="L49" s="172"/>
      <c r="M49" s="230"/>
      <c r="N49" s="241"/>
    </row>
    <row r="50" spans="1:14" x14ac:dyDescent="0.25">
      <c r="A50" s="225">
        <f t="shared" si="3"/>
        <v>5</v>
      </c>
      <c r="B50" s="242"/>
      <c r="C50" s="233"/>
      <c r="D50" s="227"/>
      <c r="E50" s="230"/>
      <c r="F50" s="230"/>
      <c r="G50" s="230"/>
      <c r="H50" s="239"/>
      <c r="I50" s="431"/>
      <c r="J50" s="240"/>
      <c r="K50" s="240"/>
      <c r="L50" s="172"/>
      <c r="M50" s="230"/>
      <c r="N50" s="241"/>
    </row>
    <row r="51" spans="1:14" x14ac:dyDescent="0.25">
      <c r="A51" s="225">
        <f t="shared" si="3"/>
        <v>5</v>
      </c>
      <c r="B51" s="242"/>
      <c r="C51" s="233" t="s">
        <v>334</v>
      </c>
      <c r="D51" s="234">
        <f>D14</f>
        <v>0</v>
      </c>
      <c r="E51" s="219" t="s">
        <v>335</v>
      </c>
      <c r="F51" s="173"/>
      <c r="G51" s="235"/>
      <c r="N51" s="135"/>
    </row>
    <row r="52" spans="1:14" x14ac:dyDescent="0.25">
      <c r="A52" s="225">
        <f t="shared" si="3"/>
        <v>5</v>
      </c>
      <c r="B52" s="242"/>
      <c r="C52" s="173"/>
      <c r="D52" s="234">
        <f>SUM(D46:D51)</f>
        <v>0</v>
      </c>
      <c r="E52" s="219" t="s">
        <v>336</v>
      </c>
      <c r="F52" s="235"/>
      <c r="N52" s="135"/>
    </row>
    <row r="53" spans="1:14" x14ac:dyDescent="0.25">
      <c r="A53" s="236"/>
      <c r="B53" s="236"/>
      <c r="C53" s="236"/>
      <c r="D53" s="236"/>
      <c r="E53" s="236"/>
      <c r="F53" s="236"/>
      <c r="G53" s="236"/>
      <c r="H53" s="236"/>
      <c r="I53" s="430"/>
      <c r="J53" s="236"/>
      <c r="K53" s="236"/>
      <c r="L53" s="237"/>
      <c r="M53" s="236"/>
      <c r="N53" s="238"/>
    </row>
    <row r="54" spans="1:14" ht="66" x14ac:dyDescent="0.25">
      <c r="A54" s="220" t="s">
        <v>321</v>
      </c>
      <c r="B54" s="220" t="s">
        <v>2</v>
      </c>
      <c r="C54" s="220" t="s">
        <v>322</v>
      </c>
      <c r="D54" s="181" t="s">
        <v>323</v>
      </c>
      <c r="E54" s="221" t="s">
        <v>324</v>
      </c>
      <c r="F54" s="222" t="s">
        <v>325</v>
      </c>
      <c r="G54" s="223" t="s">
        <v>326</v>
      </c>
      <c r="H54" s="223" t="s">
        <v>327</v>
      </c>
      <c r="I54" s="182" t="s">
        <v>328</v>
      </c>
      <c r="J54" s="181" t="s">
        <v>329</v>
      </c>
      <c r="K54" s="181" t="s">
        <v>330</v>
      </c>
      <c r="L54" s="224" t="s">
        <v>115</v>
      </c>
      <c r="M54" s="223" t="s">
        <v>331</v>
      </c>
      <c r="N54" s="221" t="s">
        <v>332</v>
      </c>
    </row>
    <row r="55" spans="1:14" x14ac:dyDescent="0.25">
      <c r="A55" s="225">
        <f>A46+1</f>
        <v>6</v>
      </c>
      <c r="B55" s="407" t="s">
        <v>361</v>
      </c>
      <c r="C55" s="226"/>
      <c r="D55" s="227"/>
      <c r="E55" s="230"/>
      <c r="F55" s="230"/>
      <c r="G55" s="230"/>
      <c r="H55" s="231"/>
      <c r="I55" s="240"/>
      <c r="J55" s="227"/>
      <c r="K55" s="230"/>
      <c r="L55" s="172"/>
      <c r="M55" s="230"/>
      <c r="N55" s="229"/>
    </row>
    <row r="56" spans="1:14" x14ac:dyDescent="0.25">
      <c r="A56" s="225">
        <f t="shared" ref="A56:A61" si="4">A55</f>
        <v>6</v>
      </c>
      <c r="B56" s="232"/>
      <c r="C56" s="233"/>
      <c r="D56" s="227"/>
      <c r="E56" s="230"/>
      <c r="F56" s="230"/>
      <c r="G56" s="230"/>
      <c r="H56" s="231"/>
      <c r="I56" s="240"/>
      <c r="J56" s="227"/>
      <c r="K56" s="230"/>
      <c r="L56" s="172"/>
      <c r="M56" s="230"/>
      <c r="N56" s="229"/>
    </row>
    <row r="57" spans="1:14" x14ac:dyDescent="0.25">
      <c r="A57" s="225">
        <f t="shared" si="4"/>
        <v>6</v>
      </c>
      <c r="B57" s="232"/>
      <c r="C57" s="233"/>
      <c r="D57" s="227"/>
      <c r="E57" s="230"/>
      <c r="F57" s="230"/>
      <c r="G57" s="230"/>
      <c r="H57" s="231"/>
      <c r="I57" s="240"/>
      <c r="J57" s="227"/>
      <c r="K57" s="230"/>
      <c r="L57" s="172"/>
      <c r="M57" s="230"/>
      <c r="N57" s="229"/>
    </row>
    <row r="58" spans="1:14" x14ac:dyDescent="0.25">
      <c r="A58" s="225">
        <f t="shared" si="4"/>
        <v>6</v>
      </c>
      <c r="B58" s="232"/>
      <c r="C58" s="233"/>
      <c r="D58" s="227"/>
      <c r="E58" s="230"/>
      <c r="F58" s="230"/>
      <c r="G58" s="230"/>
      <c r="H58" s="239"/>
      <c r="I58" s="431"/>
      <c r="J58" s="240"/>
      <c r="K58" s="240"/>
      <c r="L58" s="172"/>
      <c r="M58" s="230"/>
      <c r="N58" s="241"/>
    </row>
    <row r="59" spans="1:14" x14ac:dyDescent="0.25">
      <c r="A59" s="225">
        <f t="shared" si="4"/>
        <v>6</v>
      </c>
      <c r="B59" s="232"/>
      <c r="C59" s="233"/>
      <c r="D59" s="227"/>
      <c r="E59" s="230"/>
      <c r="F59" s="230"/>
      <c r="G59" s="230"/>
      <c r="H59" s="239"/>
      <c r="I59" s="431"/>
      <c r="J59" s="240"/>
      <c r="K59" s="240"/>
      <c r="L59" s="172"/>
      <c r="M59" s="230"/>
      <c r="N59" s="241"/>
    </row>
    <row r="60" spans="1:14" x14ac:dyDescent="0.25">
      <c r="A60" s="225">
        <f t="shared" si="4"/>
        <v>6</v>
      </c>
      <c r="B60" s="232"/>
      <c r="C60" s="233" t="s">
        <v>334</v>
      </c>
      <c r="D60" s="234">
        <f>D14</f>
        <v>0</v>
      </c>
      <c r="E60" s="219" t="s">
        <v>335</v>
      </c>
      <c r="F60" s="173"/>
      <c r="G60" s="235"/>
      <c r="N60" s="135"/>
    </row>
    <row r="61" spans="1:14" x14ac:dyDescent="0.25">
      <c r="A61" s="225">
        <f t="shared" si="4"/>
        <v>6</v>
      </c>
      <c r="B61" s="232"/>
      <c r="C61" s="173"/>
      <c r="D61" s="234">
        <f>SUM(D55:D60)</f>
        <v>0</v>
      </c>
      <c r="E61" s="219" t="s">
        <v>336</v>
      </c>
      <c r="F61" s="235"/>
      <c r="N61" s="135"/>
    </row>
    <row r="62" spans="1:14" x14ac:dyDescent="0.25">
      <c r="N62" s="135"/>
    </row>
    <row r="63" spans="1:14" ht="66" x14ac:dyDescent="0.25">
      <c r="A63" s="220" t="s">
        <v>321</v>
      </c>
      <c r="B63" s="220" t="s">
        <v>2</v>
      </c>
      <c r="C63" s="220" t="s">
        <v>322</v>
      </c>
      <c r="D63" s="181" t="s">
        <v>323</v>
      </c>
      <c r="E63" s="221" t="s">
        <v>324</v>
      </c>
      <c r="F63" s="222" t="s">
        <v>325</v>
      </c>
      <c r="G63" s="223" t="s">
        <v>326</v>
      </c>
      <c r="H63" s="223" t="s">
        <v>327</v>
      </c>
      <c r="I63" s="182" t="s">
        <v>328</v>
      </c>
      <c r="J63" s="181" t="s">
        <v>329</v>
      </c>
      <c r="K63" s="181" t="s">
        <v>330</v>
      </c>
      <c r="L63" s="224" t="s">
        <v>115</v>
      </c>
      <c r="M63" s="223" t="s">
        <v>331</v>
      </c>
      <c r="N63" s="221" t="s">
        <v>332</v>
      </c>
    </row>
    <row r="64" spans="1:14" x14ac:dyDescent="0.25">
      <c r="A64" s="225">
        <f>A55+1</f>
        <v>7</v>
      </c>
      <c r="B64" s="407" t="s">
        <v>362</v>
      </c>
      <c r="C64" s="226"/>
      <c r="D64" s="227"/>
      <c r="E64" s="243"/>
      <c r="F64" s="243"/>
      <c r="G64" s="230"/>
      <c r="H64" s="231"/>
      <c r="I64" s="240"/>
      <c r="J64" s="227"/>
      <c r="K64" s="230"/>
      <c r="L64" s="172"/>
      <c r="M64" s="230"/>
      <c r="N64" s="229"/>
    </row>
    <row r="65" spans="1:14" x14ac:dyDescent="0.25">
      <c r="A65" s="225">
        <f t="shared" ref="A65:A70" si="5">A64</f>
        <v>7</v>
      </c>
      <c r="B65" s="232"/>
      <c r="C65" s="233"/>
      <c r="D65" s="227"/>
      <c r="E65" s="230"/>
      <c r="F65" s="230"/>
      <c r="G65" s="230"/>
      <c r="H65" s="239"/>
      <c r="I65" s="240"/>
      <c r="J65" s="227"/>
      <c r="K65" s="230"/>
      <c r="L65" s="172"/>
      <c r="M65" s="230"/>
      <c r="N65" s="241"/>
    </row>
    <row r="66" spans="1:14" x14ac:dyDescent="0.25">
      <c r="A66" s="225">
        <f t="shared" si="5"/>
        <v>7</v>
      </c>
      <c r="B66" s="232"/>
      <c r="C66" s="233"/>
      <c r="D66" s="227"/>
      <c r="E66" s="230"/>
      <c r="F66" s="230"/>
      <c r="G66" s="230"/>
      <c r="H66" s="239"/>
      <c r="I66" s="240"/>
      <c r="J66" s="227"/>
      <c r="K66" s="230"/>
      <c r="L66" s="172"/>
      <c r="M66" s="230"/>
      <c r="N66" s="241"/>
    </row>
    <row r="67" spans="1:14" x14ac:dyDescent="0.25">
      <c r="A67" s="225">
        <f t="shared" si="5"/>
        <v>7</v>
      </c>
      <c r="B67" s="232"/>
      <c r="C67" s="233"/>
      <c r="D67" s="227"/>
      <c r="E67" s="230"/>
      <c r="F67" s="230"/>
      <c r="G67" s="230"/>
      <c r="H67" s="239"/>
      <c r="I67" s="240"/>
      <c r="J67" s="227"/>
      <c r="K67" s="230"/>
      <c r="L67" s="172"/>
      <c r="M67" s="230"/>
      <c r="N67" s="241"/>
    </row>
    <row r="68" spans="1:14" x14ac:dyDescent="0.25">
      <c r="A68" s="225">
        <f t="shared" si="5"/>
        <v>7</v>
      </c>
      <c r="B68" s="232"/>
      <c r="C68" s="233" t="s">
        <v>333</v>
      </c>
      <c r="D68" s="227"/>
      <c r="E68" s="230"/>
      <c r="F68" s="230"/>
      <c r="G68" s="230"/>
      <c r="H68" s="239"/>
      <c r="I68" s="431"/>
      <c r="J68" s="240"/>
      <c r="K68" s="240"/>
      <c r="L68" s="172"/>
      <c r="M68" s="230"/>
      <c r="N68" s="241"/>
    </row>
    <row r="69" spans="1:14" x14ac:dyDescent="0.25">
      <c r="A69" s="225">
        <f t="shared" si="5"/>
        <v>7</v>
      </c>
      <c r="B69" s="232"/>
      <c r="C69" s="233" t="s">
        <v>334</v>
      </c>
      <c r="D69" s="234">
        <f>D14</f>
        <v>0</v>
      </c>
      <c r="E69" s="219" t="s">
        <v>335</v>
      </c>
      <c r="F69" s="173"/>
      <c r="G69" s="235"/>
      <c r="N69" s="135"/>
    </row>
    <row r="70" spans="1:14" x14ac:dyDescent="0.25">
      <c r="A70" s="225">
        <f t="shared" si="5"/>
        <v>7</v>
      </c>
      <c r="B70" s="232"/>
      <c r="C70" s="173"/>
      <c r="D70" s="234">
        <f>SUM(D64:D69)</f>
        <v>0</v>
      </c>
      <c r="E70" s="219" t="s">
        <v>336</v>
      </c>
      <c r="F70" s="235"/>
      <c r="N70" s="135"/>
    </row>
    <row r="71" spans="1:14" x14ac:dyDescent="0.25">
      <c r="A71" s="236"/>
      <c r="B71" s="236"/>
      <c r="C71" s="236"/>
      <c r="D71" s="236"/>
      <c r="E71" s="236"/>
      <c r="F71" s="236"/>
      <c r="G71" s="236"/>
      <c r="H71" s="236"/>
      <c r="I71" s="430"/>
      <c r="J71" s="236"/>
      <c r="K71" s="236"/>
      <c r="L71" s="237"/>
      <c r="M71" s="236"/>
      <c r="N71" s="238"/>
    </row>
    <row r="72" spans="1:14" ht="66" x14ac:dyDescent="0.25">
      <c r="A72" s="220" t="s">
        <v>321</v>
      </c>
      <c r="B72" s="220" t="s">
        <v>2</v>
      </c>
      <c r="C72" s="220" t="s">
        <v>322</v>
      </c>
      <c r="D72" s="181" t="s">
        <v>323</v>
      </c>
      <c r="E72" s="221" t="s">
        <v>324</v>
      </c>
      <c r="F72" s="222" t="s">
        <v>325</v>
      </c>
      <c r="G72" s="223" t="s">
        <v>326</v>
      </c>
      <c r="H72" s="223" t="s">
        <v>327</v>
      </c>
      <c r="I72" s="182" t="s">
        <v>328</v>
      </c>
      <c r="J72" s="181" t="s">
        <v>329</v>
      </c>
      <c r="K72" s="181" t="s">
        <v>330</v>
      </c>
      <c r="L72" s="224" t="s">
        <v>115</v>
      </c>
      <c r="M72" s="223" t="s">
        <v>331</v>
      </c>
      <c r="N72" s="221" t="s">
        <v>332</v>
      </c>
    </row>
    <row r="73" spans="1:14" x14ac:dyDescent="0.25">
      <c r="A73" s="225">
        <f>A64+1</f>
        <v>8</v>
      </c>
      <c r="B73" s="407" t="s">
        <v>363</v>
      </c>
      <c r="C73" s="226"/>
      <c r="D73" s="227"/>
      <c r="E73" s="230"/>
      <c r="F73" s="230"/>
      <c r="G73" s="230"/>
      <c r="H73" s="231"/>
      <c r="I73" s="240"/>
      <c r="J73" s="240"/>
      <c r="K73" s="230"/>
      <c r="L73" s="240"/>
      <c r="M73" s="230"/>
      <c r="N73" s="228"/>
    </row>
    <row r="74" spans="1:14" x14ac:dyDescent="0.25">
      <c r="A74" s="225">
        <f t="shared" ref="A74:A79" si="6">A73</f>
        <v>8</v>
      </c>
      <c r="B74" s="232"/>
      <c r="C74" s="233"/>
      <c r="D74" s="227"/>
      <c r="E74" s="230"/>
      <c r="F74" s="230"/>
      <c r="G74" s="230"/>
      <c r="H74" s="239"/>
      <c r="I74" s="240"/>
      <c r="J74" s="227"/>
      <c r="K74" s="230"/>
      <c r="L74" s="172"/>
      <c r="M74" s="230"/>
      <c r="N74" s="241"/>
    </row>
    <row r="75" spans="1:14" x14ac:dyDescent="0.25">
      <c r="A75" s="225">
        <f t="shared" si="6"/>
        <v>8</v>
      </c>
      <c r="B75" s="232"/>
      <c r="C75" s="233"/>
      <c r="D75" s="227"/>
      <c r="E75" s="230"/>
      <c r="F75" s="230"/>
      <c r="G75" s="230"/>
      <c r="H75" s="239"/>
      <c r="I75" s="240"/>
      <c r="J75" s="240"/>
      <c r="K75" s="240"/>
      <c r="L75" s="240"/>
      <c r="M75" s="230"/>
      <c r="N75" s="241"/>
    </row>
    <row r="76" spans="1:14" x14ac:dyDescent="0.25">
      <c r="A76" s="225">
        <f t="shared" si="6"/>
        <v>8</v>
      </c>
      <c r="B76" s="232"/>
      <c r="C76" s="233"/>
      <c r="D76" s="227"/>
      <c r="E76" s="230"/>
      <c r="F76" s="230"/>
      <c r="G76" s="230"/>
      <c r="H76" s="239"/>
      <c r="I76" s="240"/>
      <c r="J76" s="240"/>
      <c r="K76" s="240"/>
      <c r="L76" s="240"/>
      <c r="M76" s="230"/>
      <c r="N76" s="241"/>
    </row>
    <row r="77" spans="1:14" x14ac:dyDescent="0.25">
      <c r="A77" s="225">
        <f t="shared" si="6"/>
        <v>8</v>
      </c>
      <c r="B77" s="232"/>
      <c r="C77" s="233" t="s">
        <v>333</v>
      </c>
      <c r="D77" s="227"/>
      <c r="E77" s="230"/>
      <c r="F77" s="230"/>
      <c r="G77" s="230"/>
      <c r="H77" s="239"/>
      <c r="I77" s="240"/>
      <c r="J77" s="240"/>
      <c r="K77" s="240"/>
      <c r="L77" s="240"/>
      <c r="M77" s="230"/>
      <c r="N77" s="241"/>
    </row>
    <row r="78" spans="1:14" x14ac:dyDescent="0.25">
      <c r="A78" s="225">
        <f t="shared" si="6"/>
        <v>8</v>
      </c>
      <c r="B78" s="232"/>
      <c r="C78" s="233" t="s">
        <v>334</v>
      </c>
      <c r="D78" s="234">
        <f>D14</f>
        <v>0</v>
      </c>
      <c r="E78" s="219" t="s">
        <v>335</v>
      </c>
      <c r="F78" s="173"/>
      <c r="G78" s="235"/>
      <c r="L78" s="163"/>
      <c r="N78" s="135"/>
    </row>
    <row r="79" spans="1:14" x14ac:dyDescent="0.25">
      <c r="A79" s="225">
        <f t="shared" si="6"/>
        <v>8</v>
      </c>
      <c r="B79" s="232"/>
      <c r="C79" s="173"/>
      <c r="D79" s="234">
        <f>SUM(D73:D78)</f>
        <v>0</v>
      </c>
      <c r="E79" s="219" t="s">
        <v>336</v>
      </c>
      <c r="F79" s="235"/>
      <c r="N79" s="135"/>
    </row>
    <row r="80" spans="1:14" x14ac:dyDescent="0.25">
      <c r="A80" s="236"/>
      <c r="B80" s="236"/>
      <c r="C80" s="236"/>
      <c r="D80" s="236"/>
      <c r="E80" s="236"/>
      <c r="F80" s="236"/>
      <c r="G80" s="236"/>
      <c r="H80" s="236"/>
      <c r="I80" s="430"/>
      <c r="J80" s="236"/>
      <c r="K80" s="236"/>
      <c r="L80" s="237"/>
      <c r="M80" s="236"/>
      <c r="N80" s="238"/>
    </row>
    <row r="81" spans="1:14" ht="66" x14ac:dyDescent="0.25">
      <c r="A81" s="220" t="s">
        <v>321</v>
      </c>
      <c r="B81" s="220" t="s">
        <v>2</v>
      </c>
      <c r="C81" s="220" t="s">
        <v>322</v>
      </c>
      <c r="D81" s="181" t="s">
        <v>323</v>
      </c>
      <c r="E81" s="221" t="s">
        <v>324</v>
      </c>
      <c r="F81" s="222" t="s">
        <v>325</v>
      </c>
      <c r="G81" s="223" t="s">
        <v>326</v>
      </c>
      <c r="H81" s="223" t="s">
        <v>327</v>
      </c>
      <c r="I81" s="182" t="s">
        <v>328</v>
      </c>
      <c r="J81" s="181" t="s">
        <v>329</v>
      </c>
      <c r="K81" s="181" t="s">
        <v>330</v>
      </c>
      <c r="L81" s="224" t="s">
        <v>115</v>
      </c>
      <c r="M81" s="223" t="s">
        <v>331</v>
      </c>
      <c r="N81" s="221" t="s">
        <v>332</v>
      </c>
    </row>
    <row r="82" spans="1:14" x14ac:dyDescent="0.25">
      <c r="A82" s="225">
        <f>A73+1</f>
        <v>9</v>
      </c>
      <c r="B82" s="407" t="s">
        <v>364</v>
      </c>
      <c r="C82" s="226"/>
      <c r="D82" s="227"/>
      <c r="E82" s="243"/>
      <c r="F82" s="243"/>
      <c r="G82" s="230"/>
      <c r="H82" s="231"/>
      <c r="I82" s="240"/>
      <c r="J82" s="227"/>
      <c r="K82" s="230"/>
      <c r="L82" s="172"/>
      <c r="M82" s="230"/>
      <c r="N82" s="244"/>
    </row>
    <row r="83" spans="1:14" x14ac:dyDescent="0.25">
      <c r="A83" s="225">
        <f t="shared" ref="A83:A88" si="7">A82</f>
        <v>9</v>
      </c>
      <c r="B83" s="232"/>
      <c r="C83" s="233"/>
      <c r="D83" s="227"/>
      <c r="E83" s="230"/>
      <c r="F83" s="230"/>
      <c r="G83" s="230"/>
      <c r="H83" s="239"/>
      <c r="I83" s="240"/>
      <c r="J83" s="227"/>
      <c r="K83" s="230"/>
      <c r="L83" s="172"/>
      <c r="M83" s="230"/>
      <c r="N83" s="241"/>
    </row>
    <row r="84" spans="1:14" x14ac:dyDescent="0.25">
      <c r="A84" s="225">
        <f t="shared" si="7"/>
        <v>9</v>
      </c>
      <c r="B84" s="232"/>
      <c r="C84" s="233"/>
      <c r="D84" s="227"/>
      <c r="E84" s="230"/>
      <c r="F84" s="230"/>
      <c r="G84" s="230"/>
      <c r="H84" s="239"/>
      <c r="I84" s="240"/>
      <c r="J84" s="227"/>
      <c r="K84" s="230"/>
      <c r="L84" s="172"/>
      <c r="M84" s="230"/>
      <c r="N84" s="241"/>
    </row>
    <row r="85" spans="1:14" x14ac:dyDescent="0.25">
      <c r="A85" s="225">
        <f t="shared" si="7"/>
        <v>9</v>
      </c>
      <c r="B85" s="232"/>
      <c r="C85" s="233"/>
      <c r="D85" s="227"/>
      <c r="E85" s="230"/>
      <c r="F85" s="230"/>
      <c r="G85" s="230"/>
      <c r="H85" s="239"/>
      <c r="I85" s="431"/>
      <c r="J85" s="240"/>
      <c r="K85" s="240"/>
      <c r="L85" s="172"/>
      <c r="M85" s="230"/>
      <c r="N85" s="241"/>
    </row>
    <row r="86" spans="1:14" x14ac:dyDescent="0.25">
      <c r="A86" s="225">
        <f t="shared" si="7"/>
        <v>9</v>
      </c>
      <c r="B86" s="232"/>
      <c r="C86" s="233"/>
      <c r="D86" s="227"/>
      <c r="E86" s="230"/>
      <c r="F86" s="230"/>
      <c r="G86" s="230"/>
      <c r="H86" s="239"/>
      <c r="I86" s="431"/>
      <c r="J86" s="240"/>
      <c r="K86" s="240"/>
      <c r="L86" s="172"/>
      <c r="M86" s="230"/>
      <c r="N86" s="241"/>
    </row>
    <row r="87" spans="1:14" x14ac:dyDescent="0.25">
      <c r="A87" s="225">
        <f t="shared" si="7"/>
        <v>9</v>
      </c>
      <c r="B87" s="232"/>
      <c r="C87" s="233"/>
      <c r="D87" s="234"/>
      <c r="E87" s="219" t="s">
        <v>335</v>
      </c>
      <c r="F87" s="173"/>
      <c r="G87" s="235"/>
      <c r="N87" s="135"/>
    </row>
    <row r="88" spans="1:14" x14ac:dyDescent="0.25">
      <c r="A88" s="225">
        <f t="shared" si="7"/>
        <v>9</v>
      </c>
      <c r="B88" s="232"/>
      <c r="C88" s="173"/>
      <c r="D88" s="234">
        <f>SUM(D82:D87)</f>
        <v>0</v>
      </c>
      <c r="E88" s="219" t="s">
        <v>336</v>
      </c>
      <c r="F88" s="235"/>
      <c r="N88" s="135"/>
    </row>
    <row r="89" spans="1:14" x14ac:dyDescent="0.25">
      <c r="A89" s="236"/>
      <c r="B89" s="236"/>
      <c r="C89" s="236"/>
      <c r="D89" s="236"/>
      <c r="E89" s="236"/>
      <c r="F89" s="236"/>
      <c r="G89" s="236"/>
      <c r="H89" s="236"/>
      <c r="I89" s="430"/>
      <c r="J89" s="236"/>
      <c r="K89" s="236"/>
      <c r="L89" s="237"/>
      <c r="M89" s="236"/>
      <c r="N89" s="238"/>
    </row>
    <row r="90" spans="1:14" ht="66" x14ac:dyDescent="0.25">
      <c r="A90" s="220" t="s">
        <v>321</v>
      </c>
      <c r="B90" s="220" t="s">
        <v>2</v>
      </c>
      <c r="C90" s="220" t="s">
        <v>322</v>
      </c>
      <c r="D90" s="181" t="s">
        <v>323</v>
      </c>
      <c r="E90" s="221" t="s">
        <v>324</v>
      </c>
      <c r="F90" s="222" t="s">
        <v>325</v>
      </c>
      <c r="G90" s="223" t="s">
        <v>326</v>
      </c>
      <c r="H90" s="223" t="s">
        <v>327</v>
      </c>
      <c r="I90" s="182" t="s">
        <v>328</v>
      </c>
      <c r="J90" s="181" t="s">
        <v>329</v>
      </c>
      <c r="K90" s="181" t="s">
        <v>330</v>
      </c>
      <c r="L90" s="224" t="s">
        <v>115</v>
      </c>
      <c r="M90" s="223" t="s">
        <v>331</v>
      </c>
      <c r="N90" s="221" t="s">
        <v>332</v>
      </c>
    </row>
    <row r="91" spans="1:14" x14ac:dyDescent="0.25">
      <c r="A91" s="225">
        <f>A82+1</f>
        <v>10</v>
      </c>
      <c r="B91" s="407" t="s">
        <v>358</v>
      </c>
      <c r="C91" s="226"/>
      <c r="D91" s="227"/>
      <c r="E91" s="230"/>
      <c r="F91" s="230"/>
      <c r="G91" s="245"/>
      <c r="H91" s="246"/>
      <c r="I91" s="432"/>
      <c r="J91" s="240"/>
      <c r="K91" s="240"/>
      <c r="L91" s="172"/>
      <c r="M91" s="245"/>
      <c r="N91" s="247"/>
    </row>
    <row r="92" spans="1:14" x14ac:dyDescent="0.25">
      <c r="A92" s="225">
        <f t="shared" ref="A92:A97" si="8">A91</f>
        <v>10</v>
      </c>
      <c r="B92" s="232"/>
      <c r="C92" s="233"/>
      <c r="D92" s="227"/>
      <c r="E92" s="230"/>
      <c r="F92" s="230"/>
      <c r="G92" s="230"/>
      <c r="H92" s="239"/>
      <c r="I92" s="240"/>
      <c r="J92" s="227"/>
      <c r="K92" s="230"/>
      <c r="L92" s="172"/>
      <c r="M92" s="230"/>
      <c r="N92" s="171"/>
    </row>
    <row r="93" spans="1:14" x14ac:dyDescent="0.25">
      <c r="A93" s="225">
        <f t="shared" si="8"/>
        <v>10</v>
      </c>
      <c r="B93" s="232"/>
      <c r="C93" s="233"/>
      <c r="D93" s="227"/>
      <c r="E93" s="230"/>
      <c r="F93" s="230"/>
      <c r="G93" s="230"/>
      <c r="H93" s="239"/>
      <c r="I93" s="431"/>
      <c r="J93" s="240"/>
      <c r="K93" s="240"/>
      <c r="L93" s="172"/>
      <c r="M93" s="230"/>
      <c r="N93" s="171"/>
    </row>
    <row r="94" spans="1:14" x14ac:dyDescent="0.25">
      <c r="A94" s="225">
        <f t="shared" si="8"/>
        <v>10</v>
      </c>
      <c r="B94" s="232"/>
      <c r="C94" s="233"/>
      <c r="D94" s="227"/>
      <c r="E94" s="230"/>
      <c r="F94" s="230"/>
      <c r="G94" s="230"/>
      <c r="H94" s="239"/>
      <c r="I94" s="431"/>
      <c r="J94" s="240"/>
      <c r="K94" s="240"/>
      <c r="L94" s="172"/>
      <c r="M94" s="230"/>
      <c r="N94" s="171"/>
    </row>
    <row r="95" spans="1:14" x14ac:dyDescent="0.25">
      <c r="A95" s="225">
        <f t="shared" si="8"/>
        <v>10</v>
      </c>
      <c r="B95" s="232"/>
      <c r="C95" s="233"/>
      <c r="D95" s="227"/>
      <c r="E95" s="230"/>
      <c r="F95" s="230"/>
      <c r="G95" s="230"/>
      <c r="H95" s="239"/>
      <c r="I95" s="431"/>
      <c r="J95" s="240"/>
      <c r="K95" s="240"/>
      <c r="L95" s="172"/>
      <c r="M95" s="230"/>
      <c r="N95" s="171"/>
    </row>
    <row r="96" spans="1:14" x14ac:dyDescent="0.25">
      <c r="A96" s="225">
        <f t="shared" si="8"/>
        <v>10</v>
      </c>
      <c r="B96" s="232"/>
      <c r="C96" s="233"/>
      <c r="D96" s="234"/>
      <c r="E96" s="219" t="s">
        <v>335</v>
      </c>
      <c r="F96" s="173"/>
      <c r="G96" s="235"/>
    </row>
    <row r="97" spans="1:14" x14ac:dyDescent="0.25">
      <c r="A97" s="225">
        <f t="shared" si="8"/>
        <v>10</v>
      </c>
      <c r="B97" s="232"/>
      <c r="C97" s="173"/>
      <c r="D97" s="234">
        <f>SUM(D91:D96)</f>
        <v>0</v>
      </c>
      <c r="E97" s="219" t="s">
        <v>336</v>
      </c>
      <c r="F97" s="235"/>
    </row>
    <row r="98" spans="1:14" x14ac:dyDescent="0.25">
      <c r="A98" s="236"/>
      <c r="B98" s="236"/>
      <c r="C98" s="236"/>
      <c r="D98" s="236"/>
      <c r="E98" s="236"/>
      <c r="F98" s="236"/>
      <c r="G98" s="236"/>
      <c r="H98" s="236"/>
      <c r="I98" s="430"/>
      <c r="J98" s="236"/>
      <c r="K98" s="236"/>
      <c r="L98" s="237"/>
      <c r="M98" s="236"/>
      <c r="N98" s="236"/>
    </row>
    <row r="99" spans="1:14" ht="66" x14ac:dyDescent="0.25">
      <c r="A99" s="220" t="s">
        <v>321</v>
      </c>
      <c r="B99" s="220" t="s">
        <v>2</v>
      </c>
      <c r="C99" s="220" t="s">
        <v>322</v>
      </c>
      <c r="D99" s="181" t="s">
        <v>323</v>
      </c>
      <c r="E99" s="221" t="s">
        <v>324</v>
      </c>
      <c r="F99" s="222" t="s">
        <v>325</v>
      </c>
      <c r="G99" s="223" t="s">
        <v>326</v>
      </c>
      <c r="H99" s="223" t="s">
        <v>327</v>
      </c>
      <c r="I99" s="182" t="s">
        <v>328</v>
      </c>
      <c r="J99" s="181" t="s">
        <v>329</v>
      </c>
      <c r="K99" s="181" t="s">
        <v>330</v>
      </c>
      <c r="L99" s="224" t="s">
        <v>115</v>
      </c>
      <c r="M99" s="223" t="s">
        <v>331</v>
      </c>
      <c r="N99" s="221" t="s">
        <v>332</v>
      </c>
    </row>
    <row r="100" spans="1:14" x14ac:dyDescent="0.25">
      <c r="A100" s="225">
        <f>A91+1</f>
        <v>11</v>
      </c>
      <c r="B100" s="407" t="s">
        <v>365</v>
      </c>
      <c r="C100" s="226"/>
      <c r="D100" s="227"/>
      <c r="E100" s="230"/>
      <c r="F100" s="230"/>
      <c r="G100" s="245"/>
      <c r="H100" s="246"/>
      <c r="I100" s="432"/>
      <c r="J100" s="240"/>
      <c r="K100" s="240"/>
      <c r="L100" s="172"/>
      <c r="M100" s="245"/>
      <c r="N100" s="247"/>
    </row>
    <row r="101" spans="1:14" x14ac:dyDescent="0.25">
      <c r="A101" s="225">
        <f t="shared" ref="A101" si="9">A100</f>
        <v>11</v>
      </c>
      <c r="B101" s="232"/>
      <c r="C101" s="233"/>
      <c r="D101" s="227"/>
      <c r="E101" s="230"/>
      <c r="F101" s="243"/>
      <c r="G101" s="243"/>
      <c r="H101" s="239"/>
      <c r="I101" s="240"/>
      <c r="J101" s="409"/>
      <c r="K101" s="411"/>
      <c r="L101" s="410"/>
      <c r="M101" s="230"/>
      <c r="N101" s="434"/>
    </row>
    <row r="102" spans="1:14" x14ac:dyDescent="0.25">
      <c r="A102" s="225">
        <f t="shared" ref="A102" si="10">A101</f>
        <v>11</v>
      </c>
      <c r="B102" s="232"/>
      <c r="C102" s="233"/>
      <c r="D102" s="227"/>
      <c r="E102" s="230"/>
      <c r="F102" s="243"/>
      <c r="G102" s="243"/>
      <c r="H102" s="239"/>
      <c r="I102" s="240"/>
      <c r="J102" s="409"/>
      <c r="K102" s="411"/>
      <c r="L102" s="410"/>
      <c r="M102" s="230"/>
      <c r="N102" s="434"/>
    </row>
    <row r="103" spans="1:14" x14ac:dyDescent="0.25">
      <c r="A103" s="225">
        <f t="shared" ref="A103" si="11">A102</f>
        <v>11</v>
      </c>
      <c r="B103" s="232"/>
      <c r="C103" s="233"/>
      <c r="D103" s="227"/>
      <c r="E103" s="230"/>
      <c r="F103" s="243"/>
      <c r="G103" s="243"/>
      <c r="H103" s="239"/>
      <c r="I103" s="240"/>
      <c r="J103" s="409"/>
      <c r="K103" s="411"/>
      <c r="L103" s="410"/>
      <c r="M103" s="230"/>
      <c r="N103" s="434"/>
    </row>
    <row r="104" spans="1:14" x14ac:dyDescent="0.25">
      <c r="A104" s="225">
        <f t="shared" ref="A104" si="12">A103</f>
        <v>11</v>
      </c>
      <c r="B104" s="232"/>
      <c r="C104" s="233"/>
      <c r="D104" s="227"/>
      <c r="E104" s="230"/>
      <c r="F104" s="230"/>
      <c r="G104" s="230"/>
      <c r="H104" s="239"/>
      <c r="I104" s="431"/>
      <c r="J104" s="240"/>
      <c r="K104" s="240"/>
      <c r="L104" s="172"/>
      <c r="M104" s="230"/>
      <c r="N104" s="171"/>
    </row>
    <row r="105" spans="1:14" x14ac:dyDescent="0.25">
      <c r="A105" s="225">
        <f t="shared" ref="A105" si="13">A104</f>
        <v>11</v>
      </c>
      <c r="B105" s="232"/>
      <c r="C105" s="233"/>
      <c r="D105" s="234"/>
      <c r="E105" s="219" t="s">
        <v>335</v>
      </c>
      <c r="F105" s="173"/>
      <c r="G105" s="235"/>
    </row>
    <row r="106" spans="1:14" x14ac:dyDescent="0.25">
      <c r="A106" s="225">
        <f t="shared" ref="A106" si="14">A105</f>
        <v>11</v>
      </c>
      <c r="B106" s="232"/>
      <c r="C106" s="173"/>
      <c r="D106" s="234">
        <f>SUM(D100:D105)</f>
        <v>0</v>
      </c>
      <c r="E106" s="219" t="s">
        <v>336</v>
      </c>
      <c r="F106" s="235"/>
    </row>
    <row r="107" spans="1:14" x14ac:dyDescent="0.25">
      <c r="A107" s="236"/>
      <c r="B107" s="236"/>
      <c r="C107" s="236"/>
      <c r="D107" s="236"/>
      <c r="E107" s="236"/>
      <c r="F107" s="236"/>
      <c r="G107" s="236"/>
      <c r="H107" s="236"/>
      <c r="I107" s="430"/>
      <c r="J107" s="236"/>
      <c r="K107" s="236"/>
      <c r="L107" s="237"/>
      <c r="M107" s="236"/>
      <c r="N107" s="236"/>
    </row>
    <row r="108" spans="1:14" ht="66" x14ac:dyDescent="0.25">
      <c r="A108" s="220" t="s">
        <v>321</v>
      </c>
      <c r="B108" s="220" t="s">
        <v>2</v>
      </c>
      <c r="C108" s="220" t="s">
        <v>322</v>
      </c>
      <c r="D108" s="181" t="s">
        <v>323</v>
      </c>
      <c r="E108" s="221" t="s">
        <v>324</v>
      </c>
      <c r="F108" s="222" t="s">
        <v>325</v>
      </c>
      <c r="G108" s="223" t="s">
        <v>326</v>
      </c>
      <c r="H108" s="223" t="s">
        <v>327</v>
      </c>
      <c r="I108" s="182" t="s">
        <v>328</v>
      </c>
      <c r="J108" s="181" t="s">
        <v>329</v>
      </c>
      <c r="K108" s="181" t="s">
        <v>330</v>
      </c>
      <c r="L108" s="224" t="s">
        <v>115</v>
      </c>
      <c r="M108" s="223" t="s">
        <v>331</v>
      </c>
      <c r="N108" s="221" t="s">
        <v>332</v>
      </c>
    </row>
    <row r="109" spans="1:14" x14ac:dyDescent="0.25">
      <c r="A109" s="225">
        <f>A100+1</f>
        <v>12</v>
      </c>
      <c r="B109" s="407" t="s">
        <v>195</v>
      </c>
      <c r="C109" s="226"/>
      <c r="D109" s="227"/>
      <c r="E109" s="230"/>
      <c r="F109" s="230"/>
      <c r="G109" s="245"/>
      <c r="H109" s="246"/>
      <c r="I109" s="432"/>
      <c r="J109" s="240"/>
      <c r="K109" s="240"/>
      <c r="L109" s="172"/>
      <c r="M109" s="245"/>
      <c r="N109" s="247"/>
    </row>
    <row r="110" spans="1:14" x14ac:dyDescent="0.25">
      <c r="A110" s="225">
        <f t="shared" ref="A110" si="15">A109</f>
        <v>12</v>
      </c>
      <c r="B110" s="232"/>
      <c r="C110" s="233"/>
      <c r="D110" s="227"/>
      <c r="E110" s="230"/>
      <c r="F110" s="230"/>
      <c r="G110" s="230"/>
      <c r="H110" s="239"/>
      <c r="I110" s="240"/>
      <c r="J110" s="409"/>
      <c r="K110" s="411"/>
      <c r="L110" s="410"/>
      <c r="M110" s="230"/>
      <c r="N110" s="171"/>
    </row>
    <row r="111" spans="1:14" x14ac:dyDescent="0.25">
      <c r="A111" s="225">
        <f t="shared" ref="A111" si="16">A110</f>
        <v>12</v>
      </c>
      <c r="B111" s="232"/>
      <c r="C111" s="233"/>
      <c r="D111" s="227"/>
      <c r="E111" s="230"/>
      <c r="F111" s="230"/>
      <c r="G111" s="230"/>
      <c r="H111" s="239"/>
      <c r="I111" s="240"/>
      <c r="J111" s="409"/>
      <c r="K111" s="411"/>
      <c r="L111" s="410"/>
      <c r="M111" s="230"/>
      <c r="N111" s="171"/>
    </row>
    <row r="112" spans="1:14" x14ac:dyDescent="0.25">
      <c r="A112" s="225">
        <f t="shared" ref="A112" si="17">A111</f>
        <v>12</v>
      </c>
      <c r="B112" s="232"/>
      <c r="C112" s="233"/>
      <c r="D112" s="227"/>
      <c r="E112" s="230"/>
      <c r="F112" s="230"/>
      <c r="G112" s="230"/>
      <c r="H112" s="239"/>
      <c r="I112" s="240"/>
      <c r="J112" s="409"/>
      <c r="K112" s="411"/>
      <c r="L112" s="410"/>
      <c r="M112" s="230"/>
      <c r="N112" s="171"/>
    </row>
    <row r="113" spans="1:14" x14ac:dyDescent="0.25">
      <c r="A113" s="225">
        <f t="shared" ref="A113" si="18">A112</f>
        <v>12</v>
      </c>
      <c r="B113" s="232"/>
      <c r="C113" s="233"/>
      <c r="D113" s="227"/>
      <c r="E113" s="230"/>
      <c r="F113" s="230"/>
      <c r="G113" s="230"/>
      <c r="H113" s="239"/>
      <c r="I113" s="240"/>
      <c r="J113" s="409"/>
      <c r="K113" s="411"/>
      <c r="L113" s="410"/>
      <c r="M113" s="230"/>
      <c r="N113" s="171"/>
    </row>
    <row r="114" spans="1:14" x14ac:dyDescent="0.25">
      <c r="A114" s="225">
        <f t="shared" ref="A114" si="19">A113</f>
        <v>12</v>
      </c>
      <c r="B114" s="232"/>
      <c r="C114" s="233"/>
      <c r="D114" s="234"/>
      <c r="E114" s="219" t="s">
        <v>335</v>
      </c>
      <c r="F114" s="173"/>
      <c r="G114" s="235"/>
    </row>
    <row r="115" spans="1:14" x14ac:dyDescent="0.25">
      <c r="A115" s="225">
        <f t="shared" ref="A115" si="20">A114</f>
        <v>12</v>
      </c>
      <c r="B115" s="232"/>
      <c r="C115" s="173"/>
      <c r="D115" s="234">
        <f>SUM(D109:D114)</f>
        <v>0</v>
      </c>
      <c r="E115" s="219" t="s">
        <v>336</v>
      </c>
      <c r="F115" s="235"/>
    </row>
    <row r="116" spans="1:14" x14ac:dyDescent="0.25">
      <c r="A116" s="236"/>
      <c r="B116" s="236"/>
      <c r="C116" s="236"/>
      <c r="D116" s="236"/>
      <c r="E116" s="236"/>
      <c r="F116" s="236"/>
      <c r="G116" s="236"/>
      <c r="H116" s="236"/>
      <c r="I116" s="430"/>
      <c r="J116" s="236"/>
      <c r="K116" s="236"/>
      <c r="L116" s="237"/>
      <c r="M116" s="236"/>
      <c r="N116" s="236"/>
    </row>
    <row r="117" spans="1:14" ht="66" x14ac:dyDescent="0.25">
      <c r="A117" s="220" t="s">
        <v>321</v>
      </c>
      <c r="B117" s="220" t="s">
        <v>2</v>
      </c>
      <c r="C117" s="220" t="s">
        <v>322</v>
      </c>
      <c r="D117" s="181" t="s">
        <v>323</v>
      </c>
      <c r="E117" s="221" t="s">
        <v>324</v>
      </c>
      <c r="F117" s="222" t="s">
        <v>325</v>
      </c>
      <c r="G117" s="223" t="s">
        <v>326</v>
      </c>
      <c r="H117" s="223" t="s">
        <v>327</v>
      </c>
      <c r="I117" s="182" t="s">
        <v>328</v>
      </c>
      <c r="J117" s="181" t="s">
        <v>329</v>
      </c>
      <c r="K117" s="181" t="s">
        <v>330</v>
      </c>
      <c r="L117" s="224" t="s">
        <v>115</v>
      </c>
      <c r="M117" s="223" t="s">
        <v>331</v>
      </c>
      <c r="N117" s="221" t="s">
        <v>332</v>
      </c>
    </row>
    <row r="118" spans="1:14" x14ac:dyDescent="0.25">
      <c r="A118" s="225">
        <f>A109+1</f>
        <v>13</v>
      </c>
      <c r="B118" s="407" t="s">
        <v>366</v>
      </c>
      <c r="C118" s="226"/>
      <c r="D118" s="227"/>
      <c r="E118" s="230"/>
      <c r="F118" s="230"/>
      <c r="G118" s="245"/>
      <c r="H118" s="245"/>
      <c r="I118" s="433"/>
      <c r="J118" s="240"/>
      <c r="K118" s="240"/>
      <c r="L118" s="240"/>
      <c r="M118" s="245"/>
      <c r="N118" s="247"/>
    </row>
    <row r="119" spans="1:14" x14ac:dyDescent="0.25">
      <c r="A119" s="225">
        <f t="shared" ref="A119" si="21">A118</f>
        <v>13</v>
      </c>
      <c r="B119" s="232"/>
      <c r="C119" s="233"/>
      <c r="D119" s="227"/>
      <c r="E119" s="230"/>
      <c r="F119" s="230"/>
      <c r="G119" s="230"/>
      <c r="H119" s="239"/>
      <c r="I119" s="240"/>
      <c r="J119" s="409"/>
      <c r="K119" s="411"/>
      <c r="L119" s="410"/>
      <c r="M119" s="230"/>
      <c r="N119" s="171"/>
    </row>
    <row r="120" spans="1:14" x14ac:dyDescent="0.25">
      <c r="A120" s="225">
        <f t="shared" ref="A120" si="22">A119</f>
        <v>13</v>
      </c>
      <c r="B120" s="232"/>
      <c r="C120" s="233"/>
      <c r="D120" s="227"/>
      <c r="E120" s="230"/>
      <c r="F120" s="230"/>
      <c r="G120" s="230"/>
      <c r="H120" s="239"/>
      <c r="I120" s="240"/>
      <c r="J120" s="409"/>
      <c r="K120" s="411"/>
      <c r="L120" s="410"/>
      <c r="M120" s="230"/>
      <c r="N120" s="171"/>
    </row>
    <row r="121" spans="1:14" x14ac:dyDescent="0.25">
      <c r="A121" s="225">
        <f t="shared" ref="A121" si="23">A120</f>
        <v>13</v>
      </c>
      <c r="B121" s="232"/>
      <c r="C121" s="233"/>
      <c r="D121" s="227"/>
      <c r="E121" s="230"/>
      <c r="F121" s="230"/>
      <c r="G121" s="230"/>
      <c r="H121" s="239"/>
      <c r="I121" s="240"/>
      <c r="J121" s="409"/>
      <c r="K121" s="411"/>
      <c r="L121" s="410"/>
      <c r="M121" s="230"/>
      <c r="N121" s="171"/>
    </row>
    <row r="122" spans="1:14" x14ac:dyDescent="0.25">
      <c r="A122" s="225">
        <f t="shared" ref="A122" si="24">A121</f>
        <v>13</v>
      </c>
      <c r="B122" s="232"/>
      <c r="C122" s="233"/>
      <c r="D122" s="227"/>
      <c r="E122" s="230"/>
      <c r="F122" s="230"/>
      <c r="G122" s="230"/>
      <c r="H122" s="239"/>
      <c r="I122" s="240"/>
      <c r="J122" s="409"/>
      <c r="K122" s="411"/>
      <c r="L122" s="410"/>
      <c r="M122" s="230"/>
      <c r="N122" s="171"/>
    </row>
    <row r="123" spans="1:14" x14ac:dyDescent="0.25">
      <c r="A123" s="225">
        <f t="shared" ref="A123" si="25">A122</f>
        <v>13</v>
      </c>
      <c r="B123" s="232"/>
      <c r="C123" s="233"/>
      <c r="D123" s="234"/>
      <c r="E123" s="219" t="s">
        <v>335</v>
      </c>
      <c r="F123" s="173"/>
      <c r="G123" s="235"/>
    </row>
    <row r="124" spans="1:14" x14ac:dyDescent="0.25">
      <c r="A124" s="225">
        <f t="shared" ref="A124" si="26">A123</f>
        <v>13</v>
      </c>
      <c r="B124" s="232"/>
      <c r="C124" s="173"/>
      <c r="D124" s="234">
        <f>SUM(D118:D123)</f>
        <v>0</v>
      </c>
      <c r="E124" s="219" t="s">
        <v>336</v>
      </c>
      <c r="F124" s="235"/>
    </row>
    <row r="125" spans="1:14" x14ac:dyDescent="0.25">
      <c r="A125" s="236"/>
      <c r="B125" s="236"/>
      <c r="C125" s="236"/>
      <c r="D125" s="236"/>
      <c r="E125" s="236"/>
      <c r="F125" s="236"/>
      <c r="G125" s="236"/>
      <c r="H125" s="236"/>
      <c r="I125" s="430"/>
      <c r="J125" s="236"/>
      <c r="K125" s="236"/>
      <c r="L125" s="237"/>
      <c r="M125" s="236"/>
      <c r="N125" s="236"/>
    </row>
    <row r="126" spans="1:14" ht="66" x14ac:dyDescent="0.25">
      <c r="A126" s="220" t="s">
        <v>321</v>
      </c>
      <c r="B126" s="220" t="s">
        <v>2</v>
      </c>
      <c r="C126" s="220" t="s">
        <v>322</v>
      </c>
      <c r="D126" s="181" t="s">
        <v>323</v>
      </c>
      <c r="E126" s="221" t="s">
        <v>324</v>
      </c>
      <c r="F126" s="222" t="s">
        <v>325</v>
      </c>
      <c r="G126" s="223" t="s">
        <v>326</v>
      </c>
      <c r="H126" s="223" t="s">
        <v>327</v>
      </c>
      <c r="I126" s="182" t="s">
        <v>328</v>
      </c>
      <c r="J126" s="181" t="s">
        <v>329</v>
      </c>
      <c r="K126" s="181" t="s">
        <v>330</v>
      </c>
      <c r="L126" s="224" t="s">
        <v>115</v>
      </c>
      <c r="M126" s="223" t="s">
        <v>331</v>
      </c>
      <c r="N126" s="221" t="s">
        <v>332</v>
      </c>
    </row>
    <row r="127" spans="1:14" x14ac:dyDescent="0.25">
      <c r="A127" s="225">
        <f>A118+1</f>
        <v>14</v>
      </c>
      <c r="B127" s="407" t="s">
        <v>367</v>
      </c>
      <c r="C127" s="226"/>
      <c r="D127" s="227"/>
      <c r="E127" s="230"/>
      <c r="F127" s="230"/>
      <c r="G127" s="245"/>
      <c r="H127" s="239"/>
      <c r="I127" s="433"/>
      <c r="J127" s="240"/>
      <c r="K127" s="240"/>
      <c r="L127" s="240"/>
      <c r="M127" s="245"/>
      <c r="N127" s="247"/>
    </row>
    <row r="128" spans="1:14" x14ac:dyDescent="0.25">
      <c r="A128" s="225">
        <f t="shared" ref="A128" si="27">A127</f>
        <v>14</v>
      </c>
      <c r="B128" s="232"/>
      <c r="C128" s="233"/>
      <c r="D128" s="227"/>
      <c r="E128" s="230"/>
      <c r="F128" s="230"/>
      <c r="G128" s="230"/>
      <c r="H128" s="239"/>
      <c r="I128" s="240"/>
      <c r="J128" s="409"/>
      <c r="K128" s="411"/>
      <c r="L128" s="410"/>
      <c r="M128" s="230"/>
      <c r="N128" s="171"/>
    </row>
    <row r="129" spans="1:14" x14ac:dyDescent="0.25">
      <c r="A129" s="225">
        <f t="shared" ref="A129" si="28">A128</f>
        <v>14</v>
      </c>
      <c r="B129" s="232"/>
      <c r="C129" s="233"/>
      <c r="D129" s="227"/>
      <c r="E129" s="230"/>
      <c r="F129" s="230"/>
      <c r="G129" s="230"/>
      <c r="H129" s="239"/>
      <c r="I129" s="240"/>
      <c r="J129" s="409"/>
      <c r="K129" s="411"/>
      <c r="L129" s="410"/>
      <c r="M129" s="230"/>
      <c r="N129" s="171"/>
    </row>
    <row r="130" spans="1:14" x14ac:dyDescent="0.25">
      <c r="A130" s="225">
        <f t="shared" ref="A130" si="29">A129</f>
        <v>14</v>
      </c>
      <c r="B130" s="232"/>
      <c r="C130" s="233"/>
      <c r="D130" s="227"/>
      <c r="E130" s="230"/>
      <c r="F130" s="230"/>
      <c r="G130" s="230"/>
      <c r="H130" s="239"/>
      <c r="I130" s="240"/>
      <c r="J130" s="409"/>
      <c r="K130" s="411"/>
      <c r="L130" s="410"/>
      <c r="M130" s="230"/>
      <c r="N130" s="171"/>
    </row>
    <row r="131" spans="1:14" x14ac:dyDescent="0.25">
      <c r="A131" s="225">
        <f t="shared" ref="A131" si="30">A130</f>
        <v>14</v>
      </c>
      <c r="B131" s="232"/>
      <c r="C131" s="233"/>
      <c r="D131" s="227"/>
      <c r="E131" s="230"/>
      <c r="F131" s="230"/>
      <c r="G131" s="230"/>
      <c r="H131" s="239"/>
      <c r="I131" s="240"/>
      <c r="J131" s="240"/>
      <c r="K131" s="240"/>
      <c r="L131" s="240"/>
      <c r="M131" s="230"/>
      <c r="N131" s="171"/>
    </row>
    <row r="132" spans="1:14" x14ac:dyDescent="0.25">
      <c r="A132" s="225">
        <f t="shared" ref="A132" si="31">A131</f>
        <v>14</v>
      </c>
      <c r="B132" s="232"/>
      <c r="C132" s="233"/>
      <c r="D132" s="234"/>
      <c r="E132" s="219" t="s">
        <v>335</v>
      </c>
      <c r="F132" s="173"/>
      <c r="G132" s="235"/>
    </row>
    <row r="133" spans="1:14" x14ac:dyDescent="0.25">
      <c r="A133" s="225">
        <f t="shared" ref="A133" si="32">A132</f>
        <v>14</v>
      </c>
      <c r="B133" s="232"/>
      <c r="C133" s="173"/>
      <c r="D133" s="234">
        <f>SUM(D127:D132)</f>
        <v>0</v>
      </c>
      <c r="E133" s="219" t="s">
        <v>336</v>
      </c>
      <c r="F133" s="235"/>
    </row>
    <row r="134" spans="1:14" x14ac:dyDescent="0.25">
      <c r="A134" s="236"/>
      <c r="B134" s="236"/>
      <c r="C134" s="236"/>
      <c r="D134" s="236"/>
      <c r="E134" s="236"/>
      <c r="F134" s="236"/>
      <c r="G134" s="236"/>
      <c r="H134" s="236"/>
      <c r="I134" s="430"/>
      <c r="J134" s="236"/>
      <c r="K134" s="236"/>
      <c r="L134" s="237"/>
      <c r="M134" s="236"/>
      <c r="N134" s="236"/>
    </row>
    <row r="135" spans="1:14" ht="66" x14ac:dyDescent="0.25">
      <c r="A135" s="220" t="s">
        <v>321</v>
      </c>
      <c r="B135" s="220" t="s">
        <v>2</v>
      </c>
      <c r="C135" s="220" t="s">
        <v>322</v>
      </c>
      <c r="D135" s="181" t="s">
        <v>323</v>
      </c>
      <c r="E135" s="221" t="s">
        <v>324</v>
      </c>
      <c r="F135" s="222" t="s">
        <v>325</v>
      </c>
      <c r="G135" s="223" t="s">
        <v>326</v>
      </c>
      <c r="H135" s="223" t="s">
        <v>327</v>
      </c>
      <c r="I135" s="182" t="s">
        <v>328</v>
      </c>
      <c r="J135" s="181" t="s">
        <v>329</v>
      </c>
      <c r="K135" s="181" t="s">
        <v>330</v>
      </c>
      <c r="L135" s="224" t="s">
        <v>115</v>
      </c>
      <c r="M135" s="223" t="s">
        <v>331</v>
      </c>
      <c r="N135" s="221" t="s">
        <v>332</v>
      </c>
    </row>
    <row r="136" spans="1:14" x14ac:dyDescent="0.25">
      <c r="A136" s="225">
        <f>A127+1</f>
        <v>15</v>
      </c>
      <c r="B136" s="407" t="s">
        <v>368</v>
      </c>
      <c r="C136" s="226"/>
      <c r="D136" s="227"/>
      <c r="E136" s="230"/>
      <c r="F136" s="230"/>
      <c r="G136" s="245"/>
      <c r="H136" s="239"/>
      <c r="I136" s="432"/>
      <c r="J136" s="240"/>
      <c r="K136" s="240"/>
      <c r="L136" s="172"/>
      <c r="M136" s="245"/>
      <c r="N136" s="247"/>
    </row>
    <row r="137" spans="1:14" x14ac:dyDescent="0.25">
      <c r="A137" s="225">
        <f t="shared" ref="A137" si="33">A136</f>
        <v>15</v>
      </c>
      <c r="B137" s="232"/>
      <c r="C137" s="233"/>
      <c r="D137" s="227"/>
      <c r="E137" s="230"/>
      <c r="F137" s="243"/>
      <c r="G137" s="230"/>
      <c r="H137" s="239"/>
      <c r="I137" s="240"/>
      <c r="J137" s="227"/>
      <c r="K137" s="227"/>
      <c r="L137" s="172"/>
      <c r="M137" s="230"/>
      <c r="N137" s="171"/>
    </row>
    <row r="138" spans="1:14" x14ac:dyDescent="0.25">
      <c r="A138" s="225">
        <f t="shared" ref="A138" si="34">A137</f>
        <v>15</v>
      </c>
      <c r="B138" s="232"/>
      <c r="C138" s="233"/>
      <c r="D138" s="227"/>
      <c r="E138" s="230"/>
      <c r="F138" s="230"/>
      <c r="G138" s="230"/>
      <c r="H138" s="239"/>
      <c r="I138" s="240"/>
      <c r="J138" s="227"/>
      <c r="K138" s="227"/>
      <c r="L138" s="172"/>
      <c r="M138" s="230"/>
      <c r="N138" s="171"/>
    </row>
    <row r="139" spans="1:14" x14ac:dyDescent="0.25">
      <c r="A139" s="225">
        <f t="shared" ref="A139" si="35">A138</f>
        <v>15</v>
      </c>
      <c r="B139" s="232"/>
      <c r="C139" s="233"/>
      <c r="D139" s="227"/>
      <c r="E139" s="230"/>
      <c r="F139" s="230"/>
      <c r="G139" s="230"/>
      <c r="H139" s="239"/>
      <c r="I139" s="240"/>
      <c r="J139" s="227"/>
      <c r="K139" s="227"/>
      <c r="L139" s="172"/>
      <c r="M139" s="230"/>
      <c r="N139" s="171"/>
    </row>
    <row r="140" spans="1:14" x14ac:dyDescent="0.25">
      <c r="A140" s="225">
        <f t="shared" ref="A140" si="36">A139</f>
        <v>15</v>
      </c>
      <c r="B140" s="232"/>
      <c r="C140" s="233"/>
      <c r="D140" s="227"/>
      <c r="E140" s="230"/>
      <c r="F140" s="230"/>
      <c r="G140" s="230"/>
      <c r="H140" s="239"/>
      <c r="I140" s="431"/>
      <c r="J140" s="240"/>
      <c r="K140" s="240"/>
      <c r="L140" s="172"/>
      <c r="M140" s="230"/>
      <c r="N140" s="171"/>
    </row>
    <row r="141" spans="1:14" x14ac:dyDescent="0.25">
      <c r="A141" s="225">
        <f t="shared" ref="A141" si="37">A140</f>
        <v>15</v>
      </c>
      <c r="B141" s="232"/>
      <c r="C141" s="233"/>
      <c r="D141" s="234"/>
      <c r="E141" s="219" t="s">
        <v>335</v>
      </c>
      <c r="F141" s="173"/>
      <c r="G141" s="235"/>
    </row>
    <row r="142" spans="1:14" x14ac:dyDescent="0.25">
      <c r="A142" s="225">
        <f t="shared" ref="A142" si="38">A141</f>
        <v>15</v>
      </c>
      <c r="B142" s="232"/>
      <c r="C142" s="173"/>
      <c r="D142" s="234">
        <f>SUM(D136:D141)</f>
        <v>0</v>
      </c>
      <c r="E142" s="219" t="s">
        <v>336</v>
      </c>
      <c r="F142" s="235"/>
    </row>
    <row r="143" spans="1:14" x14ac:dyDescent="0.25">
      <c r="A143" s="236"/>
      <c r="B143" s="236"/>
      <c r="C143" s="236"/>
      <c r="D143" s="236"/>
      <c r="E143" s="236"/>
      <c r="F143" s="236"/>
      <c r="G143" s="236"/>
      <c r="H143" s="236"/>
      <c r="I143" s="430"/>
      <c r="J143" s="236"/>
      <c r="K143" s="236"/>
      <c r="L143" s="237"/>
      <c r="M143" s="236"/>
      <c r="N143" s="236"/>
    </row>
    <row r="144" spans="1:14" ht="66" x14ac:dyDescent="0.25">
      <c r="A144" s="220" t="s">
        <v>321</v>
      </c>
      <c r="B144" s="220" t="s">
        <v>2</v>
      </c>
      <c r="C144" s="220" t="s">
        <v>322</v>
      </c>
      <c r="D144" s="181" t="s">
        <v>323</v>
      </c>
      <c r="E144" s="221" t="s">
        <v>324</v>
      </c>
      <c r="F144" s="222" t="s">
        <v>325</v>
      </c>
      <c r="G144" s="223" t="s">
        <v>326</v>
      </c>
      <c r="H144" s="223" t="s">
        <v>327</v>
      </c>
      <c r="I144" s="182" t="s">
        <v>328</v>
      </c>
      <c r="J144" s="181" t="s">
        <v>329</v>
      </c>
      <c r="K144" s="181" t="s">
        <v>330</v>
      </c>
      <c r="L144" s="224" t="s">
        <v>115</v>
      </c>
      <c r="M144" s="223" t="s">
        <v>331</v>
      </c>
      <c r="N144" s="221" t="s">
        <v>332</v>
      </c>
    </row>
    <row r="145" spans="1:14" x14ac:dyDescent="0.25">
      <c r="A145" s="225">
        <f>A136+1</f>
        <v>16</v>
      </c>
      <c r="B145" s="407" t="s">
        <v>371</v>
      </c>
      <c r="C145" s="226"/>
      <c r="D145" s="227"/>
      <c r="E145" s="230"/>
      <c r="F145" s="230"/>
      <c r="G145" s="245"/>
      <c r="H145" s="239"/>
      <c r="I145" s="432"/>
      <c r="J145" s="240"/>
      <c r="K145" s="240"/>
      <c r="L145" s="172"/>
      <c r="M145" s="245"/>
      <c r="N145" s="247"/>
    </row>
    <row r="146" spans="1:14" x14ac:dyDescent="0.25">
      <c r="A146" s="225">
        <f t="shared" ref="A146" si="39">A145</f>
        <v>16</v>
      </c>
      <c r="B146" s="232"/>
      <c r="C146" s="233"/>
      <c r="D146" s="227"/>
      <c r="E146" s="230"/>
      <c r="F146" s="243"/>
      <c r="G146" s="230"/>
      <c r="H146" s="239"/>
      <c r="I146" s="240"/>
      <c r="J146" s="227"/>
      <c r="K146" s="227"/>
      <c r="L146" s="172"/>
      <c r="M146" s="230"/>
      <c r="N146" s="171"/>
    </row>
    <row r="147" spans="1:14" x14ac:dyDescent="0.25">
      <c r="A147" s="225">
        <f t="shared" ref="A147" si="40">A146</f>
        <v>16</v>
      </c>
      <c r="B147" s="232"/>
      <c r="C147" s="233"/>
      <c r="D147" s="227"/>
      <c r="E147" s="230"/>
      <c r="F147" s="230"/>
      <c r="G147" s="230"/>
      <c r="H147" s="239"/>
      <c r="I147" s="240"/>
      <c r="J147" s="227"/>
      <c r="K147" s="227"/>
      <c r="L147" s="172"/>
      <c r="M147" s="230"/>
      <c r="N147" s="171"/>
    </row>
    <row r="148" spans="1:14" x14ac:dyDescent="0.25">
      <c r="A148" s="225">
        <f t="shared" ref="A148" si="41">A147</f>
        <v>16</v>
      </c>
      <c r="B148" s="232"/>
      <c r="C148" s="233"/>
      <c r="D148" s="227"/>
      <c r="E148" s="230"/>
      <c r="F148" s="230"/>
      <c r="G148" s="230"/>
      <c r="H148" s="239"/>
      <c r="I148" s="240"/>
      <c r="J148" s="227"/>
      <c r="K148" s="227"/>
      <c r="L148" s="172"/>
      <c r="M148" s="230"/>
      <c r="N148" s="171"/>
    </row>
    <row r="149" spans="1:14" x14ac:dyDescent="0.25">
      <c r="A149" s="225">
        <f t="shared" ref="A149" si="42">A148</f>
        <v>16</v>
      </c>
      <c r="B149" s="232"/>
      <c r="C149" s="233"/>
      <c r="D149" s="227"/>
      <c r="E149" s="230"/>
      <c r="F149" s="230"/>
      <c r="G149" s="230"/>
      <c r="H149" s="239"/>
      <c r="I149" s="431"/>
      <c r="J149" s="240"/>
      <c r="K149" s="240"/>
      <c r="L149" s="172"/>
      <c r="M149" s="230"/>
      <c r="N149" s="171"/>
    </row>
    <row r="150" spans="1:14" x14ac:dyDescent="0.25">
      <c r="A150" s="225">
        <f t="shared" ref="A150" si="43">A149</f>
        <v>16</v>
      </c>
      <c r="B150" s="232"/>
      <c r="C150" s="233"/>
      <c r="D150" s="234"/>
      <c r="E150" s="219" t="s">
        <v>335</v>
      </c>
      <c r="F150" s="173"/>
      <c r="G150" s="235"/>
    </row>
    <row r="151" spans="1:14" x14ac:dyDescent="0.25">
      <c r="A151" s="225">
        <f t="shared" ref="A151" si="44">A150</f>
        <v>16</v>
      </c>
      <c r="B151" s="232"/>
      <c r="C151" s="173"/>
      <c r="D151" s="234">
        <f>SUM(D145:D150)</f>
        <v>0</v>
      </c>
      <c r="E151" s="219" t="s">
        <v>336</v>
      </c>
      <c r="F151" s="235"/>
    </row>
  </sheetData>
  <phoneticPr fontId="53" type="noConversion"/>
  <printOptions horizontalCentered="1"/>
  <pageMargins left="0.35433070866141736" right="0.15748031496062992" top="0.39370078740157483" bottom="0.78740157480314965" header="0.31496062992125984" footer="0.51181102362204722"/>
  <pageSetup paperSize="8" scale="52" fitToHeight="18" orientation="landscape" r:id="rId1"/>
  <headerFooter alignWithMargins="0">
    <oddFooter>&amp;L&amp;F&amp;CPage &amp;P of &amp;N&amp;R&amp;A</oddFooter>
  </headerFooter>
  <rowBreaks count="1" manualBreakCount="1">
    <brk id="70" max="1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ECCA4-AE46-4273-A29F-CA2EBB11C47E}">
  <sheetPr>
    <pageSetUpPr fitToPage="1"/>
  </sheetPr>
  <dimension ref="A1:L994"/>
  <sheetViews>
    <sheetView view="pageBreakPreview" zoomScale="115" zoomScaleNormal="100" zoomScaleSheetLayoutView="115" workbookViewId="0">
      <selection activeCell="F17" sqref="F17"/>
    </sheetView>
  </sheetViews>
  <sheetFormatPr defaultColWidth="9.109375" defaultRowHeight="13.2" x14ac:dyDescent="0.25"/>
  <cols>
    <col min="1" max="1" width="3.33203125" style="250" customWidth="1"/>
    <col min="2" max="3" width="9.109375" style="250" customWidth="1"/>
    <col min="4" max="4" width="26.109375" style="250" customWidth="1"/>
    <col min="5" max="5" width="9.109375" style="250" customWidth="1"/>
    <col min="6" max="6" width="11.44140625" style="250" customWidth="1"/>
    <col min="7" max="7" width="17.88671875" style="250" customWidth="1"/>
    <col min="8" max="8" width="12.44140625" style="250" customWidth="1"/>
    <col min="9" max="10" width="9.109375" style="250" customWidth="1"/>
    <col min="11" max="11" width="3.109375" style="163" customWidth="1"/>
    <col min="12" max="16384" width="9.109375" style="163"/>
  </cols>
  <sheetData>
    <row r="1" spans="1:10" x14ac:dyDescent="0.25">
      <c r="A1" s="146">
        <f>'Cover Sheet'!A2</f>
        <v>0</v>
      </c>
      <c r="B1" s="163"/>
      <c r="C1" s="163"/>
      <c r="D1" s="163"/>
      <c r="E1" s="163"/>
      <c r="F1" s="163"/>
      <c r="G1" s="163"/>
      <c r="H1" s="163"/>
      <c r="I1" s="163"/>
      <c r="J1" s="163"/>
    </row>
    <row r="2" spans="1:10" x14ac:dyDescent="0.25">
      <c r="A2" s="146" t="str">
        <f>'Cover Sheet'!$A$19</f>
        <v xml:space="preserve">ENQUIRY NUMBER </v>
      </c>
      <c r="B2" s="163"/>
      <c r="C2" s="163"/>
      <c r="D2" s="169">
        <f>'Cover Sheet'!B19</f>
        <v>0</v>
      </c>
      <c r="E2" s="163"/>
      <c r="F2" s="163"/>
      <c r="G2" s="163"/>
      <c r="H2" s="163"/>
      <c r="I2" s="163"/>
      <c r="J2" s="163"/>
    </row>
    <row r="3" spans="1:10" x14ac:dyDescent="0.25">
      <c r="A3" s="146" t="s">
        <v>244</v>
      </c>
      <c r="B3" s="163"/>
      <c r="C3" s="163"/>
      <c r="D3" s="163">
        <f>'Cover Sheet'!B25</f>
        <v>0</v>
      </c>
      <c r="E3" s="163"/>
      <c r="F3" s="163"/>
      <c r="G3" s="163"/>
      <c r="H3" s="163"/>
      <c r="I3" s="163"/>
      <c r="J3" s="163"/>
    </row>
    <row r="4" spans="1:10" x14ac:dyDescent="0.25">
      <c r="A4" s="168"/>
      <c r="B4" s="163"/>
      <c r="C4" s="163"/>
      <c r="D4" s="163"/>
      <c r="E4" s="163"/>
      <c r="F4" s="163"/>
      <c r="G4" s="163"/>
      <c r="H4" s="163"/>
      <c r="I4" s="163"/>
      <c r="J4" s="163"/>
    </row>
    <row r="5" spans="1:10" x14ac:dyDescent="0.25">
      <c r="A5" s="169" t="s">
        <v>337</v>
      </c>
      <c r="B5" s="163"/>
      <c r="C5" s="163"/>
      <c r="D5" s="163"/>
      <c r="E5" s="163"/>
      <c r="F5" s="163"/>
      <c r="G5" s="163"/>
      <c r="H5" s="163"/>
      <c r="I5" s="163"/>
      <c r="J5" s="163"/>
    </row>
    <row r="6" spans="1:10" x14ac:dyDescent="0.25">
      <c r="A6" s="163"/>
      <c r="B6" s="163"/>
      <c r="C6" s="163"/>
      <c r="D6" s="163"/>
      <c r="E6" s="163"/>
      <c r="F6" s="163"/>
      <c r="G6" s="163"/>
      <c r="H6" s="163"/>
      <c r="I6" s="163"/>
      <c r="J6" s="163"/>
    </row>
    <row r="7" spans="1:10" x14ac:dyDescent="0.25">
      <c r="A7" s="163" t="s">
        <v>338</v>
      </c>
      <c r="B7" s="163"/>
      <c r="C7" s="163"/>
      <c r="D7" s="163"/>
      <c r="E7" s="163"/>
      <c r="F7" s="163"/>
      <c r="G7" s="163"/>
      <c r="H7" s="163"/>
      <c r="I7" s="163"/>
      <c r="J7" s="163"/>
    </row>
    <row r="8" spans="1:10" x14ac:dyDescent="0.25">
      <c r="A8" s="163">
        <v>1</v>
      </c>
      <c r="B8" s="248" t="s">
        <v>339</v>
      </c>
      <c r="C8" s="163"/>
      <c r="D8" s="163"/>
      <c r="E8" s="163"/>
      <c r="F8" s="163"/>
      <c r="G8" s="163"/>
      <c r="H8" s="163"/>
      <c r="I8" s="163"/>
      <c r="J8" s="163"/>
    </row>
    <row r="9" spans="1:10" x14ac:dyDescent="0.25">
      <c r="A9" s="163"/>
      <c r="B9" s="163" t="s">
        <v>340</v>
      </c>
      <c r="C9" s="163"/>
      <c r="D9" s="163"/>
      <c r="E9" s="163"/>
      <c r="F9" s="163"/>
      <c r="G9" s="163"/>
      <c r="H9" s="163"/>
      <c r="I9" s="163"/>
      <c r="J9" s="163"/>
    </row>
    <row r="10" spans="1:10" x14ac:dyDescent="0.25">
      <c r="A10" s="163">
        <v>2</v>
      </c>
      <c r="B10" s="163" t="s">
        <v>341</v>
      </c>
      <c r="C10" s="163"/>
      <c r="D10" s="163"/>
      <c r="E10" s="163"/>
      <c r="F10" s="163"/>
      <c r="G10" s="163"/>
      <c r="H10" s="163"/>
      <c r="I10" s="163"/>
      <c r="J10" s="163"/>
    </row>
    <row r="11" spans="1:10" x14ac:dyDescent="0.25">
      <c r="A11" s="163"/>
      <c r="B11" s="163" t="s">
        <v>342</v>
      </c>
      <c r="C11" s="163"/>
      <c r="D11" s="163"/>
      <c r="E11" s="163"/>
      <c r="F11" s="163"/>
      <c r="G11" s="163"/>
      <c r="H11" s="163"/>
      <c r="I11" s="163"/>
      <c r="J11" s="163"/>
    </row>
    <row r="12" spans="1:10" x14ac:dyDescent="0.25">
      <c r="A12" s="163"/>
      <c r="B12" s="163" t="s">
        <v>343</v>
      </c>
      <c r="C12" s="163"/>
      <c r="D12" s="163"/>
      <c r="E12" s="163"/>
      <c r="F12" s="163"/>
      <c r="G12" s="163"/>
      <c r="H12" s="163"/>
      <c r="I12" s="163"/>
      <c r="J12" s="163"/>
    </row>
    <row r="13" spans="1:10" x14ac:dyDescent="0.25">
      <c r="A13" s="163"/>
      <c r="B13" s="170" t="s">
        <v>344</v>
      </c>
      <c r="C13" s="163"/>
      <c r="D13" s="163"/>
      <c r="E13" s="163"/>
      <c r="F13" s="163"/>
      <c r="G13" s="163"/>
      <c r="H13" s="163"/>
      <c r="I13" s="163"/>
      <c r="J13" s="163"/>
    </row>
    <row r="14" spans="1:10" x14ac:dyDescent="0.25">
      <c r="A14" s="163"/>
      <c r="B14" s="248" t="s">
        <v>345</v>
      </c>
      <c r="C14" s="163"/>
      <c r="D14" s="163"/>
      <c r="E14" s="163"/>
      <c r="F14" s="163"/>
      <c r="G14" s="163"/>
      <c r="H14" s="163"/>
      <c r="I14" s="163"/>
      <c r="J14" s="163"/>
    </row>
    <row r="15" spans="1:10" x14ac:dyDescent="0.25">
      <c r="A15" s="163">
        <v>3</v>
      </c>
      <c r="B15" s="163" t="s">
        <v>346</v>
      </c>
      <c r="C15" s="163"/>
      <c r="D15" s="163"/>
      <c r="E15" s="163"/>
      <c r="F15" s="163"/>
      <c r="G15" s="163"/>
      <c r="H15" s="163"/>
      <c r="I15" s="163"/>
      <c r="J15" s="163"/>
    </row>
    <row r="16" spans="1:10" x14ac:dyDescent="0.25">
      <c r="A16" s="163"/>
      <c r="B16" s="248" t="s">
        <v>347</v>
      </c>
      <c r="C16" s="163"/>
      <c r="D16" s="163"/>
      <c r="E16" s="163"/>
      <c r="F16" s="163"/>
      <c r="G16" s="163"/>
      <c r="H16" s="163"/>
      <c r="I16" s="163"/>
      <c r="J16" s="163"/>
    </row>
    <row r="17" spans="1:12" x14ac:dyDescent="0.25">
      <c r="A17" s="163"/>
      <c r="B17" s="170" t="s">
        <v>348</v>
      </c>
      <c r="C17" s="163"/>
      <c r="D17" s="163"/>
      <c r="E17" s="163"/>
      <c r="F17" s="163"/>
      <c r="G17" s="163"/>
      <c r="H17" s="163"/>
      <c r="I17" s="163"/>
      <c r="J17" s="163"/>
    </row>
    <row r="18" spans="1:12" x14ac:dyDescent="0.25">
      <c r="A18" s="163"/>
      <c r="B18" s="163" t="s">
        <v>349</v>
      </c>
      <c r="C18" s="163"/>
      <c r="D18" s="163"/>
      <c r="E18" s="163"/>
      <c r="F18" s="163"/>
      <c r="G18" s="163"/>
      <c r="H18" s="163"/>
      <c r="I18" s="163"/>
      <c r="J18" s="163"/>
    </row>
    <row r="19" spans="1:12" x14ac:dyDescent="0.25">
      <c r="A19" s="163"/>
      <c r="B19" s="163"/>
      <c r="C19" s="163"/>
      <c r="D19" s="163"/>
      <c r="E19" s="163"/>
      <c r="F19" s="163"/>
      <c r="G19" s="163"/>
      <c r="H19" s="163"/>
      <c r="I19" s="163"/>
      <c r="J19" s="163"/>
    </row>
    <row r="20" spans="1:12" x14ac:dyDescent="0.25">
      <c r="A20" s="163"/>
      <c r="B20" s="163" t="s">
        <v>350</v>
      </c>
      <c r="C20" s="163"/>
      <c r="D20" s="163"/>
      <c r="E20" s="163"/>
      <c r="F20" s="163"/>
      <c r="G20" s="163"/>
      <c r="H20" s="163"/>
      <c r="I20" s="163"/>
      <c r="J20" s="163"/>
    </row>
    <row r="21" spans="1:12" x14ac:dyDescent="0.25">
      <c r="A21" s="163"/>
      <c r="B21" s="249" t="s">
        <v>351</v>
      </c>
      <c r="C21" s="169"/>
      <c r="D21" s="163"/>
      <c r="E21" s="163"/>
      <c r="F21" s="163"/>
      <c r="G21" s="163"/>
      <c r="H21" s="163"/>
      <c r="I21" s="163"/>
      <c r="J21" s="163"/>
    </row>
    <row r="22" spans="1:12" x14ac:dyDescent="0.25">
      <c r="A22" s="163"/>
      <c r="B22" s="168" t="s">
        <v>352</v>
      </c>
      <c r="C22" s="169"/>
      <c r="D22" s="163"/>
      <c r="E22" s="163"/>
      <c r="F22" s="163"/>
      <c r="G22" s="163"/>
      <c r="H22" s="163"/>
      <c r="I22" s="163"/>
      <c r="J22" s="163"/>
      <c r="L22" s="163" t="s">
        <v>228</v>
      </c>
    </row>
    <row r="23" spans="1:12" x14ac:dyDescent="0.25">
      <c r="A23" s="163"/>
      <c r="B23" s="249" t="s">
        <v>353</v>
      </c>
      <c r="C23" s="169"/>
      <c r="D23" s="163"/>
      <c r="E23" s="163"/>
      <c r="F23" s="163"/>
      <c r="G23" s="163"/>
      <c r="H23" s="163"/>
      <c r="I23" s="163"/>
      <c r="J23" s="163"/>
    </row>
    <row r="24" spans="1:12" x14ac:dyDescent="0.25">
      <c r="A24" s="163"/>
      <c r="B24" s="249" t="s">
        <v>354</v>
      </c>
      <c r="C24" s="169"/>
      <c r="D24" s="163"/>
      <c r="E24" s="163"/>
      <c r="F24" s="163"/>
      <c r="G24" s="163"/>
      <c r="H24" s="163"/>
      <c r="I24" s="163"/>
      <c r="J24" s="163"/>
    </row>
    <row r="25" spans="1:12" x14ac:dyDescent="0.25">
      <c r="A25" s="163"/>
      <c r="B25" s="249" t="s">
        <v>355</v>
      </c>
      <c r="C25" s="169"/>
      <c r="D25" s="163"/>
      <c r="E25" s="163"/>
      <c r="F25" s="163"/>
      <c r="G25" s="163"/>
      <c r="H25" s="163"/>
      <c r="I25" s="163"/>
      <c r="J25" s="163"/>
    </row>
    <row r="26" spans="1:12" x14ac:dyDescent="0.25">
      <c r="A26" s="163"/>
      <c r="B26" s="249" t="s">
        <v>356</v>
      </c>
      <c r="C26" s="169"/>
      <c r="D26" s="163"/>
      <c r="E26" s="163"/>
      <c r="F26" s="163"/>
      <c r="G26" s="163"/>
      <c r="H26" s="163"/>
      <c r="I26" s="163"/>
      <c r="J26" s="163"/>
    </row>
    <row r="27" spans="1:12" x14ac:dyDescent="0.25">
      <c r="A27" s="163"/>
      <c r="B27" s="249" t="s">
        <v>357</v>
      </c>
      <c r="C27" s="169"/>
      <c r="D27" s="163"/>
      <c r="E27" s="163"/>
      <c r="F27" s="163"/>
      <c r="G27" s="163"/>
      <c r="H27" s="163"/>
      <c r="I27" s="163"/>
      <c r="J27" s="163"/>
    </row>
    <row r="28" spans="1:12" x14ac:dyDescent="0.25">
      <c r="A28" s="163"/>
      <c r="B28" s="163"/>
      <c r="C28" s="163"/>
      <c r="D28" s="163"/>
      <c r="E28" s="163"/>
      <c r="F28" s="163"/>
      <c r="G28" s="163"/>
      <c r="H28" s="163"/>
      <c r="I28" s="163"/>
      <c r="J28" s="163"/>
    </row>
    <row r="29" spans="1:12" x14ac:dyDescent="0.25">
      <c r="A29" s="163"/>
      <c r="B29" s="163"/>
      <c r="C29" s="163"/>
      <c r="D29" s="163"/>
      <c r="E29" s="163"/>
      <c r="F29" s="163"/>
      <c r="G29" s="163"/>
      <c r="H29" s="163"/>
      <c r="I29" s="163"/>
      <c r="J29" s="163"/>
    </row>
    <row r="30" spans="1:12" x14ac:dyDescent="0.25">
      <c r="A30" s="163"/>
      <c r="B30" s="163"/>
      <c r="C30" s="163"/>
      <c r="D30" s="163"/>
      <c r="E30" s="163"/>
      <c r="F30" s="163"/>
      <c r="G30" s="163"/>
      <c r="H30" s="163"/>
      <c r="I30" s="163"/>
      <c r="J30" s="163"/>
    </row>
    <row r="31" spans="1:12" x14ac:dyDescent="0.25">
      <c r="A31" s="163"/>
      <c r="B31" s="163"/>
      <c r="C31" s="163"/>
      <c r="D31" s="163"/>
      <c r="E31" s="163"/>
      <c r="F31" s="163"/>
      <c r="G31" s="163"/>
      <c r="H31" s="163"/>
      <c r="I31" s="163"/>
      <c r="J31" s="163"/>
    </row>
    <row r="32" spans="1:12" x14ac:dyDescent="0.25">
      <c r="A32" s="163"/>
      <c r="B32" s="163"/>
      <c r="C32" s="163"/>
      <c r="D32" s="163"/>
      <c r="E32" s="163"/>
      <c r="F32" s="163"/>
      <c r="G32" s="163"/>
      <c r="H32" s="163"/>
      <c r="I32" s="163"/>
      <c r="J32" s="163"/>
    </row>
    <row r="33" s="163" customFormat="1" x14ac:dyDescent="0.25"/>
    <row r="34" s="163" customFormat="1" x14ac:dyDescent="0.25"/>
    <row r="35" s="163" customFormat="1" x14ac:dyDescent="0.25"/>
    <row r="36" s="163" customFormat="1" x14ac:dyDescent="0.25"/>
    <row r="37" s="163" customFormat="1" x14ac:dyDescent="0.25"/>
    <row r="38" s="163" customFormat="1" x14ac:dyDescent="0.25"/>
    <row r="39" s="163" customFormat="1" x14ac:dyDescent="0.25"/>
    <row r="40" s="163" customFormat="1" x14ac:dyDescent="0.25"/>
    <row r="41" s="163" customFormat="1" x14ac:dyDescent="0.25"/>
    <row r="42" s="163" customFormat="1" x14ac:dyDescent="0.25"/>
    <row r="43" s="163" customFormat="1" x14ac:dyDescent="0.25"/>
    <row r="44" s="163" customFormat="1" x14ac:dyDescent="0.25"/>
    <row r="45" s="163" customFormat="1" x14ac:dyDescent="0.25"/>
    <row r="46" s="163" customFormat="1" x14ac:dyDescent="0.25"/>
    <row r="47" s="163" customFormat="1" x14ac:dyDescent="0.25"/>
    <row r="48" s="163" customFormat="1" x14ac:dyDescent="0.25"/>
    <row r="49" s="163" customFormat="1" x14ac:dyDescent="0.25"/>
    <row r="50" s="163" customFormat="1" x14ac:dyDescent="0.25"/>
    <row r="51" s="163" customFormat="1" x14ac:dyDescent="0.25"/>
    <row r="52" s="163" customFormat="1" x14ac:dyDescent="0.25"/>
    <row r="53" s="163" customFormat="1" x14ac:dyDescent="0.25"/>
    <row r="54" s="163" customFormat="1" x14ac:dyDescent="0.25"/>
    <row r="55" s="163" customFormat="1" x14ac:dyDescent="0.25"/>
    <row r="56" s="163" customFormat="1" x14ac:dyDescent="0.25"/>
    <row r="57" s="163" customFormat="1" x14ac:dyDescent="0.25"/>
    <row r="58" s="163" customFormat="1" x14ac:dyDescent="0.25"/>
    <row r="59" s="163" customFormat="1" x14ac:dyDescent="0.25"/>
    <row r="60" s="163" customFormat="1" x14ac:dyDescent="0.25"/>
    <row r="61" s="163" customFormat="1" x14ac:dyDescent="0.25"/>
    <row r="62" s="163" customFormat="1" x14ac:dyDescent="0.25"/>
    <row r="63" s="163" customFormat="1" x14ac:dyDescent="0.25"/>
    <row r="64" s="163" customFormat="1" x14ac:dyDescent="0.25"/>
    <row r="65" s="163" customFormat="1" x14ac:dyDescent="0.25"/>
    <row r="66" s="163" customFormat="1" x14ac:dyDescent="0.25"/>
    <row r="67" s="163" customFormat="1" x14ac:dyDescent="0.25"/>
    <row r="68" s="163" customFormat="1" x14ac:dyDescent="0.25"/>
    <row r="69" s="163" customFormat="1" x14ac:dyDescent="0.25"/>
    <row r="70" s="163" customFormat="1" x14ac:dyDescent="0.25"/>
    <row r="71" s="163" customFormat="1" x14ac:dyDescent="0.25"/>
    <row r="72" s="163" customFormat="1" x14ac:dyDescent="0.25"/>
    <row r="73" s="163" customFormat="1" x14ac:dyDescent="0.25"/>
    <row r="74" s="163" customFormat="1" x14ac:dyDescent="0.25"/>
    <row r="75" s="163" customFormat="1" x14ac:dyDescent="0.25"/>
    <row r="76" s="163" customFormat="1" x14ac:dyDescent="0.25"/>
    <row r="77" s="163" customFormat="1" x14ac:dyDescent="0.25"/>
    <row r="78" s="163" customFormat="1" x14ac:dyDescent="0.25"/>
    <row r="79" s="163" customFormat="1" x14ac:dyDescent="0.25"/>
    <row r="80" s="163" customFormat="1" x14ac:dyDescent="0.25"/>
    <row r="81" s="163" customFormat="1" x14ac:dyDescent="0.25"/>
    <row r="82" s="163" customFormat="1" x14ac:dyDescent="0.25"/>
    <row r="83" s="163" customFormat="1" x14ac:dyDescent="0.25"/>
    <row r="84" s="163" customFormat="1" x14ac:dyDescent="0.25"/>
    <row r="85" s="163" customFormat="1" x14ac:dyDescent="0.25"/>
    <row r="86" s="163" customFormat="1" x14ac:dyDescent="0.25"/>
    <row r="87" s="163" customFormat="1" x14ac:dyDescent="0.25"/>
    <row r="88" s="163" customFormat="1" x14ac:dyDescent="0.25"/>
    <row r="89" s="163" customFormat="1" x14ac:dyDescent="0.25"/>
    <row r="90" s="163" customFormat="1" x14ac:dyDescent="0.25"/>
    <row r="91" s="163" customFormat="1" x14ac:dyDescent="0.25"/>
    <row r="92" s="163" customFormat="1" x14ac:dyDescent="0.25"/>
    <row r="93" s="163" customFormat="1" x14ac:dyDescent="0.25"/>
    <row r="94" s="163" customFormat="1" x14ac:dyDescent="0.25"/>
    <row r="95" s="163" customFormat="1" x14ac:dyDescent="0.25"/>
    <row r="96" s="163" customFormat="1" x14ac:dyDescent="0.25"/>
    <row r="97" s="163" customFormat="1" x14ac:dyDescent="0.25"/>
    <row r="98" s="163" customFormat="1" x14ac:dyDescent="0.25"/>
    <row r="99" s="163" customFormat="1" x14ac:dyDescent="0.25"/>
    <row r="100" s="163" customFormat="1" x14ac:dyDescent="0.25"/>
    <row r="101" s="163" customFormat="1" x14ac:dyDescent="0.25"/>
    <row r="102" s="163" customFormat="1" x14ac:dyDescent="0.25"/>
    <row r="103" s="163" customFormat="1" x14ac:dyDescent="0.25"/>
    <row r="104" s="163" customFormat="1" x14ac:dyDescent="0.25"/>
    <row r="105" s="163" customFormat="1" x14ac:dyDescent="0.25"/>
    <row r="106" s="163" customFormat="1" x14ac:dyDescent="0.25"/>
    <row r="107" s="163" customFormat="1" x14ac:dyDescent="0.25"/>
    <row r="108" s="163" customFormat="1" x14ac:dyDescent="0.25"/>
    <row r="109" s="163" customFormat="1" x14ac:dyDescent="0.25"/>
    <row r="110" s="163" customFormat="1" x14ac:dyDescent="0.25"/>
    <row r="111" s="163" customFormat="1" x14ac:dyDescent="0.25"/>
    <row r="112" s="163" customFormat="1" x14ac:dyDescent="0.25"/>
    <row r="113" s="163" customFormat="1" x14ac:dyDescent="0.25"/>
    <row r="114" s="163" customFormat="1" x14ac:dyDescent="0.25"/>
    <row r="115" s="163" customFormat="1" x14ac:dyDescent="0.25"/>
    <row r="116" s="163" customFormat="1" x14ac:dyDescent="0.25"/>
    <row r="117" s="163" customFormat="1" x14ac:dyDescent="0.25"/>
    <row r="118" s="163" customFormat="1" x14ac:dyDescent="0.25"/>
    <row r="119" s="163" customFormat="1" x14ac:dyDescent="0.25"/>
    <row r="120" s="163" customFormat="1" x14ac:dyDescent="0.25"/>
    <row r="121" s="163" customFormat="1" x14ac:dyDescent="0.25"/>
    <row r="122" s="163" customFormat="1" x14ac:dyDescent="0.25"/>
    <row r="123" s="163" customFormat="1" x14ac:dyDescent="0.25"/>
    <row r="124" s="163" customFormat="1" x14ac:dyDescent="0.25"/>
    <row r="125" s="163" customFormat="1" x14ac:dyDescent="0.25"/>
    <row r="126" s="163" customFormat="1" x14ac:dyDescent="0.25"/>
    <row r="127" s="163" customFormat="1" x14ac:dyDescent="0.25"/>
    <row r="128" s="163" customFormat="1" x14ac:dyDescent="0.25"/>
    <row r="129" s="163" customFormat="1" x14ac:dyDescent="0.25"/>
    <row r="130" s="163" customFormat="1" x14ac:dyDescent="0.25"/>
    <row r="131" s="163" customFormat="1" x14ac:dyDescent="0.25"/>
    <row r="132" s="163" customFormat="1" x14ac:dyDescent="0.25"/>
    <row r="133" s="163" customFormat="1" x14ac:dyDescent="0.25"/>
    <row r="134" s="163" customFormat="1" x14ac:dyDescent="0.25"/>
    <row r="135" s="163" customFormat="1" x14ac:dyDescent="0.25"/>
    <row r="136" s="163" customFormat="1" x14ac:dyDescent="0.25"/>
    <row r="137" s="163" customFormat="1" x14ac:dyDescent="0.25"/>
    <row r="138" s="163" customFormat="1" x14ac:dyDescent="0.25"/>
    <row r="139" s="163" customFormat="1" x14ac:dyDescent="0.25"/>
    <row r="140" s="163" customFormat="1" x14ac:dyDescent="0.25"/>
    <row r="141" s="163" customFormat="1" x14ac:dyDescent="0.25"/>
    <row r="142" s="163" customFormat="1" x14ac:dyDescent="0.25"/>
    <row r="143" s="163" customFormat="1" x14ac:dyDescent="0.25"/>
    <row r="144" s="163" customFormat="1" x14ac:dyDescent="0.25"/>
    <row r="145" s="163" customFormat="1" x14ac:dyDescent="0.25"/>
    <row r="146" s="163" customFormat="1" x14ac:dyDescent="0.25"/>
    <row r="147" s="163" customFormat="1" x14ac:dyDescent="0.25"/>
    <row r="148" s="163" customFormat="1" x14ac:dyDescent="0.25"/>
    <row r="149" s="163" customFormat="1" x14ac:dyDescent="0.25"/>
    <row r="150" s="163" customFormat="1" x14ac:dyDescent="0.25"/>
    <row r="151" s="163" customFormat="1" x14ac:dyDescent="0.25"/>
    <row r="152" s="163" customFormat="1" x14ac:dyDescent="0.25"/>
    <row r="153" s="163" customFormat="1" x14ac:dyDescent="0.25"/>
    <row r="154" s="163" customFormat="1" x14ac:dyDescent="0.25"/>
    <row r="155" s="163" customFormat="1" x14ac:dyDescent="0.25"/>
    <row r="156" s="163" customFormat="1" x14ac:dyDescent="0.25"/>
    <row r="157" s="163" customFormat="1" x14ac:dyDescent="0.25"/>
    <row r="158" s="163" customFormat="1" x14ac:dyDescent="0.25"/>
    <row r="159" s="163" customFormat="1" x14ac:dyDescent="0.25"/>
    <row r="160" s="163" customFormat="1" x14ac:dyDescent="0.25"/>
    <row r="161" s="163" customFormat="1" x14ac:dyDescent="0.25"/>
    <row r="162" s="163" customFormat="1" x14ac:dyDescent="0.25"/>
    <row r="163" s="163" customFormat="1" x14ac:dyDescent="0.25"/>
    <row r="164" s="163" customFormat="1" x14ac:dyDescent="0.25"/>
    <row r="165" s="163" customFormat="1" x14ac:dyDescent="0.25"/>
    <row r="166" s="163" customFormat="1" x14ac:dyDescent="0.25"/>
    <row r="167" s="163" customFormat="1" x14ac:dyDescent="0.25"/>
    <row r="168" s="163" customFormat="1" x14ac:dyDescent="0.25"/>
    <row r="169" s="163" customFormat="1" x14ac:dyDescent="0.25"/>
    <row r="170" s="163" customFormat="1" x14ac:dyDescent="0.25"/>
    <row r="171" s="163" customFormat="1" x14ac:dyDescent="0.25"/>
    <row r="172" s="163" customFormat="1" x14ac:dyDescent="0.25"/>
    <row r="173" s="163" customFormat="1" x14ac:dyDescent="0.25"/>
    <row r="174" s="163" customFormat="1" x14ac:dyDescent="0.25"/>
    <row r="175" s="163" customFormat="1" x14ac:dyDescent="0.25"/>
    <row r="176" s="163" customFormat="1" x14ac:dyDescent="0.25"/>
    <row r="177" s="163" customFormat="1" x14ac:dyDescent="0.25"/>
    <row r="178" s="163" customFormat="1" x14ac:dyDescent="0.25"/>
    <row r="179" s="163" customFormat="1" x14ac:dyDescent="0.25"/>
    <row r="180" s="163" customFormat="1" x14ac:dyDescent="0.25"/>
    <row r="181" s="163" customFormat="1" x14ac:dyDescent="0.25"/>
    <row r="182" s="163" customFormat="1" x14ac:dyDescent="0.25"/>
    <row r="183" s="163" customFormat="1" x14ac:dyDescent="0.25"/>
    <row r="184" s="163" customFormat="1" x14ac:dyDescent="0.25"/>
    <row r="185" s="163" customFormat="1" x14ac:dyDescent="0.25"/>
    <row r="186" s="163" customFormat="1" x14ac:dyDescent="0.25"/>
    <row r="187" s="163" customFormat="1" x14ac:dyDescent="0.25"/>
    <row r="188" s="163" customFormat="1" x14ac:dyDescent="0.25"/>
    <row r="189" s="163" customFormat="1" x14ac:dyDescent="0.25"/>
    <row r="190" s="163" customFormat="1" x14ac:dyDescent="0.25"/>
    <row r="191" s="163" customFormat="1" x14ac:dyDescent="0.25"/>
    <row r="192" s="163" customFormat="1" x14ac:dyDescent="0.25"/>
    <row r="193" s="163" customFormat="1" x14ac:dyDescent="0.25"/>
    <row r="194" s="163" customFormat="1" x14ac:dyDescent="0.25"/>
    <row r="195" s="163" customFormat="1" x14ac:dyDescent="0.25"/>
    <row r="196" s="163" customFormat="1" x14ac:dyDescent="0.25"/>
    <row r="197" s="163" customFormat="1" x14ac:dyDescent="0.25"/>
    <row r="198" s="163" customFormat="1" x14ac:dyDescent="0.25"/>
    <row r="199" s="163" customFormat="1" x14ac:dyDescent="0.25"/>
    <row r="200" s="163" customFormat="1" x14ac:dyDescent="0.25"/>
    <row r="201" s="163" customFormat="1" x14ac:dyDescent="0.25"/>
    <row r="202" s="163" customFormat="1" x14ac:dyDescent="0.25"/>
    <row r="203" s="163" customFormat="1" x14ac:dyDescent="0.25"/>
    <row r="204" s="163" customFormat="1" x14ac:dyDescent="0.25"/>
    <row r="205" s="163" customFormat="1" x14ac:dyDescent="0.25"/>
    <row r="206" s="163" customFormat="1" x14ac:dyDescent="0.25"/>
    <row r="207" s="163" customFormat="1" x14ac:dyDescent="0.25"/>
    <row r="208" s="163" customFormat="1" x14ac:dyDescent="0.25"/>
    <row r="209" s="163" customFormat="1" x14ac:dyDescent="0.25"/>
    <row r="210" s="163" customFormat="1" x14ac:dyDescent="0.25"/>
    <row r="211" s="163" customFormat="1" x14ac:dyDescent="0.25"/>
    <row r="212" s="163" customFormat="1" x14ac:dyDescent="0.25"/>
    <row r="213" s="163" customFormat="1" x14ac:dyDescent="0.25"/>
    <row r="214" s="163" customFormat="1" x14ac:dyDescent="0.25"/>
    <row r="215" s="163" customFormat="1" x14ac:dyDescent="0.25"/>
    <row r="216" s="163" customFormat="1" x14ac:dyDescent="0.25"/>
    <row r="217" s="163" customFormat="1" x14ac:dyDescent="0.25"/>
    <row r="218" s="163" customFormat="1" x14ac:dyDescent="0.25"/>
    <row r="219" s="163" customFormat="1" x14ac:dyDescent="0.25"/>
    <row r="220" s="163" customFormat="1" x14ac:dyDescent="0.25"/>
    <row r="221" s="163" customFormat="1" x14ac:dyDescent="0.25"/>
    <row r="222" s="163" customFormat="1" x14ac:dyDescent="0.25"/>
    <row r="223" s="163" customFormat="1" x14ac:dyDescent="0.25"/>
    <row r="224" s="163" customFormat="1" x14ac:dyDescent="0.25"/>
    <row r="225" s="163" customFormat="1" x14ac:dyDescent="0.25"/>
    <row r="226" s="163" customFormat="1" x14ac:dyDescent="0.25"/>
    <row r="227" s="163" customFormat="1" x14ac:dyDescent="0.25"/>
    <row r="228" s="163" customFormat="1" x14ac:dyDescent="0.25"/>
    <row r="229" s="163" customFormat="1" x14ac:dyDescent="0.25"/>
    <row r="230" s="163" customFormat="1" x14ac:dyDescent="0.25"/>
    <row r="231" s="163" customFormat="1" x14ac:dyDescent="0.25"/>
    <row r="232" s="163" customFormat="1" x14ac:dyDescent="0.25"/>
    <row r="233" s="163" customFormat="1" x14ac:dyDescent="0.25"/>
    <row r="234" s="163" customFormat="1" x14ac:dyDescent="0.25"/>
    <row r="235" s="163" customFormat="1" x14ac:dyDescent="0.25"/>
    <row r="236" s="163" customFormat="1" x14ac:dyDescent="0.25"/>
    <row r="237" s="163" customFormat="1" x14ac:dyDescent="0.25"/>
    <row r="238" s="163" customFormat="1" x14ac:dyDescent="0.25"/>
    <row r="239" s="163" customFormat="1" x14ac:dyDescent="0.25"/>
    <row r="240" s="163" customFormat="1" x14ac:dyDescent="0.25"/>
    <row r="241" s="163" customFormat="1" x14ac:dyDescent="0.25"/>
    <row r="242" s="163" customFormat="1" x14ac:dyDescent="0.25"/>
    <row r="243" s="163" customFormat="1" x14ac:dyDescent="0.25"/>
    <row r="244" s="163" customFormat="1" x14ac:dyDescent="0.25"/>
    <row r="245" s="163" customFormat="1" x14ac:dyDescent="0.25"/>
    <row r="246" s="163" customFormat="1" x14ac:dyDescent="0.25"/>
    <row r="247" s="163" customFormat="1" x14ac:dyDescent="0.25"/>
    <row r="248" s="163" customFormat="1" x14ac:dyDescent="0.25"/>
    <row r="249" s="163" customFormat="1" x14ac:dyDescent="0.25"/>
    <row r="250" s="163" customFormat="1" x14ac:dyDescent="0.25"/>
    <row r="251" s="163" customFormat="1" x14ac:dyDescent="0.25"/>
    <row r="252" s="163" customFormat="1" x14ac:dyDescent="0.25"/>
    <row r="253" s="163" customFormat="1" x14ac:dyDescent="0.25"/>
    <row r="254" s="163" customFormat="1" x14ac:dyDescent="0.25"/>
    <row r="255" s="163" customFormat="1" x14ac:dyDescent="0.25"/>
    <row r="256" s="163" customFormat="1" x14ac:dyDescent="0.25"/>
    <row r="257" s="163" customFormat="1" x14ac:dyDescent="0.25"/>
    <row r="258" s="163" customFormat="1" x14ac:dyDescent="0.25"/>
    <row r="259" s="163" customFormat="1" x14ac:dyDescent="0.25"/>
    <row r="260" s="163" customFormat="1" x14ac:dyDescent="0.25"/>
    <row r="261" s="163" customFormat="1" x14ac:dyDescent="0.25"/>
    <row r="262" s="163" customFormat="1" x14ac:dyDescent="0.25"/>
    <row r="263" s="163" customFormat="1" x14ac:dyDescent="0.25"/>
    <row r="264" s="163" customFormat="1" x14ac:dyDescent="0.25"/>
    <row r="265" s="163" customFormat="1" x14ac:dyDescent="0.25"/>
    <row r="266" s="163" customFormat="1" x14ac:dyDescent="0.25"/>
    <row r="267" s="163" customFormat="1" x14ac:dyDescent="0.25"/>
    <row r="268" s="163" customFormat="1" x14ac:dyDescent="0.25"/>
    <row r="269" s="163" customFormat="1" x14ac:dyDescent="0.25"/>
    <row r="270" s="163" customFormat="1" x14ac:dyDescent="0.25"/>
    <row r="271" s="163" customFormat="1" x14ac:dyDescent="0.25"/>
    <row r="272" s="163" customFormat="1" x14ac:dyDescent="0.25"/>
    <row r="273" s="163" customFormat="1" x14ac:dyDescent="0.25"/>
    <row r="274" s="163" customFormat="1" x14ac:dyDescent="0.25"/>
    <row r="275" s="163" customFormat="1" x14ac:dyDescent="0.25"/>
    <row r="276" s="163" customFormat="1" x14ac:dyDescent="0.25"/>
    <row r="277" s="163" customFormat="1" x14ac:dyDescent="0.25"/>
    <row r="278" s="163" customFormat="1" x14ac:dyDescent="0.25"/>
    <row r="279" s="163" customFormat="1" x14ac:dyDescent="0.25"/>
    <row r="280" s="163" customFormat="1" x14ac:dyDescent="0.25"/>
    <row r="281" s="163" customFormat="1" x14ac:dyDescent="0.25"/>
    <row r="282" s="163" customFormat="1" x14ac:dyDescent="0.25"/>
    <row r="283" s="163" customFormat="1" x14ac:dyDescent="0.25"/>
    <row r="284" s="163" customFormat="1" x14ac:dyDescent="0.25"/>
    <row r="285" s="163" customFormat="1" x14ac:dyDescent="0.25"/>
    <row r="286" s="163" customFormat="1" x14ac:dyDescent="0.25"/>
    <row r="287" s="163" customFormat="1" x14ac:dyDescent="0.25"/>
    <row r="288" s="163" customFormat="1" x14ac:dyDescent="0.25"/>
    <row r="289" s="163" customFormat="1" x14ac:dyDescent="0.25"/>
    <row r="290" s="163" customFormat="1" x14ac:dyDescent="0.25"/>
    <row r="291" s="163" customFormat="1" x14ac:dyDescent="0.25"/>
    <row r="292" s="163" customFormat="1" x14ac:dyDescent="0.25"/>
    <row r="293" s="163" customFormat="1" x14ac:dyDescent="0.25"/>
    <row r="294" s="163" customFormat="1" x14ac:dyDescent="0.25"/>
    <row r="295" s="163" customFormat="1" x14ac:dyDescent="0.25"/>
    <row r="296" s="163" customFormat="1" x14ac:dyDescent="0.25"/>
    <row r="297" s="163" customFormat="1" x14ac:dyDescent="0.25"/>
    <row r="298" s="163" customFormat="1" x14ac:dyDescent="0.25"/>
    <row r="299" s="163" customFormat="1" x14ac:dyDescent="0.25"/>
    <row r="300" s="163" customFormat="1" x14ac:dyDescent="0.25"/>
    <row r="301" s="163" customFormat="1" x14ac:dyDescent="0.25"/>
    <row r="302" s="163" customFormat="1" x14ac:dyDescent="0.25"/>
    <row r="303" s="163" customFormat="1" x14ac:dyDescent="0.25"/>
    <row r="304" s="163" customFormat="1" x14ac:dyDescent="0.25"/>
    <row r="305" s="163" customFormat="1" x14ac:dyDescent="0.25"/>
    <row r="306" s="163" customFormat="1" x14ac:dyDescent="0.25"/>
    <row r="307" s="163" customFormat="1" x14ac:dyDescent="0.25"/>
    <row r="308" s="163" customFormat="1" x14ac:dyDescent="0.25"/>
    <row r="309" s="163" customFormat="1" x14ac:dyDescent="0.25"/>
    <row r="310" s="163" customFormat="1" x14ac:dyDescent="0.25"/>
    <row r="311" s="163" customFormat="1" x14ac:dyDescent="0.25"/>
    <row r="312" s="163" customFormat="1" x14ac:dyDescent="0.25"/>
    <row r="313" s="163" customFormat="1" x14ac:dyDescent="0.25"/>
    <row r="314" s="163" customFormat="1" x14ac:dyDescent="0.25"/>
    <row r="315" s="163" customFormat="1" x14ac:dyDescent="0.25"/>
    <row r="316" s="163" customFormat="1" x14ac:dyDescent="0.25"/>
    <row r="317" s="163" customFormat="1" x14ac:dyDescent="0.25"/>
    <row r="318" s="163" customFormat="1" x14ac:dyDescent="0.25"/>
    <row r="319" s="163" customFormat="1" x14ac:dyDescent="0.25"/>
    <row r="320" s="163" customFormat="1" x14ac:dyDescent="0.25"/>
    <row r="321" s="163" customFormat="1" x14ac:dyDescent="0.25"/>
    <row r="322" s="163" customFormat="1" x14ac:dyDescent="0.25"/>
    <row r="323" s="163" customFormat="1" x14ac:dyDescent="0.25"/>
    <row r="324" s="163" customFormat="1" x14ac:dyDescent="0.25"/>
    <row r="325" s="163" customFormat="1" x14ac:dyDescent="0.25"/>
    <row r="326" s="163" customFormat="1" x14ac:dyDescent="0.25"/>
    <row r="327" s="163" customFormat="1" x14ac:dyDescent="0.25"/>
    <row r="328" s="163" customFormat="1" x14ac:dyDescent="0.25"/>
    <row r="329" s="163" customFormat="1" x14ac:dyDescent="0.25"/>
    <row r="330" s="163" customFormat="1" x14ac:dyDescent="0.25"/>
    <row r="331" s="163" customFormat="1" x14ac:dyDescent="0.25"/>
    <row r="332" s="163" customFormat="1" x14ac:dyDescent="0.25"/>
    <row r="333" s="163" customFormat="1" x14ac:dyDescent="0.25"/>
    <row r="334" s="163" customFormat="1" x14ac:dyDescent="0.25"/>
    <row r="335" s="163" customFormat="1" x14ac:dyDescent="0.25"/>
    <row r="336" s="163" customFormat="1" x14ac:dyDescent="0.25"/>
    <row r="337" s="163" customFormat="1" x14ac:dyDescent="0.25"/>
    <row r="338" s="163" customFormat="1" x14ac:dyDescent="0.25"/>
    <row r="339" s="163" customFormat="1" x14ac:dyDescent="0.25"/>
    <row r="340" s="163" customFormat="1" x14ac:dyDescent="0.25"/>
    <row r="341" s="163" customFormat="1" x14ac:dyDescent="0.25"/>
    <row r="342" s="163" customFormat="1" x14ac:dyDescent="0.25"/>
    <row r="343" s="163" customFormat="1" x14ac:dyDescent="0.25"/>
    <row r="344" s="163" customFormat="1" x14ac:dyDescent="0.25"/>
    <row r="345" s="163" customFormat="1" x14ac:dyDescent="0.25"/>
    <row r="346" s="163" customFormat="1" x14ac:dyDescent="0.25"/>
    <row r="347" s="163" customFormat="1" x14ac:dyDescent="0.25"/>
    <row r="348" s="163" customFormat="1" x14ac:dyDescent="0.25"/>
    <row r="349" s="163" customFormat="1" x14ac:dyDescent="0.25"/>
    <row r="350" s="163" customFormat="1" x14ac:dyDescent="0.25"/>
    <row r="351" s="163" customFormat="1" x14ac:dyDescent="0.25"/>
    <row r="352" s="163" customFormat="1" x14ac:dyDescent="0.25"/>
    <row r="353" s="163" customFormat="1" x14ac:dyDescent="0.25"/>
    <row r="354" s="163" customFormat="1" x14ac:dyDescent="0.25"/>
    <row r="355" s="163" customFormat="1" x14ac:dyDescent="0.25"/>
    <row r="356" s="163" customFormat="1" x14ac:dyDescent="0.25"/>
    <row r="357" s="163" customFormat="1" x14ac:dyDescent="0.25"/>
    <row r="358" s="163" customFormat="1" x14ac:dyDescent="0.25"/>
    <row r="359" s="163" customFormat="1" x14ac:dyDescent="0.25"/>
    <row r="360" s="163" customFormat="1" x14ac:dyDescent="0.25"/>
    <row r="361" s="163" customFormat="1" x14ac:dyDescent="0.25"/>
    <row r="362" s="163" customFormat="1" x14ac:dyDescent="0.25"/>
    <row r="363" s="163" customFormat="1" x14ac:dyDescent="0.25"/>
    <row r="364" s="163" customFormat="1" x14ac:dyDescent="0.25"/>
    <row r="365" s="163" customFormat="1" x14ac:dyDescent="0.25"/>
    <row r="366" s="163" customFormat="1" x14ac:dyDescent="0.25"/>
    <row r="367" s="163" customFormat="1" x14ac:dyDescent="0.25"/>
    <row r="368" s="163" customFormat="1" x14ac:dyDescent="0.25"/>
    <row r="369" s="163" customFormat="1" x14ac:dyDescent="0.25"/>
    <row r="370" s="163" customFormat="1" x14ac:dyDescent="0.25"/>
    <row r="371" s="163" customFormat="1" x14ac:dyDescent="0.25"/>
    <row r="372" s="163" customFormat="1" x14ac:dyDescent="0.25"/>
    <row r="373" s="163" customFormat="1" x14ac:dyDescent="0.25"/>
    <row r="374" s="163" customFormat="1" x14ac:dyDescent="0.25"/>
    <row r="375" s="163" customFormat="1" x14ac:dyDescent="0.25"/>
    <row r="376" s="163" customFormat="1" x14ac:dyDescent="0.25"/>
    <row r="377" s="163" customFormat="1" x14ac:dyDescent="0.25"/>
    <row r="378" s="163" customFormat="1" x14ac:dyDescent="0.25"/>
    <row r="379" s="163" customFormat="1" x14ac:dyDescent="0.25"/>
    <row r="380" s="163" customFormat="1" x14ac:dyDescent="0.25"/>
    <row r="381" s="163" customFormat="1" x14ac:dyDescent="0.25"/>
    <row r="382" s="163" customFormat="1" x14ac:dyDescent="0.25"/>
    <row r="383" s="163" customFormat="1" x14ac:dyDescent="0.25"/>
    <row r="384" s="163" customFormat="1" x14ac:dyDescent="0.25"/>
    <row r="385" s="163" customFormat="1" x14ac:dyDescent="0.25"/>
    <row r="386" s="163" customFormat="1" x14ac:dyDescent="0.25"/>
    <row r="387" s="163" customFormat="1" x14ac:dyDescent="0.25"/>
    <row r="388" s="163" customFormat="1" x14ac:dyDescent="0.25"/>
    <row r="389" s="163" customFormat="1" x14ac:dyDescent="0.25"/>
    <row r="390" s="163" customFormat="1" x14ac:dyDescent="0.25"/>
    <row r="391" s="163" customFormat="1" x14ac:dyDescent="0.25"/>
    <row r="392" s="163" customFormat="1" x14ac:dyDescent="0.25"/>
    <row r="393" s="163" customFormat="1" x14ac:dyDescent="0.25"/>
    <row r="394" s="163" customFormat="1" x14ac:dyDescent="0.25"/>
    <row r="395" s="163" customFormat="1" x14ac:dyDescent="0.25"/>
    <row r="396" s="163" customFormat="1" x14ac:dyDescent="0.25"/>
    <row r="397" s="163" customFormat="1" x14ac:dyDescent="0.25"/>
    <row r="398" s="163" customFormat="1" x14ac:dyDescent="0.25"/>
    <row r="399" s="163" customFormat="1" x14ac:dyDescent="0.25"/>
    <row r="400" s="163" customFormat="1" x14ac:dyDescent="0.25"/>
    <row r="401" s="163" customFormat="1" x14ac:dyDescent="0.25"/>
    <row r="402" s="163" customFormat="1" x14ac:dyDescent="0.25"/>
    <row r="403" s="163" customFormat="1" x14ac:dyDescent="0.25"/>
    <row r="404" s="163" customFormat="1" x14ac:dyDescent="0.25"/>
    <row r="405" s="163" customFormat="1" x14ac:dyDescent="0.25"/>
    <row r="406" s="163" customFormat="1" x14ac:dyDescent="0.25"/>
    <row r="407" s="163" customFormat="1" x14ac:dyDescent="0.25"/>
    <row r="408" s="163" customFormat="1" x14ac:dyDescent="0.25"/>
    <row r="409" s="163" customFormat="1" x14ac:dyDescent="0.25"/>
    <row r="410" s="163" customFormat="1" x14ac:dyDescent="0.25"/>
    <row r="411" s="163" customFormat="1" x14ac:dyDescent="0.25"/>
    <row r="412" s="163" customFormat="1" x14ac:dyDescent="0.25"/>
    <row r="413" s="163" customFormat="1" x14ac:dyDescent="0.25"/>
    <row r="414" s="163" customFormat="1" x14ac:dyDescent="0.25"/>
    <row r="415" s="163" customFormat="1" x14ac:dyDescent="0.25"/>
    <row r="416" s="163" customFormat="1" x14ac:dyDescent="0.25"/>
    <row r="417" s="163" customFormat="1" x14ac:dyDescent="0.25"/>
    <row r="418" s="163" customFormat="1" x14ac:dyDescent="0.25"/>
    <row r="419" s="163" customFormat="1" x14ac:dyDescent="0.25"/>
    <row r="420" s="163" customFormat="1" x14ac:dyDescent="0.25"/>
    <row r="421" s="163" customFormat="1" x14ac:dyDescent="0.25"/>
    <row r="422" s="163" customFormat="1" x14ac:dyDescent="0.25"/>
    <row r="423" s="163" customFormat="1" x14ac:dyDescent="0.25"/>
    <row r="424" s="163" customFormat="1" x14ac:dyDescent="0.25"/>
    <row r="425" s="163" customFormat="1" x14ac:dyDescent="0.25"/>
    <row r="426" s="163" customFormat="1" x14ac:dyDescent="0.25"/>
    <row r="427" s="163" customFormat="1" x14ac:dyDescent="0.25"/>
    <row r="428" s="163" customFormat="1" x14ac:dyDescent="0.25"/>
    <row r="429" s="163" customFormat="1" x14ac:dyDescent="0.25"/>
    <row r="430" s="163" customFormat="1" x14ac:dyDescent="0.25"/>
    <row r="431" s="163" customFormat="1" x14ac:dyDescent="0.25"/>
    <row r="432" s="163" customFormat="1" x14ac:dyDescent="0.25"/>
    <row r="433" s="163" customFormat="1" x14ac:dyDescent="0.25"/>
    <row r="434" s="163" customFormat="1" x14ac:dyDescent="0.25"/>
    <row r="435" s="163" customFormat="1" x14ac:dyDescent="0.25"/>
    <row r="436" s="163" customFormat="1" x14ac:dyDescent="0.25"/>
    <row r="437" s="163" customFormat="1" x14ac:dyDescent="0.25"/>
    <row r="438" s="163" customFormat="1" x14ac:dyDescent="0.25"/>
    <row r="439" s="163" customFormat="1" x14ac:dyDescent="0.25"/>
    <row r="440" s="163" customFormat="1" x14ac:dyDescent="0.25"/>
    <row r="441" s="163" customFormat="1" x14ac:dyDescent="0.25"/>
    <row r="442" s="163" customFormat="1" x14ac:dyDescent="0.25"/>
    <row r="443" s="163" customFormat="1" x14ac:dyDescent="0.25"/>
    <row r="444" s="163" customFormat="1" x14ac:dyDescent="0.25"/>
    <row r="445" s="163" customFormat="1" x14ac:dyDescent="0.25"/>
    <row r="446" s="163" customFormat="1" x14ac:dyDescent="0.25"/>
    <row r="447" s="163" customFormat="1" x14ac:dyDescent="0.25"/>
    <row r="448" s="163" customFormat="1" x14ac:dyDescent="0.25"/>
    <row r="449" s="163" customFormat="1" x14ac:dyDescent="0.25"/>
    <row r="450" s="163" customFormat="1" x14ac:dyDescent="0.25"/>
    <row r="451" s="163" customFormat="1" x14ac:dyDescent="0.25"/>
    <row r="452" s="163" customFormat="1" x14ac:dyDescent="0.25"/>
    <row r="453" s="163" customFormat="1" x14ac:dyDescent="0.25"/>
    <row r="454" s="163" customFormat="1" x14ac:dyDescent="0.25"/>
    <row r="455" s="163" customFormat="1" x14ac:dyDescent="0.25"/>
    <row r="456" s="163" customFormat="1" x14ac:dyDescent="0.25"/>
    <row r="457" s="163" customFormat="1" x14ac:dyDescent="0.25"/>
    <row r="458" s="163" customFormat="1" x14ac:dyDescent="0.25"/>
    <row r="459" s="163" customFormat="1" x14ac:dyDescent="0.25"/>
    <row r="460" s="163" customFormat="1" x14ac:dyDescent="0.25"/>
    <row r="461" s="163" customFormat="1" x14ac:dyDescent="0.25"/>
    <row r="462" s="163" customFormat="1" x14ac:dyDescent="0.25"/>
    <row r="463" s="163" customFormat="1" x14ac:dyDescent="0.25"/>
    <row r="464" s="163" customFormat="1" x14ac:dyDescent="0.25"/>
    <row r="465" s="163" customFormat="1" x14ac:dyDescent="0.25"/>
    <row r="466" s="163" customFormat="1" x14ac:dyDescent="0.25"/>
    <row r="467" s="163" customFormat="1" x14ac:dyDescent="0.25"/>
    <row r="468" s="163" customFormat="1" x14ac:dyDescent="0.25"/>
    <row r="469" s="163" customFormat="1" x14ac:dyDescent="0.25"/>
    <row r="470" s="163" customFormat="1" x14ac:dyDescent="0.25"/>
    <row r="471" s="163" customFormat="1" x14ac:dyDescent="0.25"/>
    <row r="472" s="163" customFormat="1" x14ac:dyDescent="0.25"/>
    <row r="473" s="163" customFormat="1" x14ac:dyDescent="0.25"/>
    <row r="474" s="163" customFormat="1" x14ac:dyDescent="0.25"/>
    <row r="475" s="163" customFormat="1" x14ac:dyDescent="0.25"/>
    <row r="476" s="163" customFormat="1" x14ac:dyDescent="0.25"/>
    <row r="477" s="163" customFormat="1" x14ac:dyDescent="0.25"/>
    <row r="478" s="163" customFormat="1" x14ac:dyDescent="0.25"/>
    <row r="479" s="163" customFormat="1" x14ac:dyDescent="0.25"/>
    <row r="480" s="163" customFormat="1" x14ac:dyDescent="0.25"/>
    <row r="481" s="163" customFormat="1" x14ac:dyDescent="0.25"/>
    <row r="482" s="163" customFormat="1" x14ac:dyDescent="0.25"/>
    <row r="483" s="163" customFormat="1" x14ac:dyDescent="0.25"/>
    <row r="484" s="163" customFormat="1" x14ac:dyDescent="0.25"/>
    <row r="485" s="163" customFormat="1" x14ac:dyDescent="0.25"/>
    <row r="486" s="163" customFormat="1" x14ac:dyDescent="0.25"/>
    <row r="487" s="163" customFormat="1" x14ac:dyDescent="0.25"/>
    <row r="488" s="163" customFormat="1" x14ac:dyDescent="0.25"/>
    <row r="489" s="163" customFormat="1" x14ac:dyDescent="0.25"/>
    <row r="490" s="163" customFormat="1" x14ac:dyDescent="0.25"/>
    <row r="491" s="163" customFormat="1" x14ac:dyDescent="0.25"/>
    <row r="492" s="163" customFormat="1" x14ac:dyDescent="0.25"/>
    <row r="493" s="163" customFormat="1" x14ac:dyDescent="0.25"/>
    <row r="494" s="163" customFormat="1" x14ac:dyDescent="0.25"/>
    <row r="495" s="163" customFormat="1" x14ac:dyDescent="0.25"/>
    <row r="496" s="163" customFormat="1" x14ac:dyDescent="0.25"/>
    <row r="497" s="163" customFormat="1" x14ac:dyDescent="0.25"/>
    <row r="498" s="163" customFormat="1" x14ac:dyDescent="0.25"/>
    <row r="499" s="163" customFormat="1" x14ac:dyDescent="0.25"/>
    <row r="500" s="163" customFormat="1" x14ac:dyDescent="0.25"/>
    <row r="501" s="163" customFormat="1" x14ac:dyDescent="0.25"/>
    <row r="502" s="163" customFormat="1" x14ac:dyDescent="0.25"/>
    <row r="503" s="163" customFormat="1" x14ac:dyDescent="0.25"/>
    <row r="504" s="163" customFormat="1" x14ac:dyDescent="0.25"/>
    <row r="505" s="163" customFormat="1" x14ac:dyDescent="0.25"/>
    <row r="506" s="163" customFormat="1" x14ac:dyDescent="0.25"/>
    <row r="507" s="163" customFormat="1" x14ac:dyDescent="0.25"/>
    <row r="508" s="163" customFormat="1" x14ac:dyDescent="0.25"/>
    <row r="509" s="163" customFormat="1" x14ac:dyDescent="0.25"/>
    <row r="510" s="163" customFormat="1" x14ac:dyDescent="0.25"/>
    <row r="511" s="163" customFormat="1" x14ac:dyDescent="0.25"/>
    <row r="512" s="163" customFormat="1" x14ac:dyDescent="0.25"/>
    <row r="513" s="163" customFormat="1" x14ac:dyDescent="0.25"/>
    <row r="514" s="163" customFormat="1" x14ac:dyDescent="0.25"/>
    <row r="515" s="163" customFormat="1" x14ac:dyDescent="0.25"/>
    <row r="516" s="163" customFormat="1" x14ac:dyDescent="0.25"/>
    <row r="517" s="163" customFormat="1" x14ac:dyDescent="0.25"/>
    <row r="518" s="163" customFormat="1" x14ac:dyDescent="0.25"/>
    <row r="519" s="163" customFormat="1" x14ac:dyDescent="0.25"/>
    <row r="520" s="163" customFormat="1" x14ac:dyDescent="0.25"/>
    <row r="521" s="163" customFormat="1" x14ac:dyDescent="0.25"/>
    <row r="522" s="163" customFormat="1" x14ac:dyDescent="0.25"/>
    <row r="523" s="163" customFormat="1" x14ac:dyDescent="0.25"/>
    <row r="524" s="163" customFormat="1" x14ac:dyDescent="0.25"/>
    <row r="525" s="163" customFormat="1" x14ac:dyDescent="0.25"/>
    <row r="526" s="163" customFormat="1" x14ac:dyDescent="0.25"/>
    <row r="527" s="163" customFormat="1" x14ac:dyDescent="0.25"/>
    <row r="528" s="163" customFormat="1" x14ac:dyDescent="0.25"/>
    <row r="529" s="163" customFormat="1" x14ac:dyDescent="0.25"/>
    <row r="530" s="163" customFormat="1" x14ac:dyDescent="0.25"/>
    <row r="531" s="163" customFormat="1" x14ac:dyDescent="0.25"/>
    <row r="532" s="163" customFormat="1" x14ac:dyDescent="0.25"/>
    <row r="533" s="163" customFormat="1" x14ac:dyDescent="0.25"/>
    <row r="534" s="163" customFormat="1" x14ac:dyDescent="0.25"/>
    <row r="535" s="163" customFormat="1" x14ac:dyDescent="0.25"/>
    <row r="536" s="163" customFormat="1" x14ac:dyDescent="0.25"/>
    <row r="537" s="163" customFormat="1" x14ac:dyDescent="0.25"/>
    <row r="538" s="163" customFormat="1" x14ac:dyDescent="0.25"/>
    <row r="539" s="163" customFormat="1" x14ac:dyDescent="0.25"/>
    <row r="540" s="163" customFormat="1" x14ac:dyDescent="0.25"/>
    <row r="541" s="163" customFormat="1" x14ac:dyDescent="0.25"/>
    <row r="542" s="163" customFormat="1" x14ac:dyDescent="0.25"/>
    <row r="543" s="163" customFormat="1" x14ac:dyDescent="0.25"/>
    <row r="544" s="163" customFormat="1" x14ac:dyDescent="0.25"/>
    <row r="545" s="163" customFormat="1" x14ac:dyDescent="0.25"/>
    <row r="546" s="163" customFormat="1" x14ac:dyDescent="0.25"/>
    <row r="547" s="163" customFormat="1" x14ac:dyDescent="0.25"/>
    <row r="548" s="163" customFormat="1" x14ac:dyDescent="0.25"/>
    <row r="549" s="163" customFormat="1" x14ac:dyDescent="0.25"/>
    <row r="550" s="163" customFormat="1" x14ac:dyDescent="0.25"/>
    <row r="551" s="163" customFormat="1" x14ac:dyDescent="0.25"/>
    <row r="552" s="163" customFormat="1" x14ac:dyDescent="0.25"/>
    <row r="553" s="163" customFormat="1" x14ac:dyDescent="0.25"/>
    <row r="554" s="163" customFormat="1" x14ac:dyDescent="0.25"/>
    <row r="555" s="163" customFormat="1" x14ac:dyDescent="0.25"/>
    <row r="556" s="163" customFormat="1" x14ac:dyDescent="0.25"/>
    <row r="557" s="163" customFormat="1" x14ac:dyDescent="0.25"/>
    <row r="558" s="163" customFormat="1" x14ac:dyDescent="0.25"/>
    <row r="559" s="163" customFormat="1" x14ac:dyDescent="0.25"/>
    <row r="560" s="163" customFormat="1" x14ac:dyDescent="0.25"/>
    <row r="561" s="163" customFormat="1" x14ac:dyDescent="0.25"/>
    <row r="562" s="163" customFormat="1" x14ac:dyDescent="0.25"/>
    <row r="563" s="163" customFormat="1" x14ac:dyDescent="0.25"/>
    <row r="564" s="163" customFormat="1" x14ac:dyDescent="0.25"/>
    <row r="565" s="163" customFormat="1" x14ac:dyDescent="0.25"/>
    <row r="566" s="163" customFormat="1" x14ac:dyDescent="0.25"/>
    <row r="567" s="163" customFormat="1" x14ac:dyDescent="0.25"/>
    <row r="568" s="163" customFormat="1" x14ac:dyDescent="0.25"/>
    <row r="569" s="163" customFormat="1" x14ac:dyDescent="0.25"/>
    <row r="570" s="163" customFormat="1" x14ac:dyDescent="0.25"/>
    <row r="571" s="163" customFormat="1" x14ac:dyDescent="0.25"/>
    <row r="572" s="163" customFormat="1" x14ac:dyDescent="0.25"/>
    <row r="573" s="163" customFormat="1" x14ac:dyDescent="0.25"/>
    <row r="574" s="163" customFormat="1" x14ac:dyDescent="0.25"/>
    <row r="575" s="163" customFormat="1" x14ac:dyDescent="0.25"/>
    <row r="576" s="163" customFormat="1" x14ac:dyDescent="0.25"/>
    <row r="577" s="163" customFormat="1" x14ac:dyDescent="0.25"/>
    <row r="578" s="163" customFormat="1" x14ac:dyDescent="0.25"/>
    <row r="579" s="163" customFormat="1" x14ac:dyDescent="0.25"/>
    <row r="580" s="163" customFormat="1" x14ac:dyDescent="0.25"/>
    <row r="581" s="163" customFormat="1" x14ac:dyDescent="0.25"/>
    <row r="582" s="163" customFormat="1" x14ac:dyDescent="0.25"/>
    <row r="583" s="163" customFormat="1" x14ac:dyDescent="0.25"/>
    <row r="584" s="163" customFormat="1" x14ac:dyDescent="0.25"/>
    <row r="585" s="163" customFormat="1" x14ac:dyDescent="0.25"/>
    <row r="586" s="163" customFormat="1" x14ac:dyDescent="0.25"/>
    <row r="587" s="163" customFormat="1" x14ac:dyDescent="0.25"/>
    <row r="588" s="163" customFormat="1" x14ac:dyDescent="0.25"/>
    <row r="589" s="163" customFormat="1" x14ac:dyDescent="0.25"/>
    <row r="590" s="163" customFormat="1" x14ac:dyDescent="0.25"/>
    <row r="591" s="163" customFormat="1" x14ac:dyDescent="0.25"/>
    <row r="592" s="163" customFormat="1" x14ac:dyDescent="0.25"/>
    <row r="593" s="163" customFormat="1" x14ac:dyDescent="0.25"/>
    <row r="594" s="163" customFormat="1" x14ac:dyDescent="0.25"/>
    <row r="595" s="163" customFormat="1" x14ac:dyDescent="0.25"/>
    <row r="596" s="163" customFormat="1" x14ac:dyDescent="0.25"/>
    <row r="597" s="163" customFormat="1" x14ac:dyDescent="0.25"/>
    <row r="598" s="163" customFormat="1" x14ac:dyDescent="0.25"/>
    <row r="599" s="163" customFormat="1" x14ac:dyDescent="0.25"/>
    <row r="600" s="163" customFormat="1" x14ac:dyDescent="0.25"/>
    <row r="601" s="163" customFormat="1" x14ac:dyDescent="0.25"/>
    <row r="602" s="163" customFormat="1" x14ac:dyDescent="0.25"/>
    <row r="603" s="163" customFormat="1" x14ac:dyDescent="0.25"/>
    <row r="604" s="163" customFormat="1" x14ac:dyDescent="0.25"/>
    <row r="605" s="163" customFormat="1" x14ac:dyDescent="0.25"/>
    <row r="606" s="163" customFormat="1" x14ac:dyDescent="0.25"/>
    <row r="607" s="163" customFormat="1" x14ac:dyDescent="0.25"/>
    <row r="608" s="163" customFormat="1" x14ac:dyDescent="0.25"/>
    <row r="609" s="163" customFormat="1" x14ac:dyDescent="0.25"/>
    <row r="610" s="163" customFormat="1" x14ac:dyDescent="0.25"/>
    <row r="611" s="163" customFormat="1" x14ac:dyDescent="0.25"/>
    <row r="612" s="163" customFormat="1" x14ac:dyDescent="0.25"/>
    <row r="613" s="163" customFormat="1" x14ac:dyDescent="0.25"/>
    <row r="614" s="163" customFormat="1" x14ac:dyDescent="0.25"/>
    <row r="615" s="163" customFormat="1" x14ac:dyDescent="0.25"/>
    <row r="616" s="163" customFormat="1" x14ac:dyDescent="0.25"/>
    <row r="617" s="163" customFormat="1" x14ac:dyDescent="0.25"/>
    <row r="618" s="163" customFormat="1" x14ac:dyDescent="0.25"/>
    <row r="619" s="163" customFormat="1" x14ac:dyDescent="0.25"/>
    <row r="620" s="163" customFormat="1" x14ac:dyDescent="0.25"/>
    <row r="621" s="163" customFormat="1" x14ac:dyDescent="0.25"/>
    <row r="622" s="163" customFormat="1" x14ac:dyDescent="0.25"/>
    <row r="623" s="163" customFormat="1" x14ac:dyDescent="0.25"/>
    <row r="624" s="163" customFormat="1" x14ac:dyDescent="0.25"/>
    <row r="625" s="163" customFormat="1" x14ac:dyDescent="0.25"/>
    <row r="626" s="163" customFormat="1" x14ac:dyDescent="0.25"/>
    <row r="627" s="163" customFormat="1" x14ac:dyDescent="0.25"/>
    <row r="628" s="163" customFormat="1" x14ac:dyDescent="0.25"/>
    <row r="629" s="163" customFormat="1" x14ac:dyDescent="0.25"/>
    <row r="630" s="163" customFormat="1" x14ac:dyDescent="0.25"/>
    <row r="631" s="163" customFormat="1" x14ac:dyDescent="0.25"/>
    <row r="632" s="163" customFormat="1" x14ac:dyDescent="0.25"/>
    <row r="633" s="163" customFormat="1" x14ac:dyDescent="0.25"/>
    <row r="634" s="163" customFormat="1" x14ac:dyDescent="0.25"/>
    <row r="635" s="163" customFormat="1" x14ac:dyDescent="0.25"/>
    <row r="636" s="163" customFormat="1" x14ac:dyDescent="0.25"/>
    <row r="637" s="163" customFormat="1" x14ac:dyDescent="0.25"/>
    <row r="638" s="163" customFormat="1" x14ac:dyDescent="0.25"/>
    <row r="639" s="163" customFormat="1" x14ac:dyDescent="0.25"/>
    <row r="640" s="163" customFormat="1" x14ac:dyDescent="0.25"/>
    <row r="641" s="163" customFormat="1" x14ac:dyDescent="0.25"/>
    <row r="642" s="163" customFormat="1" x14ac:dyDescent="0.25"/>
    <row r="643" s="163" customFormat="1" x14ac:dyDescent="0.25"/>
    <row r="644" s="163" customFormat="1" x14ac:dyDescent="0.25"/>
    <row r="645" s="163" customFormat="1" x14ac:dyDescent="0.25"/>
    <row r="646" s="163" customFormat="1" x14ac:dyDescent="0.25"/>
    <row r="647" s="163" customFormat="1" x14ac:dyDescent="0.25"/>
    <row r="648" s="163" customFormat="1" x14ac:dyDescent="0.25"/>
    <row r="649" s="163" customFormat="1" x14ac:dyDescent="0.25"/>
    <row r="650" s="163" customFormat="1" x14ac:dyDescent="0.25"/>
    <row r="651" s="163" customFormat="1" x14ac:dyDescent="0.25"/>
    <row r="652" s="163" customFormat="1" x14ac:dyDescent="0.25"/>
    <row r="653" s="163" customFormat="1" x14ac:dyDescent="0.25"/>
    <row r="654" s="163" customFormat="1" x14ac:dyDescent="0.25"/>
    <row r="655" s="163" customFormat="1" x14ac:dyDescent="0.25"/>
    <row r="656" s="163" customFormat="1" x14ac:dyDescent="0.25"/>
    <row r="657" s="163" customFormat="1" x14ac:dyDescent="0.25"/>
    <row r="658" s="163" customFormat="1" x14ac:dyDescent="0.25"/>
    <row r="659" s="163" customFormat="1" x14ac:dyDescent="0.25"/>
    <row r="660" s="163" customFormat="1" x14ac:dyDescent="0.25"/>
    <row r="661" s="163" customFormat="1" x14ac:dyDescent="0.25"/>
    <row r="662" s="163" customFormat="1" x14ac:dyDescent="0.25"/>
    <row r="663" s="163" customFormat="1" x14ac:dyDescent="0.25"/>
    <row r="664" s="163" customFormat="1" x14ac:dyDescent="0.25"/>
    <row r="665" s="163" customFormat="1" x14ac:dyDescent="0.25"/>
    <row r="666" s="163" customFormat="1" x14ac:dyDescent="0.25"/>
    <row r="667" s="163" customFormat="1" x14ac:dyDescent="0.25"/>
    <row r="668" s="163" customFormat="1" x14ac:dyDescent="0.25"/>
    <row r="669" s="163" customFormat="1" x14ac:dyDescent="0.25"/>
    <row r="670" s="163" customFormat="1" x14ac:dyDescent="0.25"/>
    <row r="671" s="163" customFormat="1" x14ac:dyDescent="0.25"/>
    <row r="672" s="163" customFormat="1" x14ac:dyDescent="0.25"/>
    <row r="673" s="163" customFormat="1" x14ac:dyDescent="0.25"/>
    <row r="674" s="163" customFormat="1" x14ac:dyDescent="0.25"/>
    <row r="675" s="163" customFormat="1" x14ac:dyDescent="0.25"/>
    <row r="676" s="163" customFormat="1" x14ac:dyDescent="0.25"/>
    <row r="677" s="163" customFormat="1" x14ac:dyDescent="0.25"/>
    <row r="678" s="163" customFormat="1" x14ac:dyDescent="0.25"/>
    <row r="679" s="163" customFormat="1" x14ac:dyDescent="0.25"/>
    <row r="680" s="163" customFormat="1" x14ac:dyDescent="0.25"/>
    <row r="681" s="163" customFormat="1" x14ac:dyDescent="0.25"/>
    <row r="682" s="163" customFormat="1" x14ac:dyDescent="0.25"/>
    <row r="683" s="163" customFormat="1" x14ac:dyDescent="0.25"/>
    <row r="684" s="163" customFormat="1" x14ac:dyDescent="0.25"/>
    <row r="685" s="163" customFormat="1" x14ac:dyDescent="0.25"/>
    <row r="686" s="163" customFormat="1" x14ac:dyDescent="0.25"/>
    <row r="687" s="163" customFormat="1" x14ac:dyDescent="0.25"/>
    <row r="688" s="163" customFormat="1" x14ac:dyDescent="0.25"/>
    <row r="689" s="163" customFormat="1" x14ac:dyDescent="0.25"/>
    <row r="690" s="163" customFormat="1" x14ac:dyDescent="0.25"/>
    <row r="691" s="163" customFormat="1" x14ac:dyDescent="0.25"/>
    <row r="692" s="163" customFormat="1" x14ac:dyDescent="0.25"/>
    <row r="693" s="163" customFormat="1" x14ac:dyDescent="0.25"/>
    <row r="694" s="163" customFormat="1" x14ac:dyDescent="0.25"/>
    <row r="695" s="163" customFormat="1" x14ac:dyDescent="0.25"/>
    <row r="696" s="163" customFormat="1" x14ac:dyDescent="0.25"/>
    <row r="697" s="163" customFormat="1" x14ac:dyDescent="0.25"/>
    <row r="698" s="163" customFormat="1" x14ac:dyDescent="0.25"/>
    <row r="699" s="163" customFormat="1" x14ac:dyDescent="0.25"/>
    <row r="700" s="163" customFormat="1" x14ac:dyDescent="0.25"/>
    <row r="701" s="163" customFormat="1" x14ac:dyDescent="0.25"/>
    <row r="702" s="163" customFormat="1" x14ac:dyDescent="0.25"/>
    <row r="703" s="163" customFormat="1" x14ac:dyDescent="0.25"/>
    <row r="704" s="163" customFormat="1" x14ac:dyDescent="0.25"/>
    <row r="705" s="163" customFormat="1" x14ac:dyDescent="0.25"/>
    <row r="706" s="163" customFormat="1" x14ac:dyDescent="0.25"/>
    <row r="707" s="163" customFormat="1" x14ac:dyDescent="0.25"/>
    <row r="708" s="163" customFormat="1" x14ac:dyDescent="0.25"/>
    <row r="709" s="163" customFormat="1" x14ac:dyDescent="0.25"/>
    <row r="710" s="163" customFormat="1" x14ac:dyDescent="0.25"/>
    <row r="711" s="163" customFormat="1" x14ac:dyDescent="0.25"/>
    <row r="712" s="163" customFormat="1" x14ac:dyDescent="0.25"/>
    <row r="713" s="163" customFormat="1" x14ac:dyDescent="0.25"/>
    <row r="714" s="163" customFormat="1" x14ac:dyDescent="0.25"/>
    <row r="715" s="163" customFormat="1" x14ac:dyDescent="0.25"/>
    <row r="716" s="163" customFormat="1" x14ac:dyDescent="0.25"/>
    <row r="717" s="163" customFormat="1" x14ac:dyDescent="0.25"/>
    <row r="718" s="163" customFormat="1" x14ac:dyDescent="0.25"/>
    <row r="719" s="163" customFormat="1" x14ac:dyDescent="0.25"/>
    <row r="720" s="163" customFormat="1" x14ac:dyDescent="0.25"/>
    <row r="721" s="163" customFormat="1" x14ac:dyDescent="0.25"/>
    <row r="722" s="163" customFormat="1" x14ac:dyDescent="0.25"/>
    <row r="723" s="163" customFormat="1" x14ac:dyDescent="0.25"/>
    <row r="724" s="163" customFormat="1" x14ac:dyDescent="0.25"/>
    <row r="725" s="163" customFormat="1" x14ac:dyDescent="0.25"/>
    <row r="726" s="163" customFormat="1" x14ac:dyDescent="0.25"/>
    <row r="727" s="163" customFormat="1" x14ac:dyDescent="0.25"/>
    <row r="728" s="163" customFormat="1" x14ac:dyDescent="0.25"/>
    <row r="729" s="163" customFormat="1" x14ac:dyDescent="0.25"/>
    <row r="730" s="163" customFormat="1" x14ac:dyDescent="0.25"/>
    <row r="731" s="163" customFormat="1" x14ac:dyDescent="0.25"/>
    <row r="732" s="163" customFormat="1" x14ac:dyDescent="0.25"/>
    <row r="733" s="163" customFormat="1" x14ac:dyDescent="0.25"/>
    <row r="734" s="163" customFormat="1" x14ac:dyDescent="0.25"/>
    <row r="735" s="163" customFormat="1" x14ac:dyDescent="0.25"/>
    <row r="736" s="163" customFormat="1" x14ac:dyDescent="0.25"/>
    <row r="737" s="163" customFormat="1" x14ac:dyDescent="0.25"/>
    <row r="738" s="163" customFormat="1" x14ac:dyDescent="0.25"/>
    <row r="739" s="163" customFormat="1" x14ac:dyDescent="0.25"/>
    <row r="740" s="163" customFormat="1" x14ac:dyDescent="0.25"/>
    <row r="741" s="163" customFormat="1" x14ac:dyDescent="0.25"/>
    <row r="742" s="163" customFormat="1" x14ac:dyDescent="0.25"/>
    <row r="743" s="163" customFormat="1" x14ac:dyDescent="0.25"/>
    <row r="744" s="163" customFormat="1" x14ac:dyDescent="0.25"/>
    <row r="745" s="163" customFormat="1" x14ac:dyDescent="0.25"/>
    <row r="746" s="163" customFormat="1" x14ac:dyDescent="0.25"/>
    <row r="747" s="163" customFormat="1" x14ac:dyDescent="0.25"/>
    <row r="748" s="163" customFormat="1" x14ac:dyDescent="0.25"/>
    <row r="749" s="163" customFormat="1" x14ac:dyDescent="0.25"/>
    <row r="750" s="163" customFormat="1" x14ac:dyDescent="0.25"/>
    <row r="751" s="163" customFormat="1" x14ac:dyDescent="0.25"/>
    <row r="752" s="163" customFormat="1" x14ac:dyDescent="0.25"/>
    <row r="753" s="163" customFormat="1" x14ac:dyDescent="0.25"/>
    <row r="754" s="163" customFormat="1" x14ac:dyDescent="0.25"/>
    <row r="755" s="163" customFormat="1" x14ac:dyDescent="0.25"/>
    <row r="756" s="163" customFormat="1" x14ac:dyDescent="0.25"/>
    <row r="757" s="163" customFormat="1" x14ac:dyDescent="0.25"/>
    <row r="758" s="163" customFormat="1" x14ac:dyDescent="0.25"/>
    <row r="759" s="163" customFormat="1" x14ac:dyDescent="0.25"/>
    <row r="760" s="163" customFormat="1" x14ac:dyDescent="0.25"/>
    <row r="761" s="163" customFormat="1" x14ac:dyDescent="0.25"/>
    <row r="762" s="163" customFormat="1" x14ac:dyDescent="0.25"/>
    <row r="763" s="163" customFormat="1" x14ac:dyDescent="0.25"/>
    <row r="764" s="163" customFormat="1" x14ac:dyDescent="0.25"/>
    <row r="765" s="163" customFormat="1" x14ac:dyDescent="0.25"/>
    <row r="766" s="163" customFormat="1" x14ac:dyDescent="0.25"/>
    <row r="767" s="163" customFormat="1" x14ac:dyDescent="0.25"/>
    <row r="768" s="163" customFormat="1" x14ac:dyDescent="0.25"/>
    <row r="769" s="163" customFormat="1" x14ac:dyDescent="0.25"/>
    <row r="770" s="163" customFormat="1" x14ac:dyDescent="0.25"/>
    <row r="771" s="163" customFormat="1" x14ac:dyDescent="0.25"/>
    <row r="772" s="163" customFormat="1" x14ac:dyDescent="0.25"/>
    <row r="773" s="163" customFormat="1" x14ac:dyDescent="0.25"/>
    <row r="774" s="163" customFormat="1" x14ac:dyDescent="0.25"/>
    <row r="775" s="163" customFormat="1" x14ac:dyDescent="0.25"/>
    <row r="776" s="163" customFormat="1" x14ac:dyDescent="0.25"/>
    <row r="777" s="163" customFormat="1" x14ac:dyDescent="0.25"/>
    <row r="778" s="163" customFormat="1" x14ac:dyDescent="0.25"/>
    <row r="779" s="163" customFormat="1" x14ac:dyDescent="0.25"/>
    <row r="780" s="163" customFormat="1" x14ac:dyDescent="0.25"/>
    <row r="781" s="163" customFormat="1" x14ac:dyDescent="0.25"/>
    <row r="782" s="163" customFormat="1" x14ac:dyDescent="0.25"/>
    <row r="783" s="163" customFormat="1" x14ac:dyDescent="0.25"/>
    <row r="784" s="163" customFormat="1" x14ac:dyDescent="0.25"/>
    <row r="785" s="163" customFormat="1" x14ac:dyDescent="0.25"/>
    <row r="786" s="163" customFormat="1" x14ac:dyDescent="0.25"/>
    <row r="787" s="163" customFormat="1" x14ac:dyDescent="0.25"/>
    <row r="788" s="163" customFormat="1" x14ac:dyDescent="0.25"/>
    <row r="789" s="163" customFormat="1" x14ac:dyDescent="0.25"/>
    <row r="790" s="163" customFormat="1" x14ac:dyDescent="0.25"/>
    <row r="791" s="163" customFormat="1" x14ac:dyDescent="0.25"/>
    <row r="792" s="163" customFormat="1" x14ac:dyDescent="0.25"/>
    <row r="793" s="163" customFormat="1" x14ac:dyDescent="0.25"/>
    <row r="794" s="163" customFormat="1" x14ac:dyDescent="0.25"/>
    <row r="795" s="163" customFormat="1" x14ac:dyDescent="0.25"/>
    <row r="796" s="163" customFormat="1" x14ac:dyDescent="0.25"/>
    <row r="797" s="163" customFormat="1" x14ac:dyDescent="0.25"/>
    <row r="798" s="163" customFormat="1" x14ac:dyDescent="0.25"/>
    <row r="799" s="163" customFormat="1" x14ac:dyDescent="0.25"/>
    <row r="800" s="163" customFormat="1" x14ac:dyDescent="0.25"/>
    <row r="801" s="163" customFormat="1" x14ac:dyDescent="0.25"/>
    <row r="802" s="163" customFormat="1" x14ac:dyDescent="0.25"/>
    <row r="803" s="163" customFormat="1" x14ac:dyDescent="0.25"/>
    <row r="804" s="163" customFormat="1" x14ac:dyDescent="0.25"/>
    <row r="805" s="163" customFormat="1" x14ac:dyDescent="0.25"/>
    <row r="806" s="163" customFormat="1" x14ac:dyDescent="0.25"/>
    <row r="807" s="163" customFormat="1" x14ac:dyDescent="0.25"/>
    <row r="808" s="163" customFormat="1" x14ac:dyDescent="0.25"/>
    <row r="809" s="163" customFormat="1" x14ac:dyDescent="0.25"/>
    <row r="810" s="163" customFormat="1" x14ac:dyDescent="0.25"/>
    <row r="811" s="163" customFormat="1" x14ac:dyDescent="0.25"/>
    <row r="812" s="163" customFormat="1" x14ac:dyDescent="0.25"/>
    <row r="813" s="163" customFormat="1" x14ac:dyDescent="0.25"/>
    <row r="814" s="163" customFormat="1" x14ac:dyDescent="0.25"/>
    <row r="815" s="163" customFormat="1" x14ac:dyDescent="0.25"/>
    <row r="816" s="163" customFormat="1" x14ac:dyDescent="0.25"/>
    <row r="817" s="163" customFormat="1" x14ac:dyDescent="0.25"/>
    <row r="818" s="163" customFormat="1" x14ac:dyDescent="0.25"/>
    <row r="819" s="163" customFormat="1" x14ac:dyDescent="0.25"/>
    <row r="820" s="163" customFormat="1" x14ac:dyDescent="0.25"/>
    <row r="821" s="163" customFormat="1" x14ac:dyDescent="0.25"/>
    <row r="822" s="163" customFormat="1" x14ac:dyDescent="0.25"/>
    <row r="823" s="163" customFormat="1" x14ac:dyDescent="0.25"/>
    <row r="824" s="163" customFormat="1" x14ac:dyDescent="0.25"/>
    <row r="825" s="163" customFormat="1" x14ac:dyDescent="0.25"/>
    <row r="826" s="163" customFormat="1" x14ac:dyDescent="0.25"/>
    <row r="827" s="163" customFormat="1" x14ac:dyDescent="0.25"/>
    <row r="828" s="163" customFormat="1" x14ac:dyDescent="0.25"/>
    <row r="829" s="163" customFormat="1" x14ac:dyDescent="0.25"/>
    <row r="830" s="163" customFormat="1" x14ac:dyDescent="0.25"/>
    <row r="831" s="163" customFormat="1" x14ac:dyDescent="0.25"/>
    <row r="832" s="163" customFormat="1" x14ac:dyDescent="0.25"/>
    <row r="833" s="163" customFormat="1" x14ac:dyDescent="0.25"/>
    <row r="834" s="163" customFormat="1" x14ac:dyDescent="0.25"/>
    <row r="835" s="163" customFormat="1" x14ac:dyDescent="0.25"/>
    <row r="836" s="163" customFormat="1" x14ac:dyDescent="0.25"/>
    <row r="837" s="163" customFormat="1" x14ac:dyDescent="0.25"/>
    <row r="838" s="163" customFormat="1" x14ac:dyDescent="0.25"/>
    <row r="839" s="163" customFormat="1" x14ac:dyDescent="0.25"/>
    <row r="840" s="163" customFormat="1" x14ac:dyDescent="0.25"/>
    <row r="841" s="163" customFormat="1" x14ac:dyDescent="0.25"/>
    <row r="842" s="163" customFormat="1" x14ac:dyDescent="0.25"/>
    <row r="843" s="163" customFormat="1" x14ac:dyDescent="0.25"/>
    <row r="844" s="163" customFormat="1" x14ac:dyDescent="0.25"/>
    <row r="845" s="163" customFormat="1" x14ac:dyDescent="0.25"/>
    <row r="846" s="163" customFormat="1" x14ac:dyDescent="0.25"/>
    <row r="847" s="163" customFormat="1" x14ac:dyDescent="0.25"/>
    <row r="848" s="163" customFormat="1" x14ac:dyDescent="0.25"/>
    <row r="849" s="163" customFormat="1" x14ac:dyDescent="0.25"/>
    <row r="850" s="163" customFormat="1" x14ac:dyDescent="0.25"/>
    <row r="851" s="163" customFormat="1" x14ac:dyDescent="0.25"/>
    <row r="852" s="163" customFormat="1" x14ac:dyDescent="0.25"/>
    <row r="853" s="163" customFormat="1" x14ac:dyDescent="0.25"/>
    <row r="854" s="163" customFormat="1" x14ac:dyDescent="0.25"/>
    <row r="855" s="163" customFormat="1" x14ac:dyDescent="0.25"/>
    <row r="856" s="163" customFormat="1" x14ac:dyDescent="0.25"/>
    <row r="857" s="163" customFormat="1" x14ac:dyDescent="0.25"/>
    <row r="858" s="163" customFormat="1" x14ac:dyDescent="0.25"/>
    <row r="859" s="163" customFormat="1" x14ac:dyDescent="0.25"/>
    <row r="860" s="163" customFormat="1" x14ac:dyDescent="0.25"/>
    <row r="861" s="163" customFormat="1" x14ac:dyDescent="0.25"/>
    <row r="862" s="163" customFormat="1" x14ac:dyDescent="0.25"/>
    <row r="863" s="163" customFormat="1" x14ac:dyDescent="0.25"/>
    <row r="864" s="163" customFormat="1" x14ac:dyDescent="0.25"/>
    <row r="865" s="163" customFormat="1" x14ac:dyDescent="0.25"/>
    <row r="866" s="163" customFormat="1" x14ac:dyDescent="0.25"/>
    <row r="867" s="163" customFormat="1" x14ac:dyDescent="0.25"/>
    <row r="868" s="163" customFormat="1" x14ac:dyDescent="0.25"/>
    <row r="869" s="163" customFormat="1" x14ac:dyDescent="0.25"/>
    <row r="870" s="163" customFormat="1" x14ac:dyDescent="0.25"/>
    <row r="871" s="163" customFormat="1" x14ac:dyDescent="0.25"/>
    <row r="872" s="163" customFormat="1" x14ac:dyDescent="0.25"/>
    <row r="873" s="163" customFormat="1" x14ac:dyDescent="0.25"/>
    <row r="874" s="163" customFormat="1" x14ac:dyDescent="0.25"/>
    <row r="875" s="163" customFormat="1" x14ac:dyDescent="0.25"/>
    <row r="876" s="163" customFormat="1" x14ac:dyDescent="0.25"/>
    <row r="877" s="163" customFormat="1" x14ac:dyDescent="0.25"/>
    <row r="878" s="163" customFormat="1" x14ac:dyDescent="0.25"/>
    <row r="879" s="163" customFormat="1" x14ac:dyDescent="0.25"/>
    <row r="880" s="163" customFormat="1" x14ac:dyDescent="0.25"/>
    <row r="881" s="163" customFormat="1" x14ac:dyDescent="0.25"/>
    <row r="882" s="163" customFormat="1" x14ac:dyDescent="0.25"/>
    <row r="883" s="163" customFormat="1" x14ac:dyDescent="0.25"/>
    <row r="884" s="163" customFormat="1" x14ac:dyDescent="0.25"/>
    <row r="885" s="163" customFormat="1" x14ac:dyDescent="0.25"/>
    <row r="886" s="163" customFormat="1" x14ac:dyDescent="0.25"/>
    <row r="887" s="163" customFormat="1" x14ac:dyDescent="0.25"/>
    <row r="888" s="163" customFormat="1" x14ac:dyDescent="0.25"/>
    <row r="889" s="163" customFormat="1" x14ac:dyDescent="0.25"/>
    <row r="890" s="163" customFormat="1" x14ac:dyDescent="0.25"/>
    <row r="891" s="163" customFormat="1" x14ac:dyDescent="0.25"/>
    <row r="892" s="163" customFormat="1" x14ac:dyDescent="0.25"/>
    <row r="893" s="163" customFormat="1" x14ac:dyDescent="0.25"/>
    <row r="894" s="163" customFormat="1" x14ac:dyDescent="0.25"/>
    <row r="895" s="163" customFormat="1" x14ac:dyDescent="0.25"/>
    <row r="896" s="163" customFormat="1" x14ac:dyDescent="0.25"/>
    <row r="897" s="163" customFormat="1" x14ac:dyDescent="0.25"/>
    <row r="898" s="163" customFormat="1" x14ac:dyDescent="0.25"/>
    <row r="899" s="163" customFormat="1" x14ac:dyDescent="0.25"/>
    <row r="900" s="163" customFormat="1" x14ac:dyDescent="0.25"/>
    <row r="901" s="163" customFormat="1" x14ac:dyDescent="0.25"/>
    <row r="902" s="163" customFormat="1" x14ac:dyDescent="0.25"/>
    <row r="903" s="163" customFormat="1" x14ac:dyDescent="0.25"/>
    <row r="904" s="163" customFormat="1" x14ac:dyDescent="0.25"/>
    <row r="905" s="163" customFormat="1" x14ac:dyDescent="0.25"/>
    <row r="906" s="163" customFormat="1" x14ac:dyDescent="0.25"/>
    <row r="907" s="163" customFormat="1" x14ac:dyDescent="0.25"/>
    <row r="908" s="163" customFormat="1" x14ac:dyDescent="0.25"/>
    <row r="909" s="163" customFormat="1" x14ac:dyDescent="0.25"/>
    <row r="910" s="163" customFormat="1" x14ac:dyDescent="0.25"/>
    <row r="911" s="163" customFormat="1" x14ac:dyDescent="0.25"/>
    <row r="912" s="163" customFormat="1" x14ac:dyDescent="0.25"/>
    <row r="913" s="163" customFormat="1" x14ac:dyDescent="0.25"/>
    <row r="914" s="163" customFormat="1" x14ac:dyDescent="0.25"/>
    <row r="915" s="163" customFormat="1" x14ac:dyDescent="0.25"/>
    <row r="916" s="163" customFormat="1" x14ac:dyDescent="0.25"/>
    <row r="917" s="163" customFormat="1" x14ac:dyDescent="0.25"/>
    <row r="918" s="163" customFormat="1" x14ac:dyDescent="0.25"/>
    <row r="919" s="163" customFormat="1" x14ac:dyDescent="0.25"/>
    <row r="920" s="163" customFormat="1" x14ac:dyDescent="0.25"/>
    <row r="921" s="163" customFormat="1" x14ac:dyDescent="0.25"/>
    <row r="922" s="163" customFormat="1" x14ac:dyDescent="0.25"/>
    <row r="923" s="163" customFormat="1" x14ac:dyDescent="0.25"/>
    <row r="924" s="163" customFormat="1" x14ac:dyDescent="0.25"/>
    <row r="925" s="163" customFormat="1" x14ac:dyDescent="0.25"/>
    <row r="926" s="163" customFormat="1" x14ac:dyDescent="0.25"/>
    <row r="927" s="163" customFormat="1" x14ac:dyDescent="0.25"/>
    <row r="928" s="163" customFormat="1" x14ac:dyDescent="0.25"/>
    <row r="929" s="163" customFormat="1" x14ac:dyDescent="0.25"/>
    <row r="930" s="163" customFormat="1" x14ac:dyDescent="0.25"/>
    <row r="931" s="163" customFormat="1" x14ac:dyDescent="0.25"/>
    <row r="932" s="163" customFormat="1" x14ac:dyDescent="0.25"/>
    <row r="933" s="163" customFormat="1" x14ac:dyDescent="0.25"/>
    <row r="934" s="163" customFormat="1" x14ac:dyDescent="0.25"/>
    <row r="935" s="163" customFormat="1" x14ac:dyDescent="0.25"/>
    <row r="936" s="163" customFormat="1" x14ac:dyDescent="0.25"/>
    <row r="937" s="163" customFormat="1" x14ac:dyDescent="0.25"/>
    <row r="938" s="163" customFormat="1" x14ac:dyDescent="0.25"/>
    <row r="939" s="163" customFormat="1" x14ac:dyDescent="0.25"/>
    <row r="940" s="163" customFormat="1" x14ac:dyDescent="0.25"/>
    <row r="941" s="163" customFormat="1" x14ac:dyDescent="0.25"/>
    <row r="942" s="163" customFormat="1" x14ac:dyDescent="0.25"/>
    <row r="943" s="163" customFormat="1" x14ac:dyDescent="0.25"/>
    <row r="944" s="163" customFormat="1" x14ac:dyDescent="0.25"/>
    <row r="945" s="163" customFormat="1" x14ac:dyDescent="0.25"/>
    <row r="946" s="163" customFormat="1" x14ac:dyDescent="0.25"/>
    <row r="947" s="163" customFormat="1" x14ac:dyDescent="0.25"/>
    <row r="948" s="163" customFormat="1" x14ac:dyDescent="0.25"/>
    <row r="949" s="163" customFormat="1" x14ac:dyDescent="0.25"/>
    <row r="950" s="163" customFormat="1" x14ac:dyDescent="0.25"/>
    <row r="951" s="163" customFormat="1" x14ac:dyDescent="0.25"/>
    <row r="952" s="163" customFormat="1" x14ac:dyDescent="0.25"/>
    <row r="953" s="163" customFormat="1" x14ac:dyDescent="0.25"/>
    <row r="954" s="163" customFormat="1" x14ac:dyDescent="0.25"/>
    <row r="955" s="163" customFormat="1" x14ac:dyDescent="0.25"/>
    <row r="956" s="163" customFormat="1" x14ac:dyDescent="0.25"/>
    <row r="957" s="163" customFormat="1" x14ac:dyDescent="0.25"/>
    <row r="958" s="163" customFormat="1" x14ac:dyDescent="0.25"/>
    <row r="959" s="163" customFormat="1" x14ac:dyDescent="0.25"/>
    <row r="960" s="163" customFormat="1" x14ac:dyDescent="0.25"/>
    <row r="961" s="163" customFormat="1" x14ac:dyDescent="0.25"/>
    <row r="962" s="163" customFormat="1" x14ac:dyDescent="0.25"/>
    <row r="963" s="163" customFormat="1" x14ac:dyDescent="0.25"/>
    <row r="964" s="163" customFormat="1" x14ac:dyDescent="0.25"/>
    <row r="965" s="163" customFormat="1" x14ac:dyDescent="0.25"/>
    <row r="966" s="163" customFormat="1" x14ac:dyDescent="0.25"/>
    <row r="967" s="163" customFormat="1" x14ac:dyDescent="0.25"/>
    <row r="968" s="163" customFormat="1" x14ac:dyDescent="0.25"/>
    <row r="969" s="163" customFormat="1" x14ac:dyDescent="0.25"/>
    <row r="970" s="163" customFormat="1" x14ac:dyDescent="0.25"/>
    <row r="971" s="163" customFormat="1" x14ac:dyDescent="0.25"/>
    <row r="972" s="163" customFormat="1" x14ac:dyDescent="0.25"/>
    <row r="973" s="163" customFormat="1" x14ac:dyDescent="0.25"/>
    <row r="974" s="163" customFormat="1" x14ac:dyDescent="0.25"/>
    <row r="975" s="163" customFormat="1" x14ac:dyDescent="0.25"/>
    <row r="976" s="163" customFormat="1" x14ac:dyDescent="0.25"/>
    <row r="977" s="163" customFormat="1" x14ac:dyDescent="0.25"/>
    <row r="978" s="163" customFormat="1" x14ac:dyDescent="0.25"/>
    <row r="979" s="163" customFormat="1" x14ac:dyDescent="0.25"/>
    <row r="980" s="163" customFormat="1" x14ac:dyDescent="0.25"/>
    <row r="981" s="163" customFormat="1" x14ac:dyDescent="0.25"/>
    <row r="982" s="163" customFormat="1" x14ac:dyDescent="0.25"/>
    <row r="983" s="163" customFormat="1" x14ac:dyDescent="0.25"/>
    <row r="984" s="163" customFormat="1" x14ac:dyDescent="0.25"/>
    <row r="985" s="163" customFormat="1" x14ac:dyDescent="0.25"/>
    <row r="986" s="163" customFormat="1" x14ac:dyDescent="0.25"/>
    <row r="987" s="163" customFormat="1" x14ac:dyDescent="0.25"/>
    <row r="988" s="163" customFormat="1" x14ac:dyDescent="0.25"/>
    <row r="989" s="163" customFormat="1" x14ac:dyDescent="0.25"/>
    <row r="990" s="163" customFormat="1" x14ac:dyDescent="0.25"/>
    <row r="991" s="163" customFormat="1" x14ac:dyDescent="0.25"/>
    <row r="992" s="163" customFormat="1" x14ac:dyDescent="0.25"/>
    <row r="993" s="163" customFormat="1" x14ac:dyDescent="0.25"/>
    <row r="994" s="163" customFormat="1" x14ac:dyDescent="0.25"/>
  </sheetData>
  <pageMargins left="0.74803149606299213" right="0.15748031496062992" top="0.78740157480314965" bottom="0.98425196850393704" header="0.51181102362204722" footer="0.51181102362204722"/>
  <pageSetup paperSize="9" orientation="landscape" r:id="rId1"/>
  <headerFooter alignWithMargins="0">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F064D-79FB-4346-9C1B-5FB7DE2F66B5}">
  <sheetPr>
    <tabColor theme="6" tint="0.59999389629810485"/>
    <pageSetUpPr fitToPage="1"/>
  </sheetPr>
  <dimension ref="A1:Q870"/>
  <sheetViews>
    <sheetView view="pageBreakPreview" zoomScale="110" zoomScaleNormal="100" zoomScaleSheetLayoutView="110" workbookViewId="0">
      <selection activeCell="F48" sqref="F48"/>
    </sheetView>
  </sheetViews>
  <sheetFormatPr defaultColWidth="9.109375" defaultRowHeight="13.2" x14ac:dyDescent="0.25"/>
  <cols>
    <col min="1" max="1" width="4.109375" style="437" customWidth="1"/>
    <col min="2" max="2" width="19.6640625" style="437" customWidth="1"/>
    <col min="3" max="3" width="33.6640625" style="437" customWidth="1"/>
    <col min="4" max="4" width="16.44140625" style="437" customWidth="1"/>
    <col min="5" max="6" width="17.44140625" style="437" customWidth="1"/>
    <col min="7" max="7" width="16.33203125" style="437" bestFit="1" customWidth="1"/>
    <col min="8" max="8" width="14" style="437" bestFit="1" customWidth="1"/>
    <col min="9" max="9" width="17.109375" style="437" customWidth="1"/>
    <col min="10" max="10" width="18.33203125" style="437" customWidth="1"/>
    <col min="11" max="11" width="16.88671875" style="437" customWidth="1"/>
    <col min="12" max="12" width="15" style="437" bestFit="1" customWidth="1"/>
    <col min="13" max="13" width="17.44140625" style="437" customWidth="1"/>
    <col min="14" max="14" width="9.109375" style="438" customWidth="1"/>
    <col min="15" max="15" width="46.88671875" style="438" bestFit="1" customWidth="1"/>
    <col min="16" max="17" width="9.109375" style="438" customWidth="1"/>
    <col min="18" max="257" width="9.109375" style="437"/>
    <col min="258" max="258" width="4.109375" style="437" customWidth="1"/>
    <col min="259" max="259" width="19.6640625" style="437" customWidth="1"/>
    <col min="260" max="260" width="33.6640625" style="437" customWidth="1"/>
    <col min="261" max="261" width="16.44140625" style="437" customWidth="1"/>
    <col min="262" max="262" width="17.44140625" style="437" customWidth="1"/>
    <col min="263" max="263" width="15.44140625" style="437" customWidth="1"/>
    <col min="264" max="264" width="14" style="437" bestFit="1" customWidth="1"/>
    <col min="265" max="265" width="17.109375" style="437" customWidth="1"/>
    <col min="266" max="266" width="18.33203125" style="437" customWidth="1"/>
    <col min="267" max="267" width="16.88671875" style="437" customWidth="1"/>
    <col min="268" max="268" width="15" style="437" bestFit="1" customWidth="1"/>
    <col min="269" max="269" width="17.44140625" style="437" customWidth="1"/>
    <col min="270" max="270" width="9.109375" style="437"/>
    <col min="271" max="271" width="46.88671875" style="437" bestFit="1" customWidth="1"/>
    <col min="272" max="513" width="9.109375" style="437"/>
    <col min="514" max="514" width="4.109375" style="437" customWidth="1"/>
    <col min="515" max="515" width="19.6640625" style="437" customWidth="1"/>
    <col min="516" max="516" width="33.6640625" style="437" customWidth="1"/>
    <col min="517" max="517" width="16.44140625" style="437" customWidth="1"/>
    <col min="518" max="518" width="17.44140625" style="437" customWidth="1"/>
    <col min="519" max="519" width="15.44140625" style="437" customWidth="1"/>
    <col min="520" max="520" width="14" style="437" bestFit="1" customWidth="1"/>
    <col min="521" max="521" width="17.109375" style="437" customWidth="1"/>
    <col min="522" max="522" width="18.33203125" style="437" customWidth="1"/>
    <col min="523" max="523" width="16.88671875" style="437" customWidth="1"/>
    <col min="524" max="524" width="15" style="437" bestFit="1" customWidth="1"/>
    <col min="525" max="525" width="17.44140625" style="437" customWidth="1"/>
    <col min="526" max="526" width="9.109375" style="437"/>
    <col min="527" max="527" width="46.88671875" style="437" bestFit="1" customWidth="1"/>
    <col min="528" max="769" width="9.109375" style="437"/>
    <col min="770" max="770" width="4.109375" style="437" customWidth="1"/>
    <col min="771" max="771" width="19.6640625" style="437" customWidth="1"/>
    <col min="772" max="772" width="33.6640625" style="437" customWidth="1"/>
    <col min="773" max="773" width="16.44140625" style="437" customWidth="1"/>
    <col min="774" max="774" width="17.44140625" style="437" customWidth="1"/>
    <col min="775" max="775" width="15.44140625" style="437" customWidth="1"/>
    <col min="776" max="776" width="14" style="437" bestFit="1" customWidth="1"/>
    <col min="777" max="777" width="17.109375" style="437" customWidth="1"/>
    <col min="778" max="778" width="18.33203125" style="437" customWidth="1"/>
    <col min="779" max="779" width="16.88671875" style="437" customWidth="1"/>
    <col min="780" max="780" width="15" style="437" bestFit="1" customWidth="1"/>
    <col min="781" max="781" width="17.44140625" style="437" customWidth="1"/>
    <col min="782" max="782" width="9.109375" style="437"/>
    <col min="783" max="783" width="46.88671875" style="437" bestFit="1" customWidth="1"/>
    <col min="784" max="1025" width="9.109375" style="437"/>
    <col min="1026" max="1026" width="4.109375" style="437" customWidth="1"/>
    <col min="1027" max="1027" width="19.6640625" style="437" customWidth="1"/>
    <col min="1028" max="1028" width="33.6640625" style="437" customWidth="1"/>
    <col min="1029" max="1029" width="16.44140625" style="437" customWidth="1"/>
    <col min="1030" max="1030" width="17.44140625" style="437" customWidth="1"/>
    <col min="1031" max="1031" width="15.44140625" style="437" customWidth="1"/>
    <col min="1032" max="1032" width="14" style="437" bestFit="1" customWidth="1"/>
    <col min="1033" max="1033" width="17.109375" style="437" customWidth="1"/>
    <col min="1034" max="1034" width="18.33203125" style="437" customWidth="1"/>
    <col min="1035" max="1035" width="16.88671875" style="437" customWidth="1"/>
    <col min="1036" max="1036" width="15" style="437" bestFit="1" customWidth="1"/>
    <col min="1037" max="1037" width="17.44140625" style="437" customWidth="1"/>
    <col min="1038" max="1038" width="9.109375" style="437"/>
    <col min="1039" max="1039" width="46.88671875" style="437" bestFit="1" customWidth="1"/>
    <col min="1040" max="1281" width="9.109375" style="437"/>
    <col min="1282" max="1282" width="4.109375" style="437" customWidth="1"/>
    <col min="1283" max="1283" width="19.6640625" style="437" customWidth="1"/>
    <col min="1284" max="1284" width="33.6640625" style="437" customWidth="1"/>
    <col min="1285" max="1285" width="16.44140625" style="437" customWidth="1"/>
    <col min="1286" max="1286" width="17.44140625" style="437" customWidth="1"/>
    <col min="1287" max="1287" width="15.44140625" style="437" customWidth="1"/>
    <col min="1288" max="1288" width="14" style="437" bestFit="1" customWidth="1"/>
    <col min="1289" max="1289" width="17.109375" style="437" customWidth="1"/>
    <col min="1290" max="1290" width="18.33203125" style="437" customWidth="1"/>
    <col min="1291" max="1291" width="16.88671875" style="437" customWidth="1"/>
    <col min="1292" max="1292" width="15" style="437" bestFit="1" customWidth="1"/>
    <col min="1293" max="1293" width="17.44140625" style="437" customWidth="1"/>
    <col min="1294" max="1294" width="9.109375" style="437"/>
    <col min="1295" max="1295" width="46.88671875" style="437" bestFit="1" customWidth="1"/>
    <col min="1296" max="1537" width="9.109375" style="437"/>
    <col min="1538" max="1538" width="4.109375" style="437" customWidth="1"/>
    <col min="1539" max="1539" width="19.6640625" style="437" customWidth="1"/>
    <col min="1540" max="1540" width="33.6640625" style="437" customWidth="1"/>
    <col min="1541" max="1541" width="16.44140625" style="437" customWidth="1"/>
    <col min="1542" max="1542" width="17.44140625" style="437" customWidth="1"/>
    <col min="1543" max="1543" width="15.44140625" style="437" customWidth="1"/>
    <col min="1544" max="1544" width="14" style="437" bestFit="1" customWidth="1"/>
    <col min="1545" max="1545" width="17.109375" style="437" customWidth="1"/>
    <col min="1546" max="1546" width="18.33203125" style="437" customWidth="1"/>
    <col min="1547" max="1547" width="16.88671875" style="437" customWidth="1"/>
    <col min="1548" max="1548" width="15" style="437" bestFit="1" customWidth="1"/>
    <col min="1549" max="1549" width="17.44140625" style="437" customWidth="1"/>
    <col min="1550" max="1550" width="9.109375" style="437"/>
    <col min="1551" max="1551" width="46.88671875" style="437" bestFit="1" customWidth="1"/>
    <col min="1552" max="1793" width="9.109375" style="437"/>
    <col min="1794" max="1794" width="4.109375" style="437" customWidth="1"/>
    <col min="1795" max="1795" width="19.6640625" style="437" customWidth="1"/>
    <col min="1796" max="1796" width="33.6640625" style="437" customWidth="1"/>
    <col min="1797" max="1797" width="16.44140625" style="437" customWidth="1"/>
    <col min="1798" max="1798" width="17.44140625" style="437" customWidth="1"/>
    <col min="1799" max="1799" width="15.44140625" style="437" customWidth="1"/>
    <col min="1800" max="1800" width="14" style="437" bestFit="1" customWidth="1"/>
    <col min="1801" max="1801" width="17.109375" style="437" customWidth="1"/>
    <col min="1802" max="1802" width="18.33203125" style="437" customWidth="1"/>
    <col min="1803" max="1803" width="16.88671875" style="437" customWidth="1"/>
    <col min="1804" max="1804" width="15" style="437" bestFit="1" customWidth="1"/>
    <col min="1805" max="1805" width="17.44140625" style="437" customWidth="1"/>
    <col min="1806" max="1806" width="9.109375" style="437"/>
    <col min="1807" max="1807" width="46.88671875" style="437" bestFit="1" customWidth="1"/>
    <col min="1808" max="2049" width="9.109375" style="437"/>
    <col min="2050" max="2050" width="4.109375" style="437" customWidth="1"/>
    <col min="2051" max="2051" width="19.6640625" style="437" customWidth="1"/>
    <col min="2052" max="2052" width="33.6640625" style="437" customWidth="1"/>
    <col min="2053" max="2053" width="16.44140625" style="437" customWidth="1"/>
    <col min="2054" max="2054" width="17.44140625" style="437" customWidth="1"/>
    <col min="2055" max="2055" width="15.44140625" style="437" customWidth="1"/>
    <col min="2056" max="2056" width="14" style="437" bestFit="1" customWidth="1"/>
    <col min="2057" max="2057" width="17.109375" style="437" customWidth="1"/>
    <col min="2058" max="2058" width="18.33203125" style="437" customWidth="1"/>
    <col min="2059" max="2059" width="16.88671875" style="437" customWidth="1"/>
    <col min="2060" max="2060" width="15" style="437" bestFit="1" customWidth="1"/>
    <col min="2061" max="2061" width="17.44140625" style="437" customWidth="1"/>
    <col min="2062" max="2062" width="9.109375" style="437"/>
    <col min="2063" max="2063" width="46.88671875" style="437" bestFit="1" customWidth="1"/>
    <col min="2064" max="2305" width="9.109375" style="437"/>
    <col min="2306" max="2306" width="4.109375" style="437" customWidth="1"/>
    <col min="2307" max="2307" width="19.6640625" style="437" customWidth="1"/>
    <col min="2308" max="2308" width="33.6640625" style="437" customWidth="1"/>
    <col min="2309" max="2309" width="16.44140625" style="437" customWidth="1"/>
    <col min="2310" max="2310" width="17.44140625" style="437" customWidth="1"/>
    <col min="2311" max="2311" width="15.44140625" style="437" customWidth="1"/>
    <col min="2312" max="2312" width="14" style="437" bestFit="1" customWidth="1"/>
    <col min="2313" max="2313" width="17.109375" style="437" customWidth="1"/>
    <col min="2314" max="2314" width="18.33203125" style="437" customWidth="1"/>
    <col min="2315" max="2315" width="16.88671875" style="437" customWidth="1"/>
    <col min="2316" max="2316" width="15" style="437" bestFit="1" customWidth="1"/>
    <col min="2317" max="2317" width="17.44140625" style="437" customWidth="1"/>
    <col min="2318" max="2318" width="9.109375" style="437"/>
    <col min="2319" max="2319" width="46.88671875" style="437" bestFit="1" customWidth="1"/>
    <col min="2320" max="2561" width="9.109375" style="437"/>
    <col min="2562" max="2562" width="4.109375" style="437" customWidth="1"/>
    <col min="2563" max="2563" width="19.6640625" style="437" customWidth="1"/>
    <col min="2564" max="2564" width="33.6640625" style="437" customWidth="1"/>
    <col min="2565" max="2565" width="16.44140625" style="437" customWidth="1"/>
    <col min="2566" max="2566" width="17.44140625" style="437" customWidth="1"/>
    <col min="2567" max="2567" width="15.44140625" style="437" customWidth="1"/>
    <col min="2568" max="2568" width="14" style="437" bestFit="1" customWidth="1"/>
    <col min="2569" max="2569" width="17.109375" style="437" customWidth="1"/>
    <col min="2570" max="2570" width="18.33203125" style="437" customWidth="1"/>
    <col min="2571" max="2571" width="16.88671875" style="437" customWidth="1"/>
    <col min="2572" max="2572" width="15" style="437" bestFit="1" customWidth="1"/>
    <col min="2573" max="2573" width="17.44140625" style="437" customWidth="1"/>
    <col min="2574" max="2574" width="9.109375" style="437"/>
    <col min="2575" max="2575" width="46.88671875" style="437" bestFit="1" customWidth="1"/>
    <col min="2576" max="2817" width="9.109375" style="437"/>
    <col min="2818" max="2818" width="4.109375" style="437" customWidth="1"/>
    <col min="2819" max="2819" width="19.6640625" style="437" customWidth="1"/>
    <col min="2820" max="2820" width="33.6640625" style="437" customWidth="1"/>
    <col min="2821" max="2821" width="16.44140625" style="437" customWidth="1"/>
    <col min="2822" max="2822" width="17.44140625" style="437" customWidth="1"/>
    <col min="2823" max="2823" width="15.44140625" style="437" customWidth="1"/>
    <col min="2824" max="2824" width="14" style="437" bestFit="1" customWidth="1"/>
    <col min="2825" max="2825" width="17.109375" style="437" customWidth="1"/>
    <col min="2826" max="2826" width="18.33203125" style="437" customWidth="1"/>
    <col min="2827" max="2827" width="16.88671875" style="437" customWidth="1"/>
    <col min="2828" max="2828" width="15" style="437" bestFit="1" customWidth="1"/>
    <col min="2829" max="2829" width="17.44140625" style="437" customWidth="1"/>
    <col min="2830" max="2830" width="9.109375" style="437"/>
    <col min="2831" max="2831" width="46.88671875" style="437" bestFit="1" customWidth="1"/>
    <col min="2832" max="3073" width="9.109375" style="437"/>
    <col min="3074" max="3074" width="4.109375" style="437" customWidth="1"/>
    <col min="3075" max="3075" width="19.6640625" style="437" customWidth="1"/>
    <col min="3076" max="3076" width="33.6640625" style="437" customWidth="1"/>
    <col min="3077" max="3077" width="16.44140625" style="437" customWidth="1"/>
    <col min="3078" max="3078" width="17.44140625" style="437" customWidth="1"/>
    <col min="3079" max="3079" width="15.44140625" style="437" customWidth="1"/>
    <col min="3080" max="3080" width="14" style="437" bestFit="1" customWidth="1"/>
    <col min="3081" max="3081" width="17.109375" style="437" customWidth="1"/>
    <col min="3082" max="3082" width="18.33203125" style="437" customWidth="1"/>
    <col min="3083" max="3083" width="16.88671875" style="437" customWidth="1"/>
    <col min="3084" max="3084" width="15" style="437" bestFit="1" customWidth="1"/>
    <col min="3085" max="3085" width="17.44140625" style="437" customWidth="1"/>
    <col min="3086" max="3086" width="9.109375" style="437"/>
    <col min="3087" max="3087" width="46.88671875" style="437" bestFit="1" customWidth="1"/>
    <col min="3088" max="3329" width="9.109375" style="437"/>
    <col min="3330" max="3330" width="4.109375" style="437" customWidth="1"/>
    <col min="3331" max="3331" width="19.6640625" style="437" customWidth="1"/>
    <col min="3332" max="3332" width="33.6640625" style="437" customWidth="1"/>
    <col min="3333" max="3333" width="16.44140625" style="437" customWidth="1"/>
    <col min="3334" max="3334" width="17.44140625" style="437" customWidth="1"/>
    <col min="3335" max="3335" width="15.44140625" style="437" customWidth="1"/>
    <col min="3336" max="3336" width="14" style="437" bestFit="1" customWidth="1"/>
    <col min="3337" max="3337" width="17.109375" style="437" customWidth="1"/>
    <col min="3338" max="3338" width="18.33203125" style="437" customWidth="1"/>
    <col min="3339" max="3339" width="16.88671875" style="437" customWidth="1"/>
    <col min="3340" max="3340" width="15" style="437" bestFit="1" customWidth="1"/>
    <col min="3341" max="3341" width="17.44140625" style="437" customWidth="1"/>
    <col min="3342" max="3342" width="9.109375" style="437"/>
    <col min="3343" max="3343" width="46.88671875" style="437" bestFit="1" customWidth="1"/>
    <col min="3344" max="3585" width="9.109375" style="437"/>
    <col min="3586" max="3586" width="4.109375" style="437" customWidth="1"/>
    <col min="3587" max="3587" width="19.6640625" style="437" customWidth="1"/>
    <col min="3588" max="3588" width="33.6640625" style="437" customWidth="1"/>
    <col min="3589" max="3589" width="16.44140625" style="437" customWidth="1"/>
    <col min="3590" max="3590" width="17.44140625" style="437" customWidth="1"/>
    <col min="3591" max="3591" width="15.44140625" style="437" customWidth="1"/>
    <col min="3592" max="3592" width="14" style="437" bestFit="1" customWidth="1"/>
    <col min="3593" max="3593" width="17.109375" style="437" customWidth="1"/>
    <col min="3594" max="3594" width="18.33203125" style="437" customWidth="1"/>
    <col min="3595" max="3595" width="16.88671875" style="437" customWidth="1"/>
    <col min="3596" max="3596" width="15" style="437" bestFit="1" customWidth="1"/>
    <col min="3597" max="3597" width="17.44140625" style="437" customWidth="1"/>
    <col min="3598" max="3598" width="9.109375" style="437"/>
    <col min="3599" max="3599" width="46.88671875" style="437" bestFit="1" customWidth="1"/>
    <col min="3600" max="3841" width="9.109375" style="437"/>
    <col min="3842" max="3842" width="4.109375" style="437" customWidth="1"/>
    <col min="3843" max="3843" width="19.6640625" style="437" customWidth="1"/>
    <col min="3844" max="3844" width="33.6640625" style="437" customWidth="1"/>
    <col min="3845" max="3845" width="16.44140625" style="437" customWidth="1"/>
    <col min="3846" max="3846" width="17.44140625" style="437" customWidth="1"/>
    <col min="3847" max="3847" width="15.44140625" style="437" customWidth="1"/>
    <col min="3848" max="3848" width="14" style="437" bestFit="1" customWidth="1"/>
    <col min="3849" max="3849" width="17.109375" style="437" customWidth="1"/>
    <col min="3850" max="3850" width="18.33203125" style="437" customWidth="1"/>
    <col min="3851" max="3851" width="16.88671875" style="437" customWidth="1"/>
    <col min="3852" max="3852" width="15" style="437" bestFit="1" customWidth="1"/>
    <col min="3853" max="3853" width="17.44140625" style="437" customWidth="1"/>
    <col min="3854" max="3854" width="9.109375" style="437"/>
    <col min="3855" max="3855" width="46.88671875" style="437" bestFit="1" customWidth="1"/>
    <col min="3856" max="4097" width="9.109375" style="437"/>
    <col min="4098" max="4098" width="4.109375" style="437" customWidth="1"/>
    <col min="4099" max="4099" width="19.6640625" style="437" customWidth="1"/>
    <col min="4100" max="4100" width="33.6640625" style="437" customWidth="1"/>
    <col min="4101" max="4101" width="16.44140625" style="437" customWidth="1"/>
    <col min="4102" max="4102" width="17.44140625" style="437" customWidth="1"/>
    <col min="4103" max="4103" width="15.44140625" style="437" customWidth="1"/>
    <col min="4104" max="4104" width="14" style="437" bestFit="1" customWidth="1"/>
    <col min="4105" max="4105" width="17.109375" style="437" customWidth="1"/>
    <col min="4106" max="4106" width="18.33203125" style="437" customWidth="1"/>
    <col min="4107" max="4107" width="16.88671875" style="437" customWidth="1"/>
    <col min="4108" max="4108" width="15" style="437" bestFit="1" customWidth="1"/>
    <col min="4109" max="4109" width="17.44140625" style="437" customWidth="1"/>
    <col min="4110" max="4110" width="9.109375" style="437"/>
    <col min="4111" max="4111" width="46.88671875" style="437" bestFit="1" customWidth="1"/>
    <col min="4112" max="4353" width="9.109375" style="437"/>
    <col min="4354" max="4354" width="4.109375" style="437" customWidth="1"/>
    <col min="4355" max="4355" width="19.6640625" style="437" customWidth="1"/>
    <col min="4356" max="4356" width="33.6640625" style="437" customWidth="1"/>
    <col min="4357" max="4357" width="16.44140625" style="437" customWidth="1"/>
    <col min="4358" max="4358" width="17.44140625" style="437" customWidth="1"/>
    <col min="4359" max="4359" width="15.44140625" style="437" customWidth="1"/>
    <col min="4360" max="4360" width="14" style="437" bestFit="1" customWidth="1"/>
    <col min="4361" max="4361" width="17.109375" style="437" customWidth="1"/>
    <col min="4362" max="4362" width="18.33203125" style="437" customWidth="1"/>
    <col min="4363" max="4363" width="16.88671875" style="437" customWidth="1"/>
    <col min="4364" max="4364" width="15" style="437" bestFit="1" customWidth="1"/>
    <col min="4365" max="4365" width="17.44140625" style="437" customWidth="1"/>
    <col min="4366" max="4366" width="9.109375" style="437"/>
    <col min="4367" max="4367" width="46.88671875" style="437" bestFit="1" customWidth="1"/>
    <col min="4368" max="4609" width="9.109375" style="437"/>
    <col min="4610" max="4610" width="4.109375" style="437" customWidth="1"/>
    <col min="4611" max="4611" width="19.6640625" style="437" customWidth="1"/>
    <col min="4612" max="4612" width="33.6640625" style="437" customWidth="1"/>
    <col min="4613" max="4613" width="16.44140625" style="437" customWidth="1"/>
    <col min="4614" max="4614" width="17.44140625" style="437" customWidth="1"/>
    <col min="4615" max="4615" width="15.44140625" style="437" customWidth="1"/>
    <col min="4616" max="4616" width="14" style="437" bestFit="1" customWidth="1"/>
    <col min="4617" max="4617" width="17.109375" style="437" customWidth="1"/>
    <col min="4618" max="4618" width="18.33203125" style="437" customWidth="1"/>
    <col min="4619" max="4619" width="16.88671875" style="437" customWidth="1"/>
    <col min="4620" max="4620" width="15" style="437" bestFit="1" customWidth="1"/>
    <col min="4621" max="4621" width="17.44140625" style="437" customWidth="1"/>
    <col min="4622" max="4622" width="9.109375" style="437"/>
    <col min="4623" max="4623" width="46.88671875" style="437" bestFit="1" customWidth="1"/>
    <col min="4624" max="4865" width="9.109375" style="437"/>
    <col min="4866" max="4866" width="4.109375" style="437" customWidth="1"/>
    <col min="4867" max="4867" width="19.6640625" style="437" customWidth="1"/>
    <col min="4868" max="4868" width="33.6640625" style="437" customWidth="1"/>
    <col min="4869" max="4869" width="16.44140625" style="437" customWidth="1"/>
    <col min="4870" max="4870" width="17.44140625" style="437" customWidth="1"/>
    <col min="4871" max="4871" width="15.44140625" style="437" customWidth="1"/>
    <col min="4872" max="4872" width="14" style="437" bestFit="1" customWidth="1"/>
    <col min="4873" max="4873" width="17.109375" style="437" customWidth="1"/>
    <col min="4874" max="4874" width="18.33203125" style="437" customWidth="1"/>
    <col min="4875" max="4875" width="16.88671875" style="437" customWidth="1"/>
    <col min="4876" max="4876" width="15" style="437" bestFit="1" customWidth="1"/>
    <col min="4877" max="4877" width="17.44140625" style="437" customWidth="1"/>
    <col min="4878" max="4878" width="9.109375" style="437"/>
    <col min="4879" max="4879" width="46.88671875" style="437" bestFit="1" customWidth="1"/>
    <col min="4880" max="5121" width="9.109375" style="437"/>
    <col min="5122" max="5122" width="4.109375" style="437" customWidth="1"/>
    <col min="5123" max="5123" width="19.6640625" style="437" customWidth="1"/>
    <col min="5124" max="5124" width="33.6640625" style="437" customWidth="1"/>
    <col min="5125" max="5125" width="16.44140625" style="437" customWidth="1"/>
    <col min="5126" max="5126" width="17.44140625" style="437" customWidth="1"/>
    <col min="5127" max="5127" width="15.44140625" style="437" customWidth="1"/>
    <col min="5128" max="5128" width="14" style="437" bestFit="1" customWidth="1"/>
    <col min="5129" max="5129" width="17.109375" style="437" customWidth="1"/>
    <col min="5130" max="5130" width="18.33203125" style="437" customWidth="1"/>
    <col min="5131" max="5131" width="16.88671875" style="437" customWidth="1"/>
    <col min="5132" max="5132" width="15" style="437" bestFit="1" customWidth="1"/>
    <col min="5133" max="5133" width="17.44140625" style="437" customWidth="1"/>
    <col min="5134" max="5134" width="9.109375" style="437"/>
    <col min="5135" max="5135" width="46.88671875" style="437" bestFit="1" customWidth="1"/>
    <col min="5136" max="5377" width="9.109375" style="437"/>
    <col min="5378" max="5378" width="4.109375" style="437" customWidth="1"/>
    <col min="5379" max="5379" width="19.6640625" style="437" customWidth="1"/>
    <col min="5380" max="5380" width="33.6640625" style="437" customWidth="1"/>
    <col min="5381" max="5381" width="16.44140625" style="437" customWidth="1"/>
    <col min="5382" max="5382" width="17.44140625" style="437" customWidth="1"/>
    <col min="5383" max="5383" width="15.44140625" style="437" customWidth="1"/>
    <col min="5384" max="5384" width="14" style="437" bestFit="1" customWidth="1"/>
    <col min="5385" max="5385" width="17.109375" style="437" customWidth="1"/>
    <col min="5386" max="5386" width="18.33203125" style="437" customWidth="1"/>
    <col min="5387" max="5387" width="16.88671875" style="437" customWidth="1"/>
    <col min="5388" max="5388" width="15" style="437" bestFit="1" customWidth="1"/>
    <col min="5389" max="5389" width="17.44140625" style="437" customWidth="1"/>
    <col min="5390" max="5390" width="9.109375" style="437"/>
    <col min="5391" max="5391" width="46.88671875" style="437" bestFit="1" customWidth="1"/>
    <col min="5392" max="5633" width="9.109375" style="437"/>
    <col min="5634" max="5634" width="4.109375" style="437" customWidth="1"/>
    <col min="5635" max="5635" width="19.6640625" style="437" customWidth="1"/>
    <col min="5636" max="5636" width="33.6640625" style="437" customWidth="1"/>
    <col min="5637" max="5637" width="16.44140625" style="437" customWidth="1"/>
    <col min="5638" max="5638" width="17.44140625" style="437" customWidth="1"/>
    <col min="5639" max="5639" width="15.44140625" style="437" customWidth="1"/>
    <col min="5640" max="5640" width="14" style="437" bestFit="1" customWidth="1"/>
    <col min="5641" max="5641" width="17.109375" style="437" customWidth="1"/>
    <col min="5642" max="5642" width="18.33203125" style="437" customWidth="1"/>
    <col min="5643" max="5643" width="16.88671875" style="437" customWidth="1"/>
    <col min="5644" max="5644" width="15" style="437" bestFit="1" customWidth="1"/>
    <col min="5645" max="5645" width="17.44140625" style="437" customWidth="1"/>
    <col min="5646" max="5646" width="9.109375" style="437"/>
    <col min="5647" max="5647" width="46.88671875" style="437" bestFit="1" customWidth="1"/>
    <col min="5648" max="5889" width="9.109375" style="437"/>
    <col min="5890" max="5890" width="4.109375" style="437" customWidth="1"/>
    <col min="5891" max="5891" width="19.6640625" style="437" customWidth="1"/>
    <col min="5892" max="5892" width="33.6640625" style="437" customWidth="1"/>
    <col min="5893" max="5893" width="16.44140625" style="437" customWidth="1"/>
    <col min="5894" max="5894" width="17.44140625" style="437" customWidth="1"/>
    <col min="5895" max="5895" width="15.44140625" style="437" customWidth="1"/>
    <col min="5896" max="5896" width="14" style="437" bestFit="1" customWidth="1"/>
    <col min="5897" max="5897" width="17.109375" style="437" customWidth="1"/>
    <col min="5898" max="5898" width="18.33203125" style="437" customWidth="1"/>
    <col min="5899" max="5899" width="16.88671875" style="437" customWidth="1"/>
    <col min="5900" max="5900" width="15" style="437" bestFit="1" customWidth="1"/>
    <col min="5901" max="5901" width="17.44140625" style="437" customWidth="1"/>
    <col min="5902" max="5902" width="9.109375" style="437"/>
    <col min="5903" max="5903" width="46.88671875" style="437" bestFit="1" customWidth="1"/>
    <col min="5904" max="6145" width="9.109375" style="437"/>
    <col min="6146" max="6146" width="4.109375" style="437" customWidth="1"/>
    <col min="6147" max="6147" width="19.6640625" style="437" customWidth="1"/>
    <col min="6148" max="6148" width="33.6640625" style="437" customWidth="1"/>
    <col min="6149" max="6149" width="16.44140625" style="437" customWidth="1"/>
    <col min="6150" max="6150" width="17.44140625" style="437" customWidth="1"/>
    <col min="6151" max="6151" width="15.44140625" style="437" customWidth="1"/>
    <col min="6152" max="6152" width="14" style="437" bestFit="1" customWidth="1"/>
    <col min="6153" max="6153" width="17.109375" style="437" customWidth="1"/>
    <col min="6154" max="6154" width="18.33203125" style="437" customWidth="1"/>
    <col min="6155" max="6155" width="16.88671875" style="437" customWidth="1"/>
    <col min="6156" max="6156" width="15" style="437" bestFit="1" customWidth="1"/>
    <col min="6157" max="6157" width="17.44140625" style="437" customWidth="1"/>
    <col min="6158" max="6158" width="9.109375" style="437"/>
    <col min="6159" max="6159" width="46.88671875" style="437" bestFit="1" customWidth="1"/>
    <col min="6160" max="6401" width="9.109375" style="437"/>
    <col min="6402" max="6402" width="4.109375" style="437" customWidth="1"/>
    <col min="6403" max="6403" width="19.6640625" style="437" customWidth="1"/>
    <col min="6404" max="6404" width="33.6640625" style="437" customWidth="1"/>
    <col min="6405" max="6405" width="16.44140625" style="437" customWidth="1"/>
    <col min="6406" max="6406" width="17.44140625" style="437" customWidth="1"/>
    <col min="6407" max="6407" width="15.44140625" style="437" customWidth="1"/>
    <col min="6408" max="6408" width="14" style="437" bestFit="1" customWidth="1"/>
    <col min="6409" max="6409" width="17.109375" style="437" customWidth="1"/>
    <col min="6410" max="6410" width="18.33203125" style="437" customWidth="1"/>
    <col min="6411" max="6411" width="16.88671875" style="437" customWidth="1"/>
    <col min="6412" max="6412" width="15" style="437" bestFit="1" customWidth="1"/>
    <col min="6413" max="6413" width="17.44140625" style="437" customWidth="1"/>
    <col min="6414" max="6414" width="9.109375" style="437"/>
    <col min="6415" max="6415" width="46.88671875" style="437" bestFit="1" customWidth="1"/>
    <col min="6416" max="6657" width="9.109375" style="437"/>
    <col min="6658" max="6658" width="4.109375" style="437" customWidth="1"/>
    <col min="6659" max="6659" width="19.6640625" style="437" customWidth="1"/>
    <col min="6660" max="6660" width="33.6640625" style="437" customWidth="1"/>
    <col min="6661" max="6661" width="16.44140625" style="437" customWidth="1"/>
    <col min="6662" max="6662" width="17.44140625" style="437" customWidth="1"/>
    <col min="6663" max="6663" width="15.44140625" style="437" customWidth="1"/>
    <col min="6664" max="6664" width="14" style="437" bestFit="1" customWidth="1"/>
    <col min="6665" max="6665" width="17.109375" style="437" customWidth="1"/>
    <col min="6666" max="6666" width="18.33203125" style="437" customWidth="1"/>
    <col min="6667" max="6667" width="16.88671875" style="437" customWidth="1"/>
    <col min="6668" max="6668" width="15" style="437" bestFit="1" customWidth="1"/>
    <col min="6669" max="6669" width="17.44140625" style="437" customWidth="1"/>
    <col min="6670" max="6670" width="9.109375" style="437"/>
    <col min="6671" max="6671" width="46.88671875" style="437" bestFit="1" customWidth="1"/>
    <col min="6672" max="6913" width="9.109375" style="437"/>
    <col min="6914" max="6914" width="4.109375" style="437" customWidth="1"/>
    <col min="6915" max="6915" width="19.6640625" style="437" customWidth="1"/>
    <col min="6916" max="6916" width="33.6640625" style="437" customWidth="1"/>
    <col min="6917" max="6917" width="16.44140625" style="437" customWidth="1"/>
    <col min="6918" max="6918" width="17.44140625" style="437" customWidth="1"/>
    <col min="6919" max="6919" width="15.44140625" style="437" customWidth="1"/>
    <col min="6920" max="6920" width="14" style="437" bestFit="1" customWidth="1"/>
    <col min="6921" max="6921" width="17.109375" style="437" customWidth="1"/>
    <col min="6922" max="6922" width="18.33203125" style="437" customWidth="1"/>
    <col min="6923" max="6923" width="16.88671875" style="437" customWidth="1"/>
    <col min="6924" max="6924" width="15" style="437" bestFit="1" customWidth="1"/>
    <col min="6925" max="6925" width="17.44140625" style="437" customWidth="1"/>
    <col min="6926" max="6926" width="9.109375" style="437"/>
    <col min="6927" max="6927" width="46.88671875" style="437" bestFit="1" customWidth="1"/>
    <col min="6928" max="7169" width="9.109375" style="437"/>
    <col min="7170" max="7170" width="4.109375" style="437" customWidth="1"/>
    <col min="7171" max="7171" width="19.6640625" style="437" customWidth="1"/>
    <col min="7172" max="7172" width="33.6640625" style="437" customWidth="1"/>
    <col min="7173" max="7173" width="16.44140625" style="437" customWidth="1"/>
    <col min="7174" max="7174" width="17.44140625" style="437" customWidth="1"/>
    <col min="7175" max="7175" width="15.44140625" style="437" customWidth="1"/>
    <col min="7176" max="7176" width="14" style="437" bestFit="1" customWidth="1"/>
    <col min="7177" max="7177" width="17.109375" style="437" customWidth="1"/>
    <col min="7178" max="7178" width="18.33203125" style="437" customWidth="1"/>
    <col min="7179" max="7179" width="16.88671875" style="437" customWidth="1"/>
    <col min="7180" max="7180" width="15" style="437" bestFit="1" customWidth="1"/>
    <col min="7181" max="7181" width="17.44140625" style="437" customWidth="1"/>
    <col min="7182" max="7182" width="9.109375" style="437"/>
    <col min="7183" max="7183" width="46.88671875" style="437" bestFit="1" customWidth="1"/>
    <col min="7184" max="7425" width="9.109375" style="437"/>
    <col min="7426" max="7426" width="4.109375" style="437" customWidth="1"/>
    <col min="7427" max="7427" width="19.6640625" style="437" customWidth="1"/>
    <col min="7428" max="7428" width="33.6640625" style="437" customWidth="1"/>
    <col min="7429" max="7429" width="16.44140625" style="437" customWidth="1"/>
    <col min="7430" max="7430" width="17.44140625" style="437" customWidth="1"/>
    <col min="7431" max="7431" width="15.44140625" style="437" customWidth="1"/>
    <col min="7432" max="7432" width="14" style="437" bestFit="1" customWidth="1"/>
    <col min="7433" max="7433" width="17.109375" style="437" customWidth="1"/>
    <col min="7434" max="7434" width="18.33203125" style="437" customWidth="1"/>
    <col min="7435" max="7435" width="16.88671875" style="437" customWidth="1"/>
    <col min="7436" max="7436" width="15" style="437" bestFit="1" customWidth="1"/>
    <col min="7437" max="7437" width="17.44140625" style="437" customWidth="1"/>
    <col min="7438" max="7438" width="9.109375" style="437"/>
    <col min="7439" max="7439" width="46.88671875" style="437" bestFit="1" customWidth="1"/>
    <col min="7440" max="7681" width="9.109375" style="437"/>
    <col min="7682" max="7682" width="4.109375" style="437" customWidth="1"/>
    <col min="7683" max="7683" width="19.6640625" style="437" customWidth="1"/>
    <col min="7684" max="7684" width="33.6640625" style="437" customWidth="1"/>
    <col min="7685" max="7685" width="16.44140625" style="437" customWidth="1"/>
    <col min="7686" max="7686" width="17.44140625" style="437" customWidth="1"/>
    <col min="7687" max="7687" width="15.44140625" style="437" customWidth="1"/>
    <col min="7688" max="7688" width="14" style="437" bestFit="1" customWidth="1"/>
    <col min="7689" max="7689" width="17.109375" style="437" customWidth="1"/>
    <col min="7690" max="7690" width="18.33203125" style="437" customWidth="1"/>
    <col min="7691" max="7691" width="16.88671875" style="437" customWidth="1"/>
    <col min="7692" max="7692" width="15" style="437" bestFit="1" customWidth="1"/>
    <col min="7693" max="7693" width="17.44140625" style="437" customWidth="1"/>
    <col min="7694" max="7694" width="9.109375" style="437"/>
    <col min="7695" max="7695" width="46.88671875" style="437" bestFit="1" customWidth="1"/>
    <col min="7696" max="7937" width="9.109375" style="437"/>
    <col min="7938" max="7938" width="4.109375" style="437" customWidth="1"/>
    <col min="7939" max="7939" width="19.6640625" style="437" customWidth="1"/>
    <col min="7940" max="7940" width="33.6640625" style="437" customWidth="1"/>
    <col min="7941" max="7941" width="16.44140625" style="437" customWidth="1"/>
    <col min="7942" max="7942" width="17.44140625" style="437" customWidth="1"/>
    <col min="7943" max="7943" width="15.44140625" style="437" customWidth="1"/>
    <col min="7944" max="7944" width="14" style="437" bestFit="1" customWidth="1"/>
    <col min="7945" max="7945" width="17.109375" style="437" customWidth="1"/>
    <col min="7946" max="7946" width="18.33203125" style="437" customWidth="1"/>
    <col min="7947" max="7947" width="16.88671875" style="437" customWidth="1"/>
    <col min="7948" max="7948" width="15" style="437" bestFit="1" customWidth="1"/>
    <col min="7949" max="7949" width="17.44140625" style="437" customWidth="1"/>
    <col min="7950" max="7950" width="9.109375" style="437"/>
    <col min="7951" max="7951" width="46.88671875" style="437" bestFit="1" customWidth="1"/>
    <col min="7952" max="8193" width="9.109375" style="437"/>
    <col min="8194" max="8194" width="4.109375" style="437" customWidth="1"/>
    <col min="8195" max="8195" width="19.6640625" style="437" customWidth="1"/>
    <col min="8196" max="8196" width="33.6640625" style="437" customWidth="1"/>
    <col min="8197" max="8197" width="16.44140625" style="437" customWidth="1"/>
    <col min="8198" max="8198" width="17.44140625" style="437" customWidth="1"/>
    <col min="8199" max="8199" width="15.44140625" style="437" customWidth="1"/>
    <col min="8200" max="8200" width="14" style="437" bestFit="1" customWidth="1"/>
    <col min="8201" max="8201" width="17.109375" style="437" customWidth="1"/>
    <col min="8202" max="8202" width="18.33203125" style="437" customWidth="1"/>
    <col min="8203" max="8203" width="16.88671875" style="437" customWidth="1"/>
    <col min="8204" max="8204" width="15" style="437" bestFit="1" customWidth="1"/>
    <col min="8205" max="8205" width="17.44140625" style="437" customWidth="1"/>
    <col min="8206" max="8206" width="9.109375" style="437"/>
    <col min="8207" max="8207" width="46.88671875" style="437" bestFit="1" customWidth="1"/>
    <col min="8208" max="8449" width="9.109375" style="437"/>
    <col min="8450" max="8450" width="4.109375" style="437" customWidth="1"/>
    <col min="8451" max="8451" width="19.6640625" style="437" customWidth="1"/>
    <col min="8452" max="8452" width="33.6640625" style="437" customWidth="1"/>
    <col min="8453" max="8453" width="16.44140625" style="437" customWidth="1"/>
    <col min="8454" max="8454" width="17.44140625" style="437" customWidth="1"/>
    <col min="8455" max="8455" width="15.44140625" style="437" customWidth="1"/>
    <col min="8456" max="8456" width="14" style="437" bestFit="1" customWidth="1"/>
    <col min="8457" max="8457" width="17.109375" style="437" customWidth="1"/>
    <col min="8458" max="8458" width="18.33203125" style="437" customWidth="1"/>
    <col min="8459" max="8459" width="16.88671875" style="437" customWidth="1"/>
    <col min="8460" max="8460" width="15" style="437" bestFit="1" customWidth="1"/>
    <col min="8461" max="8461" width="17.44140625" style="437" customWidth="1"/>
    <col min="8462" max="8462" width="9.109375" style="437"/>
    <col min="8463" max="8463" width="46.88671875" style="437" bestFit="1" customWidth="1"/>
    <col min="8464" max="8705" width="9.109375" style="437"/>
    <col min="8706" max="8706" width="4.109375" style="437" customWidth="1"/>
    <col min="8707" max="8707" width="19.6640625" style="437" customWidth="1"/>
    <col min="8708" max="8708" width="33.6640625" style="437" customWidth="1"/>
    <col min="8709" max="8709" width="16.44140625" style="437" customWidth="1"/>
    <col min="8710" max="8710" width="17.44140625" style="437" customWidth="1"/>
    <col min="8711" max="8711" width="15.44140625" style="437" customWidth="1"/>
    <col min="8712" max="8712" width="14" style="437" bestFit="1" customWidth="1"/>
    <col min="8713" max="8713" width="17.109375" style="437" customWidth="1"/>
    <col min="8714" max="8714" width="18.33203125" style="437" customWidth="1"/>
    <col min="8715" max="8715" width="16.88671875" style="437" customWidth="1"/>
    <col min="8716" max="8716" width="15" style="437" bestFit="1" customWidth="1"/>
    <col min="8717" max="8717" width="17.44140625" style="437" customWidth="1"/>
    <col min="8718" max="8718" width="9.109375" style="437"/>
    <col min="8719" max="8719" width="46.88671875" style="437" bestFit="1" customWidth="1"/>
    <col min="8720" max="8961" width="9.109375" style="437"/>
    <col min="8962" max="8962" width="4.109375" style="437" customWidth="1"/>
    <col min="8963" max="8963" width="19.6640625" style="437" customWidth="1"/>
    <col min="8964" max="8964" width="33.6640625" style="437" customWidth="1"/>
    <col min="8965" max="8965" width="16.44140625" style="437" customWidth="1"/>
    <col min="8966" max="8966" width="17.44140625" style="437" customWidth="1"/>
    <col min="8967" max="8967" width="15.44140625" style="437" customWidth="1"/>
    <col min="8968" max="8968" width="14" style="437" bestFit="1" customWidth="1"/>
    <col min="8969" max="8969" width="17.109375" style="437" customWidth="1"/>
    <col min="8970" max="8970" width="18.33203125" style="437" customWidth="1"/>
    <col min="8971" max="8971" width="16.88671875" style="437" customWidth="1"/>
    <col min="8972" max="8972" width="15" style="437" bestFit="1" customWidth="1"/>
    <col min="8973" max="8973" width="17.44140625" style="437" customWidth="1"/>
    <col min="8974" max="8974" width="9.109375" style="437"/>
    <col min="8975" max="8975" width="46.88671875" style="437" bestFit="1" customWidth="1"/>
    <col min="8976" max="9217" width="9.109375" style="437"/>
    <col min="9218" max="9218" width="4.109375" style="437" customWidth="1"/>
    <col min="9219" max="9219" width="19.6640625" style="437" customWidth="1"/>
    <col min="9220" max="9220" width="33.6640625" style="437" customWidth="1"/>
    <col min="9221" max="9221" width="16.44140625" style="437" customWidth="1"/>
    <col min="9222" max="9222" width="17.44140625" style="437" customWidth="1"/>
    <col min="9223" max="9223" width="15.44140625" style="437" customWidth="1"/>
    <col min="9224" max="9224" width="14" style="437" bestFit="1" customWidth="1"/>
    <col min="9225" max="9225" width="17.109375" style="437" customWidth="1"/>
    <col min="9226" max="9226" width="18.33203125" style="437" customWidth="1"/>
    <col min="9227" max="9227" width="16.88671875" style="437" customWidth="1"/>
    <col min="9228" max="9228" width="15" style="437" bestFit="1" customWidth="1"/>
    <col min="9229" max="9229" width="17.44140625" style="437" customWidth="1"/>
    <col min="9230" max="9230" width="9.109375" style="437"/>
    <col min="9231" max="9231" width="46.88671875" style="437" bestFit="1" customWidth="1"/>
    <col min="9232" max="9473" width="9.109375" style="437"/>
    <col min="9474" max="9474" width="4.109375" style="437" customWidth="1"/>
    <col min="9475" max="9475" width="19.6640625" style="437" customWidth="1"/>
    <col min="9476" max="9476" width="33.6640625" style="437" customWidth="1"/>
    <col min="9477" max="9477" width="16.44140625" style="437" customWidth="1"/>
    <col min="9478" max="9478" width="17.44140625" style="437" customWidth="1"/>
    <col min="9479" max="9479" width="15.44140625" style="437" customWidth="1"/>
    <col min="9480" max="9480" width="14" style="437" bestFit="1" customWidth="1"/>
    <col min="9481" max="9481" width="17.109375" style="437" customWidth="1"/>
    <col min="9482" max="9482" width="18.33203125" style="437" customWidth="1"/>
    <col min="9483" max="9483" width="16.88671875" style="437" customWidth="1"/>
    <col min="9484" max="9484" width="15" style="437" bestFit="1" customWidth="1"/>
    <col min="9485" max="9485" width="17.44140625" style="437" customWidth="1"/>
    <col min="9486" max="9486" width="9.109375" style="437"/>
    <col min="9487" max="9487" width="46.88671875" style="437" bestFit="1" customWidth="1"/>
    <col min="9488" max="9729" width="9.109375" style="437"/>
    <col min="9730" max="9730" width="4.109375" style="437" customWidth="1"/>
    <col min="9731" max="9731" width="19.6640625" style="437" customWidth="1"/>
    <col min="9732" max="9732" width="33.6640625" style="437" customWidth="1"/>
    <col min="9733" max="9733" width="16.44140625" style="437" customWidth="1"/>
    <col min="9734" max="9734" width="17.44140625" style="437" customWidth="1"/>
    <col min="9735" max="9735" width="15.44140625" style="437" customWidth="1"/>
    <col min="9736" max="9736" width="14" style="437" bestFit="1" customWidth="1"/>
    <col min="9737" max="9737" width="17.109375" style="437" customWidth="1"/>
    <col min="9738" max="9738" width="18.33203125" style="437" customWidth="1"/>
    <col min="9739" max="9739" width="16.88671875" style="437" customWidth="1"/>
    <col min="9740" max="9740" width="15" style="437" bestFit="1" customWidth="1"/>
    <col min="9741" max="9741" width="17.44140625" style="437" customWidth="1"/>
    <col min="9742" max="9742" width="9.109375" style="437"/>
    <col min="9743" max="9743" width="46.88671875" style="437" bestFit="1" customWidth="1"/>
    <col min="9744" max="9985" width="9.109375" style="437"/>
    <col min="9986" max="9986" width="4.109375" style="437" customWidth="1"/>
    <col min="9987" max="9987" width="19.6640625" style="437" customWidth="1"/>
    <col min="9988" max="9988" width="33.6640625" style="437" customWidth="1"/>
    <col min="9989" max="9989" width="16.44140625" style="437" customWidth="1"/>
    <col min="9990" max="9990" width="17.44140625" style="437" customWidth="1"/>
    <col min="9991" max="9991" width="15.44140625" style="437" customWidth="1"/>
    <col min="9992" max="9992" width="14" style="437" bestFit="1" customWidth="1"/>
    <col min="9993" max="9993" width="17.109375" style="437" customWidth="1"/>
    <col min="9994" max="9994" width="18.33203125" style="437" customWidth="1"/>
    <col min="9995" max="9995" width="16.88671875" style="437" customWidth="1"/>
    <col min="9996" max="9996" width="15" style="437" bestFit="1" customWidth="1"/>
    <col min="9997" max="9997" width="17.44140625" style="437" customWidth="1"/>
    <col min="9998" max="9998" width="9.109375" style="437"/>
    <col min="9999" max="9999" width="46.88671875" style="437" bestFit="1" customWidth="1"/>
    <col min="10000" max="10241" width="9.109375" style="437"/>
    <col min="10242" max="10242" width="4.109375" style="437" customWidth="1"/>
    <col min="10243" max="10243" width="19.6640625" style="437" customWidth="1"/>
    <col min="10244" max="10244" width="33.6640625" style="437" customWidth="1"/>
    <col min="10245" max="10245" width="16.44140625" style="437" customWidth="1"/>
    <col min="10246" max="10246" width="17.44140625" style="437" customWidth="1"/>
    <col min="10247" max="10247" width="15.44140625" style="437" customWidth="1"/>
    <col min="10248" max="10248" width="14" style="437" bestFit="1" customWidth="1"/>
    <col min="10249" max="10249" width="17.109375" style="437" customWidth="1"/>
    <col min="10250" max="10250" width="18.33203125" style="437" customWidth="1"/>
    <col min="10251" max="10251" width="16.88671875" style="437" customWidth="1"/>
    <col min="10252" max="10252" width="15" style="437" bestFit="1" customWidth="1"/>
    <col min="10253" max="10253" width="17.44140625" style="437" customWidth="1"/>
    <col min="10254" max="10254" width="9.109375" style="437"/>
    <col min="10255" max="10255" width="46.88671875" style="437" bestFit="1" customWidth="1"/>
    <col min="10256" max="10497" width="9.109375" style="437"/>
    <col min="10498" max="10498" width="4.109375" style="437" customWidth="1"/>
    <col min="10499" max="10499" width="19.6640625" style="437" customWidth="1"/>
    <col min="10500" max="10500" width="33.6640625" style="437" customWidth="1"/>
    <col min="10501" max="10501" width="16.44140625" style="437" customWidth="1"/>
    <col min="10502" max="10502" width="17.44140625" style="437" customWidth="1"/>
    <col min="10503" max="10503" width="15.44140625" style="437" customWidth="1"/>
    <col min="10504" max="10504" width="14" style="437" bestFit="1" customWidth="1"/>
    <col min="10505" max="10505" width="17.109375" style="437" customWidth="1"/>
    <col min="10506" max="10506" width="18.33203125" style="437" customWidth="1"/>
    <col min="10507" max="10507" width="16.88671875" style="437" customWidth="1"/>
    <col min="10508" max="10508" width="15" style="437" bestFit="1" customWidth="1"/>
    <col min="10509" max="10509" width="17.44140625" style="437" customWidth="1"/>
    <col min="10510" max="10510" width="9.109375" style="437"/>
    <col min="10511" max="10511" width="46.88671875" style="437" bestFit="1" customWidth="1"/>
    <col min="10512" max="10753" width="9.109375" style="437"/>
    <col min="10754" max="10754" width="4.109375" style="437" customWidth="1"/>
    <col min="10755" max="10755" width="19.6640625" style="437" customWidth="1"/>
    <col min="10756" max="10756" width="33.6640625" style="437" customWidth="1"/>
    <col min="10757" max="10757" width="16.44140625" style="437" customWidth="1"/>
    <col min="10758" max="10758" width="17.44140625" style="437" customWidth="1"/>
    <col min="10759" max="10759" width="15.44140625" style="437" customWidth="1"/>
    <col min="10760" max="10760" width="14" style="437" bestFit="1" customWidth="1"/>
    <col min="10761" max="10761" width="17.109375" style="437" customWidth="1"/>
    <col min="10762" max="10762" width="18.33203125" style="437" customWidth="1"/>
    <col min="10763" max="10763" width="16.88671875" style="437" customWidth="1"/>
    <col min="10764" max="10764" width="15" style="437" bestFit="1" customWidth="1"/>
    <col min="10765" max="10765" width="17.44140625" style="437" customWidth="1"/>
    <col min="10766" max="10766" width="9.109375" style="437"/>
    <col min="10767" max="10767" width="46.88671875" style="437" bestFit="1" customWidth="1"/>
    <col min="10768" max="11009" width="9.109375" style="437"/>
    <col min="11010" max="11010" width="4.109375" style="437" customWidth="1"/>
    <col min="11011" max="11011" width="19.6640625" style="437" customWidth="1"/>
    <col min="11012" max="11012" width="33.6640625" style="437" customWidth="1"/>
    <col min="11013" max="11013" width="16.44140625" style="437" customWidth="1"/>
    <col min="11014" max="11014" width="17.44140625" style="437" customWidth="1"/>
    <col min="11015" max="11015" width="15.44140625" style="437" customWidth="1"/>
    <col min="11016" max="11016" width="14" style="437" bestFit="1" customWidth="1"/>
    <col min="11017" max="11017" width="17.109375" style="437" customWidth="1"/>
    <col min="11018" max="11018" width="18.33203125" style="437" customWidth="1"/>
    <col min="11019" max="11019" width="16.88671875" style="437" customWidth="1"/>
    <col min="11020" max="11020" width="15" style="437" bestFit="1" customWidth="1"/>
    <col min="11021" max="11021" width="17.44140625" style="437" customWidth="1"/>
    <col min="11022" max="11022" width="9.109375" style="437"/>
    <col min="11023" max="11023" width="46.88671875" style="437" bestFit="1" customWidth="1"/>
    <col min="11024" max="11265" width="9.109375" style="437"/>
    <col min="11266" max="11266" width="4.109375" style="437" customWidth="1"/>
    <col min="11267" max="11267" width="19.6640625" style="437" customWidth="1"/>
    <col min="11268" max="11268" width="33.6640625" style="437" customWidth="1"/>
    <col min="11269" max="11269" width="16.44140625" style="437" customWidth="1"/>
    <col min="11270" max="11270" width="17.44140625" style="437" customWidth="1"/>
    <col min="11271" max="11271" width="15.44140625" style="437" customWidth="1"/>
    <col min="11272" max="11272" width="14" style="437" bestFit="1" customWidth="1"/>
    <col min="11273" max="11273" width="17.109375" style="437" customWidth="1"/>
    <col min="11274" max="11274" width="18.33203125" style="437" customWidth="1"/>
    <col min="11275" max="11275" width="16.88671875" style="437" customWidth="1"/>
    <col min="11276" max="11276" width="15" style="437" bestFit="1" customWidth="1"/>
    <col min="11277" max="11277" width="17.44140625" style="437" customWidth="1"/>
    <col min="11278" max="11278" width="9.109375" style="437"/>
    <col min="11279" max="11279" width="46.88671875" style="437" bestFit="1" customWidth="1"/>
    <col min="11280" max="11521" width="9.109375" style="437"/>
    <col min="11522" max="11522" width="4.109375" style="437" customWidth="1"/>
    <col min="11523" max="11523" width="19.6640625" style="437" customWidth="1"/>
    <col min="11524" max="11524" width="33.6640625" style="437" customWidth="1"/>
    <col min="11525" max="11525" width="16.44140625" style="437" customWidth="1"/>
    <col min="11526" max="11526" width="17.44140625" style="437" customWidth="1"/>
    <col min="11527" max="11527" width="15.44140625" style="437" customWidth="1"/>
    <col min="11528" max="11528" width="14" style="437" bestFit="1" customWidth="1"/>
    <col min="11529" max="11529" width="17.109375" style="437" customWidth="1"/>
    <col min="11530" max="11530" width="18.33203125" style="437" customWidth="1"/>
    <col min="11531" max="11531" width="16.88671875" style="437" customWidth="1"/>
    <col min="11532" max="11532" width="15" style="437" bestFit="1" customWidth="1"/>
    <col min="11533" max="11533" width="17.44140625" style="437" customWidth="1"/>
    <col min="11534" max="11534" width="9.109375" style="437"/>
    <col min="11535" max="11535" width="46.88671875" style="437" bestFit="1" customWidth="1"/>
    <col min="11536" max="11777" width="9.109375" style="437"/>
    <col min="11778" max="11778" width="4.109375" style="437" customWidth="1"/>
    <col min="11779" max="11779" width="19.6640625" style="437" customWidth="1"/>
    <col min="11780" max="11780" width="33.6640625" style="437" customWidth="1"/>
    <col min="11781" max="11781" width="16.44140625" style="437" customWidth="1"/>
    <col min="11782" max="11782" width="17.44140625" style="437" customWidth="1"/>
    <col min="11783" max="11783" width="15.44140625" style="437" customWidth="1"/>
    <col min="11784" max="11784" width="14" style="437" bestFit="1" customWidth="1"/>
    <col min="11785" max="11785" width="17.109375" style="437" customWidth="1"/>
    <col min="11786" max="11786" width="18.33203125" style="437" customWidth="1"/>
    <col min="11787" max="11787" width="16.88671875" style="437" customWidth="1"/>
    <col min="11788" max="11788" width="15" style="437" bestFit="1" customWidth="1"/>
    <col min="11789" max="11789" width="17.44140625" style="437" customWidth="1"/>
    <col min="11790" max="11790" width="9.109375" style="437"/>
    <col min="11791" max="11791" width="46.88671875" style="437" bestFit="1" customWidth="1"/>
    <col min="11792" max="12033" width="9.109375" style="437"/>
    <col min="12034" max="12034" width="4.109375" style="437" customWidth="1"/>
    <col min="12035" max="12035" width="19.6640625" style="437" customWidth="1"/>
    <col min="12036" max="12036" width="33.6640625" style="437" customWidth="1"/>
    <col min="12037" max="12037" width="16.44140625" style="437" customWidth="1"/>
    <col min="12038" max="12038" width="17.44140625" style="437" customWidth="1"/>
    <col min="12039" max="12039" width="15.44140625" style="437" customWidth="1"/>
    <col min="12040" max="12040" width="14" style="437" bestFit="1" customWidth="1"/>
    <col min="12041" max="12041" width="17.109375" style="437" customWidth="1"/>
    <col min="12042" max="12042" width="18.33203125" style="437" customWidth="1"/>
    <col min="12043" max="12043" width="16.88671875" style="437" customWidth="1"/>
    <col min="12044" max="12044" width="15" style="437" bestFit="1" customWidth="1"/>
    <col min="12045" max="12045" width="17.44140625" style="437" customWidth="1"/>
    <col min="12046" max="12046" width="9.109375" style="437"/>
    <col min="12047" max="12047" width="46.88671875" style="437" bestFit="1" customWidth="1"/>
    <col min="12048" max="12289" width="9.109375" style="437"/>
    <col min="12290" max="12290" width="4.109375" style="437" customWidth="1"/>
    <col min="12291" max="12291" width="19.6640625" style="437" customWidth="1"/>
    <col min="12292" max="12292" width="33.6640625" style="437" customWidth="1"/>
    <col min="12293" max="12293" width="16.44140625" style="437" customWidth="1"/>
    <col min="12294" max="12294" width="17.44140625" style="437" customWidth="1"/>
    <col min="12295" max="12295" width="15.44140625" style="437" customWidth="1"/>
    <col min="12296" max="12296" width="14" style="437" bestFit="1" customWidth="1"/>
    <col min="12297" max="12297" width="17.109375" style="437" customWidth="1"/>
    <col min="12298" max="12298" width="18.33203125" style="437" customWidth="1"/>
    <col min="12299" max="12299" width="16.88671875" style="437" customWidth="1"/>
    <col min="12300" max="12300" width="15" style="437" bestFit="1" customWidth="1"/>
    <col min="12301" max="12301" width="17.44140625" style="437" customWidth="1"/>
    <col min="12302" max="12302" width="9.109375" style="437"/>
    <col min="12303" max="12303" width="46.88671875" style="437" bestFit="1" customWidth="1"/>
    <col min="12304" max="12545" width="9.109375" style="437"/>
    <col min="12546" max="12546" width="4.109375" style="437" customWidth="1"/>
    <col min="12547" max="12547" width="19.6640625" style="437" customWidth="1"/>
    <col min="12548" max="12548" width="33.6640625" style="437" customWidth="1"/>
    <col min="12549" max="12549" width="16.44140625" style="437" customWidth="1"/>
    <col min="12550" max="12550" width="17.44140625" style="437" customWidth="1"/>
    <col min="12551" max="12551" width="15.44140625" style="437" customWidth="1"/>
    <col min="12552" max="12552" width="14" style="437" bestFit="1" customWidth="1"/>
    <col min="12553" max="12553" width="17.109375" style="437" customWidth="1"/>
    <col min="12554" max="12554" width="18.33203125" style="437" customWidth="1"/>
    <col min="12555" max="12555" width="16.88671875" style="437" customWidth="1"/>
    <col min="12556" max="12556" width="15" style="437" bestFit="1" customWidth="1"/>
    <col min="12557" max="12557" width="17.44140625" style="437" customWidth="1"/>
    <col min="12558" max="12558" width="9.109375" style="437"/>
    <col min="12559" max="12559" width="46.88671875" style="437" bestFit="1" customWidth="1"/>
    <col min="12560" max="12801" width="9.109375" style="437"/>
    <col min="12802" max="12802" width="4.109375" style="437" customWidth="1"/>
    <col min="12803" max="12803" width="19.6640625" style="437" customWidth="1"/>
    <col min="12804" max="12804" width="33.6640625" style="437" customWidth="1"/>
    <col min="12805" max="12805" width="16.44140625" style="437" customWidth="1"/>
    <col min="12806" max="12806" width="17.44140625" style="437" customWidth="1"/>
    <col min="12807" max="12807" width="15.44140625" style="437" customWidth="1"/>
    <col min="12808" max="12808" width="14" style="437" bestFit="1" customWidth="1"/>
    <col min="12809" max="12809" width="17.109375" style="437" customWidth="1"/>
    <col min="12810" max="12810" width="18.33203125" style="437" customWidth="1"/>
    <col min="12811" max="12811" width="16.88671875" style="437" customWidth="1"/>
    <col min="12812" max="12812" width="15" style="437" bestFit="1" customWidth="1"/>
    <col min="12813" max="12813" width="17.44140625" style="437" customWidth="1"/>
    <col min="12814" max="12814" width="9.109375" style="437"/>
    <col min="12815" max="12815" width="46.88671875" style="437" bestFit="1" customWidth="1"/>
    <col min="12816" max="13057" width="9.109375" style="437"/>
    <col min="13058" max="13058" width="4.109375" style="437" customWidth="1"/>
    <col min="13059" max="13059" width="19.6640625" style="437" customWidth="1"/>
    <col min="13060" max="13060" width="33.6640625" style="437" customWidth="1"/>
    <col min="13061" max="13061" width="16.44140625" style="437" customWidth="1"/>
    <col min="13062" max="13062" width="17.44140625" style="437" customWidth="1"/>
    <col min="13063" max="13063" width="15.44140625" style="437" customWidth="1"/>
    <col min="13064" max="13064" width="14" style="437" bestFit="1" customWidth="1"/>
    <col min="13065" max="13065" width="17.109375" style="437" customWidth="1"/>
    <col min="13066" max="13066" width="18.33203125" style="437" customWidth="1"/>
    <col min="13067" max="13067" width="16.88671875" style="437" customWidth="1"/>
    <col min="13068" max="13068" width="15" style="437" bestFit="1" customWidth="1"/>
    <col min="13069" max="13069" width="17.44140625" style="437" customWidth="1"/>
    <col min="13070" max="13070" width="9.109375" style="437"/>
    <col min="13071" max="13071" width="46.88671875" style="437" bestFit="1" customWidth="1"/>
    <col min="13072" max="13313" width="9.109375" style="437"/>
    <col min="13314" max="13314" width="4.109375" style="437" customWidth="1"/>
    <col min="13315" max="13315" width="19.6640625" style="437" customWidth="1"/>
    <col min="13316" max="13316" width="33.6640625" style="437" customWidth="1"/>
    <col min="13317" max="13317" width="16.44140625" style="437" customWidth="1"/>
    <col min="13318" max="13318" width="17.44140625" style="437" customWidth="1"/>
    <col min="13319" max="13319" width="15.44140625" style="437" customWidth="1"/>
    <col min="13320" max="13320" width="14" style="437" bestFit="1" customWidth="1"/>
    <col min="13321" max="13321" width="17.109375" style="437" customWidth="1"/>
    <col min="13322" max="13322" width="18.33203125" style="437" customWidth="1"/>
    <col min="13323" max="13323" width="16.88671875" style="437" customWidth="1"/>
    <col min="13324" max="13324" width="15" style="437" bestFit="1" customWidth="1"/>
    <col min="13325" max="13325" width="17.44140625" style="437" customWidth="1"/>
    <col min="13326" max="13326" width="9.109375" style="437"/>
    <col min="13327" max="13327" width="46.88671875" style="437" bestFit="1" customWidth="1"/>
    <col min="13328" max="13569" width="9.109375" style="437"/>
    <col min="13570" max="13570" width="4.109375" style="437" customWidth="1"/>
    <col min="13571" max="13571" width="19.6640625" style="437" customWidth="1"/>
    <col min="13572" max="13572" width="33.6640625" style="437" customWidth="1"/>
    <col min="13573" max="13573" width="16.44140625" style="437" customWidth="1"/>
    <col min="13574" max="13574" width="17.44140625" style="437" customWidth="1"/>
    <col min="13575" max="13575" width="15.44140625" style="437" customWidth="1"/>
    <col min="13576" max="13576" width="14" style="437" bestFit="1" customWidth="1"/>
    <col min="13577" max="13577" width="17.109375" style="437" customWidth="1"/>
    <col min="13578" max="13578" width="18.33203125" style="437" customWidth="1"/>
    <col min="13579" max="13579" width="16.88671875" style="437" customWidth="1"/>
    <col min="13580" max="13580" width="15" style="437" bestFit="1" customWidth="1"/>
    <col min="13581" max="13581" width="17.44140625" style="437" customWidth="1"/>
    <col min="13582" max="13582" width="9.109375" style="437"/>
    <col min="13583" max="13583" width="46.88671875" style="437" bestFit="1" customWidth="1"/>
    <col min="13584" max="13825" width="9.109375" style="437"/>
    <col min="13826" max="13826" width="4.109375" style="437" customWidth="1"/>
    <col min="13827" max="13827" width="19.6640625" style="437" customWidth="1"/>
    <col min="13828" max="13828" width="33.6640625" style="437" customWidth="1"/>
    <col min="13829" max="13829" width="16.44140625" style="437" customWidth="1"/>
    <col min="13830" max="13830" width="17.44140625" style="437" customWidth="1"/>
    <col min="13831" max="13831" width="15.44140625" style="437" customWidth="1"/>
    <col min="13832" max="13832" width="14" style="437" bestFit="1" customWidth="1"/>
    <col min="13833" max="13833" width="17.109375" style="437" customWidth="1"/>
    <col min="13834" max="13834" width="18.33203125" style="437" customWidth="1"/>
    <col min="13835" max="13835" width="16.88671875" style="437" customWidth="1"/>
    <col min="13836" max="13836" width="15" style="437" bestFit="1" customWidth="1"/>
    <col min="13837" max="13837" width="17.44140625" style="437" customWidth="1"/>
    <col min="13838" max="13838" width="9.109375" style="437"/>
    <col min="13839" max="13839" width="46.88671875" style="437" bestFit="1" customWidth="1"/>
    <col min="13840" max="14081" width="9.109375" style="437"/>
    <col min="14082" max="14082" width="4.109375" style="437" customWidth="1"/>
    <col min="14083" max="14083" width="19.6640625" style="437" customWidth="1"/>
    <col min="14084" max="14084" width="33.6640625" style="437" customWidth="1"/>
    <col min="14085" max="14085" width="16.44140625" style="437" customWidth="1"/>
    <col min="14086" max="14086" width="17.44140625" style="437" customWidth="1"/>
    <col min="14087" max="14087" width="15.44140625" style="437" customWidth="1"/>
    <col min="14088" max="14088" width="14" style="437" bestFit="1" customWidth="1"/>
    <col min="14089" max="14089" width="17.109375" style="437" customWidth="1"/>
    <col min="14090" max="14090" width="18.33203125" style="437" customWidth="1"/>
    <col min="14091" max="14091" width="16.88671875" style="437" customWidth="1"/>
    <col min="14092" max="14092" width="15" style="437" bestFit="1" customWidth="1"/>
    <col min="14093" max="14093" width="17.44140625" style="437" customWidth="1"/>
    <col min="14094" max="14094" width="9.109375" style="437"/>
    <col min="14095" max="14095" width="46.88671875" style="437" bestFit="1" customWidth="1"/>
    <col min="14096" max="14337" width="9.109375" style="437"/>
    <col min="14338" max="14338" width="4.109375" style="437" customWidth="1"/>
    <col min="14339" max="14339" width="19.6640625" style="437" customWidth="1"/>
    <col min="14340" max="14340" width="33.6640625" style="437" customWidth="1"/>
    <col min="14341" max="14341" width="16.44140625" style="437" customWidth="1"/>
    <col min="14342" max="14342" width="17.44140625" style="437" customWidth="1"/>
    <col min="14343" max="14343" width="15.44140625" style="437" customWidth="1"/>
    <col min="14344" max="14344" width="14" style="437" bestFit="1" customWidth="1"/>
    <col min="14345" max="14345" width="17.109375" style="437" customWidth="1"/>
    <col min="14346" max="14346" width="18.33203125" style="437" customWidth="1"/>
    <col min="14347" max="14347" width="16.88671875" style="437" customWidth="1"/>
    <col min="14348" max="14348" width="15" style="437" bestFit="1" customWidth="1"/>
    <col min="14349" max="14349" width="17.44140625" style="437" customWidth="1"/>
    <col min="14350" max="14350" width="9.109375" style="437"/>
    <col min="14351" max="14351" width="46.88671875" style="437" bestFit="1" customWidth="1"/>
    <col min="14352" max="14593" width="9.109375" style="437"/>
    <col min="14594" max="14594" width="4.109375" style="437" customWidth="1"/>
    <col min="14595" max="14595" width="19.6640625" style="437" customWidth="1"/>
    <col min="14596" max="14596" width="33.6640625" style="437" customWidth="1"/>
    <col min="14597" max="14597" width="16.44140625" style="437" customWidth="1"/>
    <col min="14598" max="14598" width="17.44140625" style="437" customWidth="1"/>
    <col min="14599" max="14599" width="15.44140625" style="437" customWidth="1"/>
    <col min="14600" max="14600" width="14" style="437" bestFit="1" customWidth="1"/>
    <col min="14601" max="14601" width="17.109375" style="437" customWidth="1"/>
    <col min="14602" max="14602" width="18.33203125" style="437" customWidth="1"/>
    <col min="14603" max="14603" width="16.88671875" style="437" customWidth="1"/>
    <col min="14604" max="14604" width="15" style="437" bestFit="1" customWidth="1"/>
    <col min="14605" max="14605" width="17.44140625" style="437" customWidth="1"/>
    <col min="14606" max="14606" width="9.109375" style="437"/>
    <col min="14607" max="14607" width="46.88671875" style="437" bestFit="1" customWidth="1"/>
    <col min="14608" max="14849" width="9.109375" style="437"/>
    <col min="14850" max="14850" width="4.109375" style="437" customWidth="1"/>
    <col min="14851" max="14851" width="19.6640625" style="437" customWidth="1"/>
    <col min="14852" max="14852" width="33.6640625" style="437" customWidth="1"/>
    <col min="14853" max="14853" width="16.44140625" style="437" customWidth="1"/>
    <col min="14854" max="14854" width="17.44140625" style="437" customWidth="1"/>
    <col min="14855" max="14855" width="15.44140625" style="437" customWidth="1"/>
    <col min="14856" max="14856" width="14" style="437" bestFit="1" customWidth="1"/>
    <col min="14857" max="14857" width="17.109375" style="437" customWidth="1"/>
    <col min="14858" max="14858" width="18.33203125" style="437" customWidth="1"/>
    <col min="14859" max="14859" width="16.88671875" style="437" customWidth="1"/>
    <col min="14860" max="14860" width="15" style="437" bestFit="1" customWidth="1"/>
    <col min="14861" max="14861" width="17.44140625" style="437" customWidth="1"/>
    <col min="14862" max="14862" width="9.109375" style="437"/>
    <col min="14863" max="14863" width="46.88671875" style="437" bestFit="1" customWidth="1"/>
    <col min="14864" max="15105" width="9.109375" style="437"/>
    <col min="15106" max="15106" width="4.109375" style="437" customWidth="1"/>
    <col min="15107" max="15107" width="19.6640625" style="437" customWidth="1"/>
    <col min="15108" max="15108" width="33.6640625" style="437" customWidth="1"/>
    <col min="15109" max="15109" width="16.44140625" style="437" customWidth="1"/>
    <col min="15110" max="15110" width="17.44140625" style="437" customWidth="1"/>
    <col min="15111" max="15111" width="15.44140625" style="437" customWidth="1"/>
    <col min="15112" max="15112" width="14" style="437" bestFit="1" customWidth="1"/>
    <col min="15113" max="15113" width="17.109375" style="437" customWidth="1"/>
    <col min="15114" max="15114" width="18.33203125" style="437" customWidth="1"/>
    <col min="15115" max="15115" width="16.88671875" style="437" customWidth="1"/>
    <col min="15116" max="15116" width="15" style="437" bestFit="1" customWidth="1"/>
    <col min="15117" max="15117" width="17.44140625" style="437" customWidth="1"/>
    <col min="15118" max="15118" width="9.109375" style="437"/>
    <col min="15119" max="15119" width="46.88671875" style="437" bestFit="1" customWidth="1"/>
    <col min="15120" max="15361" width="9.109375" style="437"/>
    <col min="15362" max="15362" width="4.109375" style="437" customWidth="1"/>
    <col min="15363" max="15363" width="19.6640625" style="437" customWidth="1"/>
    <col min="15364" max="15364" width="33.6640625" style="437" customWidth="1"/>
    <col min="15365" max="15365" width="16.44140625" style="437" customWidth="1"/>
    <col min="15366" max="15366" width="17.44140625" style="437" customWidth="1"/>
    <col min="15367" max="15367" width="15.44140625" style="437" customWidth="1"/>
    <col min="15368" max="15368" width="14" style="437" bestFit="1" customWidth="1"/>
    <col min="15369" max="15369" width="17.109375" style="437" customWidth="1"/>
    <col min="15370" max="15370" width="18.33203125" style="437" customWidth="1"/>
    <col min="15371" max="15371" width="16.88671875" style="437" customWidth="1"/>
    <col min="15372" max="15372" width="15" style="437" bestFit="1" customWidth="1"/>
    <col min="15373" max="15373" width="17.44140625" style="437" customWidth="1"/>
    <col min="15374" max="15374" width="9.109375" style="437"/>
    <col min="15375" max="15375" width="46.88671875" style="437" bestFit="1" customWidth="1"/>
    <col min="15376" max="15617" width="9.109375" style="437"/>
    <col min="15618" max="15618" width="4.109375" style="437" customWidth="1"/>
    <col min="15619" max="15619" width="19.6640625" style="437" customWidth="1"/>
    <col min="15620" max="15620" width="33.6640625" style="437" customWidth="1"/>
    <col min="15621" max="15621" width="16.44140625" style="437" customWidth="1"/>
    <col min="15622" max="15622" width="17.44140625" style="437" customWidth="1"/>
    <col min="15623" max="15623" width="15.44140625" style="437" customWidth="1"/>
    <col min="15624" max="15624" width="14" style="437" bestFit="1" customWidth="1"/>
    <col min="15625" max="15625" width="17.109375" style="437" customWidth="1"/>
    <col min="15626" max="15626" width="18.33203125" style="437" customWidth="1"/>
    <col min="15627" max="15627" width="16.88671875" style="437" customWidth="1"/>
    <col min="15628" max="15628" width="15" style="437" bestFit="1" customWidth="1"/>
    <col min="15629" max="15629" width="17.44140625" style="437" customWidth="1"/>
    <col min="15630" max="15630" width="9.109375" style="437"/>
    <col min="15631" max="15631" width="46.88671875" style="437" bestFit="1" customWidth="1"/>
    <col min="15632" max="15873" width="9.109375" style="437"/>
    <col min="15874" max="15874" width="4.109375" style="437" customWidth="1"/>
    <col min="15875" max="15875" width="19.6640625" style="437" customWidth="1"/>
    <col min="15876" max="15876" width="33.6640625" style="437" customWidth="1"/>
    <col min="15877" max="15877" width="16.44140625" style="437" customWidth="1"/>
    <col min="15878" max="15878" width="17.44140625" style="437" customWidth="1"/>
    <col min="15879" max="15879" width="15.44140625" style="437" customWidth="1"/>
    <col min="15880" max="15880" width="14" style="437" bestFit="1" customWidth="1"/>
    <col min="15881" max="15881" width="17.109375" style="437" customWidth="1"/>
    <col min="15882" max="15882" width="18.33203125" style="437" customWidth="1"/>
    <col min="15883" max="15883" width="16.88671875" style="437" customWidth="1"/>
    <col min="15884" max="15884" width="15" style="437" bestFit="1" customWidth="1"/>
    <col min="15885" max="15885" width="17.44140625" style="437" customWidth="1"/>
    <col min="15886" max="15886" width="9.109375" style="437"/>
    <col min="15887" max="15887" width="46.88671875" style="437" bestFit="1" customWidth="1"/>
    <col min="15888" max="16129" width="9.109375" style="437"/>
    <col min="16130" max="16130" width="4.109375" style="437" customWidth="1"/>
    <col min="16131" max="16131" width="19.6640625" style="437" customWidth="1"/>
    <col min="16132" max="16132" width="33.6640625" style="437" customWidth="1"/>
    <col min="16133" max="16133" width="16.44140625" style="437" customWidth="1"/>
    <col min="16134" max="16134" width="17.44140625" style="437" customWidth="1"/>
    <col min="16135" max="16135" width="15.44140625" style="437" customWidth="1"/>
    <col min="16136" max="16136" width="14" style="437" bestFit="1" customWidth="1"/>
    <col min="16137" max="16137" width="17.109375" style="437" customWidth="1"/>
    <col min="16138" max="16138" width="18.33203125" style="437" customWidth="1"/>
    <col min="16139" max="16139" width="16.88671875" style="437" customWidth="1"/>
    <col min="16140" max="16140" width="15" style="437" bestFit="1" customWidth="1"/>
    <col min="16141" max="16141" width="17.44140625" style="437" customWidth="1"/>
    <col min="16142" max="16142" width="9.109375" style="437"/>
    <col min="16143" max="16143" width="46.88671875" style="437" bestFit="1" customWidth="1"/>
    <col min="16144" max="16384" width="9.109375" style="437"/>
  </cols>
  <sheetData>
    <row r="1" spans="1:17" x14ac:dyDescent="0.25">
      <c r="A1" s="436" t="s">
        <v>451</v>
      </c>
    </row>
    <row r="2" spans="1:17" x14ac:dyDescent="0.25">
      <c r="A2" s="439"/>
      <c r="B2" s="440"/>
      <c r="C2" s="440"/>
      <c r="D2" s="441"/>
    </row>
    <row r="3" spans="1:17" ht="15.6" x14ac:dyDescent="0.3">
      <c r="B3" s="442" t="s">
        <v>391</v>
      </c>
      <c r="C3" s="443"/>
      <c r="D3" s="443"/>
      <c r="E3" s="444"/>
      <c r="F3" s="444"/>
      <c r="G3" s="444"/>
      <c r="H3" s="444"/>
      <c r="I3" s="444"/>
      <c r="J3" s="444"/>
      <c r="K3" s="444"/>
      <c r="L3" s="444"/>
    </row>
    <row r="4" spans="1:17" x14ac:dyDescent="0.25">
      <c r="B4" s="445" t="s">
        <v>392</v>
      </c>
      <c r="C4" s="446"/>
      <c r="D4" s="446"/>
      <c r="E4" s="447"/>
      <c r="F4" s="447"/>
      <c r="G4" s="447"/>
      <c r="H4" s="447"/>
      <c r="I4" s="448"/>
      <c r="J4" s="447"/>
      <c r="K4" s="448"/>
      <c r="L4" s="447"/>
      <c r="M4" s="449" t="s">
        <v>393</v>
      </c>
    </row>
    <row r="5" spans="1:17" x14ac:dyDescent="0.25">
      <c r="B5" s="450" t="s">
        <v>394</v>
      </c>
      <c r="C5" s="451"/>
      <c r="D5" s="452"/>
      <c r="E5" s="453"/>
      <c r="F5" s="453"/>
      <c r="G5" s="453"/>
      <c r="H5" s="453"/>
      <c r="I5" s="453"/>
      <c r="J5" s="453"/>
      <c r="K5" s="453"/>
      <c r="L5" s="453"/>
      <c r="M5" s="454"/>
    </row>
    <row r="6" spans="1:17" x14ac:dyDescent="0.25">
      <c r="B6" s="455" t="s">
        <v>395</v>
      </c>
      <c r="C6" s="456"/>
      <c r="D6" s="457"/>
      <c r="E6" s="458"/>
      <c r="F6" s="624"/>
      <c r="G6" s="459"/>
      <c r="H6" s="460"/>
      <c r="I6" s="459"/>
      <c r="J6" s="460"/>
      <c r="K6" s="459"/>
      <c r="L6" s="460"/>
      <c r="M6" s="460"/>
    </row>
    <row r="7" spans="1:17" x14ac:dyDescent="0.25">
      <c r="B7" s="461" t="s">
        <v>396</v>
      </c>
      <c r="C7" s="462"/>
      <c r="D7" s="463" t="s">
        <v>397</v>
      </c>
      <c r="E7" s="464" t="s">
        <v>113</v>
      </c>
      <c r="F7" s="465" t="s">
        <v>6</v>
      </c>
      <c r="G7" s="465" t="s">
        <v>11</v>
      </c>
      <c r="H7" s="466" t="s">
        <v>15</v>
      </c>
      <c r="I7" s="465" t="s">
        <v>18</v>
      </c>
      <c r="J7" s="466" t="s">
        <v>21</v>
      </c>
      <c r="K7" s="465" t="s">
        <v>24</v>
      </c>
      <c r="L7" s="465" t="s">
        <v>5</v>
      </c>
      <c r="M7" s="466" t="s">
        <v>128</v>
      </c>
    </row>
    <row r="8" spans="1:17" ht="30.3" customHeight="1" x14ac:dyDescent="0.25">
      <c r="A8" s="467" t="s">
        <v>0</v>
      </c>
      <c r="B8" s="641"/>
      <c r="C8" s="642"/>
      <c r="D8" s="468"/>
      <c r="E8" s="469"/>
      <c r="F8" s="469"/>
      <c r="G8" s="465"/>
      <c r="H8" s="465"/>
      <c r="I8" s="465"/>
      <c r="J8" s="465"/>
      <c r="K8" s="465"/>
      <c r="L8" s="465"/>
      <c r="M8" s="465"/>
    </row>
    <row r="9" spans="1:17" x14ac:dyDescent="0.25">
      <c r="A9" s="470">
        <v>1</v>
      </c>
      <c r="B9" s="471" t="s">
        <v>8</v>
      </c>
      <c r="C9" s="471"/>
      <c r="D9" s="472"/>
      <c r="E9" s="473"/>
      <c r="F9" s="473"/>
      <c r="G9" s="474"/>
      <c r="H9" s="474"/>
      <c r="I9" s="474"/>
      <c r="J9" s="474"/>
      <c r="K9" s="474"/>
      <c r="L9" s="474"/>
      <c r="M9" s="474"/>
    </row>
    <row r="10" spans="1:17" ht="13.8" thickBot="1" x14ac:dyDescent="0.3">
      <c r="A10" s="475">
        <v>2</v>
      </c>
      <c r="B10" s="471" t="s">
        <v>13</v>
      </c>
      <c r="C10" s="471"/>
      <c r="D10" s="472"/>
      <c r="E10" s="473"/>
      <c r="F10" s="473"/>
      <c r="G10" s="474"/>
      <c r="H10" s="474"/>
      <c r="I10" s="474"/>
      <c r="J10" s="474"/>
      <c r="K10" s="474"/>
      <c r="L10" s="474"/>
      <c r="M10" s="474"/>
    </row>
    <row r="11" spans="1:17" s="479" customFormat="1" ht="13.8" thickBot="1" x14ac:dyDescent="0.3">
      <c r="A11" s="470"/>
      <c r="B11" s="476" t="s">
        <v>400</v>
      </c>
      <c r="C11" s="476"/>
      <c r="D11" s="477"/>
      <c r="E11" s="478"/>
      <c r="F11" s="478"/>
      <c r="G11" s="478"/>
      <c r="H11" s="478"/>
      <c r="I11" s="478"/>
      <c r="J11" s="478"/>
      <c r="K11" s="478"/>
      <c r="L11" s="478"/>
      <c r="M11" s="478"/>
      <c r="N11" s="438"/>
      <c r="O11" s="438"/>
      <c r="P11" s="438"/>
      <c r="Q11" s="438"/>
    </row>
    <row r="12" spans="1:17" x14ac:dyDescent="0.25">
      <c r="A12" s="475">
        <v>4</v>
      </c>
      <c r="B12" s="471" t="s">
        <v>17</v>
      </c>
      <c r="C12" s="471"/>
      <c r="D12" s="472"/>
      <c r="E12" s="473"/>
      <c r="F12" s="473"/>
      <c r="G12" s="474"/>
      <c r="H12" s="474"/>
      <c r="I12" s="474"/>
      <c r="J12" s="474"/>
      <c r="K12" s="474"/>
      <c r="L12" s="474"/>
      <c r="M12" s="474"/>
    </row>
    <row r="13" spans="1:17" x14ac:dyDescent="0.25">
      <c r="A13" s="470">
        <v>5</v>
      </c>
      <c r="B13" s="471" t="s">
        <v>20</v>
      </c>
      <c r="C13" s="471"/>
      <c r="D13" s="472"/>
      <c r="E13" s="473"/>
      <c r="F13" s="473"/>
      <c r="G13" s="474"/>
      <c r="H13" s="474"/>
      <c r="I13" s="474"/>
      <c r="J13" s="474"/>
      <c r="K13" s="474"/>
      <c r="L13" s="474"/>
      <c r="M13" s="474"/>
    </row>
    <row r="14" spans="1:17" ht="13.8" thickBot="1" x14ac:dyDescent="0.3">
      <c r="A14" s="475">
        <v>6</v>
      </c>
      <c r="B14" s="471" t="s">
        <v>23</v>
      </c>
      <c r="C14" s="471"/>
      <c r="D14" s="472"/>
      <c r="E14" s="473"/>
      <c r="F14" s="473"/>
      <c r="G14" s="474"/>
      <c r="H14" s="474"/>
      <c r="I14" s="474"/>
      <c r="J14" s="474"/>
      <c r="K14" s="474"/>
      <c r="L14" s="474"/>
      <c r="M14" s="474"/>
    </row>
    <row r="15" spans="1:17" s="479" customFormat="1" ht="13.8" thickBot="1" x14ac:dyDescent="0.3">
      <c r="A15" s="470"/>
      <c r="B15" s="476" t="s">
        <v>401</v>
      </c>
      <c r="C15" s="476"/>
      <c r="D15" s="477"/>
      <c r="E15" s="478"/>
      <c r="F15" s="478"/>
      <c r="G15" s="478"/>
      <c r="H15" s="478"/>
      <c r="I15" s="478"/>
      <c r="J15" s="478"/>
      <c r="K15" s="478"/>
      <c r="L15" s="478"/>
      <c r="M15" s="478"/>
      <c r="N15" s="438"/>
      <c r="O15" s="438"/>
      <c r="P15" s="438"/>
      <c r="Q15" s="438"/>
    </row>
    <row r="16" spans="1:17" x14ac:dyDescent="0.25">
      <c r="A16" s="475">
        <v>8</v>
      </c>
      <c r="B16" s="471" t="s">
        <v>26</v>
      </c>
      <c r="C16" s="471"/>
      <c r="D16" s="472"/>
      <c r="E16" s="473"/>
      <c r="F16" s="473"/>
      <c r="G16" s="474"/>
      <c r="H16" s="474"/>
      <c r="I16" s="474"/>
      <c r="J16" s="474"/>
      <c r="K16" s="474"/>
      <c r="L16" s="474"/>
      <c r="M16" s="474"/>
    </row>
    <row r="17" spans="1:17" x14ac:dyDescent="0.25">
      <c r="A17" s="470">
        <v>9</v>
      </c>
      <c r="B17" s="471" t="s">
        <v>27</v>
      </c>
      <c r="C17" s="471"/>
      <c r="D17" s="472"/>
      <c r="E17" s="473"/>
      <c r="F17" s="473"/>
      <c r="G17" s="474"/>
      <c r="H17" s="474"/>
      <c r="I17" s="474"/>
      <c r="J17" s="474"/>
      <c r="K17" s="474"/>
      <c r="L17" s="474"/>
      <c r="M17" s="474"/>
    </row>
    <row r="18" spans="1:17" x14ac:dyDescent="0.25">
      <c r="A18" s="475">
        <v>10</v>
      </c>
      <c r="B18" s="471" t="s">
        <v>28</v>
      </c>
      <c r="C18" s="471"/>
      <c r="D18" s="472"/>
      <c r="E18" s="473"/>
      <c r="F18" s="473"/>
      <c r="G18" s="474"/>
      <c r="H18" s="474"/>
      <c r="I18" s="474"/>
      <c r="J18" s="474"/>
      <c r="K18" s="474"/>
      <c r="L18" s="474"/>
      <c r="M18" s="474"/>
    </row>
    <row r="19" spans="1:17" ht="13.8" thickBot="1" x14ac:dyDescent="0.3">
      <c r="A19" s="470">
        <v>11</v>
      </c>
      <c r="B19" s="471" t="s">
        <v>30</v>
      </c>
      <c r="C19" s="471"/>
      <c r="D19" s="472"/>
      <c r="E19" s="473"/>
      <c r="F19" s="473"/>
      <c r="G19" s="474"/>
      <c r="H19" s="474"/>
      <c r="I19" s="474"/>
      <c r="J19" s="474"/>
      <c r="K19" s="474"/>
      <c r="L19" s="474"/>
      <c r="M19" s="474"/>
    </row>
    <row r="20" spans="1:17" s="479" customFormat="1" ht="13.8" thickBot="1" x14ac:dyDescent="0.3">
      <c r="A20" s="475"/>
      <c r="B20" s="476" t="s">
        <v>402</v>
      </c>
      <c r="C20" s="476"/>
      <c r="D20" s="477"/>
      <c r="E20" s="478"/>
      <c r="F20" s="478"/>
      <c r="G20" s="478"/>
      <c r="H20" s="478"/>
      <c r="I20" s="478"/>
      <c r="J20" s="478"/>
      <c r="K20" s="478"/>
      <c r="L20" s="478"/>
      <c r="M20" s="478"/>
      <c r="N20" s="438"/>
      <c r="O20" s="438"/>
      <c r="P20" s="438"/>
      <c r="Q20" s="438"/>
    </row>
    <row r="21" spans="1:17" s="479" customFormat="1" ht="13.8" thickBot="1" x14ac:dyDescent="0.3">
      <c r="A21" s="470">
        <v>13</v>
      </c>
      <c r="B21" s="480" t="s">
        <v>31</v>
      </c>
      <c r="C21" s="476"/>
      <c r="D21" s="477"/>
      <c r="E21" s="478"/>
      <c r="F21" s="478"/>
      <c r="G21" s="478"/>
      <c r="H21" s="478"/>
      <c r="I21" s="478"/>
      <c r="J21" s="478"/>
      <c r="K21" s="478"/>
      <c r="L21" s="478"/>
      <c r="M21" s="478"/>
      <c r="N21" s="438"/>
      <c r="O21" s="438"/>
      <c r="P21" s="438"/>
      <c r="Q21" s="438"/>
    </row>
    <row r="22" spans="1:17" x14ac:dyDescent="0.25">
      <c r="A22" s="475">
        <v>14</v>
      </c>
      <c r="B22" s="471" t="s">
        <v>32</v>
      </c>
      <c r="C22" s="471"/>
      <c r="D22" s="472"/>
      <c r="E22" s="473"/>
      <c r="F22" s="473"/>
      <c r="G22" s="474"/>
      <c r="H22" s="474"/>
      <c r="I22" s="474"/>
      <c r="J22" s="474"/>
      <c r="K22" s="474"/>
      <c r="L22" s="474"/>
      <c r="M22" s="474"/>
    </row>
    <row r="23" spans="1:17" x14ac:dyDescent="0.25">
      <c r="A23" s="470">
        <v>15</v>
      </c>
      <c r="B23" s="471" t="s">
        <v>33</v>
      </c>
      <c r="C23" s="471"/>
      <c r="D23" s="472"/>
      <c r="E23" s="473"/>
      <c r="F23" s="473"/>
      <c r="G23" s="474"/>
      <c r="H23" s="474"/>
      <c r="I23" s="474"/>
      <c r="J23" s="474"/>
      <c r="K23" s="474"/>
      <c r="L23" s="474"/>
      <c r="M23" s="474"/>
    </row>
    <row r="24" spans="1:17" s="479" customFormat="1" ht="13.8" thickBot="1" x14ac:dyDescent="0.3">
      <c r="A24" s="475"/>
      <c r="B24" s="481" t="s">
        <v>403</v>
      </c>
      <c r="C24" s="481"/>
      <c r="D24" s="482"/>
      <c r="E24" s="483"/>
      <c r="F24" s="483"/>
      <c r="G24" s="484"/>
      <c r="H24" s="484"/>
      <c r="I24" s="484"/>
      <c r="J24" s="484"/>
      <c r="K24" s="484"/>
      <c r="L24" s="484"/>
      <c r="M24" s="484"/>
      <c r="N24" s="438"/>
      <c r="O24" s="438"/>
      <c r="P24" s="438"/>
      <c r="Q24" s="438"/>
    </row>
    <row r="25" spans="1:17" s="479" customFormat="1" ht="13.8" thickBot="1" x14ac:dyDescent="0.3">
      <c r="A25" s="470"/>
      <c r="B25" s="476" t="s">
        <v>404</v>
      </c>
      <c r="C25" s="476"/>
      <c r="D25" s="477"/>
      <c r="E25" s="478"/>
      <c r="F25" s="478"/>
      <c r="G25" s="478"/>
      <c r="H25" s="478"/>
      <c r="I25" s="478"/>
      <c r="J25" s="478"/>
      <c r="K25" s="478"/>
      <c r="L25" s="478"/>
      <c r="M25" s="478"/>
      <c r="N25" s="438"/>
      <c r="O25" s="438"/>
      <c r="P25" s="438"/>
      <c r="Q25" s="438"/>
    </row>
    <row r="26" spans="1:17" x14ac:dyDescent="0.25">
      <c r="A26" s="475"/>
      <c r="B26" s="471" t="s">
        <v>405</v>
      </c>
      <c r="C26" s="471"/>
      <c r="D26" s="472"/>
      <c r="E26" s="485"/>
      <c r="F26" s="485"/>
      <c r="G26" s="486"/>
      <c r="H26" s="486"/>
      <c r="I26" s="486"/>
      <c r="J26" s="486"/>
      <c r="K26" s="486"/>
      <c r="L26" s="486"/>
      <c r="M26" s="486"/>
    </row>
    <row r="27" spans="1:17" x14ac:dyDescent="0.25">
      <c r="A27" s="470">
        <v>18</v>
      </c>
      <c r="B27" s="471" t="s">
        <v>34</v>
      </c>
      <c r="C27" s="471"/>
      <c r="D27" s="472"/>
      <c r="E27" s="473"/>
      <c r="F27" s="473"/>
      <c r="G27" s="474"/>
      <c r="H27" s="474"/>
      <c r="I27" s="474"/>
      <c r="J27" s="474"/>
      <c r="K27" s="474"/>
      <c r="L27" s="474"/>
      <c r="M27" s="474"/>
    </row>
    <row r="28" spans="1:17" ht="13.8" thickBot="1" x14ac:dyDescent="0.3">
      <c r="A28" s="470">
        <v>19</v>
      </c>
      <c r="B28" s="471" t="s">
        <v>35</v>
      </c>
      <c r="C28" s="471"/>
      <c r="D28" s="472"/>
      <c r="E28" s="473"/>
      <c r="F28" s="473"/>
      <c r="G28" s="474"/>
      <c r="H28" s="474"/>
      <c r="I28" s="474"/>
      <c r="J28" s="474"/>
      <c r="K28" s="474"/>
      <c r="L28" s="474"/>
      <c r="M28" s="474"/>
    </row>
    <row r="29" spans="1:17" s="479" customFormat="1" ht="13.8" thickBot="1" x14ac:dyDescent="0.3">
      <c r="A29" s="470"/>
      <c r="B29" s="476" t="s">
        <v>406</v>
      </c>
      <c r="C29" s="476"/>
      <c r="D29" s="477"/>
      <c r="E29" s="478"/>
      <c r="F29" s="478"/>
      <c r="G29" s="478"/>
      <c r="H29" s="478"/>
      <c r="I29" s="478"/>
      <c r="J29" s="478"/>
      <c r="K29" s="478"/>
      <c r="L29" s="478"/>
      <c r="M29" s="478"/>
      <c r="N29" s="438"/>
      <c r="O29" s="438"/>
      <c r="P29" s="438"/>
      <c r="Q29" s="438"/>
    </row>
    <row r="30" spans="1:17" x14ac:dyDescent="0.25">
      <c r="A30" s="470">
        <v>21</v>
      </c>
      <c r="B30" s="471" t="s">
        <v>36</v>
      </c>
      <c r="C30" s="471"/>
      <c r="D30" s="472"/>
      <c r="E30" s="473"/>
      <c r="F30" s="473"/>
      <c r="G30" s="474"/>
      <c r="H30" s="474"/>
      <c r="I30" s="474"/>
      <c r="J30" s="474"/>
      <c r="K30" s="474"/>
      <c r="L30" s="474"/>
      <c r="M30" s="474"/>
    </row>
    <row r="31" spans="1:17" ht="13.8" thickBot="1" x14ac:dyDescent="0.3">
      <c r="A31" s="470">
        <v>22</v>
      </c>
      <c r="B31" s="471" t="s">
        <v>37</v>
      </c>
      <c r="C31" s="471"/>
      <c r="D31" s="472"/>
      <c r="E31" s="473"/>
      <c r="F31" s="473"/>
      <c r="G31" s="474"/>
      <c r="H31" s="474"/>
      <c r="I31" s="474"/>
      <c r="J31" s="474"/>
      <c r="K31" s="474"/>
      <c r="L31" s="474"/>
      <c r="M31" s="474"/>
    </row>
    <row r="32" spans="1:17" s="479" customFormat="1" ht="13.8" thickBot="1" x14ac:dyDescent="0.3">
      <c r="A32" s="470"/>
      <c r="B32" s="476" t="s">
        <v>407</v>
      </c>
      <c r="C32" s="476"/>
      <c r="D32" s="477"/>
      <c r="E32" s="478"/>
      <c r="F32" s="478"/>
      <c r="G32" s="478"/>
      <c r="H32" s="478"/>
      <c r="I32" s="478"/>
      <c r="J32" s="478"/>
      <c r="K32" s="478"/>
      <c r="L32" s="478"/>
      <c r="M32" s="478"/>
      <c r="N32" s="438"/>
      <c r="O32" s="438"/>
      <c r="P32" s="438"/>
      <c r="Q32" s="438"/>
    </row>
    <row r="33" spans="1:17" s="479" customFormat="1" ht="13.8" thickBot="1" x14ac:dyDescent="0.3">
      <c r="A33" s="470"/>
      <c r="B33" s="476" t="s">
        <v>408</v>
      </c>
      <c r="C33" s="476"/>
      <c r="D33" s="477"/>
      <c r="E33" s="478"/>
      <c r="F33" s="478"/>
      <c r="G33" s="478"/>
      <c r="H33" s="478"/>
      <c r="I33" s="478"/>
      <c r="J33" s="478"/>
      <c r="K33" s="478"/>
      <c r="L33" s="478"/>
      <c r="M33" s="478"/>
      <c r="N33" s="438"/>
      <c r="O33" s="438"/>
      <c r="P33" s="438"/>
      <c r="Q33" s="438"/>
    </row>
    <row r="34" spans="1:17" x14ac:dyDescent="0.25">
      <c r="A34" s="475"/>
      <c r="B34" s="471" t="s">
        <v>409</v>
      </c>
      <c r="C34" s="471"/>
      <c r="D34" s="472"/>
      <c r="E34" s="487"/>
      <c r="F34" s="487"/>
      <c r="G34" s="486"/>
      <c r="H34" s="486"/>
      <c r="I34" s="486"/>
      <c r="J34" s="486"/>
      <c r="K34" s="486"/>
      <c r="L34" s="486"/>
      <c r="M34" s="486"/>
    </row>
    <row r="35" spans="1:17" x14ac:dyDescent="0.25">
      <c r="A35" s="470">
        <v>25</v>
      </c>
      <c r="B35" s="471" t="s">
        <v>38</v>
      </c>
      <c r="C35" s="471"/>
      <c r="D35" s="472"/>
      <c r="E35" s="473"/>
      <c r="F35" s="473"/>
      <c r="G35" s="474"/>
      <c r="H35" s="474"/>
      <c r="I35" s="474"/>
      <c r="J35" s="474"/>
      <c r="K35" s="474"/>
      <c r="L35" s="474"/>
      <c r="M35" s="474"/>
    </row>
    <row r="36" spans="1:17" ht="13.8" thickBot="1" x14ac:dyDescent="0.3">
      <c r="A36" s="470">
        <v>26</v>
      </c>
      <c r="B36" s="471" t="s">
        <v>39</v>
      </c>
      <c r="C36" s="471"/>
      <c r="D36" s="472"/>
      <c r="E36" s="473"/>
      <c r="F36" s="473"/>
      <c r="G36" s="474"/>
      <c r="H36" s="474"/>
      <c r="I36" s="474"/>
      <c r="J36" s="474"/>
      <c r="K36" s="474"/>
      <c r="L36" s="474"/>
      <c r="M36" s="474"/>
    </row>
    <row r="37" spans="1:17" s="479" customFormat="1" ht="13.8" thickBot="1" x14ac:dyDescent="0.3">
      <c r="A37" s="470"/>
      <c r="B37" s="476" t="s">
        <v>410</v>
      </c>
      <c r="C37" s="476"/>
      <c r="D37" s="477"/>
      <c r="E37" s="478"/>
      <c r="F37" s="478"/>
      <c r="G37" s="478"/>
      <c r="H37" s="478"/>
      <c r="I37" s="478"/>
      <c r="J37" s="478"/>
      <c r="K37" s="478"/>
      <c r="L37" s="478"/>
      <c r="M37" s="478"/>
      <c r="N37" s="438"/>
      <c r="O37" s="438"/>
      <c r="P37" s="438"/>
      <c r="Q37" s="438"/>
    </row>
    <row r="38" spans="1:17" x14ac:dyDescent="0.25">
      <c r="A38" s="470">
        <v>28</v>
      </c>
      <c r="B38" s="471" t="s">
        <v>40</v>
      </c>
      <c r="C38" s="471"/>
      <c r="D38" s="472"/>
      <c r="E38" s="473"/>
      <c r="F38" s="473"/>
      <c r="G38" s="474"/>
      <c r="H38" s="474"/>
      <c r="I38" s="474"/>
      <c r="J38" s="474"/>
      <c r="K38" s="474"/>
      <c r="L38" s="474"/>
      <c r="M38" s="474"/>
    </row>
    <row r="39" spans="1:17" ht="13.8" thickBot="1" x14ac:dyDescent="0.3">
      <c r="A39" s="470">
        <v>29</v>
      </c>
      <c r="B39" s="471" t="s">
        <v>41</v>
      </c>
      <c r="C39" s="471"/>
      <c r="D39" s="472"/>
      <c r="E39" s="473"/>
      <c r="F39" s="473"/>
      <c r="G39" s="474"/>
      <c r="H39" s="474"/>
      <c r="I39" s="474"/>
      <c r="J39" s="474"/>
      <c r="K39" s="474"/>
      <c r="L39" s="474"/>
      <c r="M39" s="474"/>
    </row>
    <row r="40" spans="1:17" s="479" customFormat="1" ht="13.8" thickBot="1" x14ac:dyDescent="0.3">
      <c r="A40" s="470"/>
      <c r="B40" s="476" t="s">
        <v>411</v>
      </c>
      <c r="C40" s="476"/>
      <c r="D40" s="477"/>
      <c r="E40" s="478"/>
      <c r="F40" s="478"/>
      <c r="G40" s="478"/>
      <c r="H40" s="478"/>
      <c r="I40" s="478"/>
      <c r="J40" s="478"/>
      <c r="K40" s="478"/>
      <c r="L40" s="478"/>
      <c r="M40" s="478"/>
      <c r="N40" s="438"/>
      <c r="O40" s="438"/>
      <c r="P40" s="438"/>
      <c r="Q40" s="438"/>
    </row>
    <row r="41" spans="1:17" s="479" customFormat="1" ht="13.8" thickBot="1" x14ac:dyDescent="0.3">
      <c r="A41" s="470"/>
      <c r="B41" s="476" t="s">
        <v>412</v>
      </c>
      <c r="C41" s="476"/>
      <c r="D41" s="477"/>
      <c r="E41" s="478"/>
      <c r="F41" s="478"/>
      <c r="G41" s="478"/>
      <c r="H41" s="478"/>
      <c r="I41" s="478"/>
      <c r="J41" s="478"/>
      <c r="K41" s="478"/>
      <c r="L41" s="478"/>
      <c r="M41" s="478"/>
      <c r="N41" s="438"/>
      <c r="O41" s="438"/>
      <c r="P41" s="438"/>
      <c r="Q41" s="438"/>
    </row>
    <row r="42" spans="1:17" ht="13.8" thickBot="1" x14ac:dyDescent="0.3">
      <c r="A42" s="470"/>
      <c r="B42" s="488" t="s">
        <v>413</v>
      </c>
      <c r="C42" s="488"/>
      <c r="D42" s="489"/>
      <c r="E42" s="487"/>
      <c r="F42" s="487"/>
      <c r="G42" s="487"/>
      <c r="H42" s="487"/>
      <c r="I42" s="487"/>
      <c r="J42" s="487"/>
      <c r="K42" s="487"/>
      <c r="L42" s="487"/>
      <c r="M42" s="487"/>
      <c r="N42" s="487"/>
    </row>
    <row r="43" spans="1:17" s="479" customFormat="1" ht="13.8" thickBot="1" x14ac:dyDescent="0.3">
      <c r="A43" s="470"/>
      <c r="B43" s="490" t="s">
        <v>414</v>
      </c>
      <c r="C43" s="476"/>
      <c r="D43" s="491"/>
      <c r="E43" s="478"/>
      <c r="F43" s="478"/>
      <c r="G43" s="478"/>
      <c r="H43" s="478"/>
      <c r="I43" s="478"/>
      <c r="J43" s="478"/>
      <c r="K43" s="478"/>
      <c r="L43" s="478"/>
      <c r="M43" s="478"/>
      <c r="N43" s="438"/>
      <c r="O43" s="438"/>
      <c r="P43" s="438"/>
      <c r="Q43" s="438"/>
    </row>
    <row r="44" spans="1:17" ht="7.5" customHeight="1" x14ac:dyDescent="0.3">
      <c r="A44" s="492"/>
      <c r="B44" s="493" t="s">
        <v>373</v>
      </c>
      <c r="C44" s="493"/>
      <c r="D44" s="493"/>
      <c r="E44" s="494" t="s">
        <v>373</v>
      </c>
      <c r="F44" s="494"/>
      <c r="G44" s="494" t="s">
        <v>373</v>
      </c>
      <c r="H44" s="494" t="s">
        <v>373</v>
      </c>
      <c r="I44" s="494" t="s">
        <v>373</v>
      </c>
      <c r="J44" s="494"/>
      <c r="K44" s="494" t="s">
        <v>373</v>
      </c>
      <c r="L44" s="494"/>
      <c r="M44" s="494"/>
    </row>
    <row r="45" spans="1:17" ht="15.6" x14ac:dyDescent="0.3">
      <c r="A45" s="492"/>
      <c r="B45" s="495" t="s">
        <v>415</v>
      </c>
      <c r="C45" s="496"/>
      <c r="D45" s="493"/>
      <c r="E45" s="497"/>
      <c r="F45" s="497"/>
      <c r="G45" s="498"/>
      <c r="H45" s="498"/>
      <c r="I45" s="498"/>
      <c r="J45" s="498"/>
      <c r="K45" s="498"/>
      <c r="L45" s="498"/>
      <c r="M45" s="494"/>
    </row>
    <row r="46" spans="1:17" x14ac:dyDescent="0.25">
      <c r="A46" s="492"/>
      <c r="B46" s="445" t="s">
        <v>392</v>
      </c>
      <c r="C46" s="446"/>
      <c r="D46" s="446"/>
      <c r="E46" s="499"/>
      <c r="F46" s="499"/>
      <c r="G46" s="500"/>
      <c r="H46" s="500"/>
      <c r="I46" s="448"/>
      <c r="J46" s="448"/>
      <c r="K46" s="448"/>
      <c r="L46" s="448"/>
      <c r="M46" s="449"/>
    </row>
    <row r="47" spans="1:17" x14ac:dyDescent="0.25">
      <c r="A47" s="492"/>
      <c r="B47" s="450" t="s">
        <v>394</v>
      </c>
      <c r="C47" s="451"/>
      <c r="D47" s="452"/>
      <c r="E47" s="501"/>
      <c r="F47" s="501"/>
      <c r="G47" s="502"/>
      <c r="H47" s="501"/>
      <c r="I47" s="502"/>
      <c r="J47" s="502"/>
      <c r="K47" s="502"/>
      <c r="L47" s="502"/>
      <c r="M47" s="454"/>
    </row>
    <row r="48" spans="1:17" x14ac:dyDescent="0.25">
      <c r="A48" s="492"/>
      <c r="B48" s="503" t="s">
        <v>416</v>
      </c>
      <c r="C48" s="471"/>
      <c r="D48" s="504" t="s">
        <v>417</v>
      </c>
      <c r="E48" s="464">
        <v>0</v>
      </c>
      <c r="F48" s="464" t="s">
        <v>6</v>
      </c>
      <c r="G48" s="505" t="str">
        <f t="shared" ref="G48:M49" si="0">+G7</f>
        <v>Unit 2</v>
      </c>
      <c r="H48" s="505" t="str">
        <f t="shared" si="0"/>
        <v>Unit 3</v>
      </c>
      <c r="I48" s="505" t="str">
        <f t="shared" si="0"/>
        <v>Unit 4</v>
      </c>
      <c r="J48" s="505" t="str">
        <f t="shared" si="0"/>
        <v>Unit 5</v>
      </c>
      <c r="K48" s="505" t="str">
        <f t="shared" si="0"/>
        <v>Unit 6</v>
      </c>
      <c r="L48" s="505" t="str">
        <f t="shared" si="0"/>
        <v>Common Plant</v>
      </c>
      <c r="M48" s="505" t="s">
        <v>128</v>
      </c>
    </row>
    <row r="49" spans="1:17" x14ac:dyDescent="0.25">
      <c r="A49" s="492"/>
      <c r="B49" s="503" t="s">
        <v>418</v>
      </c>
      <c r="C49" s="471"/>
      <c r="D49" s="506" t="s">
        <v>398</v>
      </c>
      <c r="E49" s="507" t="s">
        <v>399</v>
      </c>
      <c r="F49" s="507"/>
      <c r="G49" s="505">
        <f t="shared" si="0"/>
        <v>0</v>
      </c>
      <c r="H49" s="505">
        <f t="shared" si="0"/>
        <v>0</v>
      </c>
      <c r="I49" s="505">
        <f t="shared" si="0"/>
        <v>0</v>
      </c>
      <c r="J49" s="505">
        <f t="shared" si="0"/>
        <v>0</v>
      </c>
      <c r="K49" s="505">
        <f t="shared" si="0"/>
        <v>0</v>
      </c>
      <c r="L49" s="505">
        <f t="shared" si="0"/>
        <v>0</v>
      </c>
      <c r="M49" s="505">
        <f t="shared" si="0"/>
        <v>0</v>
      </c>
    </row>
    <row r="50" spans="1:17" x14ac:dyDescent="0.25">
      <c r="A50" s="508"/>
      <c r="B50" s="509" t="s">
        <v>419</v>
      </c>
      <c r="C50" s="471"/>
      <c r="D50" s="471"/>
      <c r="E50" s="486"/>
      <c r="F50" s="486"/>
      <c r="G50" s="486"/>
      <c r="H50" s="510"/>
      <c r="I50" s="486"/>
      <c r="J50" s="510"/>
      <c r="K50" s="486"/>
      <c r="L50" s="486"/>
      <c r="M50" s="486"/>
    </row>
    <row r="51" spans="1:17" x14ac:dyDescent="0.25">
      <c r="A51" s="508"/>
      <c r="B51" s="511" t="s">
        <v>420</v>
      </c>
      <c r="C51" s="471" t="s">
        <v>60</v>
      </c>
      <c r="D51" s="471" t="s">
        <v>421</v>
      </c>
      <c r="E51" s="486">
        <f>SUM(G51:M51)</f>
        <v>0</v>
      </c>
      <c r="F51" s="486"/>
      <c r="G51" s="486">
        <f>SUMIFS('5.1.2.1 Pricing Schedule P&amp;G'!$N$31:$N$70,'5.1.2.1 Pricing Schedule P&amp;G'!$D$31:$D$70,G$7,'5.1.2.1 Pricing Schedule P&amp;G'!$J$31:$J$70,$B$9,'5.1.2.1 Pricing Schedule P&amp;G'!$Q$31:$Q$70,$C51)+SUMIFS('5.1.2.2 Pricing Schedul Part 1A'!$N$31:$N$593,'5.1.2.2 Pricing Schedul Part 1A'!$D$31:$D$593,G$7,'5.1.2.2 Pricing Schedul Part 1A'!$J$31:$J$593,$B$9,'5.1.2.2 Pricing Schedul Part 1A'!$Q$31:$Q$593,$C51)+SUMIFS('5.1.2.3 Pricing Schedul Part 1B'!$N$31:$N$706,'5.1.2.3 Pricing Schedul Part 1B'!$D$31:$D$706,G$7,'5.1.2.3 Pricing Schedul Part 1B'!$J$31:$J$706,$B$9,'5.1.2.3 Pricing Schedul Part 1B'!$Q$31:$Q$706,$C51)+SUMIFS('5.1.2.4 Pricing Schedule Part1C'!$L$31:$L$332,'5.1.2.4 Pricing Schedule Part1C'!$D$31:$D$332,G$7,'5.1.2.4 Pricing Schedule Part1C'!$H$31:$H$332,$B$9,'5.1.2.4 Pricing Schedule Part1C'!$P$31:$P$332,$C51)+SUMIFS('5.1.2.5 Pricing Schedule Part1D'!$O$31:$O$217,'5.1.2.5 Pricing Schedule Part1D'!$D$31:$D$217,G$7,'5.1.2.5 Pricing Schedule Part1D'!$J$31:$J$217,$B$28,'5.1.2.5 Pricing Schedule Part1D'!$R$31:$R$217,$C51)</f>
        <v>0</v>
      </c>
      <c r="H51" s="486">
        <f>SUMIFS('5.1.2.1 Pricing Schedule P&amp;G'!$N$31:$N$70,'5.1.2.1 Pricing Schedule P&amp;G'!$D$31:$D$70,H$7,'5.1.2.1 Pricing Schedule P&amp;G'!$J$31:$J$70,$B$9,'5.1.2.1 Pricing Schedule P&amp;G'!$Q$31:$Q$70,$C51)+SUMIFS('5.1.2.2 Pricing Schedul Part 1A'!$N$31:$N$593,'5.1.2.2 Pricing Schedul Part 1A'!$D$31:$D$593,H$7,'5.1.2.2 Pricing Schedul Part 1A'!$J$31:$J$593,$B$9,'5.1.2.2 Pricing Schedul Part 1A'!$Q$31:$Q$593,$C51)+SUMIFS('5.1.2.3 Pricing Schedul Part 1B'!$N$31:$N$706,'5.1.2.3 Pricing Schedul Part 1B'!$D$31:$D$706,H$7,'5.1.2.3 Pricing Schedul Part 1B'!$J$31:$J$706,$B$9,'5.1.2.3 Pricing Schedul Part 1B'!$Q$31:$Q$706,$C51)+SUMIFS('5.1.2.4 Pricing Schedule Part1C'!$L$31:$L$332,'5.1.2.4 Pricing Schedule Part1C'!$D$31:$D$332,H$7,'5.1.2.4 Pricing Schedule Part1C'!$H$31:$H$332,$B$9,'5.1.2.4 Pricing Schedule Part1C'!$P$31:$P$332,$C51)+SUMIFS('5.1.2.5 Pricing Schedule Part1D'!$O$31:$O$217,'5.1.2.5 Pricing Schedule Part1D'!$D$31:$D$217,H$7,'5.1.2.5 Pricing Schedule Part1D'!$J$31:$J$217,$B$28,'5.1.2.5 Pricing Schedule Part1D'!$R$31:$R$217,$C51)</f>
        <v>0</v>
      </c>
      <c r="I51" s="486">
        <f>SUMIFS('5.1.2.1 Pricing Schedule P&amp;G'!$N$31:$N$70,'5.1.2.1 Pricing Schedule P&amp;G'!$D$31:$D$70,I$7,'5.1.2.1 Pricing Schedule P&amp;G'!$J$31:$J$70,$B$9,'5.1.2.1 Pricing Schedule P&amp;G'!$Q$31:$Q$70,$C51)+SUMIFS('5.1.2.2 Pricing Schedul Part 1A'!$N$31:$N$593,'5.1.2.2 Pricing Schedul Part 1A'!$D$31:$D$593,I$7,'5.1.2.2 Pricing Schedul Part 1A'!$J$31:$J$593,$B$9,'5.1.2.2 Pricing Schedul Part 1A'!$Q$31:$Q$593,$C51)+SUMIFS('5.1.2.3 Pricing Schedul Part 1B'!$N$31:$N$706,'5.1.2.3 Pricing Schedul Part 1B'!$D$31:$D$706,I$7,'5.1.2.3 Pricing Schedul Part 1B'!$J$31:$J$706,$B$9,'5.1.2.3 Pricing Schedul Part 1B'!$Q$31:$Q$706,$C51)+SUMIFS('5.1.2.4 Pricing Schedule Part1C'!$L$31:$L$332,'5.1.2.4 Pricing Schedule Part1C'!$D$31:$D$332,I$7,'5.1.2.4 Pricing Schedule Part1C'!$H$31:$H$332,$B$9,'5.1.2.4 Pricing Schedule Part1C'!$P$31:$P$332,$C51)+SUMIFS('5.1.2.5 Pricing Schedule Part1D'!$O$31:$O$217,'5.1.2.5 Pricing Schedule Part1D'!$D$31:$D$217,I$7,'5.1.2.5 Pricing Schedule Part1D'!$J$31:$J$217,$B$28,'5.1.2.5 Pricing Schedule Part1D'!$R$31:$R$217,$C51)</f>
        <v>0</v>
      </c>
      <c r="J51" s="486">
        <f>SUMIFS('5.1.2.1 Pricing Schedule P&amp;G'!$N$31:$N$70,'5.1.2.1 Pricing Schedule P&amp;G'!$D$31:$D$70,J$7,'5.1.2.1 Pricing Schedule P&amp;G'!$J$31:$J$70,$B$9,'5.1.2.1 Pricing Schedule P&amp;G'!$Q$31:$Q$70,$C51)+SUMIFS('5.1.2.2 Pricing Schedul Part 1A'!$N$31:$N$593,'5.1.2.2 Pricing Schedul Part 1A'!$D$31:$D$593,J$7,'5.1.2.2 Pricing Schedul Part 1A'!$J$31:$J$593,$B$9,'5.1.2.2 Pricing Schedul Part 1A'!$Q$31:$Q$593,$C51)+SUMIFS('5.1.2.3 Pricing Schedul Part 1B'!$N$31:$N$706,'5.1.2.3 Pricing Schedul Part 1B'!$D$31:$D$706,J$7,'5.1.2.3 Pricing Schedul Part 1B'!$J$31:$J$706,$B$9,'5.1.2.3 Pricing Schedul Part 1B'!$Q$31:$Q$706,$C51)+SUMIFS('5.1.2.4 Pricing Schedule Part1C'!$L$31:$L$332,'5.1.2.4 Pricing Schedule Part1C'!$D$31:$D$332,J$7,'5.1.2.4 Pricing Schedule Part1C'!$H$31:$H$332,$B$9,'5.1.2.4 Pricing Schedule Part1C'!$P$31:$P$332,$C51)+SUMIFS('5.1.2.5 Pricing Schedule Part1D'!$O$31:$O$217,'5.1.2.5 Pricing Schedule Part1D'!$D$31:$D$217,J$7,'5.1.2.5 Pricing Schedule Part1D'!$J$31:$J$217,$B$28,'5.1.2.5 Pricing Schedule Part1D'!$R$31:$R$217,$C51)</f>
        <v>0</v>
      </c>
      <c r="K51" s="486">
        <f>SUMIFS('5.1.2.1 Pricing Schedule P&amp;G'!$N$31:$N$70,'5.1.2.1 Pricing Schedule P&amp;G'!$D$31:$D$70,K$7,'5.1.2.1 Pricing Schedule P&amp;G'!$J$31:$J$70,$B$9,'5.1.2.1 Pricing Schedule P&amp;G'!$Q$31:$Q$70,$C51)+SUMIFS('5.1.2.2 Pricing Schedul Part 1A'!$N$31:$N$593,'5.1.2.2 Pricing Schedul Part 1A'!$D$31:$D$593,K$7,'5.1.2.2 Pricing Schedul Part 1A'!$J$31:$J$593,$B$9,'5.1.2.2 Pricing Schedul Part 1A'!$Q$31:$Q$593,$C51)+SUMIFS('5.1.2.3 Pricing Schedul Part 1B'!$N$31:$N$706,'5.1.2.3 Pricing Schedul Part 1B'!$D$31:$D$706,K$7,'5.1.2.3 Pricing Schedul Part 1B'!$J$31:$J$706,$B$9,'5.1.2.3 Pricing Schedul Part 1B'!$Q$31:$Q$706,$C51)+SUMIFS('5.1.2.4 Pricing Schedule Part1C'!$L$31:$L$332,'5.1.2.4 Pricing Schedule Part1C'!$D$31:$D$332,K$7,'5.1.2.4 Pricing Schedule Part1C'!$H$31:$H$332,$B$9,'5.1.2.4 Pricing Schedule Part1C'!$P$31:$P$332,$C51)+SUMIFS('5.1.2.5 Pricing Schedule Part1D'!$O$31:$O$217,'5.1.2.5 Pricing Schedule Part1D'!$D$31:$D$217,K$7,'5.1.2.5 Pricing Schedule Part1D'!$J$31:$J$217,$B$28,'5.1.2.5 Pricing Schedule Part1D'!$R$31:$R$217,$C51)</f>
        <v>0</v>
      </c>
      <c r="L51" s="486">
        <f>SUMIFS('5.1.2.1 Pricing Schedule P&amp;G'!$N$31:$N$70,'5.1.2.1 Pricing Schedule P&amp;G'!$D$31:$D$70,L$7,'5.1.2.1 Pricing Schedule P&amp;G'!$J$31:$J$70,$B$9,'5.1.2.1 Pricing Schedule P&amp;G'!$Q$31:$Q$70,$C51)+SUMIFS('5.1.2.2 Pricing Schedul Part 1A'!$N$31:$N$593,'5.1.2.2 Pricing Schedul Part 1A'!$D$31:$D$593,L$7,'5.1.2.2 Pricing Schedul Part 1A'!$J$31:$J$593,$B$9,'5.1.2.2 Pricing Schedul Part 1A'!$Q$31:$Q$593,$C51)+SUMIFS('5.1.2.3 Pricing Schedul Part 1B'!$N$31:$N$706,'5.1.2.3 Pricing Schedul Part 1B'!$D$31:$D$706,L$7,'5.1.2.3 Pricing Schedul Part 1B'!$J$31:$J$706,$B$9,'5.1.2.3 Pricing Schedul Part 1B'!$Q$31:$Q$706,$C51)+SUMIFS('5.1.2.4 Pricing Schedule Part1C'!$L$31:$L$332,'5.1.2.4 Pricing Schedule Part1C'!$D$31:$D$332,L$7,'5.1.2.4 Pricing Schedule Part1C'!$H$31:$H$332,$B$9,'5.1.2.4 Pricing Schedule Part1C'!$P$31:$P$332,$C51)+SUMIFS('5.1.2.5 Pricing Schedule Part1D'!$N$31:$N$217,'5.1.2.5 Pricing Schedule Part1D'!$D$31:$D$217,L$7,'5.1.2.5 Pricing Schedule Part1D'!$J$31:$J$217,$B$28,'5.1.2.5 Pricing Schedule Part1D'!$Q$31:$Q$217,$C51)</f>
        <v>0</v>
      </c>
      <c r="M51" s="486">
        <f>SUMIFS('5.1.2.1 Pricing Schedule P&amp;G'!$N$31:$N$70,'5.1.2.1 Pricing Schedule P&amp;G'!$D$31:$D$70,M$7,'5.1.2.1 Pricing Schedule P&amp;G'!$J$31:$J$70,$B$9,'5.1.2.1 Pricing Schedule P&amp;G'!$Q$31:$Q$70,$C51)+SUMIFS('5.1.2.2 Pricing Schedul Part 1A'!$N$31:$N$593,'5.1.2.2 Pricing Schedul Part 1A'!$D$31:$D$593,M$7,'5.1.2.2 Pricing Schedul Part 1A'!$J$31:$J$593,$B$9,'5.1.2.2 Pricing Schedul Part 1A'!$Q$31:$Q$593,$C51)+SUMIFS('5.1.2.3 Pricing Schedul Part 1B'!$N$31:$N$706,'5.1.2.3 Pricing Schedul Part 1B'!$D$31:$D$706,M$7,'5.1.2.3 Pricing Schedul Part 1B'!$J$31:$J$706,$B$9,'5.1.2.3 Pricing Schedul Part 1B'!$Q$31:$Q$706,$C51)+SUMIFS('5.1.2.4 Pricing Schedule Part1C'!$L$31:$L$332,'5.1.2.4 Pricing Schedule Part1C'!$D$31:$D$332,M$7,'5.1.2.4 Pricing Schedule Part1C'!$H$31:$H$332,$B$9,'5.1.2.4 Pricing Schedule Part1C'!$P$31:$P$332,$C51)+SUMIFS('5.1.2.5 Pricing Schedule Part1D'!$O$31:$O$217,'5.1.2.5 Pricing Schedule Part1D'!$D$31:$D$217,M$7,'5.1.2.5 Pricing Schedule Part1D'!$J$31:$J$217,$B$28,'5.1.2.5 Pricing Schedule Part1D'!$R$31:$R$217,$C51)</f>
        <v>0</v>
      </c>
    </row>
    <row r="52" spans="1:17" x14ac:dyDescent="0.25">
      <c r="A52" s="508"/>
      <c r="B52" s="511" t="s">
        <v>420</v>
      </c>
      <c r="C52" s="471" t="s">
        <v>116</v>
      </c>
      <c r="D52" s="471" t="s">
        <v>421</v>
      </c>
      <c r="E52" s="486">
        <f>SUM(G52:M52)</f>
        <v>0</v>
      </c>
      <c r="F52" s="486"/>
      <c r="G52" s="486">
        <f>SUMIFS('5.1.2.1 Pricing Schedule P&amp;G'!$N$31:$N$70,'5.1.2.1 Pricing Schedule P&amp;G'!$D$31:$D$70,G$7,'5.1.2.1 Pricing Schedule P&amp;G'!$J$31:$J$70,$B$9,'5.1.2.1 Pricing Schedule P&amp;G'!$Q$31:$Q$70,$C52)+SUMIFS('5.1.2.2 Pricing Schedul Part 1A'!$N$31:$N$593,'5.1.2.2 Pricing Schedul Part 1A'!$D$31:$D$593,G$7,'5.1.2.2 Pricing Schedul Part 1A'!$J$31:$J$593,$B$9,'5.1.2.2 Pricing Schedul Part 1A'!$Q$31:$Q$593,$C52)+SUMIFS('5.1.2.3 Pricing Schedul Part 1B'!$N$31:$N$706,'5.1.2.3 Pricing Schedul Part 1B'!$D$31:$D$706,G$7,'5.1.2.3 Pricing Schedul Part 1B'!$J$31:$J$706,$B$9,'5.1.2.3 Pricing Schedul Part 1B'!$Q$31:$Q$706,$C52)+SUMIFS('5.1.2.4 Pricing Schedule Part1C'!$L$31:$L$332,'5.1.2.4 Pricing Schedule Part1C'!$D$31:$D$332,G$7,'5.1.2.4 Pricing Schedule Part1C'!$H$31:$H$332,$B$9,'5.1.2.4 Pricing Schedule Part1C'!$P$31:$P$332,$C52)+SUMIFS('5.1.2.5 Pricing Schedule Part1D'!$O$31:$O$217,'5.1.2.5 Pricing Schedule Part1D'!$D$31:$D$217,G$7,'5.1.2.5 Pricing Schedule Part1D'!$J$31:$J$217,$B$28,'5.1.2.5 Pricing Schedule Part1D'!$R$31:$R$217,$C52)</f>
        <v>0</v>
      </c>
      <c r="H52" s="486">
        <f>SUMIFS('5.1.2.1 Pricing Schedule P&amp;G'!$N$31:$N$70,'5.1.2.1 Pricing Schedule P&amp;G'!$D$31:$D$70,H$7,'5.1.2.1 Pricing Schedule P&amp;G'!$J$31:$J$70,$B$9,'5.1.2.1 Pricing Schedule P&amp;G'!$Q$31:$Q$70,$C52)+SUMIFS('5.1.2.2 Pricing Schedul Part 1A'!$N$31:$N$593,'5.1.2.2 Pricing Schedul Part 1A'!$D$31:$D$593,H$7,'5.1.2.2 Pricing Schedul Part 1A'!$J$31:$J$593,$B$9,'5.1.2.2 Pricing Schedul Part 1A'!$Q$31:$Q$593,$C52)+SUMIFS('5.1.2.3 Pricing Schedul Part 1B'!$N$31:$N$706,'5.1.2.3 Pricing Schedul Part 1B'!$D$31:$D$706,H$7,'5.1.2.3 Pricing Schedul Part 1B'!$J$31:$J$706,$B$9,'5.1.2.3 Pricing Schedul Part 1B'!$Q$31:$Q$706,$C52)+SUMIFS('5.1.2.4 Pricing Schedule Part1C'!$L$31:$L$332,'5.1.2.4 Pricing Schedule Part1C'!$D$31:$D$332,H$7,'5.1.2.4 Pricing Schedule Part1C'!$H$31:$H$332,$B$9,'5.1.2.4 Pricing Schedule Part1C'!$P$31:$P$332,$C52)+SUMIFS('5.1.2.5 Pricing Schedule Part1D'!$O$31:$O$217,'5.1.2.5 Pricing Schedule Part1D'!$D$31:$D$217,H$7,'5.1.2.5 Pricing Schedule Part1D'!$J$31:$J$217,$B$28,'5.1.2.5 Pricing Schedule Part1D'!$R$31:$R$217,$C52)</f>
        <v>0</v>
      </c>
      <c r="I52" s="486">
        <f>SUMIFS('5.1.2.1 Pricing Schedule P&amp;G'!$N$31:$N$70,'5.1.2.1 Pricing Schedule P&amp;G'!$D$31:$D$70,I$7,'5.1.2.1 Pricing Schedule P&amp;G'!$J$31:$J$70,$B$9,'5.1.2.1 Pricing Schedule P&amp;G'!$Q$31:$Q$70,$C52)+SUMIFS('5.1.2.2 Pricing Schedul Part 1A'!$N$31:$N$593,'5.1.2.2 Pricing Schedul Part 1A'!$D$31:$D$593,I$7,'5.1.2.2 Pricing Schedul Part 1A'!$J$31:$J$593,$B$9,'5.1.2.2 Pricing Schedul Part 1A'!$Q$31:$Q$593,$C52)+SUMIFS('5.1.2.3 Pricing Schedul Part 1B'!$N$31:$N$706,'5.1.2.3 Pricing Schedul Part 1B'!$D$31:$D$706,I$7,'5.1.2.3 Pricing Schedul Part 1B'!$J$31:$J$706,$B$9,'5.1.2.3 Pricing Schedul Part 1B'!$Q$31:$Q$706,$C52)+SUMIFS('5.1.2.4 Pricing Schedule Part1C'!$L$31:$L$332,'5.1.2.4 Pricing Schedule Part1C'!$D$31:$D$332,I$7,'5.1.2.4 Pricing Schedule Part1C'!$H$31:$H$332,$B$9,'5.1.2.4 Pricing Schedule Part1C'!$P$31:$P$332,$C52)+SUMIFS('5.1.2.5 Pricing Schedule Part1D'!$O$31:$O$217,'5.1.2.5 Pricing Schedule Part1D'!$D$31:$D$217,I$7,'5.1.2.5 Pricing Schedule Part1D'!$J$31:$J$217,$B$28,'5.1.2.5 Pricing Schedule Part1D'!$R$31:$R$217,$C52)</f>
        <v>0</v>
      </c>
      <c r="J52" s="486">
        <f>SUMIFS('5.1.2.1 Pricing Schedule P&amp;G'!$N$31:$N$70,'5.1.2.1 Pricing Schedule P&amp;G'!$D$31:$D$70,J$7,'5.1.2.1 Pricing Schedule P&amp;G'!$J$31:$J$70,$B$9,'5.1.2.1 Pricing Schedule P&amp;G'!$Q$31:$Q$70,$C52)+SUMIFS('5.1.2.2 Pricing Schedul Part 1A'!$N$31:$N$593,'5.1.2.2 Pricing Schedul Part 1A'!$D$31:$D$593,J$7,'5.1.2.2 Pricing Schedul Part 1A'!$J$31:$J$593,$B$9,'5.1.2.2 Pricing Schedul Part 1A'!$Q$31:$Q$593,$C52)+SUMIFS('5.1.2.3 Pricing Schedul Part 1B'!$N$31:$N$706,'5.1.2.3 Pricing Schedul Part 1B'!$D$31:$D$706,J$7,'5.1.2.3 Pricing Schedul Part 1B'!$J$31:$J$706,$B$9,'5.1.2.3 Pricing Schedul Part 1B'!$Q$31:$Q$706,$C52)+SUMIFS('5.1.2.4 Pricing Schedule Part1C'!$L$31:$L$332,'5.1.2.4 Pricing Schedule Part1C'!$D$31:$D$332,J$7,'5.1.2.4 Pricing Schedule Part1C'!$H$31:$H$332,$B$9,'5.1.2.4 Pricing Schedule Part1C'!$P$31:$P$332,$C52)+SUMIFS('5.1.2.5 Pricing Schedule Part1D'!$O$31:$O$217,'5.1.2.5 Pricing Schedule Part1D'!$D$31:$D$217,J$7,'5.1.2.5 Pricing Schedule Part1D'!$J$31:$J$217,$B$28,'5.1.2.5 Pricing Schedule Part1D'!$R$31:$R$217,$C52)</f>
        <v>0</v>
      </c>
      <c r="K52" s="486">
        <f>SUMIFS('5.1.2.1 Pricing Schedule P&amp;G'!$N$31:$N$70,'5.1.2.1 Pricing Schedule P&amp;G'!$D$31:$D$70,K$7,'5.1.2.1 Pricing Schedule P&amp;G'!$J$31:$J$70,$B$9,'5.1.2.1 Pricing Schedule P&amp;G'!$Q$31:$Q$70,$C52)+SUMIFS('5.1.2.2 Pricing Schedul Part 1A'!$N$31:$N$593,'5.1.2.2 Pricing Schedul Part 1A'!$D$31:$D$593,K$7,'5.1.2.2 Pricing Schedul Part 1A'!$J$31:$J$593,$B$9,'5.1.2.2 Pricing Schedul Part 1A'!$Q$31:$Q$593,$C52)+SUMIFS('5.1.2.3 Pricing Schedul Part 1B'!$N$31:$N$706,'5.1.2.3 Pricing Schedul Part 1B'!$D$31:$D$706,K$7,'5.1.2.3 Pricing Schedul Part 1B'!$J$31:$J$706,$B$9,'5.1.2.3 Pricing Schedul Part 1B'!$Q$31:$Q$706,$C52)+SUMIFS('5.1.2.4 Pricing Schedule Part1C'!$L$31:$L$332,'5.1.2.4 Pricing Schedule Part1C'!$D$31:$D$332,K$7,'5.1.2.4 Pricing Schedule Part1C'!$H$31:$H$332,$B$9,'5.1.2.4 Pricing Schedule Part1C'!$P$31:$P$332,$C52)+SUMIFS('5.1.2.5 Pricing Schedule Part1D'!$O$31:$O$217,'5.1.2.5 Pricing Schedule Part1D'!$D$31:$D$217,K$7,'5.1.2.5 Pricing Schedule Part1D'!$J$31:$J$217,$B$28,'5.1.2.5 Pricing Schedule Part1D'!$R$31:$R$217,$C52)</f>
        <v>0</v>
      </c>
      <c r="L52" s="486">
        <f>SUMIFS('5.1.2.1 Pricing Schedule P&amp;G'!$N$31:$N$70,'5.1.2.1 Pricing Schedule P&amp;G'!$D$31:$D$70,L$7,'5.1.2.1 Pricing Schedule P&amp;G'!$J$31:$J$70,$B$9,'5.1.2.1 Pricing Schedule P&amp;G'!$Q$31:$Q$70,$C52)+SUMIFS('5.1.2.2 Pricing Schedul Part 1A'!$N$31:$N$593,'5.1.2.2 Pricing Schedul Part 1A'!$D$31:$D$593,L$7,'5.1.2.2 Pricing Schedul Part 1A'!$J$31:$J$593,$B$9,'5.1.2.2 Pricing Schedul Part 1A'!$Q$31:$Q$593,$C52)+SUMIFS('5.1.2.3 Pricing Schedul Part 1B'!$N$31:$N$706,'5.1.2.3 Pricing Schedul Part 1B'!$D$31:$D$706,L$7,'5.1.2.3 Pricing Schedul Part 1B'!$J$31:$J$706,$B$9,'5.1.2.3 Pricing Schedul Part 1B'!$Q$31:$Q$706,$C52)+SUMIFS('5.1.2.4 Pricing Schedule Part1C'!$L$31:$L$332,'5.1.2.4 Pricing Schedule Part1C'!$D$31:$D$332,L$7,'5.1.2.4 Pricing Schedule Part1C'!$H$31:$H$332,$B$9,'5.1.2.4 Pricing Schedule Part1C'!$P$31:$P$332,$C52)+SUMIFS('5.1.2.5 Pricing Schedule Part1D'!$O$31:$O$217,'5.1.2.5 Pricing Schedule Part1D'!$D$31:$D$217,L$7,'5.1.2.5 Pricing Schedule Part1D'!$J$31:$J$217,$B$28,'5.1.2.5 Pricing Schedule Part1D'!$R$31:$R$217,$C52)</f>
        <v>0</v>
      </c>
      <c r="M52" s="486">
        <f>SUMIFS('5.1.2.1 Pricing Schedule P&amp;G'!$N$31:$N$70,'5.1.2.1 Pricing Schedule P&amp;G'!$D$31:$D$70,M$7,'5.1.2.1 Pricing Schedule P&amp;G'!$J$31:$J$70,$B$9,'5.1.2.1 Pricing Schedule P&amp;G'!$Q$31:$Q$70,$C52)+SUMIFS('5.1.2.2 Pricing Schedul Part 1A'!$N$31:$N$593,'5.1.2.2 Pricing Schedul Part 1A'!$D$31:$D$593,M$7,'5.1.2.2 Pricing Schedul Part 1A'!$J$31:$J$593,$B$9,'5.1.2.2 Pricing Schedul Part 1A'!$Q$31:$Q$593,$C52)+SUMIFS('5.1.2.3 Pricing Schedul Part 1B'!$N$31:$N$706,'5.1.2.3 Pricing Schedul Part 1B'!$D$31:$D$706,M$7,'5.1.2.3 Pricing Schedul Part 1B'!$J$31:$J$706,$B$9,'5.1.2.3 Pricing Schedul Part 1B'!$Q$31:$Q$706,$C52)+SUMIFS('5.1.2.4 Pricing Schedule Part1C'!$L$31:$L$332,'5.1.2.4 Pricing Schedule Part1C'!$D$31:$D$332,M$7,'5.1.2.4 Pricing Schedule Part1C'!$H$31:$H$332,$B$9,'5.1.2.4 Pricing Schedule Part1C'!$P$31:$P$332,$C52)+SUMIFS('5.1.2.5 Pricing Schedule Part1D'!$O$31:$O$217,'5.1.2.5 Pricing Schedule Part1D'!$D$31:$D$217,M$7,'5.1.2.5 Pricing Schedule Part1D'!$J$31:$J$217,$B$28,'5.1.2.5 Pricing Schedule Part1D'!$R$31:$R$217,$C52)</f>
        <v>0</v>
      </c>
    </row>
    <row r="53" spans="1:17" x14ac:dyDescent="0.25">
      <c r="A53" s="508"/>
      <c r="B53" s="511" t="s">
        <v>422</v>
      </c>
      <c r="C53" s="471"/>
      <c r="D53" s="471" t="s">
        <v>421</v>
      </c>
      <c r="E53" s="486"/>
      <c r="F53" s="486"/>
      <c r="G53" s="486"/>
      <c r="H53" s="510"/>
      <c r="I53" s="486"/>
      <c r="J53" s="510"/>
      <c r="K53" s="486"/>
      <c r="L53" s="486"/>
      <c r="M53" s="486"/>
    </row>
    <row r="54" spans="1:17" x14ac:dyDescent="0.25">
      <c r="A54" s="508"/>
      <c r="B54" s="511" t="s">
        <v>423</v>
      </c>
      <c r="C54" s="471" t="s">
        <v>60</v>
      </c>
      <c r="D54" s="511" t="s">
        <v>424</v>
      </c>
      <c r="E54" s="486">
        <f>SUM(G54:M54)</f>
        <v>0</v>
      </c>
      <c r="F54" s="486"/>
      <c r="G54" s="486">
        <v>0</v>
      </c>
      <c r="H54" s="486">
        <v>0</v>
      </c>
      <c r="I54" s="486">
        <v>0</v>
      </c>
      <c r="J54" s="486">
        <v>0</v>
      </c>
      <c r="K54" s="486">
        <v>0</v>
      </c>
      <c r="L54" s="486">
        <v>0</v>
      </c>
      <c r="M54" s="486">
        <f>M12+M13</f>
        <v>0</v>
      </c>
    </row>
    <row r="55" spans="1:17" ht="13.8" thickBot="1" x14ac:dyDescent="0.3">
      <c r="A55" s="508"/>
      <c r="B55" s="511" t="s">
        <v>425</v>
      </c>
      <c r="C55" s="471"/>
      <c r="D55" s="471" t="s">
        <v>426</v>
      </c>
      <c r="E55" s="486">
        <f>E14</f>
        <v>0</v>
      </c>
      <c r="F55" s="486"/>
      <c r="G55" s="486">
        <f t="shared" ref="G55:M55" si="1">G14</f>
        <v>0</v>
      </c>
      <c r="H55" s="486">
        <f t="shared" si="1"/>
        <v>0</v>
      </c>
      <c r="I55" s="486">
        <f t="shared" si="1"/>
        <v>0</v>
      </c>
      <c r="J55" s="486">
        <f t="shared" si="1"/>
        <v>0</v>
      </c>
      <c r="K55" s="486">
        <f t="shared" si="1"/>
        <v>0</v>
      </c>
      <c r="L55" s="486">
        <f t="shared" si="1"/>
        <v>0</v>
      </c>
      <c r="M55" s="486">
        <f t="shared" si="1"/>
        <v>0</v>
      </c>
    </row>
    <row r="56" spans="1:17" s="479" customFormat="1" ht="18.75" customHeight="1" thickBot="1" x14ac:dyDescent="0.3">
      <c r="A56" s="508"/>
      <c r="B56" s="476" t="s">
        <v>427</v>
      </c>
      <c r="C56" s="512"/>
      <c r="D56" s="513" t="s">
        <v>428</v>
      </c>
      <c r="E56" s="514">
        <f t="shared" ref="E56:M56" si="2">SUM(E51:E55)</f>
        <v>0</v>
      </c>
      <c r="F56" s="514"/>
      <c r="G56" s="514">
        <f t="shared" si="2"/>
        <v>0</v>
      </c>
      <c r="H56" s="514">
        <f t="shared" si="2"/>
        <v>0</v>
      </c>
      <c r="I56" s="514">
        <f t="shared" si="2"/>
        <v>0</v>
      </c>
      <c r="J56" s="514">
        <f t="shared" si="2"/>
        <v>0</v>
      </c>
      <c r="K56" s="514">
        <f t="shared" si="2"/>
        <v>0</v>
      </c>
      <c r="L56" s="514">
        <f t="shared" si="2"/>
        <v>0</v>
      </c>
      <c r="M56" s="514">
        <f t="shared" si="2"/>
        <v>0</v>
      </c>
      <c r="N56" s="438"/>
      <c r="O56" s="438"/>
      <c r="P56" s="438"/>
      <c r="Q56" s="438"/>
    </row>
    <row r="57" spans="1:17" x14ac:dyDescent="0.25">
      <c r="A57" s="508"/>
      <c r="B57" s="509" t="s">
        <v>429</v>
      </c>
      <c r="C57" s="471"/>
      <c r="D57" s="471"/>
      <c r="E57" s="486"/>
      <c r="F57" s="486"/>
      <c r="G57" s="486"/>
      <c r="H57" s="510"/>
      <c r="I57" s="486"/>
      <c r="J57" s="510"/>
      <c r="K57" s="486"/>
      <c r="L57" s="486"/>
      <c r="M57" s="486"/>
    </row>
    <row r="58" spans="1:17" x14ac:dyDescent="0.25">
      <c r="A58" s="508"/>
      <c r="B58" s="511" t="s">
        <v>430</v>
      </c>
      <c r="C58" s="471" t="s">
        <v>60</v>
      </c>
      <c r="D58" s="471"/>
      <c r="E58" s="486">
        <f>SUM(G58:M58)</f>
        <v>0</v>
      </c>
      <c r="F58" s="486"/>
      <c r="G58" s="486">
        <f>SUMIFS('5.1.2.1 Pricing Schedule P&amp;G'!$N$31:$N$70,'5.1.2.1 Pricing Schedule P&amp;G'!$D$31:$D$70,G$7,'5.1.2.1 Pricing Schedule P&amp;G'!$J$31:$J$70,$B$36,'5.1.2.1 Pricing Schedule P&amp;G'!$Q$31:$Q$70,$C58)+SUMIFS('5.1.2.2 Pricing Schedul Part 1A'!$N$31:$N$593,'5.1.2.2 Pricing Schedul Part 1A'!$D$31:$D$593,G$7,'5.1.2.2 Pricing Schedul Part 1A'!$J$31:$J$593,$B$36,'5.1.2.2 Pricing Schedul Part 1A'!$Q$31:$Q$593,$C58)+SUMIFS('5.1.2.3 Pricing Schedul Part 1B'!$N$31:$N$706,'5.1.2.3 Pricing Schedul Part 1B'!$D$31:$D$706,G$7,'5.1.2.3 Pricing Schedul Part 1B'!$J$31:$J$706,$B$36,'5.1.2.3 Pricing Schedul Part 1B'!$Q$31:$Q$706,$C58)+SUMIFS('5.1.2.4 Pricing Schedule Part1C'!$N$31:$N$332,'5.1.2.4 Pricing Schedule Part1C'!$D$31:$D$332,G$7,'5.1.2.4 Pricing Schedule Part1C'!$J$31:$J$332,$B$36,'5.1.2.4 Pricing Schedule Part1C'!$P$31:$P$332,$C58)+SUMIFS('5.1.2.5 Pricing Schedule Part1D'!$N$31:$N$217,'5.1.2.5 Pricing Schedule Part1D'!$D$31:$D$217,G$7,'5.1.2.5 Pricing Schedule Part1D'!$J$31:$J$217,$B$36,'5.1.2.5 Pricing Schedule Part1D'!$Q$31:$Q$217,$C58)</f>
        <v>0</v>
      </c>
      <c r="H58" s="486">
        <f>SUMIFS('5.1.2.1 Pricing Schedule P&amp;G'!$N$31:$N$70,'5.1.2.1 Pricing Schedule P&amp;G'!$D$31:$D$70,H$7,'5.1.2.1 Pricing Schedule P&amp;G'!$J$31:$J$70,$B$36,'5.1.2.1 Pricing Schedule P&amp;G'!$Q$31:$Q$70,$C58)+SUMIFS('5.1.2.2 Pricing Schedul Part 1A'!$N$31:$N$593,'5.1.2.2 Pricing Schedul Part 1A'!$D$31:$D$593,H$7,'5.1.2.2 Pricing Schedul Part 1A'!$J$31:$J$593,$B$36,'5.1.2.2 Pricing Schedul Part 1A'!$Q$31:$Q$593,$C58)+SUMIFS('5.1.2.3 Pricing Schedul Part 1B'!$N$31:$N$706,'5.1.2.3 Pricing Schedul Part 1B'!$D$31:$D$706,H$7,'5.1.2.3 Pricing Schedul Part 1B'!$J$31:$J$706,$B$36,'5.1.2.3 Pricing Schedul Part 1B'!$Q$31:$Q$706,$C58)+SUMIFS('5.1.2.4 Pricing Schedule Part1C'!$N$31:$N$332,'5.1.2.4 Pricing Schedule Part1C'!$D$31:$D$332,H$7,'5.1.2.4 Pricing Schedule Part1C'!$J$31:$J$332,$B$36,'5.1.2.4 Pricing Schedule Part1C'!$P$31:$P$332,$C58)+SUMIFS('5.1.2.5 Pricing Schedule Part1D'!$N$31:$N$217,'5.1.2.5 Pricing Schedule Part1D'!$D$31:$D$217,H$7,'5.1.2.5 Pricing Schedule Part1D'!$J$31:$J$217,$B$36,'5.1.2.5 Pricing Schedule Part1D'!$Q$31:$Q$217,$C58)</f>
        <v>0</v>
      </c>
      <c r="I58" s="486">
        <f>SUMIFS('5.1.2.1 Pricing Schedule P&amp;G'!$N$31:$N$70,'5.1.2.1 Pricing Schedule P&amp;G'!$D$31:$D$70,I$7,'5.1.2.1 Pricing Schedule P&amp;G'!$J$31:$J$70,$B$36,'5.1.2.1 Pricing Schedule P&amp;G'!$Q$31:$Q$70,$C58)+SUMIFS('5.1.2.2 Pricing Schedul Part 1A'!$N$31:$N$593,'5.1.2.2 Pricing Schedul Part 1A'!$D$31:$D$593,I$7,'5.1.2.2 Pricing Schedul Part 1A'!$J$31:$J$593,$B$36,'5.1.2.2 Pricing Schedul Part 1A'!$Q$31:$Q$593,$C58)+SUMIFS('5.1.2.3 Pricing Schedul Part 1B'!$N$31:$N$706,'5.1.2.3 Pricing Schedul Part 1B'!$D$31:$D$706,I$7,'5.1.2.3 Pricing Schedul Part 1B'!$J$31:$J$706,$B$36,'5.1.2.3 Pricing Schedul Part 1B'!$Q$31:$Q$706,$C58)+SUMIFS('5.1.2.4 Pricing Schedule Part1C'!$N$31:$N$332,'5.1.2.4 Pricing Schedule Part1C'!$D$31:$D$332,I$7,'5.1.2.4 Pricing Schedule Part1C'!$J$31:$J$332,$B$36,'5.1.2.4 Pricing Schedule Part1C'!$P$31:$P$332,$C58)+SUMIFS('5.1.2.5 Pricing Schedule Part1D'!$N$31:$N$217,'5.1.2.5 Pricing Schedule Part1D'!$D$31:$D$217,I$7,'5.1.2.5 Pricing Schedule Part1D'!$J$31:$J$217,$B$36,'5.1.2.5 Pricing Schedule Part1D'!$Q$31:$Q$217,$C58)</f>
        <v>0</v>
      </c>
      <c r="J58" s="486">
        <f>SUMIFS('5.1.2.1 Pricing Schedule P&amp;G'!$N$31:$N$70,'5.1.2.1 Pricing Schedule P&amp;G'!$D$31:$D$70,J$7,'5.1.2.1 Pricing Schedule P&amp;G'!$J$31:$J$70,$B$36,'5.1.2.1 Pricing Schedule P&amp;G'!$Q$31:$Q$70,$C58)+SUMIFS('5.1.2.2 Pricing Schedul Part 1A'!$N$31:$N$593,'5.1.2.2 Pricing Schedul Part 1A'!$D$31:$D$593,J$7,'5.1.2.2 Pricing Schedul Part 1A'!$J$31:$J$593,$B$36,'5.1.2.2 Pricing Schedul Part 1A'!$Q$31:$Q$593,$C58)+SUMIFS('5.1.2.3 Pricing Schedul Part 1B'!$N$31:$N$706,'5.1.2.3 Pricing Schedul Part 1B'!$D$31:$D$706,J$7,'5.1.2.3 Pricing Schedul Part 1B'!$J$31:$J$706,$B$36,'5.1.2.3 Pricing Schedul Part 1B'!$Q$31:$Q$706,$C58)+SUMIFS('5.1.2.4 Pricing Schedule Part1C'!$N$31:$N$332,'5.1.2.4 Pricing Schedule Part1C'!$D$31:$D$332,J$7,'5.1.2.4 Pricing Schedule Part1C'!$J$31:$J$332,$B$36,'5.1.2.4 Pricing Schedule Part1C'!$P$31:$P$332,$C58)+SUMIFS('5.1.2.5 Pricing Schedule Part1D'!$N$31:$N$217,'5.1.2.5 Pricing Schedule Part1D'!$D$31:$D$217,J$7,'5.1.2.5 Pricing Schedule Part1D'!$J$31:$J$217,$B$36,'5.1.2.5 Pricing Schedule Part1D'!$Q$31:$Q$217,$C58)</f>
        <v>0</v>
      </c>
      <c r="K58" s="486">
        <f>SUMIFS('5.1.2.1 Pricing Schedule P&amp;G'!$N$31:$N$70,'5.1.2.1 Pricing Schedule P&amp;G'!$D$31:$D$70,K$7,'5.1.2.1 Pricing Schedule P&amp;G'!$J$31:$J$70,$B$36,'5.1.2.1 Pricing Schedule P&amp;G'!$Q$31:$Q$70,$C58)+SUMIFS('5.1.2.2 Pricing Schedul Part 1A'!$N$31:$N$593,'5.1.2.2 Pricing Schedul Part 1A'!$D$31:$D$593,K$7,'5.1.2.2 Pricing Schedul Part 1A'!$J$31:$J$593,$B$36,'5.1.2.2 Pricing Schedul Part 1A'!$Q$31:$Q$593,$C58)+SUMIFS('5.1.2.3 Pricing Schedul Part 1B'!$N$31:$N$706,'5.1.2.3 Pricing Schedul Part 1B'!$D$31:$D$706,K$7,'5.1.2.3 Pricing Schedul Part 1B'!$J$31:$J$706,$B$36,'5.1.2.3 Pricing Schedul Part 1B'!$Q$31:$Q$706,$C58)+SUMIFS('5.1.2.4 Pricing Schedule Part1C'!$N$31:$N$332,'5.1.2.4 Pricing Schedule Part1C'!$D$31:$D$332,K$7,'5.1.2.4 Pricing Schedule Part1C'!$J$31:$J$332,$B$36,'5.1.2.4 Pricing Schedule Part1C'!$P$31:$P$332,$C58)+SUMIFS('5.1.2.5 Pricing Schedule Part1D'!$N$31:$N$217,'5.1.2.5 Pricing Schedule Part1D'!$D$31:$D$217,K$7,'5.1.2.5 Pricing Schedule Part1D'!$J$31:$J$217,$B$36,'5.1.2.5 Pricing Schedule Part1D'!$Q$31:$Q$217,$C58)</f>
        <v>0</v>
      </c>
      <c r="L58" s="486">
        <f>SUMIFS('5.1.2.1 Pricing Schedule P&amp;G'!$N$31:$N$70,'5.1.2.1 Pricing Schedule P&amp;G'!$D$31:$D$70,L$7,'5.1.2.1 Pricing Schedule P&amp;G'!$J$31:$J$70,$B$36,'5.1.2.1 Pricing Schedule P&amp;G'!$Q$31:$Q$70,$C58)+SUMIFS('5.1.2.2 Pricing Schedul Part 1A'!$N$31:$N$593,'5.1.2.2 Pricing Schedul Part 1A'!$D$31:$D$593,L$7,'5.1.2.2 Pricing Schedul Part 1A'!$J$31:$J$593,$B$36,'5.1.2.2 Pricing Schedul Part 1A'!$Q$31:$Q$593,$C58)+SUMIFS('5.1.2.3 Pricing Schedul Part 1B'!$N$31:$N$706,'5.1.2.3 Pricing Schedul Part 1B'!$D$31:$D$706,L$7,'5.1.2.3 Pricing Schedul Part 1B'!$J$31:$J$706,$B$36,'5.1.2.3 Pricing Schedul Part 1B'!$Q$31:$Q$706,$C58)+SUMIFS('5.1.2.4 Pricing Schedule Part1C'!$N$31:$N$332,'5.1.2.4 Pricing Schedule Part1C'!$D$31:$D$332,L$7,'5.1.2.4 Pricing Schedule Part1C'!$J$31:$J$332,$B$36,'5.1.2.4 Pricing Schedule Part1C'!$P$31:$P$332,$C58)+SUMIFS('5.1.2.5 Pricing Schedule Part1D'!$N$31:$N$217,'5.1.2.5 Pricing Schedule Part1D'!$D$31:$D$217,L$7,'5.1.2.5 Pricing Schedule Part1D'!$J$31:$J$217,$B$36,'5.1.2.5 Pricing Schedule Part1D'!$Q$31:$Q$217,$C58)</f>
        <v>0</v>
      </c>
      <c r="M58" s="486">
        <f>SUMIFS('5.1.2.1 Pricing Schedule P&amp;G'!$N$31:$N$70,'5.1.2.1 Pricing Schedule P&amp;G'!$D$31:$D$70,M$7,'5.1.2.1 Pricing Schedule P&amp;G'!$J$31:$J$70,$B$36,'5.1.2.1 Pricing Schedule P&amp;G'!$Q$31:$Q$70,$C58)+SUMIFS('5.1.2.2 Pricing Schedul Part 1A'!$N$31:$N$593,'5.1.2.2 Pricing Schedul Part 1A'!$D$31:$D$593,M$7,'5.1.2.2 Pricing Schedul Part 1A'!$J$31:$J$593,$B$36,'5.1.2.2 Pricing Schedul Part 1A'!$Q$31:$Q$593,$C58)+SUMIFS('5.1.2.3 Pricing Schedul Part 1B'!$N$31:$N$706,'5.1.2.3 Pricing Schedul Part 1B'!$D$31:$D$706,M$7,'5.1.2.3 Pricing Schedul Part 1B'!$J$31:$J$706,$B$36,'5.1.2.3 Pricing Schedul Part 1B'!$Q$31:$Q$706,$C58)+SUMIFS('5.1.2.4 Pricing Schedule Part1C'!$N$31:$N$332,'5.1.2.4 Pricing Schedule Part1C'!$D$31:$D$332,M$7,'5.1.2.4 Pricing Schedule Part1C'!$J$31:$J$332,$B$36,'5.1.2.4 Pricing Schedule Part1C'!$P$31:$P$332,$C58)+SUMIFS('5.1.2.5 Pricing Schedule Part1D'!$N$31:$N$217,'5.1.2.5 Pricing Schedule Part1D'!$D$31:$D$217,M$7,'5.1.2.5 Pricing Schedule Part1D'!$J$31:$J$217,$B$36,'5.1.2.5 Pricing Schedule Part1D'!$Q$31:$Q$217,$C58)</f>
        <v>0</v>
      </c>
    </row>
    <row r="59" spans="1:17" x14ac:dyDescent="0.25">
      <c r="A59" s="508"/>
      <c r="B59" s="511" t="s">
        <v>430</v>
      </c>
      <c r="C59" s="471" t="s">
        <v>116</v>
      </c>
      <c r="D59" s="471"/>
      <c r="E59" s="486">
        <f>SUM(G59:M59)</f>
        <v>0</v>
      </c>
      <c r="F59" s="486"/>
      <c r="G59" s="486">
        <f>SUMIFS('5.1.2.1 Pricing Schedule P&amp;G'!$N$31:$N$70,'5.1.2.1 Pricing Schedule P&amp;G'!$D$31:$D$70,G$7,'5.1.2.1 Pricing Schedule P&amp;G'!$J$31:$J$70,$B$36,'5.1.2.1 Pricing Schedule P&amp;G'!$Q$31:$Q$70,$C59)+SUMIFS('5.1.2.2 Pricing Schedul Part 1A'!$N$31:$N$593,'5.1.2.2 Pricing Schedul Part 1A'!$D$31:$D$593,G$7,'5.1.2.2 Pricing Schedul Part 1A'!$J$31:$J$593,$B$36,'5.1.2.2 Pricing Schedul Part 1A'!$Q$31:$Q$593,$C59)+SUMIFS('5.1.2.3 Pricing Schedul Part 1B'!$N$31:$N$706,'5.1.2.3 Pricing Schedul Part 1B'!$D$31:$D$706,G$7,'5.1.2.3 Pricing Schedul Part 1B'!$J$31:$J$706,$B$36,'5.1.2.3 Pricing Schedul Part 1B'!$Q$31:$Q$706,$C59)+SUMIFS('5.1.2.4 Pricing Schedule Part1C'!$N$31:$N$332,'5.1.2.4 Pricing Schedule Part1C'!$D$31:$D$332,G$7,'5.1.2.4 Pricing Schedule Part1C'!$J$31:$J$332,$B$36,'5.1.2.4 Pricing Schedule Part1C'!$P$31:$P$332,$C59)+SUMIFS('5.1.2.5 Pricing Schedule Part1D'!$N$31:$N$217,'5.1.2.5 Pricing Schedule Part1D'!$D$31:$D$217,G$7,'5.1.2.5 Pricing Schedule Part1D'!$J$31:$J$217,$B$36,'5.1.2.5 Pricing Schedule Part1D'!$Q$31:$Q$217,$C59)</f>
        <v>0</v>
      </c>
      <c r="H59" s="486">
        <f>SUMIFS('5.1.2.1 Pricing Schedule P&amp;G'!$N$31:$N$70,'5.1.2.1 Pricing Schedule P&amp;G'!$D$31:$D$70,H$7,'5.1.2.1 Pricing Schedule P&amp;G'!$J$31:$J$70,$B$36,'5.1.2.1 Pricing Schedule P&amp;G'!$Q$31:$Q$70,$C59)+SUMIFS('5.1.2.2 Pricing Schedul Part 1A'!$N$31:$N$593,'5.1.2.2 Pricing Schedul Part 1A'!$D$31:$D$593,H$7,'5.1.2.2 Pricing Schedul Part 1A'!$J$31:$J$593,$B$36,'5.1.2.2 Pricing Schedul Part 1A'!$Q$31:$Q$593,$C59)+SUMIFS('5.1.2.3 Pricing Schedul Part 1B'!$N$31:$N$706,'5.1.2.3 Pricing Schedul Part 1B'!$D$31:$D$706,H$7,'5.1.2.3 Pricing Schedul Part 1B'!$J$31:$J$706,$B$36,'5.1.2.3 Pricing Schedul Part 1B'!$Q$31:$Q$706,$C59)+SUMIFS('5.1.2.4 Pricing Schedule Part1C'!$N$31:$N$332,'5.1.2.4 Pricing Schedule Part1C'!$D$31:$D$332,H$7,'5.1.2.4 Pricing Schedule Part1C'!$J$31:$J$332,$B$36,'5.1.2.4 Pricing Schedule Part1C'!$P$31:$P$332,$C59)+SUMIFS('5.1.2.5 Pricing Schedule Part1D'!$N$31:$N$217,'5.1.2.5 Pricing Schedule Part1D'!$D$31:$D$217,H$7,'5.1.2.5 Pricing Schedule Part1D'!$J$31:$J$217,$B$36,'5.1.2.5 Pricing Schedule Part1D'!$Q$31:$Q$217,$C59)</f>
        <v>0</v>
      </c>
      <c r="I59" s="486">
        <f>SUMIFS('5.1.2.1 Pricing Schedule P&amp;G'!$N$31:$N$70,'5.1.2.1 Pricing Schedule P&amp;G'!$D$31:$D$70,I$7,'5.1.2.1 Pricing Schedule P&amp;G'!$J$31:$J$70,$B$36,'5.1.2.1 Pricing Schedule P&amp;G'!$Q$31:$Q$70,$C59)+SUMIFS('5.1.2.2 Pricing Schedul Part 1A'!$N$31:$N$593,'5.1.2.2 Pricing Schedul Part 1A'!$D$31:$D$593,I$7,'5.1.2.2 Pricing Schedul Part 1A'!$J$31:$J$593,$B$36,'5.1.2.2 Pricing Schedul Part 1A'!$Q$31:$Q$593,$C59)+SUMIFS('5.1.2.3 Pricing Schedul Part 1B'!$N$31:$N$706,'5.1.2.3 Pricing Schedul Part 1B'!$D$31:$D$706,I$7,'5.1.2.3 Pricing Schedul Part 1B'!$J$31:$J$706,$B$36,'5.1.2.3 Pricing Schedul Part 1B'!$Q$31:$Q$706,$C59)+SUMIFS('5.1.2.4 Pricing Schedule Part1C'!$N$31:$N$332,'5.1.2.4 Pricing Schedule Part1C'!$D$31:$D$332,I$7,'5.1.2.4 Pricing Schedule Part1C'!$J$31:$J$332,$B$36,'5.1.2.4 Pricing Schedule Part1C'!$P$31:$P$332,$C59)+SUMIFS('5.1.2.5 Pricing Schedule Part1D'!$N$31:$N$217,'5.1.2.5 Pricing Schedule Part1D'!$D$31:$D$217,I$7,'5.1.2.5 Pricing Schedule Part1D'!$J$31:$J$217,$B$36,'5.1.2.5 Pricing Schedule Part1D'!$Q$31:$Q$217,$C59)</f>
        <v>0</v>
      </c>
      <c r="J59" s="486">
        <f>SUMIFS('5.1.2.1 Pricing Schedule P&amp;G'!$N$31:$N$70,'5.1.2.1 Pricing Schedule P&amp;G'!$D$31:$D$70,J$7,'5.1.2.1 Pricing Schedule P&amp;G'!$J$31:$J$70,$B$36,'5.1.2.1 Pricing Schedule P&amp;G'!$Q$31:$Q$70,$C59)+SUMIFS('5.1.2.2 Pricing Schedul Part 1A'!$N$31:$N$593,'5.1.2.2 Pricing Schedul Part 1A'!$D$31:$D$593,J$7,'5.1.2.2 Pricing Schedul Part 1A'!$J$31:$J$593,$B$36,'5.1.2.2 Pricing Schedul Part 1A'!$Q$31:$Q$593,$C59)+SUMIFS('5.1.2.3 Pricing Schedul Part 1B'!$N$31:$N$706,'5.1.2.3 Pricing Schedul Part 1B'!$D$31:$D$706,J$7,'5.1.2.3 Pricing Schedul Part 1B'!$J$31:$J$706,$B$36,'5.1.2.3 Pricing Schedul Part 1B'!$Q$31:$Q$706,$C59)+SUMIFS('5.1.2.4 Pricing Schedule Part1C'!$N$31:$N$332,'5.1.2.4 Pricing Schedule Part1C'!$D$31:$D$332,J$7,'5.1.2.4 Pricing Schedule Part1C'!$J$31:$J$332,$B$36,'5.1.2.4 Pricing Schedule Part1C'!$P$31:$P$332,$C59)+SUMIFS('5.1.2.5 Pricing Schedule Part1D'!$N$31:$N$217,'5.1.2.5 Pricing Schedule Part1D'!$D$31:$D$217,J$7,'5.1.2.5 Pricing Schedule Part1D'!$J$31:$J$217,$B$36,'5.1.2.5 Pricing Schedule Part1D'!$Q$31:$Q$217,$C59)</f>
        <v>0</v>
      </c>
      <c r="K59" s="486">
        <f>SUMIFS('5.1.2.1 Pricing Schedule P&amp;G'!$N$31:$N$70,'5.1.2.1 Pricing Schedule P&amp;G'!$D$31:$D$70,K$7,'5.1.2.1 Pricing Schedule P&amp;G'!$J$31:$J$70,$B$36,'5.1.2.1 Pricing Schedule P&amp;G'!$Q$31:$Q$70,$C59)+SUMIFS('5.1.2.2 Pricing Schedul Part 1A'!$N$31:$N$593,'5.1.2.2 Pricing Schedul Part 1A'!$D$31:$D$593,K$7,'5.1.2.2 Pricing Schedul Part 1A'!$J$31:$J$593,$B$36,'5.1.2.2 Pricing Schedul Part 1A'!$Q$31:$Q$593,$C59)+SUMIFS('5.1.2.3 Pricing Schedul Part 1B'!$N$31:$N$706,'5.1.2.3 Pricing Schedul Part 1B'!$D$31:$D$706,K$7,'5.1.2.3 Pricing Schedul Part 1B'!$J$31:$J$706,$B$36,'5.1.2.3 Pricing Schedul Part 1B'!$Q$31:$Q$706,$C59)+SUMIFS('5.1.2.4 Pricing Schedule Part1C'!$N$31:$N$332,'5.1.2.4 Pricing Schedule Part1C'!$D$31:$D$332,K$7,'5.1.2.4 Pricing Schedule Part1C'!$J$31:$J$332,$B$36,'5.1.2.4 Pricing Schedule Part1C'!$P$31:$P$332,$C59)+SUMIFS('5.1.2.5 Pricing Schedule Part1D'!$N$31:$N$217,'5.1.2.5 Pricing Schedule Part1D'!$D$31:$D$217,K$7,'5.1.2.5 Pricing Schedule Part1D'!$J$31:$J$217,$B$36,'5.1.2.5 Pricing Schedule Part1D'!$Q$31:$Q$217,$C59)</f>
        <v>0</v>
      </c>
      <c r="L59" s="486">
        <f>SUMIFS('5.1.2.1 Pricing Schedule P&amp;G'!$N$31:$N$70,'5.1.2.1 Pricing Schedule P&amp;G'!$D$31:$D$70,L$7,'5.1.2.1 Pricing Schedule P&amp;G'!$J$31:$J$70,$B$36,'5.1.2.1 Pricing Schedule P&amp;G'!$Q$31:$Q$70,$C59)+SUMIFS('5.1.2.2 Pricing Schedul Part 1A'!$N$31:$N$593,'5.1.2.2 Pricing Schedul Part 1A'!$D$31:$D$593,L$7,'5.1.2.2 Pricing Schedul Part 1A'!$J$31:$J$593,$B$36,'5.1.2.2 Pricing Schedul Part 1A'!$Q$31:$Q$593,$C59)+SUMIFS('5.1.2.3 Pricing Schedul Part 1B'!$N$31:$N$706,'5.1.2.3 Pricing Schedul Part 1B'!$D$31:$D$706,L$7,'5.1.2.3 Pricing Schedul Part 1B'!$J$31:$J$706,$B$36,'5.1.2.3 Pricing Schedul Part 1B'!$Q$31:$Q$706,$C59)+SUMIFS('5.1.2.4 Pricing Schedule Part1C'!$N$31:$N$332,'5.1.2.4 Pricing Schedule Part1C'!$D$31:$D$332,L$7,'5.1.2.4 Pricing Schedule Part1C'!$J$31:$J$332,$B$36,'5.1.2.4 Pricing Schedule Part1C'!$P$31:$P$332,$C59)+SUMIFS('5.1.2.5 Pricing Schedule Part1D'!$N$31:$N$217,'5.1.2.5 Pricing Schedule Part1D'!$D$31:$D$217,L$7,'5.1.2.5 Pricing Schedule Part1D'!$J$31:$J$217,$B$36,'5.1.2.5 Pricing Schedule Part1D'!$Q$31:$Q$217,$C59)</f>
        <v>0</v>
      </c>
      <c r="M59" s="486">
        <f>SUMIFS('5.1.2.1 Pricing Schedule P&amp;G'!$N$31:$N$70,'5.1.2.1 Pricing Schedule P&amp;G'!$D$31:$D$70,M$7,'5.1.2.1 Pricing Schedule P&amp;G'!$J$31:$J$70,$B$36,'5.1.2.1 Pricing Schedule P&amp;G'!$Q$31:$Q$70,$C59)+SUMIFS('5.1.2.2 Pricing Schedul Part 1A'!$N$31:$N$593,'5.1.2.2 Pricing Schedul Part 1A'!$D$31:$D$593,M$7,'5.1.2.2 Pricing Schedul Part 1A'!$J$31:$J$593,$B$36,'5.1.2.2 Pricing Schedul Part 1A'!$Q$31:$Q$593,$C59)+SUMIFS('5.1.2.3 Pricing Schedul Part 1B'!$N$31:$N$706,'5.1.2.3 Pricing Schedul Part 1B'!$D$31:$D$706,M$7,'5.1.2.3 Pricing Schedul Part 1B'!$J$31:$J$706,$B$36,'5.1.2.3 Pricing Schedul Part 1B'!$Q$31:$Q$706,$C59)+SUMIFS('5.1.2.4 Pricing Schedule Part1C'!$N$31:$N$332,'5.1.2.4 Pricing Schedule Part1C'!$D$31:$D$332,M$7,'5.1.2.4 Pricing Schedule Part1C'!$J$31:$J$332,$B$36,'5.1.2.4 Pricing Schedule Part1C'!$P$31:$P$332,$C59)+SUMIFS('5.1.2.5 Pricing Schedule Part1D'!$N$31:$N$217,'5.1.2.5 Pricing Schedule Part1D'!$D$31:$D$217,M$7,'5.1.2.5 Pricing Schedule Part1D'!$J$31:$J$217,$B$36,'5.1.2.5 Pricing Schedule Part1D'!$Q$31:$Q$217,$C59)</f>
        <v>0</v>
      </c>
    </row>
    <row r="60" spans="1:17" x14ac:dyDescent="0.25">
      <c r="A60" s="508"/>
      <c r="B60" s="511" t="s">
        <v>431</v>
      </c>
      <c r="C60" s="471"/>
      <c r="D60" s="471"/>
      <c r="E60" s="486"/>
      <c r="F60" s="486"/>
      <c r="G60" s="486"/>
      <c r="H60" s="510"/>
      <c r="I60" s="486"/>
      <c r="J60" s="510"/>
      <c r="K60" s="486"/>
      <c r="L60" s="486"/>
      <c r="M60" s="486"/>
    </row>
    <row r="61" spans="1:17" x14ac:dyDescent="0.25">
      <c r="A61" s="508"/>
      <c r="B61" s="511" t="s">
        <v>432</v>
      </c>
      <c r="C61" s="471"/>
      <c r="D61" s="471"/>
      <c r="E61" s="486"/>
      <c r="F61" s="486"/>
      <c r="G61" s="486"/>
      <c r="H61" s="510"/>
      <c r="I61" s="486"/>
      <c r="J61" s="510"/>
      <c r="K61" s="486"/>
      <c r="L61" s="486"/>
      <c r="M61" s="486"/>
    </row>
    <row r="62" spans="1:17" ht="13.8" thickBot="1" x14ac:dyDescent="0.3">
      <c r="A62" s="508"/>
      <c r="B62" s="511" t="s">
        <v>433</v>
      </c>
      <c r="C62" s="471"/>
      <c r="D62" s="471"/>
      <c r="E62" s="486"/>
      <c r="F62" s="486"/>
      <c r="G62" s="486"/>
      <c r="H62" s="510"/>
      <c r="I62" s="486"/>
      <c r="J62" s="510"/>
      <c r="K62" s="486"/>
      <c r="L62" s="486"/>
      <c r="M62" s="486"/>
    </row>
    <row r="63" spans="1:17" s="479" customFormat="1" ht="25.5" customHeight="1" thickBot="1" x14ac:dyDescent="0.3">
      <c r="A63" s="508"/>
      <c r="B63" s="476" t="s">
        <v>434</v>
      </c>
      <c r="C63" s="512"/>
      <c r="D63" s="515" t="s">
        <v>435</v>
      </c>
      <c r="E63" s="514">
        <f t="shared" ref="E63:M63" si="3">SUM(E58:E62)</f>
        <v>0</v>
      </c>
      <c r="F63" s="514"/>
      <c r="G63" s="514">
        <f t="shared" si="3"/>
        <v>0</v>
      </c>
      <c r="H63" s="514">
        <f t="shared" si="3"/>
        <v>0</v>
      </c>
      <c r="I63" s="514">
        <f t="shared" si="3"/>
        <v>0</v>
      </c>
      <c r="J63" s="514">
        <f t="shared" si="3"/>
        <v>0</v>
      </c>
      <c r="K63" s="514">
        <f t="shared" si="3"/>
        <v>0</v>
      </c>
      <c r="L63" s="514">
        <f t="shared" si="3"/>
        <v>0</v>
      </c>
      <c r="M63" s="514">
        <f t="shared" si="3"/>
        <v>0</v>
      </c>
      <c r="N63" s="438"/>
      <c r="O63" s="438"/>
      <c r="P63" s="438"/>
      <c r="Q63" s="438"/>
    </row>
    <row r="64" spans="1:17" x14ac:dyDescent="0.25">
      <c r="A64" s="508"/>
      <c r="B64" s="509" t="s">
        <v>436</v>
      </c>
      <c r="C64" s="471"/>
      <c r="D64" s="516"/>
      <c r="E64" s="517"/>
      <c r="F64" s="486"/>
      <c r="G64" s="486"/>
      <c r="H64" s="510"/>
      <c r="I64" s="486"/>
      <c r="J64" s="510"/>
      <c r="K64" s="486"/>
      <c r="L64" s="486"/>
      <c r="M64" s="486"/>
    </row>
    <row r="65" spans="1:17" x14ac:dyDescent="0.25">
      <c r="A65" s="508"/>
      <c r="B65" s="511" t="s">
        <v>437</v>
      </c>
      <c r="C65" s="471" t="s">
        <v>60</v>
      </c>
      <c r="D65" s="471"/>
      <c r="E65" s="486">
        <f>SUM(G65:M65)</f>
        <v>0</v>
      </c>
      <c r="F65" s="486"/>
      <c r="G65" s="486">
        <f>SUMIFS('5.1.2.1 Pricing Schedule P&amp;G'!$N$31:$N$70,'5.1.2.1 Pricing Schedule P&amp;G'!$D$31:$D$70,G$7,'5.1.2.1 Pricing Schedule P&amp;G'!$J$31:$J$70,$B$38,'5.1.2.1 Pricing Schedule P&amp;G'!$Q$31:$Q$70,$C65)+SUMIFS('5.1.2.2 Pricing Schedul Part 1A'!$N$31:$N$593,'5.1.2.2 Pricing Schedul Part 1A'!$D$31:$D$593,G$7,'5.1.2.2 Pricing Schedul Part 1A'!$J$31:$J$593,$B$38,'5.1.2.2 Pricing Schedul Part 1A'!$Q$31:$Q$593,$C65)+SUMIFS('5.1.2.3 Pricing Schedul Part 1B'!$N$31:$N$706,'5.1.2.3 Pricing Schedul Part 1B'!$D$31:$D$706,G$7,'5.1.2.3 Pricing Schedul Part 1B'!$J$31:$J$706,$B$38,'5.1.2.3 Pricing Schedul Part 1B'!$Q$31:$Q$706,$C65)+SUMIFS('5.1.2.4 Pricing Schedule Part1C'!$L$31:$L$332,'5.1.2.4 Pricing Schedule Part1C'!$D$31:$D$332,G$7,'5.1.2.4 Pricing Schedule Part1C'!$H$31:$H$332,$B$38,'5.1.2.4 Pricing Schedule Part1C'!$P$31:$P$332,$C65)+SUMIFS('5.1.2.5 Pricing Schedule Part1D'!$O$31:$O$217,'5.1.2.5 Pricing Schedule Part1D'!$D$31:$D$217,G$7,'5.1.2.5 Pricing Schedule Part1D'!$J$31:$J$217,$B$38,'5.1.2.5 Pricing Schedule Part1D'!$R$31:$R$217,$C65)</f>
        <v>0</v>
      </c>
      <c r="H65" s="486">
        <f>SUMIFS('5.1.2.1 Pricing Schedule P&amp;G'!$N$31:$N$70,'5.1.2.1 Pricing Schedule P&amp;G'!$D$31:$D$70,H$7,'5.1.2.1 Pricing Schedule P&amp;G'!$J$31:$J$70,$B$38,'5.1.2.1 Pricing Schedule P&amp;G'!$Q$31:$Q$70,$C65)+SUMIFS('5.1.2.2 Pricing Schedul Part 1A'!$N$31:$N$593,'5.1.2.2 Pricing Schedul Part 1A'!$D$31:$D$593,H$7,'5.1.2.2 Pricing Schedul Part 1A'!$J$31:$J$593,$B$38,'5.1.2.2 Pricing Schedul Part 1A'!$Q$31:$Q$593,$C65)+SUMIFS('5.1.2.3 Pricing Schedul Part 1B'!$N$31:$N$706,'5.1.2.3 Pricing Schedul Part 1B'!$D$31:$D$706,H$7,'5.1.2.3 Pricing Schedul Part 1B'!$J$31:$J$706,$B$38,'5.1.2.3 Pricing Schedul Part 1B'!$Q$31:$Q$706,$C65)+SUMIFS('5.1.2.4 Pricing Schedule Part1C'!$L$31:$L$332,'5.1.2.4 Pricing Schedule Part1C'!$D$31:$D$332,H$7,'5.1.2.4 Pricing Schedule Part1C'!$H$31:$H$332,$B$38,'5.1.2.4 Pricing Schedule Part1C'!$P$31:$P$332,$C65)+SUMIFS('5.1.2.5 Pricing Schedule Part1D'!$O$31:$O$217,'5.1.2.5 Pricing Schedule Part1D'!$D$31:$D$217,H$7,'5.1.2.5 Pricing Schedule Part1D'!$J$31:$J$217,$B$38,'5.1.2.5 Pricing Schedule Part1D'!$R$31:$R$217,$C65)</f>
        <v>0</v>
      </c>
      <c r="I65" s="486">
        <f>SUMIFS('5.1.2.1 Pricing Schedule P&amp;G'!$N$31:$N$70,'5.1.2.1 Pricing Schedule P&amp;G'!$D$31:$D$70,I$7,'5.1.2.1 Pricing Schedule P&amp;G'!$J$31:$J$70,$B$38,'5.1.2.1 Pricing Schedule P&amp;G'!$Q$31:$Q$70,$C65)+SUMIFS('5.1.2.2 Pricing Schedul Part 1A'!$N$31:$N$593,'5.1.2.2 Pricing Schedul Part 1A'!$D$31:$D$593,I$7,'5.1.2.2 Pricing Schedul Part 1A'!$J$31:$J$593,$B$38,'5.1.2.2 Pricing Schedul Part 1A'!$Q$31:$Q$593,$C65)+SUMIFS('5.1.2.3 Pricing Schedul Part 1B'!$N$31:$N$706,'5.1.2.3 Pricing Schedul Part 1B'!$D$31:$D$706,I$7,'5.1.2.3 Pricing Schedul Part 1B'!$J$31:$J$706,$B$38,'5.1.2.3 Pricing Schedul Part 1B'!$Q$31:$Q$706,$C65)+SUMIFS('5.1.2.4 Pricing Schedule Part1C'!$L$31:$L$332,'5.1.2.4 Pricing Schedule Part1C'!$D$31:$D$332,I$7,'5.1.2.4 Pricing Schedule Part1C'!$H$31:$H$332,$B$38,'5.1.2.4 Pricing Schedule Part1C'!$P$31:$P$332,$C65)+SUMIFS('5.1.2.5 Pricing Schedule Part1D'!$O$31:$O$217,'5.1.2.5 Pricing Schedule Part1D'!$D$31:$D$217,I$7,'5.1.2.5 Pricing Schedule Part1D'!$J$31:$J$217,$B$38,'5.1.2.5 Pricing Schedule Part1D'!$R$31:$R$217,$C65)</f>
        <v>0</v>
      </c>
      <c r="J65" s="486">
        <f>SUMIFS('5.1.2.1 Pricing Schedule P&amp;G'!$N$31:$N$70,'5.1.2.1 Pricing Schedule P&amp;G'!$D$31:$D$70,J$7,'5.1.2.1 Pricing Schedule P&amp;G'!$J$31:$J$70,$B$38,'5.1.2.1 Pricing Schedule P&amp;G'!$Q$31:$Q$70,$C65)+SUMIFS('5.1.2.2 Pricing Schedul Part 1A'!$N$31:$N$593,'5.1.2.2 Pricing Schedul Part 1A'!$D$31:$D$593,J$7,'5.1.2.2 Pricing Schedul Part 1A'!$J$31:$J$593,$B$38,'5.1.2.2 Pricing Schedul Part 1A'!$Q$31:$Q$593,$C65)+SUMIFS('5.1.2.3 Pricing Schedul Part 1B'!$N$31:$N$706,'5.1.2.3 Pricing Schedul Part 1B'!$D$31:$D$706,J$7,'5.1.2.3 Pricing Schedul Part 1B'!$J$31:$J$706,$B$38,'5.1.2.3 Pricing Schedul Part 1B'!$Q$31:$Q$706,$C65)+SUMIFS('5.1.2.4 Pricing Schedule Part1C'!$L$31:$L$332,'5.1.2.4 Pricing Schedule Part1C'!$D$31:$D$332,J$7,'5.1.2.4 Pricing Schedule Part1C'!$H$31:$H$332,$B$38,'5.1.2.4 Pricing Schedule Part1C'!$P$31:$P$332,$C65)+SUMIFS('5.1.2.5 Pricing Schedule Part1D'!$O$31:$O$217,'5.1.2.5 Pricing Schedule Part1D'!$D$31:$D$217,J$7,'5.1.2.5 Pricing Schedule Part1D'!$J$31:$J$217,$B$38,'5.1.2.5 Pricing Schedule Part1D'!$R$31:$R$217,$C65)</f>
        <v>0</v>
      </c>
      <c r="K65" s="486">
        <f>SUMIFS('5.1.2.1 Pricing Schedule P&amp;G'!$N$31:$N$70,'5.1.2.1 Pricing Schedule P&amp;G'!$D$31:$D$70,K$7,'5.1.2.1 Pricing Schedule P&amp;G'!$J$31:$J$70,$B$38,'5.1.2.1 Pricing Schedule P&amp;G'!$Q$31:$Q$70,$C65)+SUMIFS('5.1.2.2 Pricing Schedul Part 1A'!$N$31:$N$593,'5.1.2.2 Pricing Schedul Part 1A'!$D$31:$D$593,K$7,'5.1.2.2 Pricing Schedul Part 1A'!$J$31:$J$593,$B$38,'5.1.2.2 Pricing Schedul Part 1A'!$Q$31:$Q$593,$C65)+SUMIFS('5.1.2.3 Pricing Schedul Part 1B'!$N$31:$N$706,'5.1.2.3 Pricing Schedul Part 1B'!$D$31:$D$706,K$7,'5.1.2.3 Pricing Schedul Part 1B'!$J$31:$J$706,$B$38,'5.1.2.3 Pricing Schedul Part 1B'!$Q$31:$Q$706,$C65)+SUMIFS('5.1.2.4 Pricing Schedule Part1C'!$L$31:$L$332,'5.1.2.4 Pricing Schedule Part1C'!$D$31:$D$332,K$7,'5.1.2.4 Pricing Schedule Part1C'!$H$31:$H$332,$B$38,'5.1.2.4 Pricing Schedule Part1C'!$P$31:$P$332,$C65)+SUMIFS('5.1.2.5 Pricing Schedule Part1D'!$O$31:$O$217,'5.1.2.5 Pricing Schedule Part1D'!$D$31:$D$217,K$7,'5.1.2.5 Pricing Schedule Part1D'!$J$31:$J$217,$B$38,'5.1.2.5 Pricing Schedule Part1D'!$R$31:$R$217,$C65)</f>
        <v>0</v>
      </c>
      <c r="L65" s="486">
        <f>SUMIFS('5.1.2.1 Pricing Schedule P&amp;G'!$N$31:$N$70,'5.1.2.1 Pricing Schedule P&amp;G'!$D$31:$D$70,L$7,'5.1.2.1 Pricing Schedule P&amp;G'!$J$31:$J$70,$B$38,'5.1.2.1 Pricing Schedule P&amp;G'!$Q$31:$Q$70,$C65)+SUMIFS('5.1.2.2 Pricing Schedul Part 1A'!$N$31:$N$593,'5.1.2.2 Pricing Schedul Part 1A'!$D$31:$D$593,L$7,'5.1.2.2 Pricing Schedul Part 1A'!$J$31:$J$593,$B$38,'5.1.2.2 Pricing Schedul Part 1A'!$Q$31:$Q$593,$C65)+SUMIFS('5.1.2.3 Pricing Schedul Part 1B'!$N$31:$N$706,'5.1.2.3 Pricing Schedul Part 1B'!$D$31:$D$706,L$7,'5.1.2.3 Pricing Schedul Part 1B'!$J$31:$J$706,$B$38,'5.1.2.3 Pricing Schedul Part 1B'!$Q$31:$Q$706,$C65)+SUMIFS('5.1.2.4 Pricing Schedule Part1C'!$L$31:$L$332,'5.1.2.4 Pricing Schedule Part1C'!$D$31:$D$332,L$7,'5.1.2.4 Pricing Schedule Part1C'!$H$31:$H$332,$B$38,'5.1.2.4 Pricing Schedule Part1C'!$P$31:$P$332,$C65)+SUMIFS('5.1.2.5 Pricing Schedule Part1D'!$O$31:$O$217,'5.1.2.5 Pricing Schedule Part1D'!$D$31:$D$217,L$7,'5.1.2.5 Pricing Schedule Part1D'!$J$31:$J$217,$B$38,'5.1.2.5 Pricing Schedule Part1D'!$R$31:$R$217,$C65)</f>
        <v>0</v>
      </c>
      <c r="M65" s="486">
        <f>SUMIFS('5.1.2.1 Pricing Schedule P&amp;G'!$N$31:$N$70,'5.1.2.1 Pricing Schedule P&amp;G'!$D$31:$D$70,M$7,'5.1.2.1 Pricing Schedule P&amp;G'!$J$31:$J$70,$B$38,'5.1.2.1 Pricing Schedule P&amp;G'!$Q$31:$Q$70,$C65)+SUMIFS('5.1.2.2 Pricing Schedul Part 1A'!$N$31:$N$593,'5.1.2.2 Pricing Schedul Part 1A'!$D$31:$D$593,M$7,'5.1.2.2 Pricing Schedul Part 1A'!$J$31:$J$593,$B$38,'5.1.2.2 Pricing Schedul Part 1A'!$Q$31:$Q$593,$C65)+SUMIFS('5.1.2.3 Pricing Schedul Part 1B'!$N$31:$N$706,'5.1.2.3 Pricing Schedul Part 1B'!$D$31:$D$706,M$7,'5.1.2.3 Pricing Schedul Part 1B'!$J$31:$J$706,$B$38,'5.1.2.3 Pricing Schedul Part 1B'!$Q$31:$Q$706,$C65)+SUMIFS('5.1.2.4 Pricing Schedule Part1C'!$L$31:$L$332,'5.1.2.4 Pricing Schedule Part1C'!$D$31:$D$332,M$7,'5.1.2.4 Pricing Schedule Part1C'!$H$31:$H$332,$B$38,'5.1.2.4 Pricing Schedule Part1C'!$P$31:$P$332,$C65)+SUMIFS('5.1.2.5 Pricing Schedule Part1D'!$O$31:$O$217,'5.1.2.5 Pricing Schedule Part1D'!$D$31:$D$217,M$7,'5.1.2.5 Pricing Schedule Part1D'!$J$31:$J$217,$B$38,'5.1.2.5 Pricing Schedule Part1D'!$R$31:$R$217,$C65)</f>
        <v>0</v>
      </c>
    </row>
    <row r="66" spans="1:17" x14ac:dyDescent="0.25">
      <c r="A66" s="508"/>
      <c r="B66" s="511" t="s">
        <v>438</v>
      </c>
      <c r="C66" s="471" t="s">
        <v>116</v>
      </c>
      <c r="D66" s="471"/>
      <c r="E66" s="486">
        <f>SUM(G66:M66)</f>
        <v>0</v>
      </c>
      <c r="F66" s="486"/>
      <c r="G66" s="486">
        <f>SUMIFS('5.1.2.1 Pricing Schedule P&amp;G'!$N$31:$N$70,'5.1.2.1 Pricing Schedule P&amp;G'!$D$31:$D$70,G$7,'5.1.2.1 Pricing Schedule P&amp;G'!$J$31:$J$70,$B$38,'5.1.2.1 Pricing Schedule P&amp;G'!$Q$31:$Q$70,$C66)+SUMIFS('5.1.2.2 Pricing Schedul Part 1A'!$N$31:$N$593,'5.1.2.2 Pricing Schedul Part 1A'!$D$31:$D$593,G$7,'5.1.2.2 Pricing Schedul Part 1A'!$J$31:$J$593,$B$38,'5.1.2.2 Pricing Schedul Part 1A'!$Q$31:$Q$593,$C66)+SUMIFS('5.1.2.3 Pricing Schedul Part 1B'!$N$31:$N$706,'5.1.2.3 Pricing Schedul Part 1B'!$D$31:$D$706,G$7,'5.1.2.3 Pricing Schedul Part 1B'!$J$31:$J$706,$B$38,'5.1.2.3 Pricing Schedul Part 1B'!$Q$31:$Q$706,$C66)+SUMIFS('5.1.2.4 Pricing Schedule Part1C'!$L$31:$L$332,'5.1.2.4 Pricing Schedule Part1C'!$D$31:$D$332,G$7,'5.1.2.4 Pricing Schedule Part1C'!$H$31:$H$332,$B$38,'5.1.2.4 Pricing Schedule Part1C'!$P$31:$P$332,$C66)+SUMIFS('5.1.2.5 Pricing Schedule Part1D'!$O$31:$O$217,'5.1.2.5 Pricing Schedule Part1D'!$D$31:$D$217,G$7,'5.1.2.5 Pricing Schedule Part1D'!$J$31:$J$217,$B$38,'5.1.2.5 Pricing Schedule Part1D'!$R$31:$R$217,$C66)</f>
        <v>0</v>
      </c>
      <c r="H66" s="486">
        <f>SUMIFS('5.1.2.1 Pricing Schedule P&amp;G'!$N$31:$N$70,'5.1.2.1 Pricing Schedule P&amp;G'!$D$31:$D$70,H$7,'5.1.2.1 Pricing Schedule P&amp;G'!$J$31:$J$70,$B$38,'5.1.2.1 Pricing Schedule P&amp;G'!$Q$31:$Q$70,$C66)+SUMIFS('5.1.2.2 Pricing Schedul Part 1A'!$N$31:$N$593,'5.1.2.2 Pricing Schedul Part 1A'!$D$31:$D$593,H$7,'5.1.2.2 Pricing Schedul Part 1A'!$J$31:$J$593,$B$38,'5.1.2.2 Pricing Schedul Part 1A'!$Q$31:$Q$593,$C66)+SUMIFS('5.1.2.3 Pricing Schedul Part 1B'!$N$31:$N$706,'5.1.2.3 Pricing Schedul Part 1B'!$D$31:$D$706,H$7,'5.1.2.3 Pricing Schedul Part 1B'!$J$31:$J$706,$B$38,'5.1.2.3 Pricing Schedul Part 1B'!$Q$31:$Q$706,$C66)+SUMIFS('5.1.2.4 Pricing Schedule Part1C'!$L$31:$L$332,'5.1.2.4 Pricing Schedule Part1C'!$D$31:$D$332,H$7,'5.1.2.4 Pricing Schedule Part1C'!$H$31:$H$332,$B$38,'5.1.2.4 Pricing Schedule Part1C'!$P$31:$P$332,$C66)+SUMIFS('5.1.2.5 Pricing Schedule Part1D'!$O$31:$O$217,'5.1.2.5 Pricing Schedule Part1D'!$D$31:$D$217,H$7,'5.1.2.5 Pricing Schedule Part1D'!$J$31:$J$217,$B$38,'5.1.2.5 Pricing Schedule Part1D'!$R$31:$R$217,$C66)</f>
        <v>0</v>
      </c>
      <c r="I66" s="486">
        <f>SUMIFS('5.1.2.1 Pricing Schedule P&amp;G'!$N$31:$N$70,'5.1.2.1 Pricing Schedule P&amp;G'!$D$31:$D$70,I$7,'5.1.2.1 Pricing Schedule P&amp;G'!$J$31:$J$70,$B$38,'5.1.2.1 Pricing Schedule P&amp;G'!$Q$31:$Q$70,$C66)+SUMIFS('5.1.2.2 Pricing Schedul Part 1A'!$N$31:$N$593,'5.1.2.2 Pricing Schedul Part 1A'!$D$31:$D$593,I$7,'5.1.2.2 Pricing Schedul Part 1A'!$J$31:$J$593,$B$38,'5.1.2.2 Pricing Schedul Part 1A'!$Q$31:$Q$593,$C66)+SUMIFS('5.1.2.3 Pricing Schedul Part 1B'!$N$31:$N$706,'5.1.2.3 Pricing Schedul Part 1B'!$D$31:$D$706,I$7,'5.1.2.3 Pricing Schedul Part 1B'!$J$31:$J$706,$B$38,'5.1.2.3 Pricing Schedul Part 1B'!$Q$31:$Q$706,$C66)+SUMIFS('5.1.2.4 Pricing Schedule Part1C'!$L$31:$L$332,'5.1.2.4 Pricing Schedule Part1C'!$D$31:$D$332,I$7,'5.1.2.4 Pricing Schedule Part1C'!$H$31:$H$332,$B$38,'5.1.2.4 Pricing Schedule Part1C'!$P$31:$P$332,$C66)+SUMIFS('5.1.2.5 Pricing Schedule Part1D'!$O$31:$O$217,'5.1.2.5 Pricing Schedule Part1D'!$D$31:$D$217,I$7,'5.1.2.5 Pricing Schedule Part1D'!$J$31:$J$217,$B$38,'5.1.2.5 Pricing Schedule Part1D'!$R$31:$R$217,$C66)</f>
        <v>0</v>
      </c>
      <c r="J66" s="486">
        <f>SUMIFS('5.1.2.1 Pricing Schedule P&amp;G'!$N$31:$N$70,'5.1.2.1 Pricing Schedule P&amp;G'!$D$31:$D$70,J$7,'5.1.2.1 Pricing Schedule P&amp;G'!$J$31:$J$70,$B$38,'5.1.2.1 Pricing Schedule P&amp;G'!$Q$31:$Q$70,$C66)+SUMIFS('5.1.2.2 Pricing Schedul Part 1A'!$N$31:$N$593,'5.1.2.2 Pricing Schedul Part 1A'!$D$31:$D$593,J$7,'5.1.2.2 Pricing Schedul Part 1A'!$J$31:$J$593,$B$38,'5.1.2.2 Pricing Schedul Part 1A'!$Q$31:$Q$593,$C66)+SUMIFS('5.1.2.3 Pricing Schedul Part 1B'!$N$31:$N$706,'5.1.2.3 Pricing Schedul Part 1B'!$D$31:$D$706,J$7,'5.1.2.3 Pricing Schedul Part 1B'!$J$31:$J$706,$B$38,'5.1.2.3 Pricing Schedul Part 1B'!$Q$31:$Q$706,$C66)+SUMIFS('5.1.2.4 Pricing Schedule Part1C'!$L$31:$L$332,'5.1.2.4 Pricing Schedule Part1C'!$D$31:$D$332,J$7,'5.1.2.4 Pricing Schedule Part1C'!$H$31:$H$332,$B$38,'5.1.2.4 Pricing Schedule Part1C'!$P$31:$P$332,$C66)+SUMIFS('5.1.2.5 Pricing Schedule Part1D'!$O$31:$O$217,'5.1.2.5 Pricing Schedule Part1D'!$D$31:$D$217,J$7,'5.1.2.5 Pricing Schedule Part1D'!$J$31:$J$217,$B$38,'5.1.2.5 Pricing Schedule Part1D'!$R$31:$R$217,$C66)</f>
        <v>0</v>
      </c>
      <c r="K66" s="486">
        <f>SUMIFS('5.1.2.1 Pricing Schedule P&amp;G'!$N$31:$N$70,'5.1.2.1 Pricing Schedule P&amp;G'!$D$31:$D$70,K$7,'5.1.2.1 Pricing Schedule P&amp;G'!$J$31:$J$70,$B$38,'5.1.2.1 Pricing Schedule P&amp;G'!$Q$31:$Q$70,$C66)+SUMIFS('5.1.2.2 Pricing Schedul Part 1A'!$N$31:$N$593,'5.1.2.2 Pricing Schedul Part 1A'!$D$31:$D$593,K$7,'5.1.2.2 Pricing Schedul Part 1A'!$J$31:$J$593,$B$38,'5.1.2.2 Pricing Schedul Part 1A'!$Q$31:$Q$593,$C66)+SUMIFS('5.1.2.3 Pricing Schedul Part 1B'!$N$31:$N$706,'5.1.2.3 Pricing Schedul Part 1B'!$D$31:$D$706,K$7,'5.1.2.3 Pricing Schedul Part 1B'!$J$31:$J$706,$B$38,'5.1.2.3 Pricing Schedul Part 1B'!$Q$31:$Q$706,$C66)+SUMIFS('5.1.2.4 Pricing Schedule Part1C'!$L$31:$L$332,'5.1.2.4 Pricing Schedule Part1C'!$D$31:$D$332,K$7,'5.1.2.4 Pricing Schedule Part1C'!$H$31:$H$332,$B$38,'5.1.2.4 Pricing Schedule Part1C'!$P$31:$P$332,$C66)+SUMIFS('5.1.2.5 Pricing Schedule Part1D'!$O$31:$O$217,'5.1.2.5 Pricing Schedule Part1D'!$D$31:$D$217,K$7,'5.1.2.5 Pricing Schedule Part1D'!$J$31:$J$217,$B$38,'5.1.2.5 Pricing Schedule Part1D'!$R$31:$R$217,$C66)</f>
        <v>0</v>
      </c>
      <c r="L66" s="486">
        <f>SUMIFS('5.1.2.1 Pricing Schedule P&amp;G'!$N$31:$N$70,'5.1.2.1 Pricing Schedule P&amp;G'!$D$31:$D$70,L$7,'5.1.2.1 Pricing Schedule P&amp;G'!$J$31:$J$70,$B$38,'5.1.2.1 Pricing Schedule P&amp;G'!$Q$31:$Q$70,$C66)+SUMIFS('5.1.2.2 Pricing Schedul Part 1A'!$N$31:$N$593,'5.1.2.2 Pricing Schedul Part 1A'!$D$31:$D$593,L$7,'5.1.2.2 Pricing Schedul Part 1A'!$J$31:$J$593,$B$38,'5.1.2.2 Pricing Schedul Part 1A'!$Q$31:$Q$593,$C66)+SUMIFS('5.1.2.3 Pricing Schedul Part 1B'!$N$31:$N$706,'5.1.2.3 Pricing Schedul Part 1B'!$D$31:$D$706,L$7,'5.1.2.3 Pricing Schedul Part 1B'!$J$31:$J$706,$B$38,'5.1.2.3 Pricing Schedul Part 1B'!$Q$31:$Q$706,$C66)+SUMIFS('5.1.2.4 Pricing Schedule Part1C'!$L$31:$L$332,'5.1.2.4 Pricing Schedule Part1C'!$D$31:$D$332,L$7,'5.1.2.4 Pricing Schedule Part1C'!$H$31:$H$332,$B$38,'5.1.2.4 Pricing Schedule Part1C'!$P$31:$P$332,$C66)+SUMIFS('5.1.2.5 Pricing Schedule Part1D'!$O$31:$O$217,'5.1.2.5 Pricing Schedule Part1D'!$D$31:$D$217,L$7,'5.1.2.5 Pricing Schedule Part1D'!$J$31:$J$217,$B$38,'5.1.2.5 Pricing Schedule Part1D'!$R$31:$R$217,$C66)</f>
        <v>0</v>
      </c>
      <c r="M66" s="486">
        <f>SUMIFS('5.1.2.1 Pricing Schedule P&amp;G'!$N$31:$N$70,'5.1.2.1 Pricing Schedule P&amp;G'!$D$31:$D$70,M$7,'5.1.2.1 Pricing Schedule P&amp;G'!$J$31:$J$70,$B$38,'5.1.2.1 Pricing Schedule P&amp;G'!$Q$31:$Q$70,$C66)+SUMIFS('5.1.2.2 Pricing Schedul Part 1A'!$N$31:$N$593,'5.1.2.2 Pricing Schedul Part 1A'!$D$31:$D$593,M$7,'5.1.2.2 Pricing Schedul Part 1A'!$J$31:$J$593,$B$38,'5.1.2.2 Pricing Schedul Part 1A'!$Q$31:$Q$593,$C66)+SUMIFS('5.1.2.3 Pricing Schedul Part 1B'!$N$31:$N$706,'5.1.2.3 Pricing Schedul Part 1B'!$D$31:$D$706,M$7,'5.1.2.3 Pricing Schedul Part 1B'!$J$31:$J$706,$B$38,'5.1.2.3 Pricing Schedul Part 1B'!$Q$31:$Q$706,$C66)+SUMIFS('5.1.2.4 Pricing Schedule Part1C'!$L$31:$L$332,'5.1.2.4 Pricing Schedule Part1C'!$D$31:$D$332,M$7,'5.1.2.4 Pricing Schedule Part1C'!$H$31:$H$332,$B$38,'5.1.2.4 Pricing Schedule Part1C'!$P$31:$P$332,$C66)+SUMIFS('5.1.2.5 Pricing Schedule Part1D'!$O$31:$O$217,'5.1.2.5 Pricing Schedule Part1D'!$D$31:$D$217,M$7,'5.1.2.5 Pricing Schedule Part1D'!$J$31:$J$217,$B$38,'5.1.2.5 Pricing Schedule Part1D'!$R$31:$R$217,$C66)</f>
        <v>0</v>
      </c>
    </row>
    <row r="67" spans="1:17" x14ac:dyDescent="0.25">
      <c r="A67" s="508"/>
      <c r="B67" s="511" t="s">
        <v>439</v>
      </c>
      <c r="C67" s="471"/>
      <c r="D67" s="471"/>
      <c r="E67" s="486"/>
      <c r="F67" s="486"/>
      <c r="G67" s="486"/>
      <c r="H67" s="510"/>
      <c r="I67" s="486"/>
      <c r="J67" s="510"/>
      <c r="K67" s="486"/>
      <c r="L67" s="486"/>
      <c r="M67" s="486"/>
    </row>
    <row r="68" spans="1:17" x14ac:dyDescent="0.25">
      <c r="A68" s="508"/>
      <c r="B68" s="511" t="s">
        <v>440</v>
      </c>
      <c r="C68" s="471"/>
      <c r="D68" s="471"/>
      <c r="E68" s="486"/>
      <c r="F68" s="486"/>
      <c r="G68" s="486"/>
      <c r="H68" s="510"/>
      <c r="I68" s="486"/>
      <c r="J68" s="510"/>
      <c r="K68" s="486"/>
      <c r="L68" s="486"/>
      <c r="M68" s="486"/>
    </row>
    <row r="69" spans="1:17" ht="13.8" thickBot="1" x14ac:dyDescent="0.3">
      <c r="A69" s="508"/>
      <c r="B69" s="511" t="s">
        <v>441</v>
      </c>
      <c r="C69" s="471"/>
      <c r="D69" s="471"/>
      <c r="E69" s="486"/>
      <c r="F69" s="486"/>
      <c r="G69" s="486"/>
      <c r="H69" s="510"/>
      <c r="I69" s="486"/>
      <c r="J69" s="510"/>
      <c r="K69" s="486"/>
      <c r="L69" s="486"/>
      <c r="M69" s="486"/>
    </row>
    <row r="70" spans="1:17" s="479" customFormat="1" ht="18.75" customHeight="1" thickBot="1" x14ac:dyDescent="0.3">
      <c r="A70" s="508"/>
      <c r="B70" s="476" t="s">
        <v>442</v>
      </c>
      <c r="C70" s="512"/>
      <c r="D70" s="513" t="s">
        <v>443</v>
      </c>
      <c r="E70" s="514">
        <f t="shared" ref="E70:M70" si="4">SUM(E65:E69)</f>
        <v>0</v>
      </c>
      <c r="F70" s="514"/>
      <c r="G70" s="514">
        <f t="shared" si="4"/>
        <v>0</v>
      </c>
      <c r="H70" s="514">
        <f t="shared" si="4"/>
        <v>0</v>
      </c>
      <c r="I70" s="514">
        <f t="shared" si="4"/>
        <v>0</v>
      </c>
      <c r="J70" s="514">
        <f t="shared" si="4"/>
        <v>0</v>
      </c>
      <c r="K70" s="514">
        <f t="shared" si="4"/>
        <v>0</v>
      </c>
      <c r="L70" s="514">
        <f t="shared" si="4"/>
        <v>0</v>
      </c>
      <c r="M70" s="514">
        <f t="shared" si="4"/>
        <v>0</v>
      </c>
      <c r="N70" s="438"/>
      <c r="O70" s="438"/>
      <c r="P70" s="438"/>
      <c r="Q70" s="438"/>
    </row>
    <row r="71" spans="1:17" ht="18" customHeight="1" x14ac:dyDescent="0.25">
      <c r="A71" s="508"/>
      <c r="B71" s="518" t="s">
        <v>444</v>
      </c>
      <c r="C71" s="519"/>
      <c r="D71" s="519" t="s">
        <v>445</v>
      </c>
      <c r="E71" s="520">
        <f>+E56+E63+E70</f>
        <v>0</v>
      </c>
      <c r="F71" s="520"/>
      <c r="G71" s="520">
        <f t="shared" ref="G71:M71" si="5">+G56+G63+G70</f>
        <v>0</v>
      </c>
      <c r="H71" s="520">
        <f t="shared" si="5"/>
        <v>0</v>
      </c>
      <c r="I71" s="520">
        <f t="shared" si="5"/>
        <v>0</v>
      </c>
      <c r="J71" s="520">
        <f t="shared" si="5"/>
        <v>0</v>
      </c>
      <c r="K71" s="520">
        <f t="shared" si="5"/>
        <v>0</v>
      </c>
      <c r="L71" s="520">
        <f t="shared" si="5"/>
        <v>0</v>
      </c>
      <c r="M71" s="520">
        <f t="shared" si="5"/>
        <v>0</v>
      </c>
    </row>
    <row r="72" spans="1:17" x14ac:dyDescent="0.25">
      <c r="A72" s="521"/>
      <c r="B72" s="522"/>
      <c r="C72" s="500"/>
      <c r="D72" s="500"/>
      <c r="E72" s="500"/>
      <c r="F72" s="500"/>
      <c r="G72" s="500"/>
      <c r="H72" s="500"/>
      <c r="I72" s="500"/>
      <c r="J72" s="500"/>
      <c r="K72" s="500"/>
      <c r="L72" s="500"/>
      <c r="M72" s="523"/>
    </row>
    <row r="73" spans="1:17" x14ac:dyDescent="0.25">
      <c r="A73" s="521"/>
      <c r="B73" s="524" t="s">
        <v>446</v>
      </c>
      <c r="C73" s="525" t="s">
        <v>450</v>
      </c>
      <c r="D73" s="526"/>
      <c r="E73" s="527" t="s">
        <v>447</v>
      </c>
      <c r="F73" s="527"/>
      <c r="G73" s="526"/>
      <c r="H73" s="526"/>
      <c r="I73" s="526"/>
      <c r="J73" s="526"/>
      <c r="K73" s="526"/>
      <c r="L73" s="526"/>
      <c r="M73" s="528"/>
    </row>
    <row r="74" spans="1:17" ht="34.5" customHeight="1" x14ac:dyDescent="0.25">
      <c r="A74" s="521"/>
      <c r="B74" s="529" t="s">
        <v>448</v>
      </c>
      <c r="C74" s="501"/>
      <c r="D74" s="501"/>
      <c r="E74" s="530" t="s">
        <v>449</v>
      </c>
      <c r="F74" s="530"/>
      <c r="G74" s="501"/>
      <c r="H74" s="501"/>
      <c r="I74" s="501"/>
      <c r="J74" s="501"/>
      <c r="K74" s="501"/>
      <c r="L74" s="501"/>
      <c r="M74" s="531"/>
    </row>
    <row r="75" spans="1:17" x14ac:dyDescent="0.25">
      <c r="A75" s="521"/>
    </row>
    <row r="76" spans="1:17" x14ac:dyDescent="0.25">
      <c r="A76" s="521"/>
      <c r="G76" s="537">
        <f>'5.1.2.2 Pricing Schedul Part 1A'!N27+'5.1.2.3 Pricing Schedul Part 1B'!N27+'5.1.2.4 Pricing Schedule Part1C'!L27+'5.1.2.5 Pricing Schedule Part1D'!N27</f>
        <v>0</v>
      </c>
    </row>
    <row r="77" spans="1:17" x14ac:dyDescent="0.25">
      <c r="A77" s="521"/>
      <c r="G77" s="538">
        <f>G76/17.7044</f>
        <v>0</v>
      </c>
    </row>
    <row r="78" spans="1:17" x14ac:dyDescent="0.25">
      <c r="A78" s="521"/>
    </row>
    <row r="79" spans="1:17" x14ac:dyDescent="0.25">
      <c r="A79" s="521"/>
    </row>
    <row r="80" spans="1:17" x14ac:dyDescent="0.25">
      <c r="A80" s="521"/>
    </row>
    <row r="81" spans="1:6" x14ac:dyDescent="0.25">
      <c r="A81" s="521"/>
      <c r="E81" s="532"/>
      <c r="F81" s="532"/>
    </row>
    <row r="82" spans="1:6" x14ac:dyDescent="0.25">
      <c r="A82" s="521"/>
    </row>
    <row r="83" spans="1:6" x14ac:dyDescent="0.25">
      <c r="A83" s="521"/>
    </row>
    <row r="84" spans="1:6" x14ac:dyDescent="0.25">
      <c r="A84" s="521"/>
    </row>
    <row r="85" spans="1:6" x14ac:dyDescent="0.25">
      <c r="A85" s="521"/>
    </row>
    <row r="86" spans="1:6" x14ac:dyDescent="0.25">
      <c r="A86" s="521"/>
    </row>
    <row r="87" spans="1:6" x14ac:dyDescent="0.25">
      <c r="A87" s="521"/>
    </row>
    <row r="88" spans="1:6" x14ac:dyDescent="0.25">
      <c r="A88" s="521"/>
    </row>
    <row r="89" spans="1:6" x14ac:dyDescent="0.25">
      <c r="A89" s="521"/>
    </row>
    <row r="90" spans="1:6" x14ac:dyDescent="0.25">
      <c r="A90" s="521"/>
    </row>
    <row r="91" spans="1:6" x14ac:dyDescent="0.25">
      <c r="A91" s="521"/>
    </row>
    <row r="92" spans="1:6" x14ac:dyDescent="0.25">
      <c r="A92" s="521"/>
    </row>
    <row r="93" spans="1:6" x14ac:dyDescent="0.25">
      <c r="A93" s="521"/>
    </row>
    <row r="94" spans="1:6" x14ac:dyDescent="0.25">
      <c r="A94" s="492"/>
    </row>
    <row r="95" spans="1:6" x14ac:dyDescent="0.25">
      <c r="A95" s="492"/>
    </row>
    <row r="96" spans="1:6" x14ac:dyDescent="0.25">
      <c r="A96" s="492"/>
    </row>
    <row r="97" spans="1:1" x14ac:dyDescent="0.25">
      <c r="A97" s="492"/>
    </row>
    <row r="98" spans="1:1" x14ac:dyDescent="0.25">
      <c r="A98" s="492"/>
    </row>
    <row r="99" spans="1:1" x14ac:dyDescent="0.25">
      <c r="A99" s="492"/>
    </row>
    <row r="100" spans="1:1" x14ac:dyDescent="0.25">
      <c r="A100" s="492"/>
    </row>
    <row r="101" spans="1:1" x14ac:dyDescent="0.25">
      <c r="A101" s="492"/>
    </row>
    <row r="102" spans="1:1" x14ac:dyDescent="0.25">
      <c r="A102" s="492"/>
    </row>
    <row r="103" spans="1:1" x14ac:dyDescent="0.25">
      <c r="A103" s="492"/>
    </row>
    <row r="104" spans="1:1" x14ac:dyDescent="0.25">
      <c r="A104" s="492"/>
    </row>
    <row r="105" spans="1:1" x14ac:dyDescent="0.25">
      <c r="A105" s="492"/>
    </row>
    <row r="106" spans="1:1" x14ac:dyDescent="0.25">
      <c r="A106" s="492"/>
    </row>
    <row r="107" spans="1:1" x14ac:dyDescent="0.25">
      <c r="A107" s="492"/>
    </row>
    <row r="108" spans="1:1" x14ac:dyDescent="0.25">
      <c r="A108" s="492"/>
    </row>
    <row r="109" spans="1:1" x14ac:dyDescent="0.25">
      <c r="A109" s="492"/>
    </row>
    <row r="110" spans="1:1" x14ac:dyDescent="0.25">
      <c r="A110" s="492"/>
    </row>
    <row r="111" spans="1:1" x14ac:dyDescent="0.25">
      <c r="A111" s="492"/>
    </row>
    <row r="112" spans="1:1" x14ac:dyDescent="0.25">
      <c r="A112" s="492"/>
    </row>
    <row r="113" spans="1:1" x14ac:dyDescent="0.25">
      <c r="A113" s="492"/>
    </row>
    <row r="114" spans="1:1" x14ac:dyDescent="0.25">
      <c r="A114" s="492"/>
    </row>
    <row r="115" spans="1:1" x14ac:dyDescent="0.25">
      <c r="A115" s="492"/>
    </row>
    <row r="116" spans="1:1" x14ac:dyDescent="0.25">
      <c r="A116" s="492"/>
    </row>
    <row r="117" spans="1:1" x14ac:dyDescent="0.25">
      <c r="A117" s="492"/>
    </row>
    <row r="118" spans="1:1" x14ac:dyDescent="0.25">
      <c r="A118" s="492"/>
    </row>
    <row r="119" spans="1:1" x14ac:dyDescent="0.25">
      <c r="A119" s="492"/>
    </row>
    <row r="120" spans="1:1" x14ac:dyDescent="0.25">
      <c r="A120" s="492"/>
    </row>
    <row r="121" spans="1:1" x14ac:dyDescent="0.25">
      <c r="A121" s="492"/>
    </row>
    <row r="122" spans="1:1" x14ac:dyDescent="0.25">
      <c r="A122" s="492"/>
    </row>
    <row r="123" spans="1:1" x14ac:dyDescent="0.25">
      <c r="A123" s="492"/>
    </row>
    <row r="124" spans="1:1" x14ac:dyDescent="0.25">
      <c r="A124" s="492"/>
    </row>
    <row r="125" spans="1:1" x14ac:dyDescent="0.25">
      <c r="A125" s="492"/>
    </row>
    <row r="126" spans="1:1" x14ac:dyDescent="0.25">
      <c r="A126" s="492"/>
    </row>
    <row r="127" spans="1:1" x14ac:dyDescent="0.25">
      <c r="A127" s="492"/>
    </row>
    <row r="128" spans="1:1" x14ac:dyDescent="0.25">
      <c r="A128" s="492"/>
    </row>
    <row r="129" spans="1:1" x14ac:dyDescent="0.25">
      <c r="A129" s="492"/>
    </row>
    <row r="130" spans="1:1" x14ac:dyDescent="0.25">
      <c r="A130" s="492"/>
    </row>
    <row r="131" spans="1:1" x14ac:dyDescent="0.25">
      <c r="A131" s="492"/>
    </row>
    <row r="132" spans="1:1" x14ac:dyDescent="0.25">
      <c r="A132" s="492"/>
    </row>
    <row r="133" spans="1:1" x14ac:dyDescent="0.25">
      <c r="A133" s="492"/>
    </row>
    <row r="134" spans="1:1" x14ac:dyDescent="0.25">
      <c r="A134" s="492"/>
    </row>
    <row r="135" spans="1:1" x14ac:dyDescent="0.25">
      <c r="A135" s="492"/>
    </row>
    <row r="136" spans="1:1" x14ac:dyDescent="0.25">
      <c r="A136" s="492"/>
    </row>
    <row r="137" spans="1:1" x14ac:dyDescent="0.25">
      <c r="A137" s="492"/>
    </row>
    <row r="138" spans="1:1" x14ac:dyDescent="0.25">
      <c r="A138" s="492"/>
    </row>
    <row r="139" spans="1:1" x14ac:dyDescent="0.25">
      <c r="A139" s="492"/>
    </row>
    <row r="140" spans="1:1" x14ac:dyDescent="0.25">
      <c r="A140" s="492"/>
    </row>
    <row r="141" spans="1:1" x14ac:dyDescent="0.25">
      <c r="A141" s="492"/>
    </row>
    <row r="142" spans="1:1" x14ac:dyDescent="0.25">
      <c r="A142" s="492"/>
    </row>
    <row r="143" spans="1:1" x14ac:dyDescent="0.25">
      <c r="A143" s="492"/>
    </row>
    <row r="144" spans="1:1" x14ac:dyDescent="0.25">
      <c r="A144" s="492"/>
    </row>
    <row r="145" spans="1:1" x14ac:dyDescent="0.25">
      <c r="A145" s="492"/>
    </row>
    <row r="146" spans="1:1" x14ac:dyDescent="0.25">
      <c r="A146" s="492"/>
    </row>
    <row r="147" spans="1:1" x14ac:dyDescent="0.25">
      <c r="A147" s="492"/>
    </row>
    <row r="148" spans="1:1" x14ac:dyDescent="0.25">
      <c r="A148" s="492"/>
    </row>
    <row r="149" spans="1:1" x14ac:dyDescent="0.25">
      <c r="A149" s="492"/>
    </row>
    <row r="150" spans="1:1" x14ac:dyDescent="0.25">
      <c r="A150" s="492"/>
    </row>
    <row r="151" spans="1:1" x14ac:dyDescent="0.25">
      <c r="A151" s="492"/>
    </row>
    <row r="152" spans="1:1" x14ac:dyDescent="0.25">
      <c r="A152" s="492"/>
    </row>
    <row r="153" spans="1:1" x14ac:dyDescent="0.25">
      <c r="A153" s="492"/>
    </row>
    <row r="154" spans="1:1" x14ac:dyDescent="0.25">
      <c r="A154" s="492"/>
    </row>
    <row r="155" spans="1:1" x14ac:dyDescent="0.25">
      <c r="A155" s="492"/>
    </row>
    <row r="156" spans="1:1" x14ac:dyDescent="0.25">
      <c r="A156" s="492"/>
    </row>
    <row r="157" spans="1:1" x14ac:dyDescent="0.25">
      <c r="A157" s="492"/>
    </row>
    <row r="158" spans="1:1" x14ac:dyDescent="0.25">
      <c r="A158" s="492"/>
    </row>
    <row r="159" spans="1:1" x14ac:dyDescent="0.25">
      <c r="A159" s="492"/>
    </row>
    <row r="160" spans="1:1" x14ac:dyDescent="0.25">
      <c r="A160" s="492"/>
    </row>
    <row r="161" spans="1:1" x14ac:dyDescent="0.25">
      <c r="A161" s="492"/>
    </row>
    <row r="162" spans="1:1" x14ac:dyDescent="0.25">
      <c r="A162" s="492"/>
    </row>
    <row r="163" spans="1:1" x14ac:dyDescent="0.25">
      <c r="A163" s="492"/>
    </row>
    <row r="164" spans="1:1" x14ac:dyDescent="0.25">
      <c r="A164" s="492"/>
    </row>
    <row r="165" spans="1:1" x14ac:dyDescent="0.25">
      <c r="A165" s="492"/>
    </row>
    <row r="166" spans="1:1" x14ac:dyDescent="0.25">
      <c r="A166" s="492"/>
    </row>
    <row r="167" spans="1:1" x14ac:dyDescent="0.25">
      <c r="A167" s="492"/>
    </row>
    <row r="168" spans="1:1" x14ac:dyDescent="0.25">
      <c r="A168" s="492"/>
    </row>
    <row r="169" spans="1:1" x14ac:dyDescent="0.25">
      <c r="A169" s="492"/>
    </row>
    <row r="170" spans="1:1" x14ac:dyDescent="0.25">
      <c r="A170" s="492"/>
    </row>
    <row r="171" spans="1:1" x14ac:dyDescent="0.25">
      <c r="A171" s="492"/>
    </row>
    <row r="172" spans="1:1" x14ac:dyDescent="0.25">
      <c r="A172" s="492"/>
    </row>
    <row r="173" spans="1:1" x14ac:dyDescent="0.25">
      <c r="A173" s="492"/>
    </row>
    <row r="174" spans="1:1" x14ac:dyDescent="0.25">
      <c r="A174" s="492"/>
    </row>
    <row r="175" spans="1:1" x14ac:dyDescent="0.25">
      <c r="A175" s="492"/>
    </row>
    <row r="176" spans="1:1" x14ac:dyDescent="0.25">
      <c r="A176" s="492"/>
    </row>
    <row r="177" spans="1:1" x14ac:dyDescent="0.25">
      <c r="A177" s="492"/>
    </row>
    <row r="178" spans="1:1" x14ac:dyDescent="0.25">
      <c r="A178" s="492"/>
    </row>
    <row r="179" spans="1:1" x14ac:dyDescent="0.25">
      <c r="A179" s="492"/>
    </row>
    <row r="180" spans="1:1" x14ac:dyDescent="0.25">
      <c r="A180" s="492"/>
    </row>
    <row r="181" spans="1:1" x14ac:dyDescent="0.25">
      <c r="A181" s="492"/>
    </row>
    <row r="182" spans="1:1" x14ac:dyDescent="0.25">
      <c r="A182" s="492"/>
    </row>
    <row r="183" spans="1:1" x14ac:dyDescent="0.25">
      <c r="A183" s="492"/>
    </row>
    <row r="184" spans="1:1" x14ac:dyDescent="0.25">
      <c r="A184" s="492"/>
    </row>
    <row r="185" spans="1:1" x14ac:dyDescent="0.25">
      <c r="A185" s="492"/>
    </row>
    <row r="186" spans="1:1" x14ac:dyDescent="0.25">
      <c r="A186" s="492"/>
    </row>
    <row r="187" spans="1:1" x14ac:dyDescent="0.25">
      <c r="A187" s="492"/>
    </row>
    <row r="188" spans="1:1" x14ac:dyDescent="0.25">
      <c r="A188" s="492"/>
    </row>
    <row r="189" spans="1:1" x14ac:dyDescent="0.25">
      <c r="A189" s="492"/>
    </row>
    <row r="190" spans="1:1" x14ac:dyDescent="0.25">
      <c r="A190" s="492"/>
    </row>
    <row r="191" spans="1:1" x14ac:dyDescent="0.25">
      <c r="A191" s="492"/>
    </row>
    <row r="192" spans="1:1" x14ac:dyDescent="0.25">
      <c r="A192" s="492"/>
    </row>
    <row r="193" spans="1:1" x14ac:dyDescent="0.25">
      <c r="A193" s="492"/>
    </row>
    <row r="194" spans="1:1" x14ac:dyDescent="0.25">
      <c r="A194" s="492"/>
    </row>
    <row r="195" spans="1:1" x14ac:dyDescent="0.25">
      <c r="A195" s="492"/>
    </row>
    <row r="196" spans="1:1" x14ac:dyDescent="0.25">
      <c r="A196" s="492"/>
    </row>
    <row r="197" spans="1:1" x14ac:dyDescent="0.25">
      <c r="A197" s="492"/>
    </row>
    <row r="198" spans="1:1" x14ac:dyDescent="0.25">
      <c r="A198" s="492"/>
    </row>
    <row r="199" spans="1:1" x14ac:dyDescent="0.25">
      <c r="A199" s="492"/>
    </row>
    <row r="200" spans="1:1" x14ac:dyDescent="0.25">
      <c r="A200" s="492"/>
    </row>
    <row r="201" spans="1:1" x14ac:dyDescent="0.25">
      <c r="A201" s="492"/>
    </row>
    <row r="202" spans="1:1" x14ac:dyDescent="0.25">
      <c r="A202" s="492"/>
    </row>
    <row r="203" spans="1:1" x14ac:dyDescent="0.25">
      <c r="A203" s="492"/>
    </row>
    <row r="204" spans="1:1" x14ac:dyDescent="0.25">
      <c r="A204" s="492"/>
    </row>
    <row r="205" spans="1:1" x14ac:dyDescent="0.25">
      <c r="A205" s="492"/>
    </row>
    <row r="206" spans="1:1" x14ac:dyDescent="0.25">
      <c r="A206" s="492"/>
    </row>
    <row r="207" spans="1:1" x14ac:dyDescent="0.25">
      <c r="A207" s="492"/>
    </row>
    <row r="208" spans="1:1" x14ac:dyDescent="0.25">
      <c r="A208" s="492"/>
    </row>
    <row r="209" spans="1:1" x14ac:dyDescent="0.25">
      <c r="A209" s="492"/>
    </row>
    <row r="210" spans="1:1" x14ac:dyDescent="0.25">
      <c r="A210" s="492"/>
    </row>
    <row r="211" spans="1:1" x14ac:dyDescent="0.25">
      <c r="A211" s="492"/>
    </row>
    <row r="212" spans="1:1" x14ac:dyDescent="0.25">
      <c r="A212" s="492"/>
    </row>
    <row r="213" spans="1:1" x14ac:dyDescent="0.25">
      <c r="A213" s="492"/>
    </row>
    <row r="214" spans="1:1" x14ac:dyDescent="0.25">
      <c r="A214" s="492"/>
    </row>
    <row r="215" spans="1:1" x14ac:dyDescent="0.25">
      <c r="A215" s="492"/>
    </row>
    <row r="216" spans="1:1" x14ac:dyDescent="0.25">
      <c r="A216" s="492"/>
    </row>
    <row r="217" spans="1:1" x14ac:dyDescent="0.25">
      <c r="A217" s="492"/>
    </row>
    <row r="218" spans="1:1" x14ac:dyDescent="0.25">
      <c r="A218" s="492"/>
    </row>
    <row r="219" spans="1:1" x14ac:dyDescent="0.25">
      <c r="A219" s="492"/>
    </row>
    <row r="220" spans="1:1" x14ac:dyDescent="0.25">
      <c r="A220" s="492"/>
    </row>
    <row r="221" spans="1:1" x14ac:dyDescent="0.25">
      <c r="A221" s="492"/>
    </row>
    <row r="222" spans="1:1" x14ac:dyDescent="0.25">
      <c r="A222" s="492"/>
    </row>
    <row r="223" spans="1:1" x14ac:dyDescent="0.25">
      <c r="A223" s="492"/>
    </row>
    <row r="224" spans="1:1" x14ac:dyDescent="0.25">
      <c r="A224" s="492"/>
    </row>
    <row r="225" spans="1:1" x14ac:dyDescent="0.25">
      <c r="A225" s="492"/>
    </row>
    <row r="226" spans="1:1" x14ac:dyDescent="0.25">
      <c r="A226" s="492"/>
    </row>
    <row r="227" spans="1:1" x14ac:dyDescent="0.25">
      <c r="A227" s="492"/>
    </row>
    <row r="228" spans="1:1" x14ac:dyDescent="0.25">
      <c r="A228" s="492"/>
    </row>
    <row r="229" spans="1:1" x14ac:dyDescent="0.25">
      <c r="A229" s="492"/>
    </row>
    <row r="230" spans="1:1" x14ac:dyDescent="0.25">
      <c r="A230" s="492"/>
    </row>
    <row r="231" spans="1:1" x14ac:dyDescent="0.25">
      <c r="A231" s="492"/>
    </row>
    <row r="232" spans="1:1" x14ac:dyDescent="0.25">
      <c r="A232" s="492"/>
    </row>
    <row r="233" spans="1:1" x14ac:dyDescent="0.25">
      <c r="A233" s="492"/>
    </row>
    <row r="234" spans="1:1" x14ac:dyDescent="0.25">
      <c r="A234" s="492"/>
    </row>
    <row r="235" spans="1:1" x14ac:dyDescent="0.25">
      <c r="A235" s="492"/>
    </row>
    <row r="236" spans="1:1" x14ac:dyDescent="0.25">
      <c r="A236" s="492"/>
    </row>
    <row r="237" spans="1:1" x14ac:dyDescent="0.25">
      <c r="A237" s="492"/>
    </row>
    <row r="238" spans="1:1" x14ac:dyDescent="0.25">
      <c r="A238" s="492"/>
    </row>
    <row r="239" spans="1:1" x14ac:dyDescent="0.25">
      <c r="A239" s="492"/>
    </row>
    <row r="240" spans="1:1" x14ac:dyDescent="0.25">
      <c r="A240" s="492"/>
    </row>
    <row r="241" spans="1:1" x14ac:dyDescent="0.25">
      <c r="A241" s="492"/>
    </row>
    <row r="242" spans="1:1" x14ac:dyDescent="0.25">
      <c r="A242" s="492"/>
    </row>
    <row r="243" spans="1:1" x14ac:dyDescent="0.25">
      <c r="A243" s="492"/>
    </row>
    <row r="244" spans="1:1" x14ac:dyDescent="0.25">
      <c r="A244" s="492"/>
    </row>
    <row r="245" spans="1:1" x14ac:dyDescent="0.25">
      <c r="A245" s="492"/>
    </row>
    <row r="246" spans="1:1" x14ac:dyDescent="0.25">
      <c r="A246" s="492"/>
    </row>
    <row r="247" spans="1:1" x14ac:dyDescent="0.25">
      <c r="A247" s="492"/>
    </row>
    <row r="248" spans="1:1" x14ac:dyDescent="0.25">
      <c r="A248" s="492"/>
    </row>
    <row r="249" spans="1:1" x14ac:dyDescent="0.25">
      <c r="A249" s="492"/>
    </row>
    <row r="250" spans="1:1" x14ac:dyDescent="0.25">
      <c r="A250" s="492"/>
    </row>
    <row r="251" spans="1:1" x14ac:dyDescent="0.25">
      <c r="A251" s="492"/>
    </row>
    <row r="252" spans="1:1" x14ac:dyDescent="0.25">
      <c r="A252" s="492"/>
    </row>
    <row r="253" spans="1:1" x14ac:dyDescent="0.25">
      <c r="A253" s="492"/>
    </row>
    <row r="254" spans="1:1" x14ac:dyDescent="0.25">
      <c r="A254" s="492"/>
    </row>
    <row r="255" spans="1:1" x14ac:dyDescent="0.25">
      <c r="A255" s="492"/>
    </row>
    <row r="256" spans="1:1" x14ac:dyDescent="0.25">
      <c r="A256" s="492"/>
    </row>
    <row r="257" spans="1:1" x14ac:dyDescent="0.25">
      <c r="A257" s="492"/>
    </row>
    <row r="258" spans="1:1" x14ac:dyDescent="0.25">
      <c r="A258" s="492"/>
    </row>
    <row r="259" spans="1:1" x14ac:dyDescent="0.25">
      <c r="A259" s="492"/>
    </row>
    <row r="260" spans="1:1" x14ac:dyDescent="0.25">
      <c r="A260" s="492"/>
    </row>
    <row r="261" spans="1:1" x14ac:dyDescent="0.25">
      <c r="A261" s="492"/>
    </row>
    <row r="262" spans="1:1" x14ac:dyDescent="0.25">
      <c r="A262" s="492"/>
    </row>
    <row r="263" spans="1:1" x14ac:dyDescent="0.25">
      <c r="A263" s="492"/>
    </row>
    <row r="264" spans="1:1" x14ac:dyDescent="0.25">
      <c r="A264" s="492"/>
    </row>
    <row r="265" spans="1:1" x14ac:dyDescent="0.25">
      <c r="A265" s="492"/>
    </row>
    <row r="266" spans="1:1" x14ac:dyDescent="0.25">
      <c r="A266" s="492"/>
    </row>
    <row r="267" spans="1:1" x14ac:dyDescent="0.25">
      <c r="A267" s="492"/>
    </row>
    <row r="268" spans="1:1" x14ac:dyDescent="0.25">
      <c r="A268" s="492"/>
    </row>
    <row r="269" spans="1:1" x14ac:dyDescent="0.25">
      <c r="A269" s="492"/>
    </row>
    <row r="270" spans="1:1" x14ac:dyDescent="0.25">
      <c r="A270" s="492"/>
    </row>
    <row r="271" spans="1:1" x14ac:dyDescent="0.25">
      <c r="A271" s="492"/>
    </row>
    <row r="272" spans="1:1" x14ac:dyDescent="0.25">
      <c r="A272" s="492"/>
    </row>
    <row r="273" spans="1:1" x14ac:dyDescent="0.25">
      <c r="A273" s="492"/>
    </row>
    <row r="274" spans="1:1" x14ac:dyDescent="0.25">
      <c r="A274" s="492"/>
    </row>
    <row r="275" spans="1:1" x14ac:dyDescent="0.25">
      <c r="A275" s="492"/>
    </row>
    <row r="276" spans="1:1" x14ac:dyDescent="0.25">
      <c r="A276" s="492"/>
    </row>
    <row r="277" spans="1:1" x14ac:dyDescent="0.25">
      <c r="A277" s="492"/>
    </row>
    <row r="278" spans="1:1" x14ac:dyDescent="0.25">
      <c r="A278" s="492"/>
    </row>
    <row r="279" spans="1:1" x14ac:dyDescent="0.25">
      <c r="A279" s="492"/>
    </row>
    <row r="280" spans="1:1" x14ac:dyDescent="0.25">
      <c r="A280" s="492"/>
    </row>
    <row r="281" spans="1:1" x14ac:dyDescent="0.25">
      <c r="A281" s="492"/>
    </row>
    <row r="282" spans="1:1" x14ac:dyDescent="0.25">
      <c r="A282" s="492"/>
    </row>
    <row r="283" spans="1:1" x14ac:dyDescent="0.25">
      <c r="A283" s="492"/>
    </row>
    <row r="284" spans="1:1" x14ac:dyDescent="0.25">
      <c r="A284" s="492"/>
    </row>
    <row r="285" spans="1:1" x14ac:dyDescent="0.25">
      <c r="A285" s="492"/>
    </row>
    <row r="286" spans="1:1" x14ac:dyDescent="0.25">
      <c r="A286" s="492"/>
    </row>
    <row r="287" spans="1:1" x14ac:dyDescent="0.25">
      <c r="A287" s="492"/>
    </row>
    <row r="288" spans="1:1" x14ac:dyDescent="0.25">
      <c r="A288" s="492"/>
    </row>
    <row r="289" spans="1:1" x14ac:dyDescent="0.25">
      <c r="A289" s="492"/>
    </row>
    <row r="290" spans="1:1" x14ac:dyDescent="0.25">
      <c r="A290" s="492"/>
    </row>
    <row r="291" spans="1:1" x14ac:dyDescent="0.25">
      <c r="A291" s="492"/>
    </row>
    <row r="292" spans="1:1" x14ac:dyDescent="0.25">
      <c r="A292" s="492"/>
    </row>
    <row r="293" spans="1:1" x14ac:dyDescent="0.25">
      <c r="A293" s="492"/>
    </row>
    <row r="294" spans="1:1" x14ac:dyDescent="0.25">
      <c r="A294" s="492"/>
    </row>
    <row r="295" spans="1:1" x14ac:dyDescent="0.25">
      <c r="A295" s="492"/>
    </row>
    <row r="296" spans="1:1" x14ac:dyDescent="0.25">
      <c r="A296" s="492"/>
    </row>
    <row r="297" spans="1:1" x14ac:dyDescent="0.25">
      <c r="A297" s="492"/>
    </row>
    <row r="298" spans="1:1" x14ac:dyDescent="0.25">
      <c r="A298" s="492"/>
    </row>
    <row r="299" spans="1:1" x14ac:dyDescent="0.25">
      <c r="A299" s="492"/>
    </row>
    <row r="300" spans="1:1" x14ac:dyDescent="0.25">
      <c r="A300" s="492"/>
    </row>
    <row r="301" spans="1:1" x14ac:dyDescent="0.25">
      <c r="A301" s="492"/>
    </row>
    <row r="302" spans="1:1" x14ac:dyDescent="0.25">
      <c r="A302" s="492"/>
    </row>
    <row r="303" spans="1:1" x14ac:dyDescent="0.25">
      <c r="A303" s="492"/>
    </row>
    <row r="304" spans="1:1" x14ac:dyDescent="0.25">
      <c r="A304" s="492"/>
    </row>
    <row r="305" spans="1:1" x14ac:dyDescent="0.25">
      <c r="A305" s="492"/>
    </row>
    <row r="306" spans="1:1" x14ac:dyDescent="0.25">
      <c r="A306" s="492"/>
    </row>
    <row r="307" spans="1:1" x14ac:dyDescent="0.25">
      <c r="A307" s="492"/>
    </row>
    <row r="308" spans="1:1" x14ac:dyDescent="0.25">
      <c r="A308" s="492"/>
    </row>
    <row r="309" spans="1:1" x14ac:dyDescent="0.25">
      <c r="A309" s="492"/>
    </row>
    <row r="310" spans="1:1" x14ac:dyDescent="0.25">
      <c r="A310" s="492"/>
    </row>
    <row r="311" spans="1:1" x14ac:dyDescent="0.25">
      <c r="A311" s="492"/>
    </row>
    <row r="312" spans="1:1" x14ac:dyDescent="0.25">
      <c r="A312" s="492"/>
    </row>
    <row r="313" spans="1:1" x14ac:dyDescent="0.25">
      <c r="A313" s="492"/>
    </row>
    <row r="314" spans="1:1" x14ac:dyDescent="0.25">
      <c r="A314" s="492"/>
    </row>
    <row r="315" spans="1:1" x14ac:dyDescent="0.25">
      <c r="A315" s="492"/>
    </row>
    <row r="316" spans="1:1" x14ac:dyDescent="0.25">
      <c r="A316" s="492"/>
    </row>
    <row r="317" spans="1:1" x14ac:dyDescent="0.25">
      <c r="A317" s="492"/>
    </row>
    <row r="318" spans="1:1" x14ac:dyDescent="0.25">
      <c r="A318" s="492"/>
    </row>
    <row r="319" spans="1:1" x14ac:dyDescent="0.25">
      <c r="A319" s="492"/>
    </row>
    <row r="320" spans="1:1" x14ac:dyDescent="0.25">
      <c r="A320" s="492"/>
    </row>
    <row r="321" spans="1:1" x14ac:dyDescent="0.25">
      <c r="A321" s="492"/>
    </row>
    <row r="322" spans="1:1" x14ac:dyDescent="0.25">
      <c r="A322" s="492"/>
    </row>
    <row r="323" spans="1:1" x14ac:dyDescent="0.25">
      <c r="A323" s="492"/>
    </row>
    <row r="324" spans="1:1" x14ac:dyDescent="0.25">
      <c r="A324" s="492"/>
    </row>
    <row r="325" spans="1:1" x14ac:dyDescent="0.25">
      <c r="A325" s="492"/>
    </row>
    <row r="326" spans="1:1" x14ac:dyDescent="0.25">
      <c r="A326" s="492"/>
    </row>
    <row r="327" spans="1:1" x14ac:dyDescent="0.25">
      <c r="A327" s="492"/>
    </row>
    <row r="328" spans="1:1" x14ac:dyDescent="0.25">
      <c r="A328" s="492"/>
    </row>
    <row r="329" spans="1:1" x14ac:dyDescent="0.25">
      <c r="A329" s="492"/>
    </row>
    <row r="330" spans="1:1" x14ac:dyDescent="0.25">
      <c r="A330" s="492"/>
    </row>
    <row r="331" spans="1:1" x14ac:dyDescent="0.25">
      <c r="A331" s="492"/>
    </row>
    <row r="332" spans="1:1" x14ac:dyDescent="0.25">
      <c r="A332" s="492"/>
    </row>
    <row r="333" spans="1:1" x14ac:dyDescent="0.25">
      <c r="A333" s="492"/>
    </row>
    <row r="334" spans="1:1" x14ac:dyDescent="0.25">
      <c r="A334" s="492"/>
    </row>
    <row r="335" spans="1:1" x14ac:dyDescent="0.25">
      <c r="A335" s="492"/>
    </row>
    <row r="336" spans="1:1" x14ac:dyDescent="0.25">
      <c r="A336" s="492"/>
    </row>
    <row r="337" spans="1:1" x14ac:dyDescent="0.25">
      <c r="A337" s="492"/>
    </row>
    <row r="338" spans="1:1" x14ac:dyDescent="0.25">
      <c r="A338" s="492"/>
    </row>
    <row r="339" spans="1:1" x14ac:dyDescent="0.25">
      <c r="A339" s="492"/>
    </row>
    <row r="340" spans="1:1" x14ac:dyDescent="0.25">
      <c r="A340" s="492"/>
    </row>
    <row r="341" spans="1:1" x14ac:dyDescent="0.25">
      <c r="A341" s="492"/>
    </row>
    <row r="342" spans="1:1" x14ac:dyDescent="0.25">
      <c r="A342" s="492"/>
    </row>
    <row r="343" spans="1:1" x14ac:dyDescent="0.25">
      <c r="A343" s="492"/>
    </row>
    <row r="344" spans="1:1" x14ac:dyDescent="0.25">
      <c r="A344" s="492"/>
    </row>
    <row r="345" spans="1:1" x14ac:dyDescent="0.25">
      <c r="A345" s="492"/>
    </row>
    <row r="346" spans="1:1" x14ac:dyDescent="0.25">
      <c r="A346" s="492"/>
    </row>
    <row r="347" spans="1:1" x14ac:dyDescent="0.25">
      <c r="A347" s="492"/>
    </row>
    <row r="348" spans="1:1" x14ac:dyDescent="0.25">
      <c r="A348" s="492"/>
    </row>
    <row r="349" spans="1:1" x14ac:dyDescent="0.25">
      <c r="A349" s="492"/>
    </row>
    <row r="350" spans="1:1" x14ac:dyDescent="0.25">
      <c r="A350" s="492"/>
    </row>
    <row r="351" spans="1:1" x14ac:dyDescent="0.25">
      <c r="A351" s="492"/>
    </row>
    <row r="352" spans="1:1" x14ac:dyDescent="0.25">
      <c r="A352" s="492"/>
    </row>
    <row r="353" spans="1:1" x14ac:dyDescent="0.25">
      <c r="A353" s="492"/>
    </row>
    <row r="354" spans="1:1" x14ac:dyDescent="0.25">
      <c r="A354" s="492"/>
    </row>
    <row r="355" spans="1:1" x14ac:dyDescent="0.25">
      <c r="A355" s="492"/>
    </row>
    <row r="356" spans="1:1" x14ac:dyDescent="0.25">
      <c r="A356" s="492"/>
    </row>
    <row r="357" spans="1:1" x14ac:dyDescent="0.25">
      <c r="A357" s="492"/>
    </row>
    <row r="358" spans="1:1" x14ac:dyDescent="0.25">
      <c r="A358" s="492"/>
    </row>
    <row r="359" spans="1:1" x14ac:dyDescent="0.25">
      <c r="A359" s="492"/>
    </row>
    <row r="360" spans="1:1" x14ac:dyDescent="0.25">
      <c r="A360" s="492"/>
    </row>
    <row r="361" spans="1:1" x14ac:dyDescent="0.25">
      <c r="A361" s="492"/>
    </row>
    <row r="362" spans="1:1" x14ac:dyDescent="0.25">
      <c r="A362" s="492"/>
    </row>
    <row r="363" spans="1:1" x14ac:dyDescent="0.25">
      <c r="A363" s="492"/>
    </row>
    <row r="364" spans="1:1" x14ac:dyDescent="0.25">
      <c r="A364" s="492"/>
    </row>
    <row r="365" spans="1:1" x14ac:dyDescent="0.25">
      <c r="A365" s="492"/>
    </row>
    <row r="366" spans="1:1" x14ac:dyDescent="0.25">
      <c r="A366" s="492"/>
    </row>
    <row r="367" spans="1:1" x14ac:dyDescent="0.25">
      <c r="A367" s="492"/>
    </row>
    <row r="368" spans="1:1" x14ac:dyDescent="0.25">
      <c r="A368" s="492"/>
    </row>
    <row r="369" spans="1:1" x14ac:dyDescent="0.25">
      <c r="A369" s="492"/>
    </row>
    <row r="370" spans="1:1" x14ac:dyDescent="0.25">
      <c r="A370" s="492"/>
    </row>
    <row r="371" spans="1:1" x14ac:dyDescent="0.25">
      <c r="A371" s="492"/>
    </row>
    <row r="372" spans="1:1" x14ac:dyDescent="0.25">
      <c r="A372" s="492"/>
    </row>
    <row r="373" spans="1:1" x14ac:dyDescent="0.25">
      <c r="A373" s="492"/>
    </row>
    <row r="374" spans="1:1" x14ac:dyDescent="0.25">
      <c r="A374" s="492"/>
    </row>
    <row r="375" spans="1:1" x14ac:dyDescent="0.25">
      <c r="A375" s="492"/>
    </row>
    <row r="376" spans="1:1" x14ac:dyDescent="0.25">
      <c r="A376" s="492"/>
    </row>
    <row r="377" spans="1:1" x14ac:dyDescent="0.25">
      <c r="A377" s="492"/>
    </row>
    <row r="378" spans="1:1" x14ac:dyDescent="0.25">
      <c r="A378" s="492"/>
    </row>
    <row r="379" spans="1:1" x14ac:dyDescent="0.25">
      <c r="A379" s="492"/>
    </row>
    <row r="380" spans="1:1" x14ac:dyDescent="0.25">
      <c r="A380" s="492"/>
    </row>
    <row r="381" spans="1:1" x14ac:dyDescent="0.25">
      <c r="A381" s="492"/>
    </row>
    <row r="382" spans="1:1" x14ac:dyDescent="0.25">
      <c r="A382" s="492"/>
    </row>
    <row r="383" spans="1:1" x14ac:dyDescent="0.25">
      <c r="A383" s="492"/>
    </row>
    <row r="384" spans="1:1" x14ac:dyDescent="0.25">
      <c r="A384" s="492"/>
    </row>
    <row r="385" spans="1:1" x14ac:dyDescent="0.25">
      <c r="A385" s="492"/>
    </row>
    <row r="386" spans="1:1" x14ac:dyDescent="0.25">
      <c r="A386" s="492"/>
    </row>
    <row r="387" spans="1:1" x14ac:dyDescent="0.25">
      <c r="A387" s="492"/>
    </row>
    <row r="388" spans="1:1" x14ac:dyDescent="0.25">
      <c r="A388" s="492"/>
    </row>
    <row r="389" spans="1:1" x14ac:dyDescent="0.25">
      <c r="A389" s="492"/>
    </row>
    <row r="390" spans="1:1" x14ac:dyDescent="0.25">
      <c r="A390" s="492"/>
    </row>
    <row r="391" spans="1:1" x14ac:dyDescent="0.25">
      <c r="A391" s="492"/>
    </row>
    <row r="392" spans="1:1" x14ac:dyDescent="0.25">
      <c r="A392" s="492"/>
    </row>
    <row r="393" spans="1:1" x14ac:dyDescent="0.25">
      <c r="A393" s="492"/>
    </row>
    <row r="394" spans="1:1" x14ac:dyDescent="0.25">
      <c r="A394" s="492"/>
    </row>
    <row r="395" spans="1:1" x14ac:dyDescent="0.25">
      <c r="A395" s="492"/>
    </row>
    <row r="396" spans="1:1" x14ac:dyDescent="0.25">
      <c r="A396" s="492"/>
    </row>
    <row r="397" spans="1:1" x14ac:dyDescent="0.25">
      <c r="A397" s="492"/>
    </row>
    <row r="398" spans="1:1" x14ac:dyDescent="0.25">
      <c r="A398" s="492"/>
    </row>
    <row r="399" spans="1:1" x14ac:dyDescent="0.25">
      <c r="A399" s="492"/>
    </row>
    <row r="400" spans="1:1" x14ac:dyDescent="0.25">
      <c r="A400" s="492"/>
    </row>
    <row r="401" spans="1:1" x14ac:dyDescent="0.25">
      <c r="A401" s="492"/>
    </row>
    <row r="402" spans="1:1" x14ac:dyDescent="0.25">
      <c r="A402" s="492"/>
    </row>
    <row r="403" spans="1:1" x14ac:dyDescent="0.25">
      <c r="A403" s="492"/>
    </row>
    <row r="404" spans="1:1" x14ac:dyDescent="0.25">
      <c r="A404" s="492"/>
    </row>
    <row r="405" spans="1:1" x14ac:dyDescent="0.25">
      <c r="A405" s="492"/>
    </row>
    <row r="406" spans="1:1" x14ac:dyDescent="0.25">
      <c r="A406" s="492"/>
    </row>
    <row r="407" spans="1:1" x14ac:dyDescent="0.25">
      <c r="A407" s="492"/>
    </row>
    <row r="408" spans="1:1" x14ac:dyDescent="0.25">
      <c r="A408" s="492"/>
    </row>
    <row r="409" spans="1:1" x14ac:dyDescent="0.25">
      <c r="A409" s="492"/>
    </row>
    <row r="410" spans="1:1" x14ac:dyDescent="0.25">
      <c r="A410" s="492"/>
    </row>
    <row r="411" spans="1:1" x14ac:dyDescent="0.25">
      <c r="A411" s="492"/>
    </row>
    <row r="412" spans="1:1" x14ac:dyDescent="0.25">
      <c r="A412" s="492"/>
    </row>
    <row r="413" spans="1:1" x14ac:dyDescent="0.25">
      <c r="A413" s="492"/>
    </row>
    <row r="414" spans="1:1" x14ac:dyDescent="0.25">
      <c r="A414" s="492"/>
    </row>
    <row r="415" spans="1:1" x14ac:dyDescent="0.25">
      <c r="A415" s="492"/>
    </row>
    <row r="416" spans="1:1" x14ac:dyDescent="0.25">
      <c r="A416" s="492"/>
    </row>
    <row r="417" spans="1:1" x14ac:dyDescent="0.25">
      <c r="A417" s="492"/>
    </row>
    <row r="418" spans="1:1" x14ac:dyDescent="0.25">
      <c r="A418" s="492"/>
    </row>
    <row r="419" spans="1:1" x14ac:dyDescent="0.25">
      <c r="A419" s="492"/>
    </row>
    <row r="420" spans="1:1" x14ac:dyDescent="0.25">
      <c r="A420" s="492"/>
    </row>
    <row r="421" spans="1:1" x14ac:dyDescent="0.25">
      <c r="A421" s="492"/>
    </row>
    <row r="422" spans="1:1" x14ac:dyDescent="0.25">
      <c r="A422" s="492"/>
    </row>
    <row r="423" spans="1:1" x14ac:dyDescent="0.25">
      <c r="A423" s="492"/>
    </row>
    <row r="424" spans="1:1" x14ac:dyDescent="0.25">
      <c r="A424" s="492"/>
    </row>
    <row r="425" spans="1:1" x14ac:dyDescent="0.25">
      <c r="A425" s="492"/>
    </row>
    <row r="426" spans="1:1" x14ac:dyDescent="0.25">
      <c r="A426" s="492"/>
    </row>
    <row r="427" spans="1:1" x14ac:dyDescent="0.25">
      <c r="A427" s="492"/>
    </row>
    <row r="428" spans="1:1" x14ac:dyDescent="0.25">
      <c r="A428" s="492"/>
    </row>
    <row r="429" spans="1:1" x14ac:dyDescent="0.25">
      <c r="A429" s="492"/>
    </row>
    <row r="430" spans="1:1" x14ac:dyDescent="0.25">
      <c r="A430" s="492"/>
    </row>
    <row r="431" spans="1:1" x14ac:dyDescent="0.25">
      <c r="A431" s="492"/>
    </row>
    <row r="432" spans="1:1" x14ac:dyDescent="0.25">
      <c r="A432" s="492"/>
    </row>
    <row r="433" spans="1:1" x14ac:dyDescent="0.25">
      <c r="A433" s="492"/>
    </row>
    <row r="434" spans="1:1" x14ac:dyDescent="0.25">
      <c r="A434" s="492"/>
    </row>
    <row r="435" spans="1:1" x14ac:dyDescent="0.25">
      <c r="A435" s="492"/>
    </row>
    <row r="436" spans="1:1" x14ac:dyDescent="0.25">
      <c r="A436" s="492"/>
    </row>
    <row r="437" spans="1:1" x14ac:dyDescent="0.25">
      <c r="A437" s="492"/>
    </row>
    <row r="438" spans="1:1" x14ac:dyDescent="0.25">
      <c r="A438" s="492"/>
    </row>
    <row r="439" spans="1:1" x14ac:dyDescent="0.25">
      <c r="A439" s="492"/>
    </row>
    <row r="440" spans="1:1" x14ac:dyDescent="0.25">
      <c r="A440" s="492"/>
    </row>
    <row r="441" spans="1:1" x14ac:dyDescent="0.25">
      <c r="A441" s="492"/>
    </row>
    <row r="442" spans="1:1" x14ac:dyDescent="0.25">
      <c r="A442" s="492"/>
    </row>
    <row r="443" spans="1:1" x14ac:dyDescent="0.25">
      <c r="A443" s="492"/>
    </row>
    <row r="444" spans="1:1" x14ac:dyDescent="0.25">
      <c r="A444" s="492"/>
    </row>
    <row r="445" spans="1:1" x14ac:dyDescent="0.25">
      <c r="A445" s="492"/>
    </row>
    <row r="446" spans="1:1" x14ac:dyDescent="0.25">
      <c r="A446" s="492"/>
    </row>
    <row r="447" spans="1:1" x14ac:dyDescent="0.25">
      <c r="A447" s="492"/>
    </row>
    <row r="448" spans="1:1" x14ac:dyDescent="0.25">
      <c r="A448" s="492"/>
    </row>
    <row r="449" spans="1:1" x14ac:dyDescent="0.25">
      <c r="A449" s="492"/>
    </row>
    <row r="450" spans="1:1" x14ac:dyDescent="0.25">
      <c r="A450" s="492"/>
    </row>
    <row r="451" spans="1:1" x14ac:dyDescent="0.25">
      <c r="A451" s="492"/>
    </row>
    <row r="452" spans="1:1" x14ac:dyDescent="0.25">
      <c r="A452" s="492"/>
    </row>
    <row r="453" spans="1:1" x14ac:dyDescent="0.25">
      <c r="A453" s="492"/>
    </row>
    <row r="454" spans="1:1" x14ac:dyDescent="0.25">
      <c r="A454" s="492"/>
    </row>
    <row r="455" spans="1:1" x14ac:dyDescent="0.25">
      <c r="A455" s="492"/>
    </row>
    <row r="456" spans="1:1" x14ac:dyDescent="0.25">
      <c r="A456" s="492"/>
    </row>
    <row r="457" spans="1:1" x14ac:dyDescent="0.25">
      <c r="A457" s="492"/>
    </row>
    <row r="458" spans="1:1" x14ac:dyDescent="0.25">
      <c r="A458" s="492"/>
    </row>
    <row r="459" spans="1:1" x14ac:dyDescent="0.25">
      <c r="A459" s="492"/>
    </row>
    <row r="460" spans="1:1" x14ac:dyDescent="0.25">
      <c r="A460" s="492"/>
    </row>
    <row r="461" spans="1:1" x14ac:dyDescent="0.25">
      <c r="A461" s="492"/>
    </row>
    <row r="462" spans="1:1" x14ac:dyDescent="0.25">
      <c r="A462" s="492"/>
    </row>
    <row r="463" spans="1:1" x14ac:dyDescent="0.25">
      <c r="A463" s="492"/>
    </row>
    <row r="464" spans="1:1" x14ac:dyDescent="0.25">
      <c r="A464" s="492"/>
    </row>
    <row r="465" spans="1:1" x14ac:dyDescent="0.25">
      <c r="A465" s="492"/>
    </row>
    <row r="466" spans="1:1" x14ac:dyDescent="0.25">
      <c r="A466" s="492"/>
    </row>
    <row r="467" spans="1:1" x14ac:dyDescent="0.25">
      <c r="A467" s="492"/>
    </row>
    <row r="468" spans="1:1" x14ac:dyDescent="0.25">
      <c r="A468" s="492"/>
    </row>
    <row r="469" spans="1:1" x14ac:dyDescent="0.25">
      <c r="A469" s="492"/>
    </row>
    <row r="470" spans="1:1" x14ac:dyDescent="0.25">
      <c r="A470" s="492"/>
    </row>
    <row r="471" spans="1:1" x14ac:dyDescent="0.25">
      <c r="A471" s="492"/>
    </row>
    <row r="472" spans="1:1" x14ac:dyDescent="0.25">
      <c r="A472" s="492"/>
    </row>
    <row r="473" spans="1:1" x14ac:dyDescent="0.25">
      <c r="A473" s="492"/>
    </row>
    <row r="474" spans="1:1" x14ac:dyDescent="0.25">
      <c r="A474" s="492"/>
    </row>
    <row r="475" spans="1:1" x14ac:dyDescent="0.25">
      <c r="A475" s="492"/>
    </row>
    <row r="476" spans="1:1" x14ac:dyDescent="0.25">
      <c r="A476" s="492"/>
    </row>
    <row r="477" spans="1:1" x14ac:dyDescent="0.25">
      <c r="A477" s="492"/>
    </row>
    <row r="478" spans="1:1" x14ac:dyDescent="0.25">
      <c r="A478" s="492"/>
    </row>
    <row r="479" spans="1:1" x14ac:dyDescent="0.25">
      <c r="A479" s="492"/>
    </row>
    <row r="480" spans="1:1" x14ac:dyDescent="0.25">
      <c r="A480" s="492"/>
    </row>
    <row r="481" spans="1:1" x14ac:dyDescent="0.25">
      <c r="A481" s="492"/>
    </row>
    <row r="482" spans="1:1" x14ac:dyDescent="0.25">
      <c r="A482" s="492"/>
    </row>
    <row r="483" spans="1:1" x14ac:dyDescent="0.25">
      <c r="A483" s="492"/>
    </row>
    <row r="484" spans="1:1" x14ac:dyDescent="0.25">
      <c r="A484" s="492"/>
    </row>
    <row r="485" spans="1:1" x14ac:dyDescent="0.25">
      <c r="A485" s="492"/>
    </row>
    <row r="486" spans="1:1" x14ac:dyDescent="0.25">
      <c r="A486" s="492"/>
    </row>
    <row r="487" spans="1:1" x14ac:dyDescent="0.25">
      <c r="A487" s="492"/>
    </row>
    <row r="488" spans="1:1" x14ac:dyDescent="0.25">
      <c r="A488" s="492"/>
    </row>
    <row r="489" spans="1:1" x14ac:dyDescent="0.25">
      <c r="A489" s="492"/>
    </row>
    <row r="490" spans="1:1" x14ac:dyDescent="0.25">
      <c r="A490" s="492"/>
    </row>
    <row r="491" spans="1:1" x14ac:dyDescent="0.25">
      <c r="A491" s="492"/>
    </row>
    <row r="492" spans="1:1" x14ac:dyDescent="0.25">
      <c r="A492" s="492"/>
    </row>
    <row r="493" spans="1:1" x14ac:dyDescent="0.25">
      <c r="A493" s="492"/>
    </row>
    <row r="494" spans="1:1" x14ac:dyDescent="0.25">
      <c r="A494" s="492"/>
    </row>
    <row r="495" spans="1:1" x14ac:dyDescent="0.25">
      <c r="A495" s="492"/>
    </row>
    <row r="496" spans="1:1" x14ac:dyDescent="0.25">
      <c r="A496" s="492"/>
    </row>
    <row r="497" spans="1:1" x14ac:dyDescent="0.25">
      <c r="A497" s="492"/>
    </row>
    <row r="498" spans="1:1" x14ac:dyDescent="0.25">
      <c r="A498" s="492"/>
    </row>
    <row r="499" spans="1:1" x14ac:dyDescent="0.25">
      <c r="A499" s="492"/>
    </row>
    <row r="500" spans="1:1" x14ac:dyDescent="0.25">
      <c r="A500" s="492"/>
    </row>
    <row r="501" spans="1:1" x14ac:dyDescent="0.25">
      <c r="A501" s="492"/>
    </row>
    <row r="502" spans="1:1" x14ac:dyDescent="0.25">
      <c r="A502" s="492"/>
    </row>
    <row r="503" spans="1:1" x14ac:dyDescent="0.25">
      <c r="A503" s="492"/>
    </row>
    <row r="504" spans="1:1" x14ac:dyDescent="0.25">
      <c r="A504" s="492"/>
    </row>
    <row r="505" spans="1:1" x14ac:dyDescent="0.25">
      <c r="A505" s="492"/>
    </row>
    <row r="506" spans="1:1" x14ac:dyDescent="0.25">
      <c r="A506" s="492"/>
    </row>
    <row r="507" spans="1:1" x14ac:dyDescent="0.25">
      <c r="A507" s="492"/>
    </row>
    <row r="508" spans="1:1" x14ac:dyDescent="0.25">
      <c r="A508" s="492"/>
    </row>
    <row r="509" spans="1:1" x14ac:dyDescent="0.25">
      <c r="A509" s="492"/>
    </row>
    <row r="510" spans="1:1" x14ac:dyDescent="0.25">
      <c r="A510" s="492"/>
    </row>
    <row r="511" spans="1:1" x14ac:dyDescent="0.25">
      <c r="A511" s="492"/>
    </row>
    <row r="512" spans="1:1" x14ac:dyDescent="0.25">
      <c r="A512" s="492"/>
    </row>
    <row r="513" spans="1:1" x14ac:dyDescent="0.25">
      <c r="A513" s="492"/>
    </row>
    <row r="514" spans="1:1" x14ac:dyDescent="0.25">
      <c r="A514" s="492"/>
    </row>
    <row r="515" spans="1:1" x14ac:dyDescent="0.25">
      <c r="A515" s="492"/>
    </row>
    <row r="516" spans="1:1" x14ac:dyDescent="0.25">
      <c r="A516" s="492"/>
    </row>
    <row r="517" spans="1:1" x14ac:dyDescent="0.25">
      <c r="A517" s="492"/>
    </row>
    <row r="518" spans="1:1" x14ac:dyDescent="0.25">
      <c r="A518" s="492"/>
    </row>
    <row r="519" spans="1:1" x14ac:dyDescent="0.25">
      <c r="A519" s="492"/>
    </row>
    <row r="520" spans="1:1" x14ac:dyDescent="0.25">
      <c r="A520" s="492"/>
    </row>
    <row r="521" spans="1:1" x14ac:dyDescent="0.25">
      <c r="A521" s="492"/>
    </row>
    <row r="522" spans="1:1" x14ac:dyDescent="0.25">
      <c r="A522" s="492"/>
    </row>
    <row r="523" spans="1:1" x14ac:dyDescent="0.25">
      <c r="A523" s="492"/>
    </row>
    <row r="524" spans="1:1" x14ac:dyDescent="0.25">
      <c r="A524" s="492"/>
    </row>
    <row r="525" spans="1:1" x14ac:dyDescent="0.25">
      <c r="A525" s="492"/>
    </row>
    <row r="526" spans="1:1" x14ac:dyDescent="0.25">
      <c r="A526" s="492"/>
    </row>
    <row r="527" spans="1:1" x14ac:dyDescent="0.25">
      <c r="A527" s="492"/>
    </row>
    <row r="528" spans="1:1" x14ac:dyDescent="0.25">
      <c r="A528" s="492"/>
    </row>
    <row r="529" spans="1:1" x14ac:dyDescent="0.25">
      <c r="A529" s="492"/>
    </row>
    <row r="530" spans="1:1" x14ac:dyDescent="0.25">
      <c r="A530" s="492"/>
    </row>
    <row r="531" spans="1:1" x14ac:dyDescent="0.25">
      <c r="A531" s="492"/>
    </row>
    <row r="532" spans="1:1" x14ac:dyDescent="0.25">
      <c r="A532" s="492"/>
    </row>
    <row r="533" spans="1:1" x14ac:dyDescent="0.25">
      <c r="A533" s="492"/>
    </row>
    <row r="534" spans="1:1" x14ac:dyDescent="0.25">
      <c r="A534" s="492"/>
    </row>
    <row r="535" spans="1:1" x14ac:dyDescent="0.25">
      <c r="A535" s="492"/>
    </row>
    <row r="536" spans="1:1" x14ac:dyDescent="0.25">
      <c r="A536" s="492"/>
    </row>
    <row r="537" spans="1:1" x14ac:dyDescent="0.25">
      <c r="A537" s="492"/>
    </row>
    <row r="538" spans="1:1" x14ac:dyDescent="0.25">
      <c r="A538" s="492"/>
    </row>
    <row r="539" spans="1:1" x14ac:dyDescent="0.25">
      <c r="A539" s="492"/>
    </row>
    <row r="540" spans="1:1" x14ac:dyDescent="0.25">
      <c r="A540" s="492"/>
    </row>
    <row r="541" spans="1:1" x14ac:dyDescent="0.25">
      <c r="A541" s="492"/>
    </row>
    <row r="542" spans="1:1" x14ac:dyDescent="0.25">
      <c r="A542" s="492"/>
    </row>
    <row r="543" spans="1:1" x14ac:dyDescent="0.25">
      <c r="A543" s="492"/>
    </row>
    <row r="544" spans="1:1" x14ac:dyDescent="0.25">
      <c r="A544" s="492"/>
    </row>
    <row r="545" spans="1:1" x14ac:dyDescent="0.25">
      <c r="A545" s="492"/>
    </row>
    <row r="546" spans="1:1" x14ac:dyDescent="0.25">
      <c r="A546" s="492"/>
    </row>
    <row r="547" spans="1:1" x14ac:dyDescent="0.25">
      <c r="A547" s="492"/>
    </row>
    <row r="548" spans="1:1" x14ac:dyDescent="0.25">
      <c r="A548" s="492"/>
    </row>
    <row r="549" spans="1:1" x14ac:dyDescent="0.25">
      <c r="A549" s="492"/>
    </row>
    <row r="550" spans="1:1" x14ac:dyDescent="0.25">
      <c r="A550" s="492"/>
    </row>
    <row r="551" spans="1:1" x14ac:dyDescent="0.25">
      <c r="A551" s="492"/>
    </row>
    <row r="552" spans="1:1" x14ac:dyDescent="0.25">
      <c r="A552" s="492"/>
    </row>
    <row r="553" spans="1:1" x14ac:dyDescent="0.25">
      <c r="A553" s="492"/>
    </row>
    <row r="554" spans="1:1" x14ac:dyDescent="0.25">
      <c r="A554" s="492"/>
    </row>
    <row r="555" spans="1:1" x14ac:dyDescent="0.25">
      <c r="A555" s="492"/>
    </row>
    <row r="556" spans="1:1" x14ac:dyDescent="0.25">
      <c r="A556" s="492"/>
    </row>
    <row r="557" spans="1:1" x14ac:dyDescent="0.25">
      <c r="A557" s="492"/>
    </row>
    <row r="558" spans="1:1" x14ac:dyDescent="0.25">
      <c r="A558" s="492"/>
    </row>
    <row r="559" spans="1:1" x14ac:dyDescent="0.25">
      <c r="A559" s="492"/>
    </row>
    <row r="560" spans="1:1" x14ac:dyDescent="0.25">
      <c r="A560" s="492"/>
    </row>
    <row r="561" spans="1:1" x14ac:dyDescent="0.25">
      <c r="A561" s="492"/>
    </row>
    <row r="562" spans="1:1" x14ac:dyDescent="0.25">
      <c r="A562" s="492"/>
    </row>
    <row r="563" spans="1:1" x14ac:dyDescent="0.25">
      <c r="A563" s="492"/>
    </row>
    <row r="564" spans="1:1" x14ac:dyDescent="0.25">
      <c r="A564" s="492"/>
    </row>
    <row r="565" spans="1:1" x14ac:dyDescent="0.25">
      <c r="A565" s="492"/>
    </row>
    <row r="566" spans="1:1" x14ac:dyDescent="0.25">
      <c r="A566" s="492"/>
    </row>
    <row r="567" spans="1:1" x14ac:dyDescent="0.25">
      <c r="A567" s="492"/>
    </row>
    <row r="568" spans="1:1" x14ac:dyDescent="0.25">
      <c r="A568" s="492"/>
    </row>
    <row r="569" spans="1:1" x14ac:dyDescent="0.25">
      <c r="A569" s="492"/>
    </row>
    <row r="570" spans="1:1" x14ac:dyDescent="0.25">
      <c r="A570" s="492"/>
    </row>
    <row r="571" spans="1:1" x14ac:dyDescent="0.25">
      <c r="A571" s="492"/>
    </row>
    <row r="572" spans="1:1" x14ac:dyDescent="0.25">
      <c r="A572" s="492"/>
    </row>
    <row r="573" spans="1:1" x14ac:dyDescent="0.25">
      <c r="A573" s="492"/>
    </row>
    <row r="574" spans="1:1" x14ac:dyDescent="0.25">
      <c r="A574" s="492"/>
    </row>
    <row r="575" spans="1:1" x14ac:dyDescent="0.25">
      <c r="A575" s="492"/>
    </row>
    <row r="576" spans="1:1" x14ac:dyDescent="0.25">
      <c r="A576" s="492"/>
    </row>
    <row r="577" spans="1:1" x14ac:dyDescent="0.25">
      <c r="A577" s="492"/>
    </row>
    <row r="578" spans="1:1" x14ac:dyDescent="0.25">
      <c r="A578" s="492"/>
    </row>
    <row r="579" spans="1:1" x14ac:dyDescent="0.25">
      <c r="A579" s="492"/>
    </row>
    <row r="580" spans="1:1" x14ac:dyDescent="0.25">
      <c r="A580" s="492"/>
    </row>
    <row r="581" spans="1:1" x14ac:dyDescent="0.25">
      <c r="A581" s="492"/>
    </row>
    <row r="582" spans="1:1" x14ac:dyDescent="0.25">
      <c r="A582" s="492"/>
    </row>
    <row r="583" spans="1:1" x14ac:dyDescent="0.25">
      <c r="A583" s="492"/>
    </row>
    <row r="584" spans="1:1" x14ac:dyDescent="0.25">
      <c r="A584" s="492"/>
    </row>
    <row r="585" spans="1:1" x14ac:dyDescent="0.25">
      <c r="A585" s="492"/>
    </row>
    <row r="586" spans="1:1" x14ac:dyDescent="0.25">
      <c r="A586" s="492"/>
    </row>
    <row r="587" spans="1:1" x14ac:dyDescent="0.25">
      <c r="A587" s="492"/>
    </row>
    <row r="588" spans="1:1" x14ac:dyDescent="0.25">
      <c r="A588" s="492"/>
    </row>
    <row r="589" spans="1:1" x14ac:dyDescent="0.25">
      <c r="A589" s="492"/>
    </row>
    <row r="590" spans="1:1" x14ac:dyDescent="0.25">
      <c r="A590" s="492"/>
    </row>
    <row r="591" spans="1:1" x14ac:dyDescent="0.25">
      <c r="A591" s="492"/>
    </row>
    <row r="592" spans="1:1" x14ac:dyDescent="0.25">
      <c r="A592" s="492"/>
    </row>
    <row r="593" spans="1:1" x14ac:dyDescent="0.25">
      <c r="A593" s="492"/>
    </row>
    <row r="594" spans="1:1" x14ac:dyDescent="0.25">
      <c r="A594" s="492"/>
    </row>
    <row r="595" spans="1:1" x14ac:dyDescent="0.25">
      <c r="A595" s="492"/>
    </row>
    <row r="596" spans="1:1" x14ac:dyDescent="0.25">
      <c r="A596" s="492"/>
    </row>
    <row r="597" spans="1:1" x14ac:dyDescent="0.25">
      <c r="A597" s="492"/>
    </row>
    <row r="598" spans="1:1" x14ac:dyDescent="0.25">
      <c r="A598" s="492"/>
    </row>
    <row r="599" spans="1:1" x14ac:dyDescent="0.25">
      <c r="A599" s="492"/>
    </row>
    <row r="600" spans="1:1" x14ac:dyDescent="0.25">
      <c r="A600" s="492"/>
    </row>
    <row r="601" spans="1:1" x14ac:dyDescent="0.25">
      <c r="A601" s="492"/>
    </row>
    <row r="602" spans="1:1" x14ac:dyDescent="0.25">
      <c r="A602" s="492"/>
    </row>
    <row r="603" spans="1:1" x14ac:dyDescent="0.25">
      <c r="A603" s="492"/>
    </row>
    <row r="604" spans="1:1" x14ac:dyDescent="0.25">
      <c r="A604" s="492"/>
    </row>
    <row r="605" spans="1:1" x14ac:dyDescent="0.25">
      <c r="A605" s="492"/>
    </row>
    <row r="606" spans="1:1" x14ac:dyDescent="0.25">
      <c r="A606" s="492"/>
    </row>
    <row r="607" spans="1:1" x14ac:dyDescent="0.25">
      <c r="A607" s="492"/>
    </row>
    <row r="608" spans="1:1" x14ac:dyDescent="0.25">
      <c r="A608" s="492"/>
    </row>
    <row r="609" spans="1:1" x14ac:dyDescent="0.25">
      <c r="A609" s="492"/>
    </row>
    <row r="610" spans="1:1" x14ac:dyDescent="0.25">
      <c r="A610" s="492"/>
    </row>
    <row r="611" spans="1:1" x14ac:dyDescent="0.25">
      <c r="A611" s="492"/>
    </row>
    <row r="612" spans="1:1" x14ac:dyDescent="0.25">
      <c r="A612" s="492"/>
    </row>
    <row r="613" spans="1:1" x14ac:dyDescent="0.25">
      <c r="A613" s="492"/>
    </row>
    <row r="614" spans="1:1" x14ac:dyDescent="0.25">
      <c r="A614" s="492"/>
    </row>
    <row r="615" spans="1:1" x14ac:dyDescent="0.25">
      <c r="A615" s="492"/>
    </row>
    <row r="616" spans="1:1" x14ac:dyDescent="0.25">
      <c r="A616" s="492"/>
    </row>
    <row r="617" spans="1:1" x14ac:dyDescent="0.25">
      <c r="A617" s="492"/>
    </row>
    <row r="618" spans="1:1" x14ac:dyDescent="0.25">
      <c r="A618" s="492"/>
    </row>
    <row r="619" spans="1:1" x14ac:dyDescent="0.25">
      <c r="A619" s="492"/>
    </row>
    <row r="620" spans="1:1" x14ac:dyDescent="0.25">
      <c r="A620" s="492"/>
    </row>
    <row r="621" spans="1:1" x14ac:dyDescent="0.25">
      <c r="A621" s="492"/>
    </row>
    <row r="622" spans="1:1" x14ac:dyDescent="0.25">
      <c r="A622" s="492"/>
    </row>
    <row r="623" spans="1:1" x14ac:dyDescent="0.25">
      <c r="A623" s="492"/>
    </row>
    <row r="624" spans="1:1" x14ac:dyDescent="0.25">
      <c r="A624" s="492"/>
    </row>
    <row r="625" spans="1:1" x14ac:dyDescent="0.25">
      <c r="A625" s="492"/>
    </row>
    <row r="626" spans="1:1" x14ac:dyDescent="0.25">
      <c r="A626" s="492"/>
    </row>
    <row r="627" spans="1:1" x14ac:dyDescent="0.25">
      <c r="A627" s="492"/>
    </row>
    <row r="628" spans="1:1" x14ac:dyDescent="0.25">
      <c r="A628" s="492"/>
    </row>
    <row r="629" spans="1:1" x14ac:dyDescent="0.25">
      <c r="A629" s="492"/>
    </row>
    <row r="630" spans="1:1" x14ac:dyDescent="0.25">
      <c r="A630" s="492"/>
    </row>
    <row r="631" spans="1:1" x14ac:dyDescent="0.25">
      <c r="A631" s="492"/>
    </row>
    <row r="632" spans="1:1" x14ac:dyDescent="0.25">
      <c r="A632" s="492"/>
    </row>
    <row r="633" spans="1:1" x14ac:dyDescent="0.25">
      <c r="A633" s="492"/>
    </row>
    <row r="634" spans="1:1" x14ac:dyDescent="0.25">
      <c r="A634" s="492"/>
    </row>
    <row r="635" spans="1:1" x14ac:dyDescent="0.25">
      <c r="A635" s="492"/>
    </row>
    <row r="636" spans="1:1" x14ac:dyDescent="0.25">
      <c r="A636" s="492"/>
    </row>
    <row r="637" spans="1:1" x14ac:dyDescent="0.25">
      <c r="A637" s="492"/>
    </row>
    <row r="638" spans="1:1" x14ac:dyDescent="0.25">
      <c r="A638" s="492"/>
    </row>
    <row r="639" spans="1:1" x14ac:dyDescent="0.25">
      <c r="A639" s="492"/>
    </row>
    <row r="640" spans="1:1" x14ac:dyDescent="0.25">
      <c r="A640" s="492"/>
    </row>
    <row r="641" spans="1:1" x14ac:dyDescent="0.25">
      <c r="A641" s="492"/>
    </row>
    <row r="642" spans="1:1" x14ac:dyDescent="0.25">
      <c r="A642" s="492"/>
    </row>
    <row r="643" spans="1:1" x14ac:dyDescent="0.25">
      <c r="A643" s="492"/>
    </row>
    <row r="644" spans="1:1" x14ac:dyDescent="0.25">
      <c r="A644" s="492"/>
    </row>
    <row r="645" spans="1:1" x14ac:dyDescent="0.25">
      <c r="A645" s="492"/>
    </row>
    <row r="646" spans="1:1" x14ac:dyDescent="0.25">
      <c r="A646" s="492"/>
    </row>
    <row r="647" spans="1:1" x14ac:dyDescent="0.25">
      <c r="A647" s="492"/>
    </row>
    <row r="648" spans="1:1" x14ac:dyDescent="0.25">
      <c r="A648" s="492"/>
    </row>
    <row r="649" spans="1:1" x14ac:dyDescent="0.25">
      <c r="A649" s="492"/>
    </row>
    <row r="650" spans="1:1" x14ac:dyDescent="0.25">
      <c r="A650" s="492"/>
    </row>
    <row r="651" spans="1:1" x14ac:dyDescent="0.25">
      <c r="A651" s="492"/>
    </row>
    <row r="652" spans="1:1" x14ac:dyDescent="0.25">
      <c r="A652" s="492"/>
    </row>
    <row r="653" spans="1:1" x14ac:dyDescent="0.25">
      <c r="A653" s="492"/>
    </row>
    <row r="654" spans="1:1" x14ac:dyDescent="0.25">
      <c r="A654" s="492"/>
    </row>
    <row r="655" spans="1:1" x14ac:dyDescent="0.25">
      <c r="A655" s="492"/>
    </row>
    <row r="656" spans="1:1" x14ac:dyDescent="0.25">
      <c r="A656" s="492"/>
    </row>
    <row r="657" spans="1:1" x14ac:dyDescent="0.25">
      <c r="A657" s="492"/>
    </row>
    <row r="658" spans="1:1" x14ac:dyDescent="0.25">
      <c r="A658" s="492"/>
    </row>
    <row r="659" spans="1:1" x14ac:dyDescent="0.25">
      <c r="A659" s="492"/>
    </row>
    <row r="660" spans="1:1" x14ac:dyDescent="0.25">
      <c r="A660" s="492"/>
    </row>
    <row r="661" spans="1:1" x14ac:dyDescent="0.25">
      <c r="A661" s="492"/>
    </row>
    <row r="662" spans="1:1" x14ac:dyDescent="0.25">
      <c r="A662" s="492"/>
    </row>
    <row r="663" spans="1:1" x14ac:dyDescent="0.25">
      <c r="A663" s="492"/>
    </row>
    <row r="664" spans="1:1" x14ac:dyDescent="0.25">
      <c r="A664" s="492"/>
    </row>
    <row r="665" spans="1:1" x14ac:dyDescent="0.25">
      <c r="A665" s="492"/>
    </row>
    <row r="666" spans="1:1" x14ac:dyDescent="0.25">
      <c r="A666" s="492"/>
    </row>
    <row r="667" spans="1:1" x14ac:dyDescent="0.25">
      <c r="A667" s="492"/>
    </row>
    <row r="668" spans="1:1" x14ac:dyDescent="0.25">
      <c r="A668" s="492"/>
    </row>
    <row r="669" spans="1:1" x14ac:dyDescent="0.25">
      <c r="A669" s="492"/>
    </row>
    <row r="670" spans="1:1" x14ac:dyDescent="0.25">
      <c r="A670" s="492"/>
    </row>
    <row r="671" spans="1:1" x14ac:dyDescent="0.25">
      <c r="A671" s="492"/>
    </row>
    <row r="672" spans="1:1" x14ac:dyDescent="0.25">
      <c r="A672" s="492"/>
    </row>
    <row r="673" spans="1:1" x14ac:dyDescent="0.25">
      <c r="A673" s="492"/>
    </row>
    <row r="674" spans="1:1" x14ac:dyDescent="0.25">
      <c r="A674" s="492"/>
    </row>
    <row r="675" spans="1:1" x14ac:dyDescent="0.25">
      <c r="A675" s="492"/>
    </row>
    <row r="676" spans="1:1" x14ac:dyDescent="0.25">
      <c r="A676" s="492"/>
    </row>
    <row r="677" spans="1:1" x14ac:dyDescent="0.25">
      <c r="A677" s="492"/>
    </row>
    <row r="678" spans="1:1" x14ac:dyDescent="0.25">
      <c r="A678" s="492"/>
    </row>
    <row r="679" spans="1:1" x14ac:dyDescent="0.25">
      <c r="A679" s="492"/>
    </row>
    <row r="680" spans="1:1" x14ac:dyDescent="0.25">
      <c r="A680" s="492"/>
    </row>
    <row r="681" spans="1:1" x14ac:dyDescent="0.25">
      <c r="A681" s="492"/>
    </row>
    <row r="682" spans="1:1" x14ac:dyDescent="0.25">
      <c r="A682" s="492"/>
    </row>
    <row r="683" spans="1:1" x14ac:dyDescent="0.25">
      <c r="A683" s="492"/>
    </row>
    <row r="684" spans="1:1" x14ac:dyDescent="0.25">
      <c r="A684" s="492"/>
    </row>
    <row r="685" spans="1:1" x14ac:dyDescent="0.25">
      <c r="A685" s="492"/>
    </row>
    <row r="686" spans="1:1" x14ac:dyDescent="0.25">
      <c r="A686" s="492"/>
    </row>
    <row r="687" spans="1:1" x14ac:dyDescent="0.25">
      <c r="A687" s="492"/>
    </row>
    <row r="688" spans="1:1" x14ac:dyDescent="0.25">
      <c r="A688" s="492"/>
    </row>
    <row r="689" spans="1:1" x14ac:dyDescent="0.25">
      <c r="A689" s="492"/>
    </row>
    <row r="690" spans="1:1" x14ac:dyDescent="0.25">
      <c r="A690" s="492"/>
    </row>
    <row r="691" spans="1:1" x14ac:dyDescent="0.25">
      <c r="A691" s="492"/>
    </row>
    <row r="692" spans="1:1" x14ac:dyDescent="0.25">
      <c r="A692" s="492"/>
    </row>
    <row r="693" spans="1:1" x14ac:dyDescent="0.25">
      <c r="A693" s="492"/>
    </row>
    <row r="694" spans="1:1" x14ac:dyDescent="0.25">
      <c r="A694" s="492"/>
    </row>
    <row r="695" spans="1:1" x14ac:dyDescent="0.25">
      <c r="A695" s="492"/>
    </row>
    <row r="696" spans="1:1" x14ac:dyDescent="0.25">
      <c r="A696" s="492"/>
    </row>
    <row r="697" spans="1:1" x14ac:dyDescent="0.25">
      <c r="A697" s="492"/>
    </row>
    <row r="698" spans="1:1" x14ac:dyDescent="0.25">
      <c r="A698" s="492"/>
    </row>
    <row r="699" spans="1:1" x14ac:dyDescent="0.25">
      <c r="A699" s="492"/>
    </row>
    <row r="700" spans="1:1" x14ac:dyDescent="0.25">
      <c r="A700" s="492"/>
    </row>
    <row r="701" spans="1:1" x14ac:dyDescent="0.25">
      <c r="A701" s="492"/>
    </row>
    <row r="702" spans="1:1" x14ac:dyDescent="0.25">
      <c r="A702" s="492"/>
    </row>
    <row r="703" spans="1:1" x14ac:dyDescent="0.25">
      <c r="A703" s="492"/>
    </row>
    <row r="704" spans="1:1" x14ac:dyDescent="0.25">
      <c r="A704" s="492"/>
    </row>
    <row r="705" spans="1:1" x14ac:dyDescent="0.25">
      <c r="A705" s="492"/>
    </row>
    <row r="706" spans="1:1" x14ac:dyDescent="0.25">
      <c r="A706" s="492"/>
    </row>
    <row r="707" spans="1:1" x14ac:dyDescent="0.25">
      <c r="A707" s="492"/>
    </row>
    <row r="708" spans="1:1" x14ac:dyDescent="0.25">
      <c r="A708" s="492"/>
    </row>
    <row r="709" spans="1:1" x14ac:dyDescent="0.25">
      <c r="A709" s="492"/>
    </row>
    <row r="710" spans="1:1" x14ac:dyDescent="0.25">
      <c r="A710" s="492"/>
    </row>
    <row r="711" spans="1:1" x14ac:dyDescent="0.25">
      <c r="A711" s="492"/>
    </row>
    <row r="712" spans="1:1" x14ac:dyDescent="0.25">
      <c r="A712" s="492"/>
    </row>
    <row r="713" spans="1:1" x14ac:dyDescent="0.25">
      <c r="A713" s="492"/>
    </row>
    <row r="714" spans="1:1" x14ac:dyDescent="0.25">
      <c r="A714" s="492"/>
    </row>
    <row r="715" spans="1:1" x14ac:dyDescent="0.25">
      <c r="A715" s="492"/>
    </row>
    <row r="716" spans="1:1" x14ac:dyDescent="0.25">
      <c r="A716" s="492"/>
    </row>
    <row r="717" spans="1:1" x14ac:dyDescent="0.25">
      <c r="A717" s="492"/>
    </row>
    <row r="718" spans="1:1" x14ac:dyDescent="0.25">
      <c r="A718" s="492"/>
    </row>
    <row r="719" spans="1:1" x14ac:dyDescent="0.25">
      <c r="A719" s="492"/>
    </row>
    <row r="720" spans="1:1" x14ac:dyDescent="0.25">
      <c r="A720" s="492"/>
    </row>
    <row r="721" spans="1:1" x14ac:dyDescent="0.25">
      <c r="A721" s="492"/>
    </row>
    <row r="722" spans="1:1" x14ac:dyDescent="0.25">
      <c r="A722" s="492"/>
    </row>
    <row r="723" spans="1:1" x14ac:dyDescent="0.25">
      <c r="A723" s="492"/>
    </row>
    <row r="724" spans="1:1" x14ac:dyDescent="0.25">
      <c r="A724" s="492"/>
    </row>
    <row r="725" spans="1:1" x14ac:dyDescent="0.25">
      <c r="A725" s="492"/>
    </row>
    <row r="726" spans="1:1" x14ac:dyDescent="0.25">
      <c r="A726" s="492"/>
    </row>
    <row r="727" spans="1:1" x14ac:dyDescent="0.25">
      <c r="A727" s="492"/>
    </row>
    <row r="728" spans="1:1" x14ac:dyDescent="0.25">
      <c r="A728" s="492"/>
    </row>
    <row r="729" spans="1:1" x14ac:dyDescent="0.25">
      <c r="A729" s="492"/>
    </row>
    <row r="730" spans="1:1" x14ac:dyDescent="0.25">
      <c r="A730" s="492"/>
    </row>
    <row r="731" spans="1:1" x14ac:dyDescent="0.25">
      <c r="A731" s="492"/>
    </row>
    <row r="732" spans="1:1" x14ac:dyDescent="0.25">
      <c r="A732" s="492"/>
    </row>
    <row r="733" spans="1:1" x14ac:dyDescent="0.25">
      <c r="A733" s="492"/>
    </row>
    <row r="734" spans="1:1" x14ac:dyDescent="0.25">
      <c r="A734" s="492"/>
    </row>
    <row r="735" spans="1:1" x14ac:dyDescent="0.25">
      <c r="A735" s="492"/>
    </row>
    <row r="736" spans="1:1" x14ac:dyDescent="0.25">
      <c r="A736" s="492"/>
    </row>
    <row r="737" spans="1:1" x14ac:dyDescent="0.25">
      <c r="A737" s="492"/>
    </row>
    <row r="738" spans="1:1" x14ac:dyDescent="0.25">
      <c r="A738" s="492"/>
    </row>
    <row r="739" spans="1:1" x14ac:dyDescent="0.25">
      <c r="A739" s="492"/>
    </row>
    <row r="740" spans="1:1" x14ac:dyDescent="0.25">
      <c r="A740" s="492"/>
    </row>
    <row r="741" spans="1:1" x14ac:dyDescent="0.25">
      <c r="A741" s="492"/>
    </row>
    <row r="742" spans="1:1" x14ac:dyDescent="0.25">
      <c r="A742" s="492"/>
    </row>
    <row r="743" spans="1:1" x14ac:dyDescent="0.25">
      <c r="A743" s="492"/>
    </row>
    <row r="744" spans="1:1" x14ac:dyDescent="0.25">
      <c r="A744" s="492"/>
    </row>
    <row r="745" spans="1:1" x14ac:dyDescent="0.25">
      <c r="A745" s="492"/>
    </row>
    <row r="746" spans="1:1" x14ac:dyDescent="0.25">
      <c r="A746" s="492"/>
    </row>
    <row r="747" spans="1:1" x14ac:dyDescent="0.25">
      <c r="A747" s="492"/>
    </row>
    <row r="748" spans="1:1" x14ac:dyDescent="0.25">
      <c r="A748" s="492"/>
    </row>
    <row r="749" spans="1:1" x14ac:dyDescent="0.25">
      <c r="A749" s="492"/>
    </row>
    <row r="750" spans="1:1" x14ac:dyDescent="0.25">
      <c r="A750" s="492"/>
    </row>
    <row r="751" spans="1:1" x14ac:dyDescent="0.25">
      <c r="A751" s="492"/>
    </row>
    <row r="752" spans="1:1" x14ac:dyDescent="0.25">
      <c r="A752" s="492"/>
    </row>
    <row r="753" spans="1:1" x14ac:dyDescent="0.25">
      <c r="A753" s="492"/>
    </row>
    <row r="754" spans="1:1" x14ac:dyDescent="0.25">
      <c r="A754" s="492"/>
    </row>
    <row r="755" spans="1:1" x14ac:dyDescent="0.25">
      <c r="A755" s="492"/>
    </row>
    <row r="756" spans="1:1" x14ac:dyDescent="0.25">
      <c r="A756" s="492"/>
    </row>
    <row r="757" spans="1:1" x14ac:dyDescent="0.25">
      <c r="A757" s="492"/>
    </row>
    <row r="758" spans="1:1" x14ac:dyDescent="0.25">
      <c r="A758" s="492"/>
    </row>
    <row r="759" spans="1:1" x14ac:dyDescent="0.25">
      <c r="A759" s="492"/>
    </row>
    <row r="760" spans="1:1" x14ac:dyDescent="0.25">
      <c r="A760" s="492"/>
    </row>
    <row r="761" spans="1:1" x14ac:dyDescent="0.25">
      <c r="A761" s="492"/>
    </row>
    <row r="762" spans="1:1" x14ac:dyDescent="0.25">
      <c r="A762" s="492"/>
    </row>
    <row r="763" spans="1:1" x14ac:dyDescent="0.25">
      <c r="A763" s="492"/>
    </row>
    <row r="764" spans="1:1" x14ac:dyDescent="0.25">
      <c r="A764" s="492"/>
    </row>
    <row r="765" spans="1:1" x14ac:dyDescent="0.25">
      <c r="A765" s="492"/>
    </row>
    <row r="766" spans="1:1" x14ac:dyDescent="0.25">
      <c r="A766" s="492"/>
    </row>
    <row r="767" spans="1:1" x14ac:dyDescent="0.25">
      <c r="A767" s="492"/>
    </row>
    <row r="768" spans="1:1" x14ac:dyDescent="0.25">
      <c r="A768" s="492"/>
    </row>
    <row r="769" spans="1:1" x14ac:dyDescent="0.25">
      <c r="A769" s="492"/>
    </row>
    <row r="770" spans="1:1" x14ac:dyDescent="0.25">
      <c r="A770" s="492"/>
    </row>
    <row r="771" spans="1:1" x14ac:dyDescent="0.25">
      <c r="A771" s="492"/>
    </row>
    <row r="772" spans="1:1" x14ac:dyDescent="0.25">
      <c r="A772" s="492"/>
    </row>
    <row r="773" spans="1:1" x14ac:dyDescent="0.25">
      <c r="A773" s="492"/>
    </row>
    <row r="774" spans="1:1" x14ac:dyDescent="0.25">
      <c r="A774" s="492"/>
    </row>
    <row r="775" spans="1:1" x14ac:dyDescent="0.25">
      <c r="A775" s="492"/>
    </row>
    <row r="776" spans="1:1" x14ac:dyDescent="0.25">
      <c r="A776" s="492"/>
    </row>
    <row r="777" spans="1:1" x14ac:dyDescent="0.25">
      <c r="A777" s="492"/>
    </row>
    <row r="778" spans="1:1" x14ac:dyDescent="0.25">
      <c r="A778" s="492"/>
    </row>
    <row r="779" spans="1:1" x14ac:dyDescent="0.25">
      <c r="A779" s="492"/>
    </row>
    <row r="780" spans="1:1" x14ac:dyDescent="0.25">
      <c r="A780" s="492"/>
    </row>
    <row r="781" spans="1:1" x14ac:dyDescent="0.25">
      <c r="A781" s="492"/>
    </row>
    <row r="782" spans="1:1" x14ac:dyDescent="0.25">
      <c r="A782" s="492"/>
    </row>
    <row r="783" spans="1:1" x14ac:dyDescent="0.25">
      <c r="A783" s="492"/>
    </row>
    <row r="784" spans="1:1" x14ac:dyDescent="0.25">
      <c r="A784" s="492"/>
    </row>
    <row r="785" spans="1:1" x14ac:dyDescent="0.25">
      <c r="A785" s="492"/>
    </row>
    <row r="786" spans="1:1" x14ac:dyDescent="0.25">
      <c r="A786" s="492"/>
    </row>
    <row r="787" spans="1:1" x14ac:dyDescent="0.25">
      <c r="A787" s="492"/>
    </row>
    <row r="788" spans="1:1" x14ac:dyDescent="0.25">
      <c r="A788" s="492"/>
    </row>
    <row r="789" spans="1:1" x14ac:dyDescent="0.25">
      <c r="A789" s="492"/>
    </row>
    <row r="790" spans="1:1" x14ac:dyDescent="0.25">
      <c r="A790" s="492"/>
    </row>
    <row r="791" spans="1:1" x14ac:dyDescent="0.25">
      <c r="A791" s="492"/>
    </row>
    <row r="792" spans="1:1" x14ac:dyDescent="0.25">
      <c r="A792" s="492"/>
    </row>
    <row r="793" spans="1:1" x14ac:dyDescent="0.25">
      <c r="A793" s="492"/>
    </row>
    <row r="794" spans="1:1" x14ac:dyDescent="0.25">
      <c r="A794" s="492"/>
    </row>
    <row r="795" spans="1:1" x14ac:dyDescent="0.25">
      <c r="A795" s="492"/>
    </row>
    <row r="796" spans="1:1" x14ac:dyDescent="0.25">
      <c r="A796" s="492"/>
    </row>
    <row r="797" spans="1:1" x14ac:dyDescent="0.25">
      <c r="A797" s="492"/>
    </row>
    <row r="798" spans="1:1" x14ac:dyDescent="0.25">
      <c r="A798" s="492"/>
    </row>
    <row r="799" spans="1:1" x14ac:dyDescent="0.25">
      <c r="A799" s="492"/>
    </row>
    <row r="800" spans="1:1" x14ac:dyDescent="0.25">
      <c r="A800" s="492"/>
    </row>
    <row r="801" spans="1:1" x14ac:dyDescent="0.25">
      <c r="A801" s="492"/>
    </row>
    <row r="802" spans="1:1" x14ac:dyDescent="0.25">
      <c r="A802" s="492"/>
    </row>
    <row r="803" spans="1:1" x14ac:dyDescent="0.25">
      <c r="A803" s="492"/>
    </row>
    <row r="804" spans="1:1" x14ac:dyDescent="0.25">
      <c r="A804" s="492"/>
    </row>
    <row r="805" spans="1:1" x14ac:dyDescent="0.25">
      <c r="A805" s="492"/>
    </row>
    <row r="806" spans="1:1" x14ac:dyDescent="0.25">
      <c r="A806" s="492"/>
    </row>
    <row r="807" spans="1:1" x14ac:dyDescent="0.25">
      <c r="A807" s="492"/>
    </row>
    <row r="808" spans="1:1" x14ac:dyDescent="0.25">
      <c r="A808" s="492"/>
    </row>
    <row r="809" spans="1:1" x14ac:dyDescent="0.25">
      <c r="A809" s="492"/>
    </row>
    <row r="810" spans="1:1" x14ac:dyDescent="0.25">
      <c r="A810" s="492"/>
    </row>
    <row r="811" spans="1:1" x14ac:dyDescent="0.25">
      <c r="A811" s="492"/>
    </row>
    <row r="812" spans="1:1" x14ac:dyDescent="0.25">
      <c r="A812" s="492"/>
    </row>
    <row r="813" spans="1:1" x14ac:dyDescent="0.25">
      <c r="A813" s="492"/>
    </row>
    <row r="814" spans="1:1" x14ac:dyDescent="0.25">
      <c r="A814" s="492"/>
    </row>
    <row r="815" spans="1:1" x14ac:dyDescent="0.25">
      <c r="A815" s="492"/>
    </row>
    <row r="816" spans="1:1" x14ac:dyDescent="0.25">
      <c r="A816" s="492"/>
    </row>
    <row r="817" spans="1:1" x14ac:dyDescent="0.25">
      <c r="A817" s="492"/>
    </row>
    <row r="818" spans="1:1" x14ac:dyDescent="0.25">
      <c r="A818" s="492"/>
    </row>
    <row r="819" spans="1:1" x14ac:dyDescent="0.25">
      <c r="A819" s="492"/>
    </row>
    <row r="820" spans="1:1" x14ac:dyDescent="0.25">
      <c r="A820" s="492"/>
    </row>
    <row r="821" spans="1:1" x14ac:dyDescent="0.25">
      <c r="A821" s="492"/>
    </row>
    <row r="822" spans="1:1" x14ac:dyDescent="0.25">
      <c r="A822" s="492"/>
    </row>
    <row r="823" spans="1:1" x14ac:dyDescent="0.25">
      <c r="A823" s="492"/>
    </row>
    <row r="824" spans="1:1" x14ac:dyDescent="0.25">
      <c r="A824" s="492"/>
    </row>
    <row r="825" spans="1:1" x14ac:dyDescent="0.25">
      <c r="A825" s="492"/>
    </row>
    <row r="826" spans="1:1" x14ac:dyDescent="0.25">
      <c r="A826" s="492"/>
    </row>
    <row r="827" spans="1:1" x14ac:dyDescent="0.25">
      <c r="A827" s="492"/>
    </row>
    <row r="828" spans="1:1" x14ac:dyDescent="0.25">
      <c r="A828" s="492"/>
    </row>
    <row r="829" spans="1:1" x14ac:dyDescent="0.25">
      <c r="A829" s="492"/>
    </row>
    <row r="830" spans="1:1" x14ac:dyDescent="0.25">
      <c r="A830" s="492"/>
    </row>
    <row r="831" spans="1:1" x14ac:dyDescent="0.25">
      <c r="A831" s="492"/>
    </row>
    <row r="832" spans="1:1" x14ac:dyDescent="0.25">
      <c r="A832" s="492"/>
    </row>
    <row r="833" spans="1:1" x14ac:dyDescent="0.25">
      <c r="A833" s="492"/>
    </row>
    <row r="834" spans="1:1" x14ac:dyDescent="0.25">
      <c r="A834" s="492"/>
    </row>
    <row r="835" spans="1:1" x14ac:dyDescent="0.25">
      <c r="A835" s="492"/>
    </row>
    <row r="836" spans="1:1" x14ac:dyDescent="0.25">
      <c r="A836" s="492"/>
    </row>
    <row r="837" spans="1:1" x14ac:dyDescent="0.25">
      <c r="A837" s="492"/>
    </row>
    <row r="838" spans="1:1" x14ac:dyDescent="0.25">
      <c r="A838" s="492"/>
    </row>
    <row r="839" spans="1:1" x14ac:dyDescent="0.25">
      <c r="A839" s="492"/>
    </row>
    <row r="840" spans="1:1" x14ac:dyDescent="0.25">
      <c r="A840" s="492"/>
    </row>
    <row r="841" spans="1:1" x14ac:dyDescent="0.25">
      <c r="A841" s="492"/>
    </row>
    <row r="842" spans="1:1" x14ac:dyDescent="0.25">
      <c r="A842" s="492"/>
    </row>
    <row r="843" spans="1:1" x14ac:dyDescent="0.25">
      <c r="A843" s="492"/>
    </row>
    <row r="844" spans="1:1" x14ac:dyDescent="0.25">
      <c r="A844" s="492"/>
    </row>
    <row r="845" spans="1:1" x14ac:dyDescent="0.25">
      <c r="A845" s="492"/>
    </row>
    <row r="846" spans="1:1" x14ac:dyDescent="0.25">
      <c r="A846" s="492"/>
    </row>
    <row r="847" spans="1:1" x14ac:dyDescent="0.25">
      <c r="A847" s="492"/>
    </row>
    <row r="848" spans="1:1" x14ac:dyDescent="0.25">
      <c r="A848" s="492"/>
    </row>
    <row r="849" spans="1:1" x14ac:dyDescent="0.25">
      <c r="A849" s="492"/>
    </row>
    <row r="850" spans="1:1" x14ac:dyDescent="0.25">
      <c r="A850" s="492"/>
    </row>
    <row r="851" spans="1:1" x14ac:dyDescent="0.25">
      <c r="A851" s="492"/>
    </row>
    <row r="852" spans="1:1" x14ac:dyDescent="0.25">
      <c r="A852" s="492"/>
    </row>
    <row r="853" spans="1:1" x14ac:dyDescent="0.25">
      <c r="A853" s="492"/>
    </row>
    <row r="854" spans="1:1" x14ac:dyDescent="0.25">
      <c r="A854" s="492"/>
    </row>
    <row r="855" spans="1:1" x14ac:dyDescent="0.25">
      <c r="A855" s="492"/>
    </row>
    <row r="856" spans="1:1" x14ac:dyDescent="0.25">
      <c r="A856" s="533"/>
    </row>
    <row r="857" spans="1:1" x14ac:dyDescent="0.25">
      <c r="A857" s="533"/>
    </row>
    <row r="858" spans="1:1" x14ac:dyDescent="0.25">
      <c r="A858" s="533"/>
    </row>
    <row r="859" spans="1:1" x14ac:dyDescent="0.25">
      <c r="A859" s="533"/>
    </row>
    <row r="860" spans="1:1" x14ac:dyDescent="0.25">
      <c r="A860" s="533"/>
    </row>
    <row r="861" spans="1:1" x14ac:dyDescent="0.25">
      <c r="A861" s="533"/>
    </row>
    <row r="862" spans="1:1" x14ac:dyDescent="0.25">
      <c r="A862" s="533"/>
    </row>
    <row r="863" spans="1:1" x14ac:dyDescent="0.25">
      <c r="A863" s="533"/>
    </row>
    <row r="864" spans="1:1" x14ac:dyDescent="0.25">
      <c r="A864" s="533"/>
    </row>
    <row r="865" spans="1:1" x14ac:dyDescent="0.25">
      <c r="A865" s="533"/>
    </row>
    <row r="866" spans="1:1" x14ac:dyDescent="0.25">
      <c r="A866" s="533"/>
    </row>
    <row r="867" spans="1:1" x14ac:dyDescent="0.25">
      <c r="A867" s="533"/>
    </row>
    <row r="868" spans="1:1" x14ac:dyDescent="0.25">
      <c r="A868" s="533"/>
    </row>
    <row r="869" spans="1:1" x14ac:dyDescent="0.25">
      <c r="A869" s="533"/>
    </row>
    <row r="870" spans="1:1" x14ac:dyDescent="0.25">
      <c r="A870" s="533"/>
    </row>
  </sheetData>
  <mergeCells count="1">
    <mergeCell ref="B8:C8"/>
  </mergeCells>
  <printOptions horizontalCentered="1"/>
  <pageMargins left="0.39370078740157483" right="0.19685039370078741" top="0.6692913385826772" bottom="0.82677165354330717" header="0.51181102362204722" footer="0.51181102362204722"/>
  <pageSetup paperSize="9" scale="63" fitToHeight="0" orientation="landscape" r:id="rId1"/>
  <headerFooter alignWithMargins="0">
    <oddFooter>&amp;L&amp;F&amp;CPage &amp;P of &amp;N&amp;R&amp;A</oddFooter>
  </headerFooter>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25</vt:i4>
      </vt:variant>
    </vt:vector>
  </HeadingPairs>
  <TitlesOfParts>
    <vt:vector size="39" baseType="lpstr">
      <vt:lpstr>Cover Sheet</vt:lpstr>
      <vt:lpstr>Input Notes</vt:lpstr>
      <vt:lpstr>5.1.0 Preambles</vt:lpstr>
      <vt:lpstr>5.1.1 Summary </vt:lpstr>
      <vt:lpstr>5.1.2.1 Pricing Schedule P&amp;G</vt:lpstr>
      <vt:lpstr>5.1.2.2 Pricing Schedul Part 1A</vt:lpstr>
      <vt:lpstr>5.1.2.3 Pricing Schedul Part 1B</vt:lpstr>
      <vt:lpstr>5.1.2.4 Pricing Schedule Part1C</vt:lpstr>
      <vt:lpstr>5.1.2.5 Pricing Schedule Part1D</vt:lpstr>
      <vt:lpstr>5.1.3 Rate of Exchange table</vt:lpstr>
      <vt:lpstr>5.1.4.0 NOTES Price adj</vt:lpstr>
      <vt:lpstr> 5.1.4.1 CPA Formula</vt:lpstr>
      <vt:lpstr> 5.1.5 LME Notes</vt:lpstr>
      <vt:lpstr>PS5 Schedule</vt:lpstr>
      <vt:lpstr>'PS5 Schedule'!_Toc388750520</vt:lpstr>
      <vt:lpstr>'PS5 Schedule'!_Toc388763041</vt:lpstr>
      <vt:lpstr>'PS5 Schedule'!_Toc389376774</vt:lpstr>
      <vt:lpstr>'PS5 Schedule'!_Toc389376775</vt:lpstr>
      <vt:lpstr>' 5.1.4.1 CPA Formula'!Print_Area</vt:lpstr>
      <vt:lpstr>' 5.1.5 LME Notes'!Print_Area</vt:lpstr>
      <vt:lpstr>'5.1.0 Preambles'!Print_Area</vt:lpstr>
      <vt:lpstr>'5.1.1 Summary '!Print_Area</vt:lpstr>
      <vt:lpstr>'5.1.2.1 Pricing Schedule P&amp;G'!Print_Area</vt:lpstr>
      <vt:lpstr>'5.1.2.2 Pricing Schedul Part 1A'!Print_Area</vt:lpstr>
      <vt:lpstr>'5.1.2.3 Pricing Schedul Part 1B'!Print_Area</vt:lpstr>
      <vt:lpstr>'5.1.2.5 Pricing Schedule Part1D'!Print_Area</vt:lpstr>
      <vt:lpstr>'5.1.3 Rate of Exchange table'!Print_Area</vt:lpstr>
      <vt:lpstr>'5.1.4.0 NOTES Price adj'!Print_Area</vt:lpstr>
      <vt:lpstr>'Cover Sheet'!Print_Area</vt:lpstr>
      <vt:lpstr>'Input Notes'!Print_Area</vt:lpstr>
      <vt:lpstr>'PS5 Schedule'!Print_Area</vt:lpstr>
      <vt:lpstr>' 5.1.4.1 CPA Formula'!Print_Titles</vt:lpstr>
      <vt:lpstr>'5.1.0 Preambles'!Print_Titles</vt:lpstr>
      <vt:lpstr>'5.1.1 Summary '!Print_Titles</vt:lpstr>
      <vt:lpstr>'5.1.4.0 NOTES Price adj'!Print_Titles</vt:lpstr>
      <vt:lpstr>'PS5 Schedule'!Print_Titles</vt:lpstr>
      <vt:lpstr>'5.1.2.3 Pricing Schedul Part 1B'!PS5ALLOCATIONS</vt:lpstr>
      <vt:lpstr>'5.1.2.4 Pricing Schedule Part1C'!PS5ALLOCATIONS</vt:lpstr>
      <vt:lpstr>'5.1.2.5 Pricing Schedule Part1D'!PS5ALLOCATIONS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Rhyno Nel</dc:creator>
  <cp:lastModifiedBy>Bonga Mdingi</cp:lastModifiedBy>
  <cp:lastPrinted>2024-03-04T15:17:19Z</cp:lastPrinted>
  <dcterms:created xsi:type="dcterms:W3CDTF">2022-09-28T12:27:21Z</dcterms:created>
  <dcterms:modified xsi:type="dcterms:W3CDTF">2024-04-11T09:16:33Z</dcterms:modified>
</cp:coreProperties>
</file>