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autoCompressPictures="0" defaultThemeVersion="124226"/>
  <mc:AlternateContent xmlns:mc="http://schemas.openxmlformats.org/markup-compatibility/2006">
    <mc:Choice Requires="x15">
      <x15ac:absPath xmlns:x15ac="http://schemas.microsoft.com/office/spreadsheetml/2010/11/ac" url="Z:\1.Synergy Projects\1. Synergy Current Projects\A442 CDC Weidplas\Tender BOQ\"/>
    </mc:Choice>
  </mc:AlternateContent>
  <xr:revisionPtr revIDLastSave="0" documentId="13_ncr:1_{DB7B7CA8-979B-4C33-8A0D-083BB5B088AF}" xr6:coauthVersionLast="47" xr6:coauthVersionMax="47" xr10:uidLastSave="{00000000-0000-0000-0000-000000000000}"/>
  <bookViews>
    <workbookView xWindow="-120" yWindow="-120" windowWidth="21840" windowHeight="13140" tabRatio="804" firstSheet="2" activeTab="2" xr2:uid="{00000000-000D-0000-FFFF-FFFF00000000}"/>
  </bookViews>
  <sheets>
    <sheet name="QS Notes" sheetId="22" state="hidden" r:id="rId1"/>
    <sheet name="1. Prelims" sheetId="23" state="hidden" r:id="rId2"/>
    <sheet name="SUMMARY" sheetId="39" r:id="rId3"/>
    <sheet name="1.1. P&amp;G" sheetId="40" r:id="rId4"/>
    <sheet name="1.2. OHS" sheetId="46" r:id="rId5"/>
    <sheet name="2. Building Works" sheetId="41" r:id="rId6"/>
    <sheet name="External Works " sheetId="42" state="hidden" r:id="rId7"/>
    <sheet name="3. Civil &amp; Ext Works" sheetId="44" r:id="rId8"/>
    <sheet name="4. Prov Amounts" sheetId="43" r:id="rId9"/>
  </sheets>
  <externalReferences>
    <externalReference r:id="rId10"/>
    <externalReference r:id="rId11"/>
    <externalReference r:id="rId12"/>
    <externalReference r:id="rId13"/>
    <externalReference r:id="rId14"/>
    <externalReference r:id="rId15"/>
  </externalReferences>
  <definedNames>
    <definedName name="\L">#REF!</definedName>
    <definedName name="__IntlFixup" hidden="1">TRUE</definedName>
    <definedName name="_BSTGT">#REF!</definedName>
    <definedName name="_Fill" hidden="1">#REF!</definedName>
    <definedName name="_Order1" hidden="1">255</definedName>
    <definedName name="_Order2" hidden="1">0</definedName>
    <definedName name="_SEC1200">#REF!</definedName>
    <definedName name="_tax1">#REF!</definedName>
    <definedName name="_tax2">#REF!</definedName>
    <definedName name="_tax3">#REF!</definedName>
    <definedName name="_tax4">#REF!</definedName>
    <definedName name="_VAR2">'[1]ANTICIPATED VARIATIONS'!#REF!</definedName>
    <definedName name="A">#REF!</definedName>
    <definedName name="ac">'[2]Detailed Estimates'!$S$5</definedName>
    <definedName name="All">#REF!</definedName>
    <definedName name="asdfasd" hidden="1">#REF!</definedName>
    <definedName name="b">#REF!</definedName>
    <definedName name="Big">#REF!</definedName>
    <definedName name="BIGSUM1">#REF!</definedName>
    <definedName name="Bill">#REF!</definedName>
    <definedName name="blank">#REF!</definedName>
    <definedName name="BoQ">#REF!</definedName>
    <definedName name="BoQ_1">NA()</definedName>
    <definedName name="BoQ_1_1">NA()</definedName>
    <definedName name="BoQ_2">NA()</definedName>
    <definedName name="boqx">NA()</definedName>
    <definedName name="boxes">#REF!</definedName>
    <definedName name="button_area_1">#REF!</definedName>
    <definedName name="CASHFLOW">#REF!</definedName>
    <definedName name="CASHFLOW1">#REF!</definedName>
    <definedName name="CCCCC">#REF!</definedName>
    <definedName name="CCT">#REF!</definedName>
    <definedName name="celltips_area">#REF!</definedName>
    <definedName name="CW_B">#REF!</definedName>
    <definedName name="CW_D">#REF!</definedName>
    <definedName name="CW_E">#REF!</definedName>
    <definedName name="CW_F">#REF!</definedName>
    <definedName name="CW_H">#REF!</definedName>
    <definedName name="CW_J">#REF!</definedName>
    <definedName name="cws">'[2]Detailed Estimates'!$S$1</definedName>
    <definedName name="d">#REF!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[3]Invoice!$D$39</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8">#REF!</definedName>
    <definedName name="data9">#REF!</definedName>
    <definedName name="ddd">#REF!</definedName>
    <definedName name="DEL_FR_PRELIMS_DETAIL">'[4]FR-PRLIMS-DETAIL'!$G$8,'[4]FR-PRLIMS-DETAIL'!$B$7:$I$71,'[4]FR-PRLIMS-DETAIL'!$M$7:$M$71</definedName>
    <definedName name="DEL_FR_PRELIMS_DETAIL_1">NA()</definedName>
    <definedName name="DEL_FR_SUMMERY">'[4]FR-SUMMERY'!$D$20,'[4]FR-SUMMERY'!$B$8:$H$8,'[4]FR-SUMMERY'!$L$8,'[4]FR-SUMMERY'!$B$21:$H$45,'[4]FR-SUMMERY'!$G$18:$H$21,'[4]FR-SUMMERY'!$L$18:$L$45,'[4]FR-SUMMERY'!$C$55:$H$70,'[4]FR-SUMMERY'!$L$54:$L$70</definedName>
    <definedName name="DEL_FR_SUMMERY_1">NA()</definedName>
    <definedName name="dflt1">'[3]Customize Your Invoice'!$E$22</definedName>
    <definedName name="dflt4">'[3]Customize Your Invoice'!$E$26</definedName>
    <definedName name="dflt5">'[3]Customize Your Invoice'!$E$27</definedName>
    <definedName name="dflt6">'[3]Customize Your Invoice'!$D$28</definedName>
    <definedName name="display_area_2">#REF!</definedName>
    <definedName name="DRN_B">#REF!</definedName>
    <definedName name="DRN_D">#REF!</definedName>
    <definedName name="DRN_E">#REF!</definedName>
    <definedName name="DRN_F">#REF!</definedName>
    <definedName name="DRN_H">#REF!</definedName>
    <definedName name="DRN_J">#REF!</definedName>
    <definedName name="eee">#REF!</definedName>
    <definedName name="ESCALATION">#REF!</definedName>
    <definedName name="Estimate">#REF!</definedName>
    <definedName name="Evaluation">#REF!</definedName>
    <definedName name="Excel_BuiltIn__FilterDatabase_2_1">#REF!</definedName>
    <definedName name="Excel_BuiltIn_Print_Area_1_1">#REF!</definedName>
    <definedName name="FINACE2">#REF!</definedName>
    <definedName name="FINANCE1">#REF!</definedName>
    <definedName name="Fire">#REF!</definedName>
    <definedName name="forex">#REF!</definedName>
    <definedName name="FRE_B">#REF!</definedName>
    <definedName name="FRE_D">#REF!</definedName>
    <definedName name="FRE_E">#REF!</definedName>
    <definedName name="FRE_F">#REF!</definedName>
    <definedName name="FRE_H">#REF!</definedName>
    <definedName name="FRE_J">#REF!</definedName>
    <definedName name="freddie">'[5]FR-PROVSNL-SUM-DETAIL'!#REF!</definedName>
    <definedName name="freddie_1">NA()</definedName>
    <definedName name="freddie_2">NA()</definedName>
    <definedName name="frog">'[5]FR-SUMMERY'!#REF!</definedName>
    <definedName name="frog_1">NA()</definedName>
    <definedName name="frog_2">NA()</definedName>
    <definedName name="Group">#REF!</definedName>
    <definedName name="Group_1">NA()</definedName>
    <definedName name="Group_1_1">NA()</definedName>
    <definedName name="groupx">NA()</definedName>
    <definedName name="HVAC_B">#REF!</definedName>
    <definedName name="HVAC_D">#REF!</definedName>
    <definedName name="HVAC_E">#REF!</definedName>
    <definedName name="HVAC_F">#REF!</definedName>
    <definedName name="HVAC_H">#REF!</definedName>
    <definedName name="HVAC_J">#REF!</definedName>
    <definedName name="HW_B">#REF!</definedName>
    <definedName name="HW_D">#REF!</definedName>
    <definedName name="HW_E">#REF!</definedName>
    <definedName name="HW_F">#REF!</definedName>
    <definedName name="HW_H">#REF!</definedName>
    <definedName name="HW_J">#REF!</definedName>
    <definedName name="hws">'[2]Detailed Estimates'!$S$2</definedName>
    <definedName name="INCOME">#REF!</definedName>
    <definedName name="ITEM_NOI2____DETAILS_OF_SAVINGS">'[5]FR-PROVSNL-SUM-DETAIL'!#REF!</definedName>
    <definedName name="ITEM_NOI2____DETAILS_OF_SAVINGS_1">NA()</definedName>
    <definedName name="ITEM_NOI2____DETAILS_OF_SAVINGS_2">NA()</definedName>
    <definedName name="Items_01">#REF!</definedName>
    <definedName name="Items_02">#REF!</definedName>
    <definedName name="Kitchen_workbench_floor_and_wall_units_to_1Bed_Unit__P_F_solid_surface_worktop_on_base_units__silicone_seal_at_jointing_points__base_units_with_doors_and_handles__or_drawers__wall_units__tall_oven_units__skirting_on_and_including_timber_plinths__internal">#REF!</definedName>
    <definedName name="LC">'[6]LC List'!$A$2:$A$200</definedName>
    <definedName name="MATERIALS_ON_SITE">'[5]FR-SUMMERY'!#REF!</definedName>
    <definedName name="MATERIALS_ON_SITE_1">NA()</definedName>
    <definedName name="MATERIALS_ON_SITE_2">NA()</definedName>
    <definedName name="mf">#REF!</definedName>
    <definedName name="mh">#REF!</definedName>
    <definedName name="mos">#REF!</definedName>
    <definedName name="NO">#REF!</definedName>
    <definedName name="NOTES">#REF!</definedName>
    <definedName name="NOTES_8">#REF!</definedName>
    <definedName name="_xlnm.Print_Area" localSheetId="3">'1.1. P&amp;G'!$A$1:$H$443</definedName>
    <definedName name="_xlnm.Print_Area" localSheetId="4">'1.2. OHS'!$A$1:$H$87</definedName>
    <definedName name="_xlnm.Print_Area" localSheetId="5">'2. Building Works'!$A$1:$H$541</definedName>
    <definedName name="_xlnm.Print_Area" localSheetId="7">'3. Civil &amp; Ext Works'!$A$1:$H$237</definedName>
    <definedName name="_xlnm.Print_Area" localSheetId="8">'4. Prov Amounts'!$A$1:$H$80</definedName>
    <definedName name="_xlnm.Print_Area" localSheetId="6">'External Works '!$A$1:$H$311</definedName>
    <definedName name="_xlnm.Print_Area" localSheetId="2">SUMMARY!$A$1:$D$66</definedName>
    <definedName name="_xlnm.Print_Area">#REF!</definedName>
    <definedName name="Print_Area_MI">#REF!</definedName>
    <definedName name="_xlnm.Print_Titles" localSheetId="3">'1.1. P&amp;G'!$10:$11</definedName>
    <definedName name="_xlnm.Print_Titles" localSheetId="4">'1.2. OHS'!$10:$11</definedName>
    <definedName name="_xlnm.Print_Titles" localSheetId="5">'2. Building Works'!$10:$11</definedName>
    <definedName name="_xlnm.Print_Titles" localSheetId="7">'3. Civil &amp; Ext Works'!$10:$11</definedName>
    <definedName name="_xlnm.Print_Titles" localSheetId="8">'4. Prov Amounts'!$10:$11</definedName>
    <definedName name="_xlnm.Print_Titles" localSheetId="6">'External Works '!$10:$11</definedName>
    <definedName name="_xlnm.Print_Titles" localSheetId="2">SUMMARY!$12:$13</definedName>
    <definedName name="PROFIT">#REF!</definedName>
    <definedName name="PROFITABIL">#REF!</definedName>
    <definedName name="Project">'[6]Project List'!$A$2:$A$213</definedName>
    <definedName name="qs">#REF!</definedName>
    <definedName name="qzqzqz10">#REF!</definedName>
    <definedName name="qzqzqz11">#REF!</definedName>
    <definedName name="qzqzqz12">#REF!</definedName>
    <definedName name="qzqzqz13">#REF!</definedName>
    <definedName name="qzqzqz14">#REF!</definedName>
    <definedName name="qzqzqz15">#REF!</definedName>
    <definedName name="qzqzqz16">#REF!</definedName>
    <definedName name="qzqzqz17">#REF!</definedName>
    <definedName name="qzqzqz18">#REF!</definedName>
    <definedName name="qzqzqz19">#REF!</definedName>
    <definedName name="qzqzqz20">#REF!</definedName>
    <definedName name="qzqzqz21">#REF!</definedName>
    <definedName name="qzqzqz22">#REF!</definedName>
    <definedName name="qzqzqz23">#REF!</definedName>
    <definedName name="qzqzqz24">#REF!</definedName>
    <definedName name="qzqzqz25">#REF!</definedName>
    <definedName name="qzqzqz26">#REF!</definedName>
    <definedName name="qzqzqz27">#REF!</definedName>
    <definedName name="qzqzqz28">#REF!</definedName>
    <definedName name="qzqzqz29">#REF!</definedName>
    <definedName name="qzqzqz30">#REF!</definedName>
    <definedName name="qzqzqz31">#REF!</definedName>
    <definedName name="qzqzqz32">#REF!</definedName>
    <definedName name="qzqzqz6">#REF!</definedName>
    <definedName name="qzqzqz7">#REF!</definedName>
    <definedName name="qzqzqz8">#REF!</definedName>
    <definedName name="qzqzqz9">#REF!</definedName>
    <definedName name="RESIDUAL">#REF!</definedName>
    <definedName name="SRN_B">#REF!</definedName>
    <definedName name="SRN_D">#REF!</definedName>
    <definedName name="SRN_E">#REF!</definedName>
    <definedName name="SRN_F">#REF!</definedName>
    <definedName name="SRN_H">#REF!</definedName>
    <definedName name="SRN_J">#REF!</definedName>
    <definedName name="SUM">#REF!</definedName>
    <definedName name="Summary">#REF!</definedName>
    <definedName name="sw">'[2]Detailed Estimates'!$S$4</definedName>
    <definedName name="Tender">#REF!</definedName>
    <definedName name="TOT">#REF!</definedName>
    <definedName name="total">#REF!</definedName>
    <definedName name="TOTALTODATE">#REF!</definedName>
    <definedName name="TOTESC">#REF!</definedName>
    <definedName name="TOTWORKTODATE">#REF!</definedName>
    <definedName name="VALUES">#REF!</definedName>
    <definedName name="vital5">'[3]Customize Your Invoice'!$E$15</definedName>
    <definedName name="wrn.Cert." localSheetId="7" hidden="1">{#N/A,#N/A,FALSE,"Cert"}</definedName>
    <definedName name="wrn.Cert." hidden="1">{#N/A,#N/A,FALSE,"Cert"}</definedName>
    <definedName name="wrn.Turnaround." localSheetId="7" hidden="1">{#N/A,#N/A,FALSE,"Cert"}</definedName>
    <definedName name="wrn.Turnaround." hidden="1">{#N/A,#N/A,FALSE,"Cert"}</definedName>
    <definedName name="ws">'[2]Detailed Estimates'!$S$3</definedName>
  </definedNames>
  <calcPr calcId="181029"/>
</workbook>
</file>

<file path=xl/calcChain.xml><?xml version="1.0" encoding="utf-8"?>
<calcChain xmlns="http://schemas.openxmlformats.org/spreadsheetml/2006/main">
  <c r="C11" i="46" l="1"/>
  <c r="A10" i="46"/>
  <c r="A7" i="46"/>
  <c r="A5" i="46"/>
  <c r="A4" i="46"/>
  <c r="A3" i="46"/>
  <c r="A1" i="46"/>
  <c r="G76" i="43" l="1"/>
  <c r="G70" i="43"/>
  <c r="G64" i="43"/>
  <c r="G39" i="43"/>
  <c r="G58" i="43"/>
  <c r="A10" i="44" l="1"/>
  <c r="G353" i="41" l="1"/>
  <c r="A7" i="44" l="1"/>
  <c r="A5" i="44"/>
  <c r="A4" i="44"/>
  <c r="A3" i="44"/>
  <c r="A1" i="44"/>
  <c r="A5" i="43"/>
  <c r="A5" i="41"/>
  <c r="A5" i="40"/>
  <c r="G212" i="44" l="1"/>
  <c r="G126" i="44" l="1"/>
  <c r="C11" i="44" l="1"/>
  <c r="G57" i="41" l="1"/>
  <c r="G52" i="43" l="1"/>
  <c r="G46" i="43"/>
  <c r="G45" i="43"/>
  <c r="G38" i="43"/>
  <c r="G539" i="41"/>
  <c r="G479" i="41"/>
  <c r="G394" i="41"/>
  <c r="G359" i="41"/>
  <c r="G312" i="41"/>
  <c r="G281" i="41"/>
  <c r="G206" i="41"/>
  <c r="G205" i="41"/>
  <c r="G112" i="41"/>
  <c r="A1" i="40" l="1"/>
  <c r="A1" i="41"/>
  <c r="A10" i="43" l="1"/>
  <c r="A7" i="43"/>
  <c r="A4" i="43"/>
  <c r="A3" i="43"/>
  <c r="A1" i="43"/>
  <c r="A7" i="41" l="1"/>
  <c r="A7" i="40"/>
  <c r="D11" i="39" l="1"/>
  <c r="A10" i="41"/>
  <c r="A4" i="41"/>
  <c r="A3" i="41"/>
  <c r="A10" i="40" l="1"/>
  <c r="A4" i="40"/>
  <c r="A3" i="40"/>
  <c r="E79" i="42" l="1"/>
  <c r="G59" i="42"/>
  <c r="E67" i="42"/>
  <c r="N52" i="42"/>
  <c r="G52" i="42"/>
  <c r="G47" i="42" l="1"/>
  <c r="G51" i="42" l="1"/>
  <c r="A10" i="42" l="1"/>
  <c r="G309" i="42" l="1"/>
  <c r="G308" i="42"/>
  <c r="G307" i="42"/>
  <c r="G115" i="42"/>
  <c r="G116" i="42"/>
  <c r="G306" i="42"/>
  <c r="G305" i="42"/>
  <c r="G304" i="42"/>
  <c r="G303" i="42"/>
  <c r="G302" i="42"/>
  <c r="G301" i="42"/>
  <c r="G300" i="42"/>
  <c r="G299" i="42"/>
  <c r="G297" i="42"/>
  <c r="G296" i="42"/>
  <c r="G298" i="42"/>
  <c r="G287" i="42"/>
  <c r="G295" i="42"/>
  <c r="G294" i="42"/>
  <c r="G293" i="42"/>
  <c r="G68" i="42"/>
  <c r="I217" i="42"/>
  <c r="I213" i="42"/>
  <c r="I214" i="42"/>
  <c r="G214" i="42"/>
  <c r="G213" i="42"/>
  <c r="G43" i="42"/>
  <c r="G55" i="42"/>
  <c r="G63" i="42"/>
  <c r="G67" i="42"/>
  <c r="G72" i="42"/>
  <c r="G73" i="42"/>
  <c r="G74" i="42"/>
  <c r="E75" i="42"/>
  <c r="G75" i="42" s="1"/>
  <c r="G79" i="42"/>
  <c r="G83" i="42"/>
  <c r="G102" i="42"/>
  <c r="G105" i="42"/>
  <c r="G109" i="42"/>
  <c r="G110" i="42"/>
  <c r="E114" i="42"/>
  <c r="G114" i="42" s="1"/>
  <c r="G122" i="42"/>
  <c r="E125" i="42"/>
  <c r="G125" i="42" s="1"/>
  <c r="G126" i="42"/>
  <c r="G127" i="42"/>
  <c r="E161" i="42"/>
  <c r="G161" i="42" s="1"/>
  <c r="G166" i="42"/>
  <c r="G167" i="42"/>
  <c r="G170" i="42"/>
  <c r="E205" i="42"/>
  <c r="G205" i="42" s="1"/>
  <c r="G206" i="42"/>
  <c r="G207" i="42"/>
  <c r="G210" i="42"/>
  <c r="G211" i="42"/>
  <c r="G212" i="42"/>
  <c r="G217" i="42"/>
  <c r="G218" i="42"/>
  <c r="G219" i="42"/>
  <c r="G220" i="42"/>
  <c r="G223" i="42"/>
  <c r="G224" i="42"/>
  <c r="G225" i="42"/>
  <c r="G228" i="42"/>
  <c r="G263" i="42"/>
  <c r="G264" i="42"/>
  <c r="G265" i="42"/>
  <c r="E275" i="42"/>
  <c r="G275" i="42" s="1"/>
  <c r="E276" i="42"/>
  <c r="G276" i="42" s="1"/>
  <c r="E277" i="42"/>
  <c r="G277" i="42" s="1"/>
  <c r="G278" i="42"/>
  <c r="G279" i="42"/>
  <c r="G282" i="42"/>
  <c r="G283" i="42"/>
  <c r="G286" i="42"/>
  <c r="G288" i="42"/>
  <c r="G291" i="42"/>
  <c r="C11" i="43"/>
  <c r="C11" i="42"/>
  <c r="A7" i="42"/>
  <c r="C11" i="41"/>
  <c r="C11" i="40"/>
  <c r="A11" i="23"/>
  <c r="G172" i="42" l="1"/>
  <c r="G267" i="42"/>
  <c r="G85" i="42"/>
  <c r="G230" i="42"/>
  <c r="G129" i="42"/>
  <c r="G311" i="42"/>
</calcChain>
</file>

<file path=xl/sharedStrings.xml><?xml version="1.0" encoding="utf-8"?>
<sst xmlns="http://schemas.openxmlformats.org/spreadsheetml/2006/main" count="3620" uniqueCount="1214">
  <si>
    <t>Page</t>
  </si>
  <si>
    <t xml:space="preserve">Item </t>
  </si>
  <si>
    <t>Description</t>
  </si>
  <si>
    <t>Uom</t>
  </si>
  <si>
    <t>Rate</t>
  </si>
  <si>
    <t>Bill Amount</t>
  </si>
  <si>
    <t>TRADE PREAMBLES</t>
  </si>
  <si>
    <t>SUPPLEMENTARY PREAMBLES</t>
  </si>
  <si>
    <t>Nature of ground:</t>
  </si>
  <si>
    <t>m³</t>
  </si>
  <si>
    <t>Item</t>
  </si>
  <si>
    <t>m²</t>
  </si>
  <si>
    <t>Density Tests:</t>
  </si>
  <si>
    <t>SECTION 2</t>
  </si>
  <si>
    <t>Earthworks</t>
  </si>
  <si>
    <t>Preliminaries</t>
  </si>
  <si>
    <t>2.1</t>
  </si>
  <si>
    <t>NOTES:</t>
  </si>
  <si>
    <t>1.</t>
  </si>
  <si>
    <t>No Engineers drawings received. Assumptions made where reference made to Eng. Drawings.</t>
  </si>
  <si>
    <t>2.</t>
  </si>
  <si>
    <t>No window schedule received.</t>
  </si>
  <si>
    <t>Allowed for:</t>
  </si>
  <si>
    <t xml:space="preserve">Removing 80-100mm plaster with chicken mesh to facades </t>
  </si>
  <si>
    <t>View A: Council Chamber &amp; Block B</t>
  </si>
  <si>
    <t>View B: Council Chamber &amp; Block A</t>
  </si>
  <si>
    <t>Wall opposite View A of  Council Chamber</t>
  </si>
  <si>
    <t>76,5m</t>
  </si>
  <si>
    <t>Remedial work and repainting of all other external walls</t>
  </si>
  <si>
    <t>No ironmongery schedule - provisional amount allowed.</t>
  </si>
  <si>
    <t>All skirtings removed is presumed to be meranti skirting</t>
  </si>
  <si>
    <t>3.</t>
  </si>
  <si>
    <t>4.</t>
  </si>
  <si>
    <t>KENTUCKY FRIED CHICKEN, DESPATCH</t>
  </si>
  <si>
    <t>CONSTRUCTION OF NEW STORE</t>
  </si>
  <si>
    <t>A293</t>
  </si>
  <si>
    <t>For Trade Preambles refer to "Model Preambles for Trades" 2008 edition (Effective Nov 2008) for the full descriptions of materials and work to be done in this Bill.</t>
  </si>
  <si>
    <t>All appointed Contractors are to allow for specific co-ordination of their works where subsequent trades / works by others are directly / indirectly affected.</t>
  </si>
  <si>
    <t>All appointed Contractors should comply and adjust their individual programmes accordingly where required, should the Client's requirements / programme be amended.</t>
  </si>
  <si>
    <t>SECTION 1: PRELIMINARIES</t>
  </si>
  <si>
    <t>Bill No.</t>
  </si>
  <si>
    <t>Bill QTY</t>
  </si>
  <si>
    <t>1,1</t>
  </si>
  <si>
    <t>BUILDING AGREEMENT AND PRELIMINARIES</t>
  </si>
  <si>
    <t>These clauses are hereinafter referred to by clause number and heading only. Where standard clauses or alternatives are not entirely applicable to this agreement such modifications, corrections or supplements as will apply are given under each relevant clause heading and such modifications, corrections or supplements shall take precedence notwithstanding anything contrary contained in the abovementioned documents.</t>
  </si>
  <si>
    <t>Where any item is not relevant to this specific agreement such item is marked N/A (signifying "not applicable").</t>
  </si>
  <si>
    <t>PREAMBLE FOR TRADES</t>
  </si>
  <si>
    <t>The Model Preambles for Trades (2008 edition) as published by the Association of South African Quantity Surveyors shall be deemed to be incorporated in these bills of quantities and no claims arising from brevity of description of items fully described in the said Model Preambles will be entertained.</t>
  </si>
  <si>
    <t>Supplementary preambles are incorporated in these bills of quantities to satisfy the requirements of this project. Such supplementary preambles shall take precedence over the provisions of the said Model Preambles.</t>
  </si>
  <si>
    <t>The contractor's prices for all items throughout these bills of quantities must take account of and include for all of the obligations, requirements and specifications given in the said Model Preambles and in any supplementary preambles.</t>
  </si>
  <si>
    <t>PRICING OF PRELIMINARIES</t>
  </si>
  <si>
    <t xml:space="preserve">Definitions </t>
  </si>
  <si>
    <t>Clause 1.0 - Definitions and interpretation</t>
  </si>
  <si>
    <t>Preparation</t>
  </si>
  <si>
    <t>Clause 3.0 - Risk and insurance</t>
  </si>
  <si>
    <t>Without limiting the generality of the provisions of clause 5.0, the contractor's attention is drawn to the provisions of the Construction Regulations, 2003 issued in terms of the Occupational Health and Safety Act, 1993. It is specifically stated that the employer shall prepare a documented health and safety specification for the works and that the employer shall ensure that the contractor has made provision for the cost of health and safety measures during the execution of the works. The contractor shall price opposite this item for compliance with the act and the regulations and the reasonable provisions of the aforementioned health and safety specification.</t>
  </si>
  <si>
    <t>Clause 4.0 - Documents, design and assignment</t>
  </si>
  <si>
    <t>Execution</t>
  </si>
  <si>
    <t>Clause 5.0 - Employer</t>
  </si>
  <si>
    <t>Clause 6.0 - Agent</t>
  </si>
  <si>
    <t>Clause 7.0 - Contractor</t>
  </si>
  <si>
    <t>Clause 8.0 - Direct Contractors</t>
  </si>
  <si>
    <t xml:space="preserve">Completion </t>
  </si>
  <si>
    <t>Clause 9.0 - Practical completion</t>
  </si>
  <si>
    <t>Clause 10.0 - Final completion</t>
  </si>
  <si>
    <t>Clause 11.0 - Extension of the construction period</t>
  </si>
  <si>
    <t>The removal and replacement of materials and/or workmanship which do not conform to the specification or the contract drawings shall not constitute grounds for the extension of the construction period nor for the adjustment of the contract value.</t>
  </si>
  <si>
    <t>Clause 11.0 is amended by:
11.1.1 - shall be deleted and amended by the addition of the following:
Inclement weather which shall be defined as weather in excess of the average recorded for the past 10 (ten) years by the nearest commonly recognised weather bureau in the region of the project.</t>
  </si>
  <si>
    <t>The contractor shall be deemed to have allowed in his programme for the works and opposite this item or in his rates, for the cost of all delays as a result of weather conditions which are average or below that recorded as described.</t>
  </si>
  <si>
    <t>Each claim for delays as a result of inclement weather shall be made to the  agent within 7 (seven) days of occurrences thereof, failing which no delays shall be recorded.</t>
  </si>
  <si>
    <t>Clause 12.0 - Penalty for non-completion</t>
  </si>
  <si>
    <t xml:space="preserve">Payment </t>
  </si>
  <si>
    <t>Clause 13.0 - Valuation and payment to Contractor</t>
  </si>
  <si>
    <t xml:space="preserve">The inclusion of materials and goods stored off site in the amount authorised for payment in terms of clause 13.5.2 shall be at the sole discretion of the agent and such inclusion shall only be considered upon the provision, by the contractor, of an approved guarantee issued by a registered commercial bank. </t>
  </si>
  <si>
    <t>Clause 13.11: shall be omitted and replaced by the following:
The Employer shall pay the Contractor the amount certified in an interim payment certificate with Thirty (30) calendar days of the date for issue of the payment certificate. Payment shall be subject to the Contractor giving the employer an original tax invoice for the amount due.</t>
  </si>
  <si>
    <t>Clause 14.0 - Adjustment to the contract value</t>
  </si>
  <si>
    <t>All fluctuations in costs, with the exception of fluctuations in the rate of Value Added Tax, shall be for the account of the contractor.</t>
  </si>
  <si>
    <t>Where prices are submitted by the contractor or n/s subcontractor during the progress of the works in respect of contract instructions or in regard to a claim under the terms of the agreement and notwithstanding the fact that such prices may be used in an interim payment certificate there is to be no presumption of acceptance. Should the agent wish to accept any such prices prior to the issue of the certificate of final completion, it shall be in writing.</t>
  </si>
  <si>
    <t>Cancellation</t>
  </si>
  <si>
    <t>Clause 15.0 - Cancellation by employer</t>
  </si>
  <si>
    <t xml:space="preserve">Clause 16.0 - Cancellation by contractor </t>
  </si>
  <si>
    <t>Clause 17.0 - Cancellation - Impossibility of performance</t>
  </si>
  <si>
    <t>Disputes</t>
  </si>
  <si>
    <t>Clause 18.0 - Settlement of disputes</t>
  </si>
  <si>
    <t>The contractor shall immediately notify the agent should he become aware of any variance between the signed contract documentation and related Bills of Quantities and any subsequent drawings or instructions issued.</t>
  </si>
  <si>
    <t>Any instructions or drawings issued which in the opinion of the contractor will result in an increase to the contract value will need to be recorded as such.  The Contractor will need to prepare a variation order request and receive formal approval from the agent prior to proceeding with the work. No payment will be made for any additional work undertaken without an approved Variation Order.</t>
  </si>
  <si>
    <t>SECTION B: PRELIMINARIES</t>
  </si>
  <si>
    <t>Definitions and interpretation (B1)</t>
  </si>
  <si>
    <t>Documents (B2)</t>
  </si>
  <si>
    <t>Clause 2.1 - Checking of documents</t>
  </si>
  <si>
    <t>Clause 2.2 - Provisional bills of quantities</t>
  </si>
  <si>
    <t>Clause 2.3 - Availability of construction documentation</t>
  </si>
  <si>
    <t>The budgetary allowances and selected subcontract amounts allocated for subsequent trades included in this agreement will be separately procured, based on multiple procurement of selected subcontractors during the construction period.</t>
  </si>
  <si>
    <t>Previous work and adjoining properties (B3)</t>
  </si>
  <si>
    <t>Clause 3.1 - Previous work - dimensional accuracy</t>
  </si>
  <si>
    <t>Clause 3.2 - Previous work - defects</t>
  </si>
  <si>
    <t>Clause 3.3 - Inspection of adjoining properties</t>
  </si>
  <si>
    <t>Samples, shop drawings and manufacturer's instructions (B4)</t>
  </si>
  <si>
    <t>Clause 4.1 - Samples of materials</t>
  </si>
  <si>
    <t>Clause 4.2 - Workmanship samples</t>
  </si>
  <si>
    <t>Clause 4.3 - Shop drawings</t>
  </si>
  <si>
    <t>Clause 4.4 - Compliance with manufacturer's instructions</t>
  </si>
  <si>
    <t>Deposits and fees (B5)</t>
  </si>
  <si>
    <t>Clause 5.1 - Deposits and fees</t>
  </si>
  <si>
    <t>Temporary services (B6)</t>
  </si>
  <si>
    <t>Clause 6.1 - Water</t>
  </si>
  <si>
    <t>Clause 6.2 - Electricity</t>
  </si>
  <si>
    <t>Clause 6.3 - Telecommunication facilities</t>
  </si>
  <si>
    <t>Clause 6.4 - Ablution facilities</t>
  </si>
  <si>
    <t>Prime cost amounts (B7)</t>
  </si>
  <si>
    <t>Clause 7.1 - Responsibility for prime cost amounts</t>
  </si>
  <si>
    <t>Special attendance on n/s subcontractors (B8)</t>
  </si>
  <si>
    <t>Clause 8.1 - Special attendance</t>
  </si>
  <si>
    <t>General (B9)</t>
  </si>
  <si>
    <t>Clause 9.1 - Protection of the works</t>
  </si>
  <si>
    <t>Clause 9.2 - Protection/isolation of existing/sectionally occupied works</t>
  </si>
  <si>
    <t>Clause 9.3 - Security of the works</t>
  </si>
  <si>
    <t>Clause 9.4 - Notice before covering work</t>
  </si>
  <si>
    <t>Clause 9.5 - Disturbance</t>
  </si>
  <si>
    <t>Clause 9.6 - Environmental disturbance</t>
  </si>
  <si>
    <t>Clause 9.7 - Works cleaning and clearing</t>
  </si>
  <si>
    <t>Clause 9.8 - Vermin</t>
  </si>
  <si>
    <t>Clause 9.9 - Overhand work</t>
  </si>
  <si>
    <t>Schedule of variables (B10)</t>
  </si>
  <si>
    <t>Information necessary for elections and completion of those clauses contained in the schedule which are necessary for tender purposes is given hereunder. Where no information is given it shall mean that no specific requirements are expected or that the clause is not relevant to this specific contract.</t>
  </si>
  <si>
    <t>10.1 - Provisional bills of quantities [2.2]
The quantities are provisional - Yes</t>
  </si>
  <si>
    <t>10.2 - Availability of construction documentation [2.3]
Construction documentation is complete - No</t>
  </si>
  <si>
    <t>10.3 - Previous work - dimensional accuracy [3.1]</t>
  </si>
  <si>
    <t>10.4 - Previous work - defects [3.2]</t>
  </si>
  <si>
    <t>10.5 - Inspection of adjoining properties [3.3]</t>
  </si>
  <si>
    <t>10.6 - Water [7.2]</t>
  </si>
  <si>
    <t>Option A (by contractor) - No
Option B (by employer - free of charge) - Yes
Option C (by employer - metered) - No</t>
  </si>
  <si>
    <t>10.7 - Electricity [7.3]</t>
  </si>
  <si>
    <t>10.8 - Telecommunications [7.4]</t>
  </si>
  <si>
    <t>Telephone - Yes/No 
Facsimile - Yes/No 
E-mail - Yes/No</t>
  </si>
  <si>
    <t>10.9 - Ablution facilities [7.5]</t>
  </si>
  <si>
    <t>Option A (by contractor) - No
Option B (by employer) - Yes</t>
  </si>
  <si>
    <t>10.10 - Protection of the works [9.1]</t>
  </si>
  <si>
    <t>10.11 - Protection/isolation of existing/sectionally occupied works [9.2]
Protection/isolation is required - Yes/No</t>
  </si>
  <si>
    <t>10.12 - Disturbance [9.5]</t>
  </si>
  <si>
    <t>10.13 - Environmental disturbance [9.6]</t>
  </si>
  <si>
    <t>SECTION C: SPECIFIC PRELIMINARIES</t>
  </si>
  <si>
    <t>Site instructions</t>
  </si>
  <si>
    <t>Contract instructions issued on site are to be recorded in triplicate in a site instruction book which is to be maintained on site by the contractor</t>
  </si>
  <si>
    <t>Warranties for materials and workmanship</t>
  </si>
  <si>
    <t>Where warranties for materials and/or workmanship are called for, the contractor shall obtain a written warranty, addressed to the employer, from the firm supplying the materials and/or doing the work and shall deliver same to the agent on the final completion of the contract. The warranty shall state that workmanship, materials and installation are warranteed for a specific period from the date of final completion and that any defects that may arise during the specified period shall be made good at the expense of the firm supplying the materials and/or doing the work, upon written notice to do so. The warranty will not be enforced if the work is damaged by defects in the construction of the building in which case the responsibility for replacement shall rest entirely with the contractor.</t>
  </si>
  <si>
    <t>Co-operation of the contractor for cost management</t>
  </si>
  <si>
    <t>It is specifically agreed that the contractor accepts the obligation of assisting the agent in implementing proper cost management. The contractor will be advised by the agent of all cost management procedures which will be implemented to ensure that the final building cost does not exceed the budget. The agent undertakes to make available to the contractor all budgetary allowances and cost assessments/reports to enable the proper procedure to be implemented and the contractor shall attend all cost plan review and cost management meetings. The contractor undertakes to extend these procedures, as necessary, to all subcontractors.</t>
  </si>
  <si>
    <t>Occupational Health and Safety</t>
  </si>
  <si>
    <r>
      <t xml:space="preserve">Safety of personnel and of equipment is of paramount importance.  All personnel </t>
    </r>
    <r>
      <rPr>
        <b/>
        <sz val="10"/>
        <rFont val="Arial"/>
        <family val="2"/>
      </rPr>
      <t>MUST</t>
    </r>
    <r>
      <rPr>
        <sz val="10"/>
        <rFont val="Arial"/>
        <family val="2"/>
      </rPr>
      <t xml:space="preserve"> comply with safety requirements and that of the Occupational Health and Safety Act and regulations.  
Non-compliance will result in immediate suspension of the contract and all costs associated with completing the contract will be for the suspended contractors account.  Daily site diary to be completed, daily recording, incidence reports, tool box talks, number of site personnel, together with Plant and Equipment.</t>
    </r>
  </si>
  <si>
    <t>Co-ordination</t>
  </si>
  <si>
    <t>PRELIMINARIES TOTAL</t>
  </si>
  <si>
    <t>Section 1: Preliminaries</t>
  </si>
  <si>
    <t>The J B C C Series 2000 Principle Building Agreement (March 2014 edition 6.1) prepared by the Joint Building Contracts Committee shall be the applicable building agreement, amended as hereinafter described.</t>
  </si>
  <si>
    <t>Contractors are referred to the above mentioned documents for the intent and meaning of each clause thereof.</t>
  </si>
  <si>
    <t>SECTION A: JBCC PRINCIPLE BUILDING AGREEMENT</t>
  </si>
  <si>
    <t>The measuring system used for the preparation of the bills of quantities is the Standard System of Measuring Building Work (sixth edition, revised 1999) published by the Association of South African Quantity Surveyors.</t>
  </si>
  <si>
    <t>Clause 2.0 - Law, Regulations and Notices</t>
  </si>
  <si>
    <t>Bill Quantity</t>
  </si>
  <si>
    <t>SECTION 1</t>
  </si>
  <si>
    <t>PRELIMINARIES</t>
  </si>
  <si>
    <t>1-1</t>
  </si>
  <si>
    <t>1.1</t>
  </si>
  <si>
    <t>Total Preliminaries</t>
  </si>
  <si>
    <t>Comments</t>
  </si>
  <si>
    <t>Bill
Amount</t>
  </si>
  <si>
    <t>Contingencies</t>
  </si>
  <si>
    <t>Sub - Total (Excl. VAT)</t>
  </si>
  <si>
    <t>Add VAT @ 15%</t>
  </si>
  <si>
    <t>PREAMBLES FOR TRADES</t>
  </si>
  <si>
    <t xml:space="preserve">The Model Preambles for Trades (2008 edition) as published by the Association of South African Quantity Surveyors shall be deemed to be incorporated in these bills of quantities and no claims arising from brevity of description of items fully described in the said Model Preambles will be entertained.
</t>
  </si>
  <si>
    <t xml:space="preserve">Supplementary preambles are incorporated in these bills of quantities to satisfy the requirements of this project. Such supplementary preambles shall take precedence over the provisions of the said Model Preambles.
</t>
  </si>
  <si>
    <t xml:space="preserve">The contractor's prices for all items throughout these bills of quantities must take account of and include for all of the obligations, requirements and specifications given in the said Model Preambles and in any supplementary preambles.
</t>
  </si>
  <si>
    <t>TESTS</t>
  </si>
  <si>
    <t>2.2</t>
  </si>
  <si>
    <t>Concrete, Formwork &amp; Reinforcement</t>
  </si>
  <si>
    <t>2.3</t>
  </si>
  <si>
    <t>Masonry</t>
  </si>
  <si>
    <t>2.4</t>
  </si>
  <si>
    <t>Waterproofing</t>
  </si>
  <si>
    <t>2.5</t>
  </si>
  <si>
    <t>Plastering</t>
  </si>
  <si>
    <t>2.6</t>
  </si>
  <si>
    <t>2.7</t>
  </si>
  <si>
    <t>Paintwork</t>
  </si>
  <si>
    <t>SECTION 3</t>
  </si>
  <si>
    <t>PROVISIONAL AMOUNTS</t>
  </si>
  <si>
    <t>3.1</t>
  </si>
  <si>
    <t>3.2</t>
  </si>
  <si>
    <t>3.3</t>
  </si>
  <si>
    <t>Total Provisional Amounts</t>
  </si>
  <si>
    <t>EARTHWORKS (PROVISIONAL)</t>
  </si>
  <si>
    <t/>
  </si>
  <si>
    <t>Trade Names</t>
  </si>
  <si>
    <t>Where Trade Names are specified in Clauses, Headings or Item Descriptions in this Sections, the works 'or equal and approved' are deemed to be included in the relevant Clause, Heading or Item Description.</t>
  </si>
  <si>
    <t>The nature of the ground is assumed to be loose sandy material, therefore earth, but possibly interspersed with hard rock or soft rock.</t>
  </si>
  <si>
    <t>Descriptions of carting away of excavated material shall be deemed to include loading excavated material onto trucks directly from the excavations or, alternatively, from stock piles situated on the building site.</t>
  </si>
  <si>
    <t>Classification of material:</t>
  </si>
  <si>
    <t>"Rock" shall mean granite, quarzitic sandstone or other rock of similar hardness which, in the Architect's opinion, requires drilling, wedging and splitting or the use of explosives or broken up by means of jackhammers and chisels, etc.</t>
  </si>
  <si>
    <t>"Earth" shall mean all ground other than that classified as "rock" and shall include made-up ground and any loose stones or pieces of concrete not exceeding 0.03m3 in volume.</t>
  </si>
  <si>
    <t>"Soft Rock" has not been identified by way of separate measurement. The Contractor shall thus include within his pickable "earth" excavation rates for excavating in ALL materials encountered with the exception of "Rock" as defined above. Only "Rock" as classified above shall qualify for separate measurement and payment.</t>
  </si>
  <si>
    <t>Should the Contractor consider that any of the excavations are more difficult in nature than excavations in "earth" he shall immediately notify the Quantity Surveyor in writing. Failing such notification the excavations shall be deemed to be in "earth" and shall be measured and valued accordingly.</t>
  </si>
  <si>
    <t>The Contractor may use any method he chooses to excavate any class of material, but his chosen method of excavation shall not determine the classification of the excavation.</t>
  </si>
  <si>
    <t>EXCAVATION, FILLING, ETC. OTHER THAN BULK</t>
  </si>
  <si>
    <t>Excavation in earth not exceeding 2m deep:</t>
  </si>
  <si>
    <t>Extra over excavation in earth for excavation in:</t>
  </si>
  <si>
    <t>Risk of collapse of excavations:</t>
  </si>
  <si>
    <t xml:space="preserve">CARTING AWAY </t>
  </si>
  <si>
    <t>Extra over all excavations for loading, carting and dumping surplus excavated material (no allowance made for increase in bulk):</t>
  </si>
  <si>
    <t>COMPACTION</t>
  </si>
  <si>
    <t>Compaction of ground of surfaces under floors, bases, etc., including scarifying for a depth of 150mm, breaking down oversize material, adding suitable material where necessary and compacting to 95% Mod AASHTO density</t>
  </si>
  <si>
    <t>FILLING, ETC.</t>
  </si>
  <si>
    <r>
      <rPr>
        <b/>
        <sz val="10"/>
        <color indexed="8"/>
        <rFont val="Arial"/>
        <family val="2"/>
      </rPr>
      <t>NOTE:</t>
    </r>
    <r>
      <rPr>
        <sz val="10"/>
        <color indexed="8"/>
        <rFont val="Arial"/>
        <family val="2"/>
      </rPr>
      <t xml:space="preserve"> 
All filling whether obtained from the excavations,
stockpiles or by the Contractor from an outside source must
be selected and approved by the Structural/Civil Engineers.</t>
    </r>
  </si>
  <si>
    <t>Earth filling obtained from the excavations and/or prescribed stock piles on site compacted to 93% Mod AASHTO density</t>
  </si>
  <si>
    <t>Coarse river sand filling, supplied and carted onto site by the Contractor, compacted to 100% Mod. AASHTO density:</t>
  </si>
  <si>
    <t>CONCRETE, FORMWORK AND REINFORCEMENT</t>
  </si>
  <si>
    <t>Cost of Tests:</t>
  </si>
  <si>
    <t>The cost of making, storing and testing of concrete test cubes as required under 7 'Tests' of SABS 1200G shall include the cost of providing cube moulds necessary for the purpose, for testing costs and for submitting reports on the test to the Architect. The testing shall be undertaken by an independent firm or institution nominated by the Contractor to the approval of the Architect. (Test cubes are measured separately).</t>
  </si>
  <si>
    <t>Formwork:</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</si>
  <si>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</si>
  <si>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</si>
  <si>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 to soffits to solid slabs etc., shall be deemed to be slabs not exceeding 260mm thick unless otherwise described.</t>
  </si>
  <si>
    <t>UNREINFORCED CONCRETE CAST AGAINST EXCAVATED SURFACES</t>
  </si>
  <si>
    <t>REINFORCED CONCRETE</t>
  </si>
  <si>
    <t>30 Mpa/19mm Concrete, all in accordance with Engineers specifications:</t>
  </si>
  <si>
    <t>REINFORCED CONCRETE CAST AGAINST EXCAVATED SURFACES</t>
  </si>
  <si>
    <t>TEST BLOCKS</t>
  </si>
  <si>
    <t>Test Blocks:</t>
  </si>
  <si>
    <t>Making and testing set of three 150 x 150 x 150mm concrete strength test cubes. (Provisional)</t>
  </si>
  <si>
    <t>Sets</t>
  </si>
  <si>
    <t>FINISHING TOP SURFACE OF CONCRETE</t>
  </si>
  <si>
    <t>Finishing top surfaces of concrete:</t>
  </si>
  <si>
    <t>m</t>
  </si>
  <si>
    <t>MOVEMENT JOINTS ETC</t>
  </si>
  <si>
    <t xml:space="preserve">REINFORCEMENT </t>
  </si>
  <si>
    <t>Reinforcement including cutting to lengths:</t>
  </si>
  <si>
    <t>High tensile steel reinforcement to structural concrete work:</t>
  </si>
  <si>
    <t>Tonnes</t>
  </si>
  <si>
    <t>Fabric reinforcement:</t>
  </si>
  <si>
    <t>CONCRETE SUNDRIES</t>
  </si>
  <si>
    <t>Concrete Sundries:</t>
  </si>
  <si>
    <t>CONCRETE, FORMWORK AND REINFORCEMENT TOTAL</t>
  </si>
  <si>
    <t>MASONRY</t>
  </si>
  <si>
    <t>Sizes in descriptions:</t>
  </si>
  <si>
    <t>Where sizes in descriptions are given in block units, 'one brick' shall represent the length, and 'half brick' the width of a brick.</t>
  </si>
  <si>
    <t>Hollow walls, etc.</t>
  </si>
  <si>
    <t>Descriptions of hollow walls shall be deemed to include leaving every fifth perpend of the bottom course of the external skin open as a weep hole.</t>
  </si>
  <si>
    <t>Walls in two skins described as 'bagged and sealed' shall be deemed to include having the outer face of the inner skin bagged with 1:6 cement and sand mixture and sealed with two coats 'Brixeal' bitumen emulsion waterproofing coating.</t>
  </si>
  <si>
    <t>Wall ties in cavity walls shall be galvanised vertical twisted ties in SABS 0164 part-11980 figure, one placed every fourth layer vertically and at 500mm centres horizontally.</t>
  </si>
  <si>
    <t>Face bricks:</t>
  </si>
  <si>
    <t>Bricks  shall be ordered timeously to obtain uniformity in size and colour.</t>
  </si>
  <si>
    <t>Pointing:</t>
  </si>
  <si>
    <t>Descriptions of recessed pointing to fair face brickwork and face brickwork shall be deemed to include square recessed, hollow recessed, weathered pointing, etc.</t>
  </si>
  <si>
    <t>Prices:</t>
  </si>
  <si>
    <t>Prices for all brickwork and blockwork to include for cutting and filling around structural steelwork.</t>
  </si>
  <si>
    <t>BRICKWORK</t>
  </si>
  <si>
    <t>LOAD BEARING BRICKWORK</t>
  </si>
  <si>
    <t>All  masonry materials, components, workmanship and testing shall comply with SABS 0164 "The structural use of masonry" and SABS 0400.</t>
  </si>
  <si>
    <t>The minimum crushing strength of all load bearing brickwork shall be 14 Mpa and the maximum water absorption 12%.</t>
  </si>
  <si>
    <t>The minimum crushing strength of mortar shall be as for class II mortar in accordance with table 1 of SABS 0164 Part 1 - 1980.</t>
  </si>
  <si>
    <t>Cavity walls to have stepped DPC's</t>
  </si>
  <si>
    <t>All brick anchors, wall ties and straps shall be hot dipped galvanised.</t>
  </si>
  <si>
    <t>All building work to be carried out in accordance with the National Building Regulations.</t>
  </si>
  <si>
    <t>Wall ties in cavity walls and brick retaining walls shall be of the vertical twisted type as in SABS 0164 Part 1 - 1980 Figure 1 or similar approved, placed every fourth layer vertically and at 500 c/c horizontally.</t>
  </si>
  <si>
    <t>Brickwork of NFX bricks (10 MPa nominal compressive strength) in class II mortar:</t>
  </si>
  <si>
    <t>BRICKWORK IN SUPERSTRUCTURE</t>
  </si>
  <si>
    <t>Burnt clay  NFP  bricks in class II mortar:</t>
  </si>
  <si>
    <t>No</t>
  </si>
  <si>
    <t>BRICKWORK SUNDRIES</t>
  </si>
  <si>
    <t>Brickwork Sundries:</t>
  </si>
  <si>
    <t>Brickwork reinforcement :</t>
  </si>
  <si>
    <t>Prestressed fabricated lintels:</t>
  </si>
  <si>
    <t>Galvanised hoop iron cramps, ties, etc.:</t>
  </si>
  <si>
    <t>MASONRY TOTAL</t>
  </si>
  <si>
    <t>WATERPROOFING</t>
  </si>
  <si>
    <t>Waterproofing:</t>
  </si>
  <si>
    <t>Waterproofing of roofs, basements, etc., shall be laid under a ten year guarantee. Waterproofing to roofs shall be laid to even falls to outlets etc., with necessary ridges, hips and valleys. Descriptions of sheet or membrane waterproofing shall be deemed to include additional labour to turn-ups and turn-downs.</t>
  </si>
  <si>
    <t>DAMPPROOFING OF WALLS AND FLOORS</t>
  </si>
  <si>
    <t>One layer of 375 micron Consol Plastics Brikgrip DPC embossed damp proof course:</t>
  </si>
  <si>
    <t>In walls.</t>
  </si>
  <si>
    <t>JOINT SEALANTS ETC</t>
  </si>
  <si>
    <t>Silicone sealing compound Dow Corning 813 silicone sealant or other approved sealant, including raking out, clean, backing cord, bond breaker, primer, etc.:</t>
  </si>
  <si>
    <t>WATERPROOFING TOTAL</t>
  </si>
  <si>
    <t>PLASTERING</t>
  </si>
  <si>
    <t>EXTERNAL PLASTER</t>
  </si>
  <si>
    <t>1:5 Cement plaster on brickwork finished smooth with wood float finish 12mm thick all in accordance with Architects details and specifications::</t>
  </si>
  <si>
    <t>On Brickwork:</t>
  </si>
  <si>
    <t>PLASTERING TOTAL</t>
  </si>
  <si>
    <t>STORMWATER DRAINAGE</t>
  </si>
  <si>
    <t>Add for profit and attendance</t>
  </si>
  <si>
    <t>STORMWATER DRAINAGE TOTAL</t>
  </si>
  <si>
    <t>PAINTWORK</t>
  </si>
  <si>
    <t>EXTERNALLY</t>
  </si>
  <si>
    <t>On plaster walls &amp; columns</t>
  </si>
  <si>
    <t>PAINTWORK TOTAL</t>
  </si>
  <si>
    <t>General:</t>
  </si>
  <si>
    <t>All prime cost and provisional amount are net and include for delivery to site of all articles concerned.</t>
  </si>
  <si>
    <t>Profit:</t>
  </si>
  <si>
    <t>Where stated, the contractor may allow for profit if required.</t>
  </si>
  <si>
    <t>General attendance upon selected sub-contractors:</t>
  </si>
  <si>
    <t>The item "Allow for giving every facility" which follows each provisional amount for selected sub-contractors' work, shall be deemed to cover all the contractor's costs incurred in providing free of charge to the selected subcontractors, the following:</t>
  </si>
  <si>
    <t>1. The services as in Clause B9.1 of the Preliminaries</t>
  </si>
  <si>
    <t>2. Hoisting of the selected sub-contractor's material in batches that can be handled by the contractor's hoist or crane during normal working hours.</t>
  </si>
  <si>
    <t>3. Making good in all trades and cleaning down and removal of rubbish on completion.</t>
  </si>
  <si>
    <t>The contractor is referred to the Preliminaries for further amplification of "Prime cost and Provisional amounts".</t>
  </si>
  <si>
    <t>Allow for giving every facility to Specialists as described.</t>
  </si>
  <si>
    <t>ELECTRICAL INSTALLATION TOTAL</t>
  </si>
  <si>
    <t>BUILDING WORKS</t>
  </si>
  <si>
    <t>Roof Coverings</t>
  </si>
  <si>
    <t>Carpentry &amp; Joinery</t>
  </si>
  <si>
    <t>2.9</t>
  </si>
  <si>
    <t>Ironmongery</t>
  </si>
  <si>
    <t>2.10</t>
  </si>
  <si>
    <t>2.11</t>
  </si>
  <si>
    <t>Structural Steelwork</t>
  </si>
  <si>
    <t>2.12</t>
  </si>
  <si>
    <t>Total Building Works</t>
  </si>
  <si>
    <t>3.4</t>
  </si>
  <si>
    <t>3.5</t>
  </si>
  <si>
    <t>3.6</t>
  </si>
  <si>
    <t>Electrical installation</t>
  </si>
  <si>
    <t xml:space="preserve">Sub - Total </t>
  </si>
  <si>
    <t xml:space="preserve"> </t>
  </si>
  <si>
    <t>SECTION 2: BUILDING WORKS</t>
  </si>
  <si>
    <t>Sides of trench and hole excavations not exceeding 1,5m deep.</t>
  </si>
  <si>
    <t>To a dumping site to be found by the Contractor.</t>
  </si>
  <si>
    <t>Under footings, bases, etc.</t>
  </si>
  <si>
    <t>Backfilling to trenches, holes, etc.</t>
  </si>
  <si>
    <t>50mm Thick Blinding layer of clean dry river sand laid on filling (elsewhere measured), ect. (Provisional)</t>
  </si>
  <si>
    <t>Mod AASHTO density tests as instructed by Engineer (Provisional).</t>
  </si>
  <si>
    <t>Slabs, etc. smooth with power float.</t>
  </si>
  <si>
    <t>FORMWORK (DEGREE OF ACCURACY II)</t>
  </si>
  <si>
    <t>Formwork to Sides:</t>
  </si>
  <si>
    <t>Formwork to Soffits:</t>
  </si>
  <si>
    <t>BRICKWORK IN FOUNDATION</t>
  </si>
  <si>
    <t>Closing 50mm cavity of hollow wall vertically with brickwork half brick wide.</t>
  </si>
  <si>
    <t>Closing 50mm cavity of hollow wall horizontally with one course of brickwork.</t>
  </si>
  <si>
    <t>Reinforcement for 270mm hollow walls built in horizontally.</t>
  </si>
  <si>
    <t>30 x 1.2 mm cramp 500 mm long with one end fixed to timber frame and other end built into brickwork or fixed to concrete.</t>
  </si>
  <si>
    <t>Vertically in walls.</t>
  </si>
  <si>
    <t>ROOF COVERINGS</t>
  </si>
  <si>
    <t>PROFILED ROOF SHEETING AND ACCESSORIES</t>
  </si>
  <si>
    <t>Ribbed Roofing Sheets:</t>
  </si>
  <si>
    <t>Cladding to vertical sides</t>
  </si>
  <si>
    <t>Concealed drip flashing to match cladding</t>
  </si>
  <si>
    <t xml:space="preserve">Counter flashing to match roof sheeting </t>
  </si>
  <si>
    <t>Aluminium rainwater goods and accessories, fixed in accordance with manufacturers specifications and Architects details and specifications (Provisional):</t>
  </si>
  <si>
    <t xml:space="preserve">Extra for Bend </t>
  </si>
  <si>
    <t>No.</t>
  </si>
  <si>
    <t xml:space="preserve">Extra for Shoe </t>
  </si>
  <si>
    <t>ROOF AND WALL INSULATION</t>
  </si>
  <si>
    <t>ROOF COVERINGS TOTAL</t>
  </si>
  <si>
    <t>CARPENTRY AND JOINERY</t>
  </si>
  <si>
    <t>Trade Names:</t>
  </si>
  <si>
    <t>Joinery:</t>
  </si>
  <si>
    <t>Descriptions of hardwood joinery shall be deemed to include pelleting of bolt holes</t>
  </si>
  <si>
    <t>Fixings:</t>
  </si>
  <si>
    <t xml:space="preserve">Items described as nailed shall be deemed to be fixed with hardened steel nails or shot pins to brickwork or concrete </t>
  </si>
  <si>
    <t>CARPENTRY AND JOINERY TOTAL</t>
  </si>
  <si>
    <t>IRONMONGERY</t>
  </si>
  <si>
    <t>Finishes to ironmongery:</t>
  </si>
  <si>
    <t>Where applicable finishes to ironmongery are indicated by suffixes in accordance with the following list: BS Satin bronze lacquered : CH Chromium plated : SC Satin chromium plated : SE Silver enamelled : GE Grey enamelled : AS Anodised silver : AB Anodised bronze : AG Anodised gold : ABL Anodised black : PB Polished brass : PL Polished and lacquered : PT Epoxy coated.</t>
  </si>
  <si>
    <t>Add for profit</t>
  </si>
  <si>
    <t>IRONMONGERY TOTAL</t>
  </si>
  <si>
    <t>ROLLER SHUTTER DOORS</t>
  </si>
  <si>
    <t>STRUCTURAL STEELWORK</t>
  </si>
  <si>
    <t>SPECIFICATION</t>
  </si>
  <si>
    <t>All work to comply with SANS 2001:CS1 – The Standard Specification for Civil Engineering Construction: Structural Steelwork.</t>
  </si>
  <si>
    <t>All structural steelwork and hollow sections to be fabricated from Grade S355M materials to SANS 50025/EN10025.</t>
  </si>
  <si>
    <t>All Cold Formed Lipped sections to have a minimum yield stress of 200 MPa and a tensile strength of 365 Mpa.</t>
  </si>
  <si>
    <t>Workshop fabrication details are to be forwarded to the Consulting Engineer for approval prior to fabrication.</t>
  </si>
  <si>
    <t>All bolted connections to have a minimum of 2 M16 bolts. All bolts to be grade 8,8 and to comply with SABS 135.</t>
  </si>
  <si>
    <t>All welding to be 6 cont. FW and to comply with SANS 10044.</t>
  </si>
  <si>
    <t>Hot Dip Galvanising to be in accordance with SANS 121/ISO 1461.</t>
  </si>
  <si>
    <t>STRUCTURAL STEEL TOTAL</t>
  </si>
  <si>
    <t>INTERNAL PLASTER</t>
  </si>
  <si>
    <t>One coat cement plaster steel trowelled to a smooth finish, all in accordance with Architects details and specifications:</t>
  </si>
  <si>
    <r>
      <t xml:space="preserve">On walls.           </t>
    </r>
    <r>
      <rPr>
        <sz val="10"/>
        <color indexed="10"/>
        <rFont val="Arial"/>
        <family val="2"/>
      </rPr>
      <t xml:space="preserve">   </t>
    </r>
  </si>
  <si>
    <t xml:space="preserve">On narrow widths.                </t>
  </si>
  <si>
    <t>50mm triangular mortar fillet to lintels</t>
  </si>
  <si>
    <t xml:space="preserve">On Columns.                   </t>
  </si>
  <si>
    <t>ON PLASTER, ETC.</t>
  </si>
  <si>
    <t>INTERNALLY</t>
  </si>
  <si>
    <t>Prepare, apply two coats plaster primer, and two coats Midas Envirolite Midalux 230 paint colour TBC all in accordance with Architect details and specifications:</t>
  </si>
  <si>
    <t>Prepare, apply two coats plaster primer, and two coats Midas Envirolite Midalux 240 paint colour TBC all in accordance with Architect details and specifications:</t>
  </si>
  <si>
    <t>ON WOOD</t>
  </si>
  <si>
    <t>One coat primer, One undercoat  and two coats Midas Midacoat satin paint, all in accordance with Architects schedule:</t>
  </si>
  <si>
    <t>On frames.</t>
  </si>
  <si>
    <t>SECTION 3: EXTERNAL WORKS AND SERVICES</t>
  </si>
  <si>
    <t>The nature of the ground is assumed to be loose sandy material, therefore earth, but possibly interspersed with soft rock.</t>
  </si>
  <si>
    <t>Filling:</t>
  </si>
  <si>
    <t xml:space="preserve">Not with standing the reference to prescribed multiple handling in Clause 1 page 6 of the Standard System of Measuring Building Work, prices for filling and backfilling shall include for all selection and any necessary multple handling of material </t>
  </si>
  <si>
    <t>Testing:</t>
  </si>
  <si>
    <t xml:space="preserve">Prices for filling are to include for all necessary density tests in accordancewith SABS standards </t>
  </si>
  <si>
    <t>Carting away of excavated materials:</t>
  </si>
  <si>
    <t>Descriptions of cartway of excavated material shall be deemed to include loading excavated onto trucks directly from the excavations or, alternatively, from stock piles situated on the building site.</t>
  </si>
  <si>
    <t>Classification of Materials:</t>
  </si>
  <si>
    <t>"Rock" shall mean granite, quartztic sandstone or other rock of similar hardness which, in the Engineers opion, requires drilling, wedging and splitting or the use of explosives or Broken up by means of jackhammers and chisels, etc</t>
  </si>
  <si>
    <t xml:space="preserve">'Earth'' shall mean all ground other than that classified as ''rock'' and shall include made-up ground and any loose stones or pieces of concrete not exceeding 0.03m3 in volume </t>
  </si>
  <si>
    <t>'Soft Rock'' has not been identified by way of separate measurement. The Contractor shall thus include within his pickable ''earth'' excavation rates for excavating in ALL materials encountered with the exception of ''Rock'' as defined above. Only ''Rock'' as classified above shall qualify for seperate measurement and payment</t>
  </si>
  <si>
    <t>Should the Contractor consider that any of the excavations are more diffcult in nature than excavations in ''earth'' he shall immediately notify the Quantity Surveyor in writing. Falling such notification the excavations shall be deemed to be in ''earth'' and shall be measured and valued accordingly</t>
  </si>
  <si>
    <t xml:space="preserve">The Contractor may use any method he chooses to excavate any class if material, but his chosen method of excavation shall not determine the classification of the excavation </t>
  </si>
  <si>
    <t>Rates:</t>
  </si>
  <si>
    <t>Rates where relevant are to be include Traffic management and Flagmen to the Authorities approval</t>
  </si>
  <si>
    <t>Rates for compaction, filling, etc, are to include for prescribed density tests to the Engineers approval</t>
  </si>
  <si>
    <t>SITE CLEARANCE ,ETC.</t>
  </si>
  <si>
    <t>Site clearance, etc:</t>
  </si>
  <si>
    <t>Allow for clearing the area of the site to be built upon of grass, weeds,shrubs,trees with trunks not exceeding 200mm girth, debris,etc, including sundry pavings, steps, builders rubble, etc, and cart away (Provisional)</t>
  </si>
  <si>
    <t>BULK EXCAVATION</t>
  </si>
  <si>
    <t>Extra over bulk excavations in earth for excavation in:</t>
  </si>
  <si>
    <t>Rock</t>
  </si>
  <si>
    <t>CART AWAY</t>
  </si>
  <si>
    <t>Extra over all excavations for loading, carting, and dumping surplus excavated material (no allowance made for increase in bulk):</t>
  </si>
  <si>
    <t xml:space="preserve">Off site to dumping site to be found by the contractor </t>
  </si>
  <si>
    <t>EARTH FILLING, ETC.</t>
  </si>
  <si>
    <t>Filling with approved marterial from excavations, compacted to a density of at least 100% Mod. AASHTO maximum density:</t>
  </si>
  <si>
    <t xml:space="preserve">Make up levels over site </t>
  </si>
  <si>
    <t>COMPACTION.</t>
  </si>
  <si>
    <t>Compaction of ground of surfaces under floors, bases, etc. including scarifying for a depth of 150mm, breaking down oversize materia, adding suitable material where necessary and compacting to 100% Mod AASHTO density</t>
  </si>
  <si>
    <t>Under pavings, etc.</t>
  </si>
  <si>
    <t>Earth filling supplied and carted onto site by contractor, compacted in layers to a density indicated below all testing to be included:</t>
  </si>
  <si>
    <t xml:space="preserve">No </t>
  </si>
  <si>
    <t>KEEPING EXCAVATIONS FREE FROM WATER</t>
  </si>
  <si>
    <t>Keeping excavations free from water:</t>
  </si>
  <si>
    <t>Allow for keeping excavations free of water by hand or machinery</t>
  </si>
  <si>
    <t>ROADWORKS</t>
  </si>
  <si>
    <t>30 Mpa precast grey coloured interlocking paving finished smooth on exposed surfaces laid on and including 20mm thick river sand bed, with sand and cement mixture swept into joints, hosed down and pointed, including preparation of the ground, all in accordance with Engineers specifications:</t>
  </si>
  <si>
    <t>80mm Paving to packing areas and roadways, etc.</t>
  </si>
  <si>
    <t>30 Mpa precast coloured (TBC) Corobrick paving finished smooth on exposed surfaces laid on and including 20mm thick river sand bed, with sand and cement mixture swept into joints, hosed down and pointed, including preparation of the ground, all in accordance with Engineers specifications:</t>
  </si>
  <si>
    <t>60mm Paving to parking areas, roadways, etc</t>
  </si>
  <si>
    <t xml:space="preserve">BITUMINOUS SURFACING </t>
  </si>
  <si>
    <t>30mm continuously graded asphalt:</t>
  </si>
  <si>
    <t>Prime coat using MC 30 @ 0.7L/m2</t>
  </si>
  <si>
    <t>30mm continuously graded asphalt with 4.8% A-E2 modified binder to G2 88% apparent density (elsewhere measured)</t>
  </si>
  <si>
    <t>PRECAST CONCRETE</t>
  </si>
  <si>
    <t>Precast concrete finished smooth on exposed surfaces including bedding, cutting and pointing:</t>
  </si>
  <si>
    <t>Barrier kerb (SABS 927 fig 4) with unreinforced concrete haunching at back of each joint including excavation, backfilling,etc</t>
  </si>
  <si>
    <t>ROADSIGNS AND MARKINGS</t>
  </si>
  <si>
    <t>Note: All road signs and markings to be in accordance with the "South African Road Traffic Signs Manual"</t>
  </si>
  <si>
    <t>Road signs including excavation, backfilling, unreinforced concrete base, etc.:</t>
  </si>
  <si>
    <t>Stop.</t>
  </si>
  <si>
    <t>Painted road markings.</t>
  </si>
  <si>
    <t>Lines.</t>
  </si>
  <si>
    <t>Paraplegic.</t>
  </si>
  <si>
    <t>ROADWORKS TOTAL</t>
  </si>
  <si>
    <t xml:space="preserve">STORMWATER DRAINAGE </t>
  </si>
  <si>
    <t>All pipework, manholes, etc. to be done in accordance with NMBM standard Engineering details</t>
  </si>
  <si>
    <t>Concrete pipes:</t>
  </si>
  <si>
    <t>Pipes shall be jointed with ogee joints with rubber collars or sockets and spigot joints with rubber rings.</t>
  </si>
  <si>
    <t>Exposed concrete surfaces :</t>
  </si>
  <si>
    <t>Exposed surfaces of concrete stormwater channel, covers slabs, inspectioneye marker slabs, gulley tops, cleaning eye tops, catchpits, inspection chambers, etc shall be finished smooth with plaster.</t>
  </si>
  <si>
    <t>Excavations:</t>
  </si>
  <si>
    <t xml:space="preserve">No claim for rock excavation will be entertained unless the Contractor have timeosly notified the Quantity surveyor thereof prior to backfilling </t>
  </si>
  <si>
    <t>Soft rock shall be as defined in "Earthworks".</t>
  </si>
  <si>
    <t>Laying, backfilling, bedding, etc of pipes.</t>
  </si>
  <si>
    <t>Pipes shall be laid and bedded and trenches shall be carefully backfilled in accordance with manufactures instructions.</t>
  </si>
  <si>
    <t>Where no manufactures instrcutions exist pipes shall be laid in accordance with clauses 5.1 and 5.2 od each of the following: SABS 1200 L: Medium pressure pipelines LD: Sewer LE: Stormwater drainage pipe trenches etc shall be backfilled in accordance with clause 3,5.5,5.6,5.7,and 7 of SABS</t>
  </si>
  <si>
    <t>Descriptions of pipes laid in trenches:</t>
  </si>
  <si>
    <t>Descriptions of pipes laid in trenches shall be deemed to include for carting away surplus excavated material to a dumping site located by the contractor</t>
  </si>
  <si>
    <t>Descriptions of catchpits, junction boxes, manholes, etc.</t>
  </si>
  <si>
    <t>Descriptions of catchpits, junction boxes, manholes, etc shall be deemed to include for excavations, backfilling, bedding, compacting, disposal of surplus excavated material to a dumping site located by the contractor, risk of collapse and keeping excavations free from water.</t>
  </si>
  <si>
    <t>Class 100D Interlocking Concrete Pipes SANS 677:</t>
  </si>
  <si>
    <t xml:space="preserve">300mm Pipes laid and including trenchesnot  not exceeding 1.5m deep and backfilled with bedding sand, etc, compacted to 90% Mod AASHTO density, all in accordance with Engineers details and specifications. </t>
  </si>
  <si>
    <t>The following manholes and catchpits to be executed complete all in accordance with Engineers and NMBM details, specifications and Drawings.</t>
  </si>
  <si>
    <t>Construct Catchpit, size 600 x 600mm to NMBM spec - PELE 3/2,     1 - 2m deep, complete, all in accordance with Engineers specifications and details</t>
  </si>
  <si>
    <t>Construction of Gabion/Stone pitching for erosion control complete, all in accordance with Engineers details, specifications and Drawings</t>
  </si>
  <si>
    <t>Testing stormwater drainage pipe system.</t>
  </si>
  <si>
    <t>SOIL DRAINAGE</t>
  </si>
  <si>
    <t>All construction to be in accordance with the relevant sections of the SABS 1200 standard Specification for Civil Engineering Construction.</t>
  </si>
  <si>
    <t>Sewer network designed to be constructed in accordance with the latest Municipal Standard details and the City Engineers sewerage design requirements.</t>
  </si>
  <si>
    <t>Exposed concrete surfaces:</t>
  </si>
  <si>
    <t>Exposed surfaces of concrete stormwater channels, cover slabs, inspection eye marker slabs, gulley tops, cleaning eye tops, catchpits, inspection chambers, etc shall be finished smooth with plaster.</t>
  </si>
  <si>
    <t>Soft rock shall be as defined in 'Earthworks'.</t>
  </si>
  <si>
    <t>Laying, backfilling, bedding, etc of pipes:</t>
  </si>
  <si>
    <t>Pipes shall be laid and bedded and trenches shall be carefully backfilled in accordance with manufactures' instructions.</t>
  </si>
  <si>
    <t>Where no manufacturers' instructions exist pipes shall be laid in accordance with clauses 5.1 and 5.2 of each of the following: SABS 1200 L : Medium pressure pipelines LD: Sewers LE : Stormwater drainage Pipe trenches etc shall be backfilled in accordance with clause 3, 5.5, 5.6, 5.7 and 7 of SAB.</t>
  </si>
  <si>
    <t>Descriptions of pipes laid in trenches shall be deemed to include for carting away all surplus excavated material to a dumping site located by the contractor.</t>
  </si>
  <si>
    <t>Descriptions of catchpits, junction boxes, manholes, etc:</t>
  </si>
  <si>
    <t>uPVC Class 34 pipes with flexible joints:</t>
  </si>
  <si>
    <t>160mm Pipes laid in and including trenches exceeding 1m not exceeding 2m deep.</t>
  </si>
  <si>
    <t>160mm Pipes laid in and including trenches exceeding 2m not exceeding 4m deep.</t>
  </si>
  <si>
    <t>160mm Pipes laid in and including trenches exceeding 4m not exceeding 6m deep.</t>
  </si>
  <si>
    <t>The following precast manholes to be executed complete in accordance with Engineers details and specifications:</t>
  </si>
  <si>
    <t>Manhole exceeding 1.0m not exceeding 2.0m deep to invert for 160mm pipe.</t>
  </si>
  <si>
    <t>Manhole exceeding 2.0m not exceeding 4.0m deep to invert for 160mm pipe.</t>
  </si>
  <si>
    <t>Manhole exceeding 4.0m not exceeding 6.0m deep to invert for 160mm pipe.</t>
  </si>
  <si>
    <t>Extra over uPVC channels for fittings (Provisional):</t>
  </si>
  <si>
    <t>160mm Bend.</t>
  </si>
  <si>
    <t>160mm Rodding eye.</t>
  </si>
  <si>
    <t>160mm Junction.</t>
  </si>
  <si>
    <t>160mm End cap.</t>
  </si>
  <si>
    <t>Sundries:</t>
  </si>
  <si>
    <t>Extra over excavation in earth for pipe trenches, chambers, etc for excavation in hard rock (Provisional)</t>
  </si>
  <si>
    <t>Extra over backfill for selected granular material supplied by the Contractor, compacted to 90% Mod AASHTO density and carting away similar quantity of spoil in earth for pipe trenches, chambers, etc.</t>
  </si>
  <si>
    <t>Break into existing manhole and connect into existing sewer manhole and make good to complete the connection (Provisional).</t>
  </si>
  <si>
    <t>Testing soil drainage system.</t>
  </si>
  <si>
    <t>SOIL DRAINAGE TOTAL</t>
  </si>
  <si>
    <t>WATER SUPPLY</t>
  </si>
  <si>
    <t>All pipework, manholes, etc. to be done in accordance with NMBM standard Engineering details.</t>
  </si>
  <si>
    <t>uPVC pressure pipes and fittings:</t>
  </si>
  <si>
    <t>Pipes for water supply shall be of the class stated.</t>
  </si>
  <si>
    <t>Pipes of 32mm diameter and smaller shall be plain ended with solvent welded uPVC loose sockets and fittings.</t>
  </si>
  <si>
    <t>Pipes of 40mm diameter and smaller shall be plain ended with solvent welded uPVC loose sockets and fittings.</t>
  </si>
  <si>
    <t>Pipes of 50mm diameter and greater shall be have sockets and spigots with push-in type integral rubber ring joints. Bends shall be uPVC and all other fittings shall be cast iron, all with similar push-in type joints.</t>
  </si>
  <si>
    <t>Reducing fittings:</t>
  </si>
  <si>
    <t>Where fittings have reducing ends or branches they are described as 'reducing'. In the case of pipes with diameters not exceeding 60mm only the largest end or branch size is given. Should the Contractor wish to use other fittings and bushes or reducers he may do so the understanding that no claim in this regard will be entertained. In the case of pipes with diameters exceeding 60mm all sizes are given and no claim for extra bushes, reducers, etc will be entertained.</t>
  </si>
  <si>
    <t>No claim for rock excavations will be entertained unless the Contractor has timeously notified the quantity surveyor.</t>
  </si>
  <si>
    <t>"Soft Rock' shall be as defined in 'Earthworks'</t>
  </si>
  <si>
    <t>Water Supply (Design &amp; Supply Steve's Plumbers)</t>
  </si>
  <si>
    <t>Design &amp; Supply External Water Supply</t>
  </si>
  <si>
    <t>Allow the provisional sum for Water Supply, installed complete</t>
  </si>
  <si>
    <t>WATER SUPPLY TOTAL</t>
  </si>
  <si>
    <t>BUILDERS WORK (PROVISIONAL)</t>
  </si>
  <si>
    <t>BUILDERS WORK</t>
  </si>
  <si>
    <t>Sleeves &amp; trenches:</t>
  </si>
  <si>
    <t>20mm PVC pipe and  laid in and including trenches not exceeding 1m deep.</t>
  </si>
  <si>
    <t>110mm PVC pipes laid in and including trenches not exceeding 1m deep.</t>
  </si>
  <si>
    <t>Set of two 110mm PVC pipes laid in and including trenches not exceeding 1m deep.</t>
  </si>
  <si>
    <t>Set of 3 110mm PVC pipes laid in and including trenches not exceeding 1m deep.</t>
  </si>
  <si>
    <t>Hole through wall for sleeve.</t>
  </si>
  <si>
    <t>Extra over uPVC pipes for fittings:</t>
  </si>
  <si>
    <t>25mm Bend.</t>
  </si>
  <si>
    <t>110mm Bend.</t>
  </si>
  <si>
    <t>Drawboxes &amp; Manholes:</t>
  </si>
  <si>
    <t>Drawbox Inspection chamber 450 x 600mm and not exceeding 750mm deep internally formed of one brick wall, rendered in cement plaster on a 100mm thick concrete bottom and fitted with a precast concrete cover including excavations, filling and ramming, etc.</t>
  </si>
  <si>
    <t xml:space="preserve">Manholes 1000 x 1000mm and not exceeding 750mm deep internally formed of one brick wall, rendered in cement plaster on a 100mm thick concrete bottom and fitted with a cast iron cover size 600 x 300mm  including excavations, filling and ramming, etc. </t>
  </si>
  <si>
    <t>External Sundries:</t>
  </si>
  <si>
    <t>Allow the amount of R 25,000.00 (Twenty Five thousand Rand) for external sundries.</t>
  </si>
  <si>
    <t>BUILDERS WORK TOTAL</t>
  </si>
  <si>
    <t>SUB-CONTRACTORS</t>
  </si>
  <si>
    <t>The following Sub-contract amounts are for work to be carried out by a selected sub-contractor in terms of the Principal Building Agreement.</t>
  </si>
  <si>
    <t xml:space="preserve">ELECTRICAL INSTALLATION </t>
  </si>
  <si>
    <t>Provide for Fire detection installation, installed complete.</t>
  </si>
  <si>
    <t>Provide to Fire Evacuation signage</t>
  </si>
  <si>
    <t>New</t>
  </si>
  <si>
    <t>EO for vertical pipe back drop</t>
  </si>
  <si>
    <t xml:space="preserve">EO for vertical pipe encased in concrete </t>
  </si>
  <si>
    <t>CONSTRUCT 2NO 1MX1M X1M DEEAP MANHOLES FOR WATER CONNECTION as per CC&amp;C</t>
  </si>
  <si>
    <t>REINSTATEMENT OF PIPEWORK AT RETENTION PONDS 200 DIA PVC as per CC&amp;C</t>
  </si>
  <si>
    <t>REINSTATE OF BERMS AT RETENTIONS PONDS as per CC&amp;C</t>
  </si>
  <si>
    <t>Ditto but 200mm diameter class 6 uPVC stormwater pipe</t>
  </si>
  <si>
    <t>Drawbox Inspection chamber 600 x 600mm and not exceeding 750mm deep internally formed of one brick wall, rendered in cement plaster on a 100mm thick concrete bottom and fitted with a precast concrete cover including excavations, filling and ramming, etc.</t>
  </si>
  <si>
    <t>Break into existing manhole and make good as per CC&amp;C</t>
  </si>
  <si>
    <t>Reshaping of retention pounds due to sewer connection</t>
  </si>
  <si>
    <t xml:space="preserve">Firbre repairs to Tile Africa Yard Entrance </t>
  </si>
  <si>
    <t>Lift &amp; Relay Fig 4 kerb to correct level</t>
  </si>
  <si>
    <t>Lift &amp; Relay Fig 4 kerb to correct raduis</t>
  </si>
  <si>
    <t xml:space="preserve">Raise G5 Level in Parking </t>
  </si>
  <si>
    <t>Raise G5 Level in yard</t>
  </si>
  <si>
    <t>Headwall to drain @ earth drain/retention ponds</t>
  </si>
  <si>
    <t>Clear/Grade verge on Restitution Ave</t>
  </si>
  <si>
    <t>Sunken kerb @ ramp</t>
  </si>
  <si>
    <t>Remove kerb at entrance door</t>
  </si>
  <si>
    <t>E.O above, for Fig 4 barrier kerb &amp; 300mm concrete channel</t>
  </si>
  <si>
    <t xml:space="preserve">Ditto but barrier kerb to raduis </t>
  </si>
  <si>
    <t>Concrete @ entrance (3.6 x 1.3 x 0.1)</t>
  </si>
  <si>
    <t>Concrete pads under downpipes</t>
  </si>
  <si>
    <t>Take out and remove kerb at entrance &amp; Tile Africa</t>
  </si>
  <si>
    <t>P475</t>
  </si>
  <si>
    <t>FAIRVIEW STERN WAREHOUSE</t>
  </si>
  <si>
    <t>PROPOSED NEW WAREHOUSE FAIRVIEW</t>
  </si>
  <si>
    <t>ERF 4393 &amp; 4392, FAIRVIEW, PORT ELIZABETH</t>
  </si>
  <si>
    <t>EXTERNAL WORKS AND SERVICES (PROVISIONAL)</t>
  </si>
  <si>
    <t>Trenches</t>
  </si>
  <si>
    <t>Holes</t>
  </si>
  <si>
    <t xml:space="preserve">Columns </t>
  </si>
  <si>
    <t>FORMWORK ETC.</t>
  </si>
  <si>
    <t xml:space="preserve"> ROUGH FORMWORK (DEGREE OF ACCURACY CLASS III) </t>
  </si>
  <si>
    <t>Rough Formwork (Degree of Accuracy lll)</t>
  </si>
  <si>
    <t>Rough formwork to sides.</t>
  </si>
  <si>
    <t>Rectangular columns, propped up exceeding 3,5m not exceeding 5m high.</t>
  </si>
  <si>
    <t>270mm cavity brick walls of two half brick skins.</t>
  </si>
  <si>
    <t>Gutter flashing, approximately 210mm girth.</t>
  </si>
  <si>
    <t>Extra Over Gutter Flashing for Polycloser</t>
  </si>
  <si>
    <t>Corner flashing, 462mm girth.</t>
  </si>
  <si>
    <t>Excavation in all materials (including intermediate material) for Building Platforms, Parking and Access Roads to:</t>
  </si>
  <si>
    <r>
      <t>m</t>
    </r>
    <r>
      <rPr>
        <sz val="10"/>
        <rFont val="Calibri"/>
        <family val="2"/>
      </rPr>
      <t>³</t>
    </r>
  </si>
  <si>
    <t>PROTECTION OF EXISTING SERVICES</t>
  </si>
  <si>
    <t>Allow for protection of existing services:</t>
  </si>
  <si>
    <t>Allow for protection of existing services to neighbouring property.</t>
  </si>
  <si>
    <t>Cut-to-spoil off site</t>
  </si>
  <si>
    <t>Compaction of parking areas</t>
  </si>
  <si>
    <t xml:space="preserve">Cut-to-fill in all materials (including intermediate material) and compact in 150mm thick layers to 95% Mod AASHTO Max Dry Density (100% for Sand) </t>
  </si>
  <si>
    <t>SITE PREPARTIONS AND BULK EARTHWORKS TOTAL</t>
  </si>
  <si>
    <t>SITE PREPARATIONS AND BULK EARTHWORKS</t>
  </si>
  <si>
    <r>
      <t>G7 Under floors, pavings, etc. compacted to a density of at least 92% Mod AASHTO density -</t>
    </r>
    <r>
      <rPr>
        <i/>
        <sz val="10"/>
        <rFont val="Arial"/>
        <family val="2"/>
      </rPr>
      <t xml:space="preserve">(Paving Area) </t>
    </r>
    <r>
      <rPr>
        <sz val="10"/>
        <rFont val="Arial"/>
        <family val="2"/>
      </rPr>
      <t>- Provisional</t>
    </r>
  </si>
  <si>
    <r>
      <t xml:space="preserve">G7 Under floors, pavings, etc. compacted to a density of at least 95% Mod AASHTO density - </t>
    </r>
    <r>
      <rPr>
        <i/>
        <sz val="10"/>
        <rFont val="Arial"/>
        <family val="2"/>
      </rPr>
      <t>(Paving Area)</t>
    </r>
    <r>
      <rPr>
        <sz val="10"/>
        <rFont val="Arial"/>
        <family val="2"/>
      </rPr>
      <t xml:space="preserve"> - Provisional</t>
    </r>
  </si>
  <si>
    <r>
      <t>G5 Under floors, pavings, etc. compacted to a density of at least 97% Mod AASHTO density -</t>
    </r>
    <r>
      <rPr>
        <i/>
        <sz val="10"/>
        <rFont val="Arial"/>
        <family val="2"/>
      </rPr>
      <t xml:space="preserve"> (Paved Area)</t>
    </r>
    <r>
      <rPr>
        <sz val="10"/>
        <rFont val="Arial"/>
        <family val="2"/>
      </rPr>
      <t xml:space="preserve"> - Provisional</t>
    </r>
  </si>
  <si>
    <r>
      <t xml:space="preserve">G9 Under floors, pavings, etc. compacted to a density of at least 97% Mod AASHTO density - </t>
    </r>
    <r>
      <rPr>
        <i/>
        <sz val="10"/>
        <rFont val="Arial"/>
        <family val="2"/>
      </rPr>
      <t xml:space="preserve">(Main Building) </t>
    </r>
    <r>
      <rPr>
        <sz val="10"/>
        <rFont val="Arial"/>
        <family val="2"/>
      </rPr>
      <t>- Provisional</t>
    </r>
  </si>
  <si>
    <t>Edges, risers, ends and reveals not exceeding 300mm high or wide.</t>
  </si>
  <si>
    <t xml:space="preserve">FIRE DETECTION </t>
  </si>
  <si>
    <t xml:space="preserve">Fire Detection </t>
  </si>
  <si>
    <t>FIRE DETECTION  TOTAL</t>
  </si>
  <si>
    <t>METALWORK</t>
  </si>
  <si>
    <t>Descriptions of bolts shall be deemed to include nuts and washers.</t>
  </si>
  <si>
    <t>Descriptions of expansion anchors and bolts and chemical anchors and bolts shall be deemed to include nuts, washers and mortices in brickwork or concrete.</t>
  </si>
  <si>
    <t>Metalwork described as holed for bolt(s) shall be deemed to exclude the bolts unless otherwise described.</t>
  </si>
  <si>
    <t>METALWORK TOTAL</t>
  </si>
  <si>
    <t>V-JOINT</t>
  </si>
  <si>
    <t>V-Joints constructed between concrete and brickwork</t>
  </si>
  <si>
    <t>V- Joints (Provisional)</t>
  </si>
  <si>
    <t>On doors. (Provisional)</t>
  </si>
  <si>
    <t>Metalwork</t>
  </si>
  <si>
    <t>Supply and installation of all ironmongery complete, all in accordance with Architect specifications:</t>
  </si>
  <si>
    <t>BUDGETARY ALLOWANCES</t>
  </si>
  <si>
    <t>Budgetary Allowances:</t>
  </si>
  <si>
    <t>Cost/m² (Excl. VAT)</t>
  </si>
  <si>
    <t>GBA (m²)</t>
  </si>
  <si>
    <t>BOQ Amount</t>
  </si>
  <si>
    <t xml:space="preserve">SUMMARY </t>
  </si>
  <si>
    <t>Bars varying in diameter (Various concrete elements)</t>
  </si>
  <si>
    <t>Bases</t>
  </si>
  <si>
    <t xml:space="preserve">Footings </t>
  </si>
  <si>
    <t>Hard Rock (Provisional)</t>
  </si>
  <si>
    <t>Soft Rock (Provisional)</t>
  </si>
  <si>
    <t>30mm Bedding of 1:2 Cement/sand Non - Shrink grout, under base plate including chamfered edges all round</t>
  </si>
  <si>
    <r>
      <t xml:space="preserve">On narrow widths (Provisional).                    </t>
    </r>
    <r>
      <rPr>
        <sz val="10"/>
        <color indexed="10"/>
        <rFont val="Arial"/>
        <family val="2"/>
      </rPr>
      <t xml:space="preserve"> </t>
    </r>
  </si>
  <si>
    <t>On plastered walls and columns</t>
  </si>
  <si>
    <t>On plastered soffits and beams</t>
  </si>
  <si>
    <t>Surface blinding under footings and bases (Provisional).</t>
  </si>
  <si>
    <t>25 x 25mm chamfers (Provisional)</t>
  </si>
  <si>
    <t>2.8</t>
  </si>
  <si>
    <t>HVAC &amp; Fresh Air</t>
  </si>
  <si>
    <t>Descriptions of frames shall be deemed to include , transoms, mullions, rails, etc.</t>
  </si>
  <si>
    <r>
      <t>10mm Joints not exceeding 300mm high including polyurethane sealant 10 x 6mm</t>
    </r>
    <r>
      <rPr>
        <sz val="10"/>
        <color indexed="10"/>
        <rFont val="Arial"/>
        <family val="2"/>
      </rPr>
      <t xml:space="preserve">  </t>
    </r>
  </si>
  <si>
    <t>Formwork sundries (Provisional):</t>
  </si>
  <si>
    <t>Head Wall flashing</t>
  </si>
  <si>
    <t xml:space="preserve">On walls              </t>
  </si>
  <si>
    <t xml:space="preserve">On narrow widths                 </t>
  </si>
  <si>
    <t>Fresh Air Allowance Only</t>
  </si>
  <si>
    <t>Provide for Fresh Air installation, installed complete.</t>
  </si>
  <si>
    <t>Reinforcement for 330mm hollow walls built in horizontally.</t>
  </si>
  <si>
    <t>Splayed mortar fillet one course high in 110mm cavity.</t>
  </si>
  <si>
    <t>Rectangular columns, propped up exceeding 6,5m not exceeding 8m high.</t>
  </si>
  <si>
    <t>Slip joints:</t>
  </si>
  <si>
    <t>Supply and install two layers of 3-ply malthoid in slip joints between horizontal brickwork and concrete surfaces not exceeding 300mm wide (Provisional)</t>
  </si>
  <si>
    <t>PROVISIONAL BILLS OF QUANTITIES</t>
  </si>
  <si>
    <t>Joint forming material in vertical movement joints (Provisional):</t>
  </si>
  <si>
    <t>10 x 75mm Sondor Jointex joint former and backing cord applied as per manufacturers specifications including  polyurethane sealant (Provisional)</t>
  </si>
  <si>
    <t>Lintels to suit 270mm cavity walls in lengths not exceeding 3m.</t>
  </si>
  <si>
    <t>30 x 1.2mm Tie 700mm long with one end gun nailed to concrete columns and the other end built into brickwork (Provisional).</t>
  </si>
  <si>
    <t xml:space="preserve">No. </t>
  </si>
  <si>
    <t>ON CONCRETE (PROVISIONAL)</t>
  </si>
  <si>
    <t>TENDER AMOUNT (Incl. VAT)</t>
  </si>
  <si>
    <t>View site</t>
  </si>
  <si>
    <t>Before submitting his tender the tenderer shall visit the site and satisfy himself as to the nature and extent of the work to be done and the value of the materials salvageable from the alterations.  No claim for any variations of the contract sum in respect of the nature and extent of the work or of inferior or damaged materials will be entertained.</t>
  </si>
  <si>
    <t>Explosives</t>
  </si>
  <si>
    <t>No explosives whatsoever may be used for alteration purposes unless otherwise stated.</t>
  </si>
  <si>
    <t>General</t>
  </si>
  <si>
    <t>The contractor shall carry out the whole of the works with as little mess and noise as possible and with a minimum of disturbance to tenants in the building and to adjoining premises and their tenants.  He shall provide proper protection and provide, erect and remove when directed, any temporary tarpaulins that may be necessary during the progress of the works, all to the satisfaction of the principal agent.</t>
  </si>
  <si>
    <t>Doors, fanlights, windows, fittings, frames, linings, etc which are to remain the property of the employer shall be carefully taken out, temporarily stored, transported over a distance of approximately 1km to store and handed over to the employer.</t>
  </si>
  <si>
    <t>Doors, fanlights, windows, fittings, frames, linings, etc which are to be re-used shall be thoroughly overhauled before refixing including taking off, easing and rehanging, cramping up, re-wedging as required and making good cramps, dowels, etc, and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</si>
  <si>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of doors, windows, etc shall include for removal of all beads, architraves, ironmongery, etc</t>
  </si>
  <si>
    <t>Prices for taking out and removing doors and frames shall include for removing door stops, cabin hooks, etc</t>
  </si>
  <si>
    <t>With regard to building up of openings in existing walls, cement screeds and pavings, granolithic, tops of walls, etc, shall be levelled and prepared for raising of brickwork</t>
  </si>
  <si>
    <t>Making good of finishes shall include making good of the brick and concrete surfaces onto which the new finishes are applied, where necessary</t>
  </si>
  <si>
    <t>The contractor will be required to take all dimensions affecting the existing buildings on the site and he will be held solely responsible for the accuracy of all such dimensions where used in the manufacture of new items (doors, windows, fittings, etc)</t>
  </si>
  <si>
    <t>REMOVAL OF EXISTING WORK (PROVISIONAL)</t>
  </si>
  <si>
    <t>230mm Walls</t>
  </si>
  <si>
    <t>Demolish break-up and remove from site concrete work, including reinforcing and carting away, complete.:</t>
  </si>
  <si>
    <t>ALTERATIONS SUNDRIES</t>
  </si>
  <si>
    <t>Budgetary Allowance:</t>
  </si>
  <si>
    <t>DEMOLITIONS / ALTERATIONS (Provisional)</t>
  </si>
  <si>
    <t>Concrete hardstands</t>
  </si>
  <si>
    <t>Thickness TBC</t>
  </si>
  <si>
    <t>CIVIL &amp; EXTERNAL WORKS</t>
  </si>
  <si>
    <t xml:space="preserve">Not with standing the reference to prescribed multiple handling in Clause 1 page 6 of the Standard System of Measuring Building Work, prices for filling and backfilling shall include for all selection and any necessary multiple handling of material </t>
  </si>
  <si>
    <t xml:space="preserve">Prices for filling are to include for all necessary density tests in accordance with SABS standards </t>
  </si>
  <si>
    <t>"Rock" shall mean granite, quartztic sandstone or other rock of similar hardness which, in the Engineers opinion, requires drilling, wedging and splitting or the use of explosives or Broken up by means of jackhammers and chisels, etc</t>
  </si>
  <si>
    <t>Soft Rock'' has not been identified by way of separate measurement. The Contractor shall thus include within his pickable ''earth'' excavation rates for excavating in ALL materials encountered with the exception of ''Rock'' as defined above. Only ''Rock'' as classified above shall qualify for separate measurement and payment</t>
  </si>
  <si>
    <t>Should the Contractor consider that any of the excavations are more difficult in nature than excavations in ''earth'' he shall immediately notify the Quantity Surveyor in writing. Falling such notification the excavations shall be deemed to be in ''earth'' and shall be measured and valued accordingly</t>
  </si>
  <si>
    <t>Allow for clearing the area of the site to be built upon of grass, weeds, shrubs, trees with trunks not exceeding 200mm girth, debris, etc., including sundry pavings, steps, builders rubble, etc, and cart away (Provisional)</t>
  </si>
  <si>
    <t>Site Hoardings:</t>
  </si>
  <si>
    <t>SITE PREPARATIONS AND BULK EARTHWORKS TOTAL</t>
  </si>
  <si>
    <t>No claim for rock excavation will be entertained unless the Contractor have timeously notified the quantity surveyor thereof prior to backfilling.</t>
  </si>
  <si>
    <t xml:space="preserve">375mm Pipes laid and including trenches not exceeding 1m deep and backfilled with bedding sand, etc, compacted to 90% Mod AASHTO density, all in accordance with Engineers details and specifications. </t>
  </si>
  <si>
    <t>Extra over for carting away unsuitable material (Provisional)</t>
  </si>
  <si>
    <t>Extra over for importing suitable backfill material (Provisional)</t>
  </si>
  <si>
    <t>Rate Only</t>
  </si>
  <si>
    <t>BUILDERS WORK (GENERAL) (PROVISIONAL)</t>
  </si>
  <si>
    <t>Draw boxes &amp; Manholes:</t>
  </si>
  <si>
    <t>TOTAL BUILDERS WORK</t>
  </si>
  <si>
    <t>A442</t>
  </si>
  <si>
    <t>CDC WEIDPLAS</t>
  </si>
  <si>
    <t>Breaking up and remove from site, including carting away, complete:</t>
  </si>
  <si>
    <t>Barrier kerbs</t>
  </si>
  <si>
    <t xml:space="preserve">ROUGH FORMWORK (DEGREE OF ACCURACY CLASS II) </t>
  </si>
  <si>
    <t>Saw cut joints (Provisional):</t>
  </si>
  <si>
    <t>CONCRETE HARDSTANDS</t>
  </si>
  <si>
    <t>200mm Thick Surface bed in panels (Yard / Roadworks Areas)</t>
  </si>
  <si>
    <t>Slabs, etc. smooth with wood float (Yard / Roadworks Areas) (Provisional).</t>
  </si>
  <si>
    <t xml:space="preserve">Edges, risers, ends and reveals not exceeding 300mm high or wide  (Yard / Roadworks Areas) </t>
  </si>
  <si>
    <t>10 x 35mm Saw cut joints in top of concrete including polyethylene backing cord and 10 x 10mm sealant (Yard / Roadworks Areas) (Provisional).</t>
  </si>
  <si>
    <t>MOVEMENT JOINTS, ETC. (PROVISIONAL)</t>
  </si>
  <si>
    <t>JOINT SEALANTS, ETC. (PROVISIONAL)</t>
  </si>
  <si>
    <t>10 x 50mm In saw cut joints including raking out expansion joint filler as necessary (Provisional)</t>
  </si>
  <si>
    <t>Supply and place 20mm thick sand bedding.</t>
  </si>
  <si>
    <t>Earth filling supplied and carted onto site by contractor, compacted in layers to a density as indicated, all in accordance with Engineers details, specifications and Drawings:</t>
  </si>
  <si>
    <t>Compaction of ground of surfaces under floors, bases, etc., including scarifying for a depth of 150mm, breaking down oversize material, adding suitable material where necessary and compacting to 90% Mod AASHTO density, all in accordance with Engineers details, specifications and Drawings:</t>
  </si>
  <si>
    <t>Sundries (Provisional):</t>
  </si>
  <si>
    <t>Supply and place 150mm thick imported G7 filling, compacted to 93% Mod AASHTO.</t>
  </si>
  <si>
    <t>Supply and place 150mm thick imported G5 filling, compacted to 95% Mod AASHTO.</t>
  </si>
  <si>
    <t>Supply and place 150mm thick imported C3 cement stabilised filling, compacted to 98% Mod AASHTO.</t>
  </si>
  <si>
    <t>Under concrete hardstands, etc.</t>
  </si>
  <si>
    <t>Break into existing grid inlet and connect into existing stormwater grid inlet and make good to complete the connection.</t>
  </si>
  <si>
    <t>Construct double grid inlet catchpit, approximately 1m deep to invert level, with galvanised steel hinged single grating frame including concrete base, brick walls, precast concrete beams, fine cement benching in bottom, excavation, backfilling, etc., complete.</t>
  </si>
  <si>
    <t>Extra over excavation in earth for pipe trenches, chambers, etc for excavation in soft rock (Provisional)</t>
  </si>
  <si>
    <t>CONCRETE V-DRAIN</t>
  </si>
  <si>
    <t>150mm thick Surface bed in panels to V-Drains.</t>
  </si>
  <si>
    <t>Slabs etc. with wood float to falls</t>
  </si>
  <si>
    <t>ROUGH FORMWORK (DEGREE OF ACCURACY III)</t>
  </si>
  <si>
    <t>Rough Formwork to Sides:</t>
  </si>
  <si>
    <t>TESTING</t>
  </si>
  <si>
    <t>SITE CLEARANCE ,ETC. (PROVISIONAL)</t>
  </si>
  <si>
    <t xml:space="preserve">BULK EXCAVATION, FILLING, ETC.  </t>
  </si>
  <si>
    <t>Bulk excavation to reduce levels for layerworks, etc. and cart to spoil (Provisional)</t>
  </si>
  <si>
    <t>Sides of bulk excavations exceeding 1,5m deep.</t>
  </si>
  <si>
    <t>SITE HOARDINGS (PROVISIONAL)</t>
  </si>
  <si>
    <t>Supply &amp; install temporary fencing &amp; hoardings to perimeter of construction site (Provisional)</t>
  </si>
  <si>
    <t>Bulk excavation in earth to reduce levels for layerworks:</t>
  </si>
  <si>
    <t>Supply and place rock filling</t>
  </si>
  <si>
    <t>Under floors, etc.</t>
  </si>
  <si>
    <t>CONCRETE HARDSTANDS, ETC.</t>
  </si>
  <si>
    <t>One layer of Bidum(424) under concrete hardstands, wrapped around rock filling, etc., all in accordance with Engineers details, specifications and Drawings:</t>
  </si>
  <si>
    <t>One layer of Kaytech Rockgrip PC100, wrapped around rock filling, etc., all in accordance with Engineers details, specifications and Drawings:</t>
  </si>
  <si>
    <t>Supply and place 150mm thick imported G5 filling, compacted to 98% Mod AASHTO.</t>
  </si>
  <si>
    <t>Under concrete hardstands, floors, etc.</t>
  </si>
  <si>
    <t>CONCRETE HARDSTANDS, ETC. TOTAL</t>
  </si>
  <si>
    <t xml:space="preserve">STORMWATER AND SUB-SOIL DRAINAGE </t>
  </si>
  <si>
    <t>STORMWATER AND SUB-SOIL DRAINAGE TOTAL</t>
  </si>
  <si>
    <t>SUB-SOIL DRAINAGE</t>
  </si>
  <si>
    <t>HDPE M100 Geopipe:</t>
  </si>
  <si>
    <t>Extra over M100 HDPE perforated pipe for 45 degree junction</t>
  </si>
  <si>
    <t>Fabric lining to perforated pipe:</t>
  </si>
  <si>
    <t>Extra over M100 HDPE perforated pipe for bend</t>
  </si>
  <si>
    <t>19mm Gravel filling as drainage layer to perforated sub-soil drainage pipes, complete:</t>
  </si>
  <si>
    <t>M100 HDPE perforated pipe, laid in and including trenches not exceeding 1m deep and backfilled with bedding sand, etc., compacted to 90% Mod AASHTO density,with pipes wrapped in bidum (elsewhere taken) and stone filling (elsewhere taken) all in accordance with Engineers details and specifications (Provisional).</t>
  </si>
  <si>
    <t>19mm Gravel filling to perforated sub-soil drainage pipes (elsewhere taken), wrapped in bidum (elsewhere taken), installed complete.</t>
  </si>
  <si>
    <t>"Kayteck" Megaflow170 Bidum wrapped around stone filling (elsewhere taken) to Geopipe (elsewhere taken), installed complete.</t>
  </si>
  <si>
    <t>Under floors, etc. (Provisional)</t>
  </si>
  <si>
    <t>Density Tests (Provisional):</t>
  </si>
  <si>
    <t>10Mpa/19mm Concrete, all in accordance with Engineers specifications (Provisional):</t>
  </si>
  <si>
    <t>25Mpa/19mm Concrete, all in accordance with Engineers specifications:</t>
  </si>
  <si>
    <t>Filling to cavity walls in foundations</t>
  </si>
  <si>
    <t xml:space="preserve">200mm thick Surface bed in panels on waterproofing (elsewhere measured).    </t>
  </si>
  <si>
    <t xml:space="preserve">250mm thick Surface bed in panels on waterproofing (elsewhere measured).    </t>
  </si>
  <si>
    <t>Type 395 fabric reinforcement in concrete surface beds, slabs, etc. (Provisional)</t>
  </si>
  <si>
    <t>Type 617 fabric reinforcement in concrete surface beds, slabs, etc. (Provisional)</t>
  </si>
  <si>
    <t>3 x 40mm Saw cut joints in top of concrete including polyethylene backing cord and 6 x 10mm sealant (elsewhere taken).</t>
  </si>
  <si>
    <t xml:space="preserve">6 x 10mm In saw cut joints including raking out expansion joint filler as necessary                      </t>
  </si>
  <si>
    <t>Isolation joints with bitumen impregnated softboard joint filler between vertical concrete surfaces, all in accordance with Engineers details, specifications and Drawings:</t>
  </si>
  <si>
    <t>Saw cut joints, all in accordance with Engineers details, specifications and Drawings::</t>
  </si>
  <si>
    <t xml:space="preserve">6 x 10mm In isolation joints including raking out expansion joint filler as necessary                      </t>
  </si>
  <si>
    <t>Toggle joints:</t>
  </si>
  <si>
    <t>Toggle joint through 200mm thick surface bed including bond breaking compound and 10 x 75mm saw cut.</t>
  </si>
  <si>
    <t>CONSTRUCTION JOINTS</t>
  </si>
  <si>
    <t>Toggle joint through 250mm thick surface bed including bond breaking compound and 10 x 75mm saw cut.</t>
  </si>
  <si>
    <t xml:space="preserve">6 x 10mm In construction joints including raking out expansion joint filler as necessary                  </t>
  </si>
  <si>
    <t>Provide the amount of R 15,000,00 for waterproofing sundries.</t>
  </si>
  <si>
    <t>One layer of 250 micron Consol Plastics Gunplas Green waterproof sheeting sealed at laps with Gunplas Pressure Sensitive Tape (Provisional):</t>
  </si>
  <si>
    <t>Under surface beds, etc. (Provisional)</t>
  </si>
  <si>
    <t>Provide the amount of R 50,000,00 for earthworks sundries.</t>
  </si>
  <si>
    <t>Provide the amount of R 25,000,00 for masonry sundries.</t>
  </si>
  <si>
    <t>ZONE 2, COEGA SEZ, PORT ELIZABETH</t>
  </si>
  <si>
    <t>CONTRACT NO.: CDC/158/26</t>
  </si>
  <si>
    <t>EXPANSION OF EXISTING FACILITY</t>
  </si>
  <si>
    <t>DETAILING OF STEELWORK</t>
  </si>
  <si>
    <t>Prepare detail drawings for fabrication and submit for approval:</t>
  </si>
  <si>
    <t>Structural Steelwork and fixings, etc. (Provisional)</t>
  </si>
  <si>
    <t>SUPPLY AND FABRICATION OF STEELWORK</t>
  </si>
  <si>
    <t>Allowance for all fixings, etc.</t>
  </si>
  <si>
    <t>TRANSPORT TO SITE, OFFLOADING, SITE STORAGE AND ERECTION OF STEELWORK</t>
  </si>
  <si>
    <t>PROTECTIVE COATINGS</t>
  </si>
  <si>
    <t>The following in steel members hot dipped galvanised, including all connections, bolts, etc., as per Engineers specifications:</t>
  </si>
  <si>
    <t>The following in steel members, including all connections, bolts, etc., all in accordance with Engineers details, specifications and Drawings:</t>
  </si>
  <si>
    <t>Columns - 356 x 171 x 45 UC (C1)</t>
  </si>
  <si>
    <t>Columns - 356 x 171 x 45 UC (C3)</t>
  </si>
  <si>
    <t>Columns - 254 x 146 x 31 UC (C2)</t>
  </si>
  <si>
    <t>Truss vertical bracing - 127 x 146 x 16 T (cut from 254 x 146 x 31) (a)</t>
  </si>
  <si>
    <t>Truss top - 127 x 146 x 16 T (cut from 254 x 146 x 31) (a)</t>
  </si>
  <si>
    <t>Truss bottom - 127 x 146 x 16 T (cut from 254 x 146 x 31) (a)</t>
  </si>
  <si>
    <t>Truss diagonal bracing - 70 x 70 x 6 L (g)</t>
  </si>
  <si>
    <t>Truss diagonal bracing - 90 x 90 x 8 L (e)</t>
  </si>
  <si>
    <t>Truss diagonal bracing - 100 x 100 x 8 L (d)</t>
  </si>
  <si>
    <t>Truss vertical bracing - 70 x 70 x 6 L (g)</t>
  </si>
  <si>
    <t>Truss vertical bracing - 60 x 60 x 6 L (h)</t>
  </si>
  <si>
    <t>Sag Angle - 40 x 40 x 5 L</t>
  </si>
  <si>
    <t>Cross bracing - 90 x 90 x 8 L</t>
  </si>
  <si>
    <t>Top purlins - 175 x 65 x 25 x 2,5 CRLC (Purlins to be pre-galvanised)</t>
  </si>
  <si>
    <t>Eaves Beam - IPE 200</t>
  </si>
  <si>
    <t>False rafters - 100 x 50 x 20 x 2,5 CRLC (Rafter to be pre-galvanised)</t>
  </si>
  <si>
    <t>Sag Angle - 45 x 45 x 5 L</t>
  </si>
  <si>
    <t>Vertical bracing - 90 x 90 x 8 L</t>
  </si>
  <si>
    <t xml:space="preserve">Angle - 70 x 70 x 6 L (Roller shutter surrounds) </t>
  </si>
  <si>
    <t xml:space="preserve">260 x 90 PFC Channel (Roller shutter surrounds) </t>
  </si>
  <si>
    <t>Side cladding purlins - 175 x 65 x 25 x 2,5 CRLC (Purlins to be pre-galvanised)</t>
  </si>
  <si>
    <t>M20 x 580mm long x 170mm wide Grade 8.8 U-bolts, cast into top of concrete columns.</t>
  </si>
  <si>
    <t>820 x 250mm Crane gantry plate girder (8W, 20F)</t>
  </si>
  <si>
    <t>PC 300 x 100, welded to top of Crane gantry girder</t>
  </si>
  <si>
    <t>8mm Thick x 300mm wide Backing plate, welded to top of Crane gantry girder, size (Provisional).</t>
  </si>
  <si>
    <t>50 x 50mm Crane rails, welded to top of Crane gantry girder</t>
  </si>
  <si>
    <t>25mm Bedding of 1:2 Cement/sand Non-Shrink grout, under crane gantry girder plate including chamfered edges all round.</t>
  </si>
  <si>
    <t>Mortar Bedding etc.(Provisional):</t>
  </si>
  <si>
    <t>Allow the amount of R 35,000.00 for placing of anchor bolts on concrete columns.</t>
  </si>
  <si>
    <t>Structural Steelwork and fixings, etc. (Excluding pre-galvanised purlins)</t>
  </si>
  <si>
    <t>330mm Cavity brick walls of two half brick skins, filled with concrete filling (elsewhere taken), including wire ties.</t>
  </si>
  <si>
    <t>300mm Brick walls</t>
  </si>
  <si>
    <t>Reinforcement for 300mm brick walls built in horizontally.</t>
  </si>
  <si>
    <t>Weep holes through outer half brick thickness of hollow wall formed by leaving perpend open every 900mm centres (Provisional).</t>
  </si>
  <si>
    <t>Lintels to suit 300mm brick walls in lengths exceeding 4,5m not exceeding 6m.</t>
  </si>
  <si>
    <t>Eaves Beams</t>
  </si>
  <si>
    <t>Eaves beams, propped up exceeding 5m not exceeding 6,5m high.</t>
  </si>
  <si>
    <t>Allow the amount of R 25,000.00 for concrete sundries.</t>
  </si>
  <si>
    <t>Supply and install 0,53mm Heavy Industrial Kliplok Zincalume AZ200 roof sheeting (colour: Natural - to match existing), fixed to steel purlins, spaced at approximately 1765mm centres, with 700 clips including stop ends at apex and turn down at eaves, including all necessary accessories, all in accordance with manufacturers recommendations and Architects and Engineers specifications, details and Drawings:</t>
  </si>
  <si>
    <t>Roof covering with pitch not exceeding 4°.</t>
  </si>
  <si>
    <t>Supply and install Nulok AZ200 interlocking sheeting to vertical cladding (colour: Thunderstorm - to match existing), in continuous lengths from 0.53mm thick sheeting, fixed to steel sheeting rails, including all necessary accessories, all in accordance with manufacturers recommendations and Architects and Engineers specifications, details and Drawings;</t>
  </si>
  <si>
    <t>Sisalation FR450 to roofs</t>
  </si>
  <si>
    <t>Supply and install Sisalation (colour: White) roof insulation (or similar SANS 400 approved) fitted over steel structure on wire suspension, all to be pull straight, uncreased with no sagging, installed complete, all in accordance with manufacturers recommendations and Architects specifications, details and Drawings;:</t>
  </si>
  <si>
    <t>Provide the amount of R 25,000,00 for roofing sundries.</t>
  </si>
  <si>
    <t xml:space="preserve">Supply and install Translucent polycarbonate sheeting (colour: Opal 50), complete, all in accordance with manufacturers recommendations and Architects details, specifications and Drawings </t>
  </si>
  <si>
    <t>Extra over cladding to vertical sides</t>
  </si>
  <si>
    <t>Supply and install 0,53mm thick AZ200 spelter approved flashings and accessories, complete, all in accordance with manufacturers recommendations and Architects details, specifications and Drawings:</t>
  </si>
  <si>
    <t>Barge flashing to match roof sheeting</t>
  </si>
  <si>
    <t>0,9mm 710mm x 340mm Seamless Aluminium Box Gutter with brackets spaced at 500mm Centres. (Colour: TBC)</t>
  </si>
  <si>
    <t>Outlet with nozzle for 160mm diameter rainwater pipe</t>
  </si>
  <si>
    <t>160mm Diameter HDPE rainwater downpipes fixed with down pipe clips spaced at not exceeding 1,5m centres plugged to walls.</t>
  </si>
  <si>
    <t>Prepare brick surface for waterproofing and apply two coats A.B.E. Construction Chemicals Flint coat 3 bitumen emulsion all in accordance with manufacturer's specifications and recommendations (Provisional):</t>
  </si>
  <si>
    <t>To outer side of internal brick skin in cavities of external walls (Provisional)</t>
  </si>
  <si>
    <t>DOORS, FRAMES, ETC.</t>
  </si>
  <si>
    <t>Supply and install timber fire-rated doors and frames complete, all in accordance with manufacturers recommendations and Architects specifications, details and Drawings (Painting and ironmongery elsewhere taken):</t>
  </si>
  <si>
    <t>Single 2-Hour fire-rated door and frame, overall size 900 x 2100mm</t>
  </si>
  <si>
    <t xml:space="preserve">Allow the PC sum of R 15,000.00 for ironmongery, delivered to site and installed, complete. </t>
  </si>
  <si>
    <t>ROOF VENTILATION FANS</t>
  </si>
  <si>
    <t xml:space="preserve">Provide for UV Roof ventilation fans, installed complete. </t>
  </si>
  <si>
    <t>Supply and install galvanised roller shutter doors powder coated (colour: TBC) complete, all in accordance with manufacturers recommendations and Architects specifications, details and Drawings;:</t>
  </si>
  <si>
    <t>2-Hour Fire-rated, motorized roller shutter door, overall size 4500 x 4500mm, installed complete.</t>
  </si>
  <si>
    <t>RE-INSTALL EXISTING ROLLER SHUTTER DOORS</t>
  </si>
  <si>
    <t>Take from storage and install removed roller shutter doors previously removed in new positions, complete, all in accordance with manufacturers recommendations and Architects specifications, details and Drawings;:</t>
  </si>
  <si>
    <t>Install roller shutter door previously removed, in new position, overall size 4650 x 5150mm, installed complete.</t>
  </si>
  <si>
    <t xml:space="preserve">On Beams                   </t>
  </si>
  <si>
    <t>Provide the amount of R 20,000,00 for paintwork sundries.</t>
  </si>
  <si>
    <t>Provide the amount of R 50,000,00 for structural steelwork sundries.</t>
  </si>
  <si>
    <t>Existing roller shutter door, overall size 4650 x 5150mm, to be removed and set aside for re-use in new position (re-installation elsewhere taken).</t>
  </si>
  <si>
    <t>Reinforced concrete column, size approximately 400 x 850 x 3060mm high.</t>
  </si>
  <si>
    <t>Demolish break-up and remove from site brickwork and cart away and make good finishes, complete:</t>
  </si>
  <si>
    <t>Demolish break-up and remove from site concrete work, including reinforcing and cart away, and make good finishes, complete:</t>
  </si>
  <si>
    <t>Existing canopies, overall size 5900 x 4100mm, to be removed and set aside for re-use in new position (re-installation elsewhere taken).</t>
  </si>
  <si>
    <t>Allow the amount of R 25,000.00 for alteration sundries.</t>
  </si>
  <si>
    <t>RE-INSTALL EXISTING CANOPIES</t>
  </si>
  <si>
    <t>Take from storage and install removed external canopies, previously removed and install in new positions, complete, all in accordance with manufacturers recommendations and Architects specifications, details and Drawings;:</t>
  </si>
  <si>
    <t>Install external canopies previously removed, in new position, overall size 5900 x 4100mm, installed complete.</t>
  </si>
  <si>
    <t>Carefully take down and set aside for re-use elsewhere:</t>
  </si>
  <si>
    <t>Vertical cladding,including flashings, etc., complete (Provisional)</t>
  </si>
  <si>
    <t>Demolitions / Alterations</t>
  </si>
  <si>
    <t xml:space="preserve">DEMOLITIONS / ALTERATIONS TOTAL </t>
  </si>
  <si>
    <t>EARTHWORKS TOTAL</t>
  </si>
  <si>
    <t>SECTION 3: CIVIL AND EXTERNAL WORKS</t>
  </si>
  <si>
    <t>Site Preparations &amp; Bulk Earthworks</t>
  </si>
  <si>
    <t>Concrete Hardstands, etc.</t>
  </si>
  <si>
    <t>Stormwater &amp; Sub-soil drainage</t>
  </si>
  <si>
    <t>Builders Work</t>
  </si>
  <si>
    <t>Total Civil &amp; External Works</t>
  </si>
  <si>
    <t>4.1</t>
  </si>
  <si>
    <t>4.2</t>
  </si>
  <si>
    <t>4.3</t>
  </si>
  <si>
    <t>SECTION 4</t>
  </si>
  <si>
    <t>Provide for Electrical installation, installed complete (1844m²).</t>
  </si>
  <si>
    <t>HVAC &amp; FRESH AIR INSTALLATION</t>
  </si>
  <si>
    <t>HVAC &amp; FRESH AIR INSTALLATION TOTAL</t>
  </si>
  <si>
    <t>SECTION 4: PROVISIONAL AMOUNTS</t>
  </si>
  <si>
    <t>4.0</t>
  </si>
  <si>
    <t xml:space="preserve">Construct headwall overall size 2400 wide x 1190mm deep including concrete base, brickwork making hole in wall, formwork, excavation, backfilling, etc., complete. </t>
  </si>
  <si>
    <t>Construction of headwall, complete, all in accordance with NMMM and Engineers details, specifications and Drawings PSLE 9/1 &amp; PSLE 9/2.</t>
  </si>
  <si>
    <t>Brickwork catchpits, including covers and frames, complete, all in accordance with NMMM and Engineers details, specifications and Drawings PSLE 1, PSLE2/1, PSLE 6.</t>
  </si>
  <si>
    <t>Under concrete V-drains, etc. (Provisional)</t>
  </si>
  <si>
    <t>Provide the amount of R 50,000,00 for retention ponds, etc.</t>
  </si>
  <si>
    <t>Construct and install Reno-mattress erosion protection, complete, all in accordance with Engineers details, specifications and Drawings:</t>
  </si>
  <si>
    <t>Construct Reno-mattress for erosion protection, size 11000 x 2000 x 300mm deep, installed complete.</t>
  </si>
  <si>
    <t>35Mpa/19mm Concrete, all in accordance with Engineers specifications:</t>
  </si>
  <si>
    <t>25Mpa/13mm Concrete, all in accordance with Engineers specifications:</t>
  </si>
  <si>
    <t>30Mpa/19mm Concrete, all in accordance with Engineers specifications:</t>
  </si>
  <si>
    <t>Provide the amount of R 25,000,00 for construction joints, etc.</t>
  </si>
  <si>
    <t>Bill 
Amount</t>
  </si>
  <si>
    <t>FIRE SPRINKLER SYSTEM</t>
  </si>
  <si>
    <t>Provide for Fire Sprinkler System installation, tied into existing, installed complete.</t>
  </si>
  <si>
    <t>Provide for External Electrical Reticulation, Sleeves, Floodlights, etc., installed complete.</t>
  </si>
  <si>
    <t>4.4</t>
  </si>
  <si>
    <t>FIRE SPRINKLER SYSTEM TOTAL</t>
  </si>
  <si>
    <t>Fire Sprinkler System</t>
  </si>
  <si>
    <t>FIRE PROTECTION</t>
  </si>
  <si>
    <t>Provide for Fire Protection, installed complete.</t>
  </si>
  <si>
    <t>FIRE PROTECTION TOTAL</t>
  </si>
  <si>
    <t>Fire Protection</t>
  </si>
  <si>
    <t>Signage</t>
  </si>
  <si>
    <t>Builders Work for M&amp;E and Specialist Installations</t>
  </si>
  <si>
    <t>4.5</t>
  </si>
  <si>
    <t>4.6</t>
  </si>
  <si>
    <t>4.7</t>
  </si>
  <si>
    <t>SIGNAGE</t>
  </si>
  <si>
    <t>Provide for Signage, installed complete.</t>
  </si>
  <si>
    <t>SIGNAGE TOTAL</t>
  </si>
  <si>
    <t>BUILDERS WORK FOR M&amp;E AND SPECIALIST INSTALLATIONS</t>
  </si>
  <si>
    <t>Provide for Builders Works associated with M&amp;E and Specialist Installations, installed complete.</t>
  </si>
  <si>
    <t>BUILDERS WORK FOR M&amp;E AND SPECIALIST INSTALLATIONS TOTAL</t>
  </si>
  <si>
    <t>NOTES</t>
  </si>
  <si>
    <t>H3</t>
  </si>
  <si>
    <t>The preliminaries are to be in accordance with the FIDIC Conditions of Contract for Construction for Building and Engineering Works designed by the Employer (Red Book), and shall be deemed to be incorporated herein.</t>
  </si>
  <si>
    <t>GENERAL CONDITIONS</t>
  </si>
  <si>
    <t>H2</t>
  </si>
  <si>
    <t>1.  GENERAL PROVISIONS</t>
  </si>
  <si>
    <t>1.1 Definitions</t>
  </si>
  <si>
    <t>1.2 Interpretation</t>
  </si>
  <si>
    <t>1.3 Communications</t>
  </si>
  <si>
    <t>1.4 Law and Language</t>
  </si>
  <si>
    <t>The Contract shall be governed by the law of South Africa.</t>
  </si>
  <si>
    <t>The language for communications shall be English.</t>
  </si>
  <si>
    <t>1.5 Priority of Documents</t>
  </si>
  <si>
    <t>1.6 Contract Agreement</t>
  </si>
  <si>
    <t>1.7 Assignment</t>
  </si>
  <si>
    <t>1.8 Care and Supply of Documents</t>
  </si>
  <si>
    <t>1.9 Delayed Drawings or Instructions</t>
  </si>
  <si>
    <t>1.10 Employer's Use of Contractor's Documents</t>
  </si>
  <si>
    <t>1.11 Contractor's Use of Employer's Documents</t>
  </si>
  <si>
    <t>1.12 Confidential Details</t>
  </si>
  <si>
    <t>1.13 Compliance with Laws</t>
  </si>
  <si>
    <t>1.14 Joint and Several Liability</t>
  </si>
  <si>
    <t>2. THE EMPLOYER</t>
  </si>
  <si>
    <t>2.1 Right of Access to the Site</t>
  </si>
  <si>
    <t>2.2 Permits, Licences or Approvals</t>
  </si>
  <si>
    <t>2.3 Employer's Personnel</t>
  </si>
  <si>
    <t>2.4 Employer's Financial Arrangements</t>
  </si>
  <si>
    <t>2.5 Employer's Claims</t>
  </si>
  <si>
    <t>3. THE ENGINEER</t>
  </si>
  <si>
    <t>3.1 Engineer's Duties and Authority</t>
  </si>
  <si>
    <t>3.2 Delegation by the Engineer</t>
  </si>
  <si>
    <t>3.3 Instructions of the Engineer</t>
  </si>
  <si>
    <t>3.4 Replacement of the Engineer</t>
  </si>
  <si>
    <t>3.5 Determinations</t>
  </si>
  <si>
    <t>4. THE CONTRACTOR</t>
  </si>
  <si>
    <t>4.1 Contractor's General Obligations</t>
  </si>
  <si>
    <t>4.2 Performance Security</t>
  </si>
  <si>
    <t>Performance security amount to be 10% of contract value (max limit 5%).</t>
  </si>
  <si>
    <t>4.3 Contractor's Representative</t>
  </si>
  <si>
    <t>4.4 Subcontractors</t>
  </si>
  <si>
    <t>4.5 Assignment of Benefit of Subcontract</t>
  </si>
  <si>
    <t>4.6 Co-operation</t>
  </si>
  <si>
    <t>4.7 Setting Out</t>
  </si>
  <si>
    <t>4.8 Safety Procedures</t>
  </si>
  <si>
    <t>The contractor is to allow for health &amp; safety equipment and practises as is standard as set out by South Africa's current regulations. Specific guidelines related to COVID procedures relating to this contract will be released in notes to tenderers.</t>
  </si>
  <si>
    <t>4.9 Quality Assurance</t>
  </si>
  <si>
    <t>4.10 Site Data</t>
  </si>
  <si>
    <t>4.11 Sufficiency of the Acceptance Contract Amount</t>
  </si>
  <si>
    <t>4.12 Unforeseeable Physical Conditions</t>
  </si>
  <si>
    <t>4.13 Rights of Way and Facilities</t>
  </si>
  <si>
    <t>4.14 Avoidance of Interference</t>
  </si>
  <si>
    <t>4.15 Access Route</t>
  </si>
  <si>
    <t>4.16 Transport of Goods</t>
  </si>
  <si>
    <t>4.17 Contractor's Equipment</t>
  </si>
  <si>
    <t>4.18 Protection of the Environment</t>
  </si>
  <si>
    <t>4.19 Electricity, Water and Gas</t>
  </si>
  <si>
    <t>4.20 Employer's Equipment and Free-Issue Material</t>
  </si>
  <si>
    <t>4.21 Progress Reports</t>
  </si>
  <si>
    <t>4.22 Security of the Site</t>
  </si>
  <si>
    <t>4.23 Contractor's Operations on Site</t>
  </si>
  <si>
    <t>4.24 Fossils</t>
  </si>
  <si>
    <t>5. NOMINATED SUBCONTRACTORS</t>
  </si>
  <si>
    <t>5.1 Definition of "Nominated Subcontractor"</t>
  </si>
  <si>
    <t>5.2 Objection to Nomination</t>
  </si>
  <si>
    <t>5.3 Payments to Nominated Subcontractors</t>
  </si>
  <si>
    <t>5.4 Evidence of Payments</t>
  </si>
  <si>
    <t>6. STAFF AND LABOUR</t>
  </si>
  <si>
    <t>6.1 Engagement of Staff and Labour</t>
  </si>
  <si>
    <t>6.1.1 All staff and labour to be accommodated off site.</t>
  </si>
  <si>
    <t>6.2 Rates of Wages and Conditions of Labour</t>
  </si>
  <si>
    <t>6.3 Persons in Services of Employer</t>
  </si>
  <si>
    <t>6.4 Labour Laws</t>
  </si>
  <si>
    <t>6.5 Working Hours</t>
  </si>
  <si>
    <t>Considered as unrestricted, but TBC confirmed with Project Manager.</t>
  </si>
  <si>
    <t>6.6 Facilities for Staff and Labour</t>
  </si>
  <si>
    <t>6.7 Health and Safety</t>
  </si>
  <si>
    <t>The contractor is to allow for health &amp; safety equipment and practises as is standard as set out by South Africa's current regulations. Specific guidelines related to COVID procedures relating to this contracto will be released in notes to tenderers.</t>
  </si>
  <si>
    <t>6.8 Contractor's Superintendence</t>
  </si>
  <si>
    <t>6.9 Contractor's Personnel</t>
  </si>
  <si>
    <t>6.10 Records of Contractor's Personnel and Equipment</t>
  </si>
  <si>
    <t>6.11 Disorderly Conduct</t>
  </si>
  <si>
    <t>Any person found guilty of misconduct will be immediately expelled from the site and refused any further access.  The contractor will be responsible for all costs associated with termination, where applicable.</t>
  </si>
  <si>
    <t>7. PLANT, MATERIALS AND WORKMANSHIP</t>
  </si>
  <si>
    <t>7.1 Manner of Execution</t>
  </si>
  <si>
    <t>7.2 Samples</t>
  </si>
  <si>
    <t>7.3 Inspection</t>
  </si>
  <si>
    <t>7.4 Testing</t>
  </si>
  <si>
    <t>7.5 Rejection</t>
  </si>
  <si>
    <t>7.6 Remedial Work</t>
  </si>
  <si>
    <t>7.7 Ownership of Plant and Materials</t>
  </si>
  <si>
    <t>7.8 Royalties</t>
  </si>
  <si>
    <t>8. COMMENCEMENT, DELAYS AND SUSPENSION</t>
  </si>
  <si>
    <t>8.1 Commencement of Works</t>
  </si>
  <si>
    <t>As outlined in NOTES TO TENDERERS</t>
  </si>
  <si>
    <t>8.2 Time for Completion</t>
  </si>
  <si>
    <t>8.3 Programme</t>
  </si>
  <si>
    <t>8.4 Extension of Time for Completion</t>
  </si>
  <si>
    <t>8.5 Delays Caused by Authorities</t>
  </si>
  <si>
    <t>8.6 Rate of Progress</t>
  </si>
  <si>
    <t>8.7 Delay Damages</t>
  </si>
  <si>
    <t>8.8 Suspension of Work</t>
  </si>
  <si>
    <t>8.9 Consequences of Suspension</t>
  </si>
  <si>
    <t>8.10 Payment for Plant and Materials in Event of Suspension</t>
  </si>
  <si>
    <t>8.11 Prolonged Suspension</t>
  </si>
  <si>
    <t>8.12 Resumption of Work</t>
  </si>
  <si>
    <t>9. TESTS ON COMPLETION</t>
  </si>
  <si>
    <t>9.1 Contractor's Obligations</t>
  </si>
  <si>
    <t>9.2 Delayed Tests</t>
  </si>
  <si>
    <t>9.3 Retesting</t>
  </si>
  <si>
    <t>9.4 Failure to Pass Tests on Completion</t>
  </si>
  <si>
    <t>10. EMPLOYER'S TAKING OVER</t>
  </si>
  <si>
    <t>10.1 Taking Over of the Works in Sections</t>
  </si>
  <si>
    <t>10.2 Taking Over of Parts of the Works</t>
  </si>
  <si>
    <t>10.3 Interference with Tests on Completion</t>
  </si>
  <si>
    <t>10.4 Surfaces Requiring Reinstatement</t>
  </si>
  <si>
    <t>11. DEFECTS LIABILITY</t>
  </si>
  <si>
    <t>11.1 Completion of Outstanding Work and Remedying Defects</t>
  </si>
  <si>
    <t>11.2 Cost of Remedying Defects</t>
  </si>
  <si>
    <t>11.3 Extension on Defects Notification Period</t>
  </si>
  <si>
    <t>11.4 Failure to Remedy Defects</t>
  </si>
  <si>
    <t>11.5 Removal of Defective Work</t>
  </si>
  <si>
    <t>11.6 Further Tests</t>
  </si>
  <si>
    <t>11.7 Right of Access</t>
  </si>
  <si>
    <t>11.8 Contractor to Search</t>
  </si>
  <si>
    <t>11.9 Performance Certificate</t>
  </si>
  <si>
    <t>11.10 Unfulfilled Obligations</t>
  </si>
  <si>
    <t>11.11 Clearance of Site</t>
  </si>
  <si>
    <t>12. MEASUREMENT AND EVALUATION</t>
  </si>
  <si>
    <t>12.1 Works to be Measured</t>
  </si>
  <si>
    <t>12.2 Method of Measurement</t>
  </si>
  <si>
    <t>Standard system of measuring building works as set out by the Association of South African Quantity Surveyors (ASAQS).</t>
  </si>
  <si>
    <t>12.3 Evaluation</t>
  </si>
  <si>
    <t>12.4 Omissions</t>
  </si>
  <si>
    <t>13. VARIATIONS AND ADJUSTMENTS</t>
  </si>
  <si>
    <t>13.1 Right to Vary</t>
  </si>
  <si>
    <t>13.2 Value Engineering</t>
  </si>
  <si>
    <t>13.3 Variation  Procedure</t>
  </si>
  <si>
    <t>13.4 Payment in Applicable Currencies</t>
  </si>
  <si>
    <t>13.5 Provisional Sums</t>
  </si>
  <si>
    <t>13.6 Daywork</t>
  </si>
  <si>
    <t>13.7 Adjustments for Changes in Legislation</t>
  </si>
  <si>
    <t>13.8 Adjustments for Changes in Cost</t>
  </si>
  <si>
    <t>Works to be measured according to standard system of measuring building works and adjudicated in accordance with form of contract (FIDIC)</t>
  </si>
  <si>
    <t>14. CONTRACT PRICE AND PAYMENT</t>
  </si>
  <si>
    <t>14.1 The Contact Price</t>
  </si>
  <si>
    <t>14.2 Advance Payment</t>
  </si>
  <si>
    <t>14.3 Application for Interim Payment Certificates</t>
  </si>
  <si>
    <t>14.4 Schedule of Payments</t>
  </si>
  <si>
    <t>14.5 Plant and Material intended for the Works</t>
  </si>
  <si>
    <t>14.6 Issue of Interim Payment Certificates</t>
  </si>
  <si>
    <t>14.7 Payment</t>
  </si>
  <si>
    <t>14.8 Delayed Payment</t>
  </si>
  <si>
    <t>14.9 Payment of Retention Money</t>
  </si>
  <si>
    <t>14.10 Statement of Completion</t>
  </si>
  <si>
    <t>14.11 Application for Final Payment Certificate</t>
  </si>
  <si>
    <t>14.12 Discharge</t>
  </si>
  <si>
    <t>14.13 Issue of Final Payment Certificate</t>
  </si>
  <si>
    <t>14.14 Cessation of Employer's Liability</t>
  </si>
  <si>
    <t>14.15 Currencies of Payment</t>
  </si>
  <si>
    <t>South African Rands</t>
  </si>
  <si>
    <t>15. TERMINATION BY EMPLOYER</t>
  </si>
  <si>
    <t>15.1 Notice to Correct</t>
  </si>
  <si>
    <t>15.2 Termination by Employer</t>
  </si>
  <si>
    <t>15.3 Valuation at Date of Termination</t>
  </si>
  <si>
    <t>15.4 Payment after Termination</t>
  </si>
  <si>
    <t>15.5 Employer's Entitlement to Termination</t>
  </si>
  <si>
    <t>16. SUSPENSION AND TERMINATION BY CONTRACTOR</t>
  </si>
  <si>
    <t>16.1 Contract's Entitlement to Suspend Work</t>
  </si>
  <si>
    <t>16.2 Termination by Contractor</t>
  </si>
  <si>
    <t>16.3 Cessation of Work and Removal of Contractor's Equipment</t>
  </si>
  <si>
    <t>16.4 Payment on Termination</t>
  </si>
  <si>
    <t>17. RISK AND RESPONSIBILITY</t>
  </si>
  <si>
    <t>17.1 Indemnities</t>
  </si>
  <si>
    <t>17.2 Contractor's Care of the Works</t>
  </si>
  <si>
    <t>17.3 Employer's Risk</t>
  </si>
  <si>
    <t>Further to clause 17.3 the contractor is hereby notified that any delay in the arrival of materials or resources for whatever reason will not be considered as unforeseeable and will not be considered as an Employers’ risk.</t>
  </si>
  <si>
    <t>17.4 Consequences of Employer's Risk</t>
  </si>
  <si>
    <t>17.5 Intellectual and Industrial Property Rights</t>
  </si>
  <si>
    <t>17.6 Limitation of Liability</t>
  </si>
  <si>
    <t>18. INSURANCE</t>
  </si>
  <si>
    <t>18.1 General Requirements for Insurance</t>
  </si>
  <si>
    <t>18.2 Insurance for Works and Contractor's Equipment</t>
  </si>
  <si>
    <t>18.3 Insurance Against Injury to Persons and Damage to Property</t>
  </si>
  <si>
    <t>18.4 Insurance for Contractor's Personnel</t>
  </si>
  <si>
    <t>19. FORCE MAJEURE</t>
  </si>
  <si>
    <t>19.1 Definition of Force Majeure</t>
  </si>
  <si>
    <t>Further to clause 19.1 the contractor is hereby notified that any delay in the arrival of materials or resources for whatever reason will not be considered as unforeseeable and will not be considered as Force Majeure</t>
  </si>
  <si>
    <t>19.2 Notice of Force Majeure</t>
  </si>
  <si>
    <t>19.3 Duty to Minimise Delay</t>
  </si>
  <si>
    <t>19.4 Consequences of Force Majeure</t>
  </si>
  <si>
    <t>19.5 Force Majeure Affecting Subcontractor</t>
  </si>
  <si>
    <t>19.6 Optional Termination, Payment and Release</t>
  </si>
  <si>
    <t>19.7 Release from Performance under the Law</t>
  </si>
  <si>
    <t>20. CLAIMS, DISPUTES AND ARBITRATION</t>
  </si>
  <si>
    <t>20.1 Contractor's Claims</t>
  </si>
  <si>
    <t>20.2 Appointment of the Dispute Adjudication Board</t>
  </si>
  <si>
    <t>20.3 Failure to Agree Dispute Adjudication Board</t>
  </si>
  <si>
    <t>20.4 Obtaining Dispute Adjudication Board's Decision</t>
  </si>
  <si>
    <t>20.5 Amicable Settlement</t>
  </si>
  <si>
    <t>20.6 Arbitration</t>
  </si>
  <si>
    <t>20.7 Failure to Comply with Dispute Adjudication Board's Decision</t>
  </si>
  <si>
    <t>20.8 Expiry of Dispute Adjudication Board's Appointment</t>
  </si>
  <si>
    <t>167</t>
  </si>
  <si>
    <t>FIXED-CHARGE ITEMS</t>
  </si>
  <si>
    <t>49.1</t>
  </si>
  <si>
    <t>Contractual Requirements</t>
  </si>
  <si>
    <t>Establish Facilities on the Site:</t>
  </si>
  <si>
    <t>a) Facilities for Engineer (SANS 1200 AB)</t>
  </si>
  <si>
    <t>49.2</t>
  </si>
  <si>
    <t>49.2.1</t>
  </si>
  <si>
    <t>Name Board</t>
  </si>
  <si>
    <t>49.2.2</t>
  </si>
  <si>
    <t>49.2.3</t>
  </si>
  <si>
    <t>b) Facilities for Contractor</t>
  </si>
  <si>
    <t>Offices and Storage Sheds</t>
  </si>
  <si>
    <t>Workshops</t>
  </si>
  <si>
    <t>Laboratories</t>
  </si>
  <si>
    <t>Living accommodation</t>
  </si>
  <si>
    <t>Ablution and latrine facilities</t>
  </si>
  <si>
    <t>Tools and equipment</t>
  </si>
  <si>
    <t>Water supplies, electric power and communications</t>
  </si>
  <si>
    <t>Dealing with water</t>
  </si>
  <si>
    <t>Access</t>
  </si>
  <si>
    <t>Plant</t>
  </si>
  <si>
    <t>49.2.4</t>
  </si>
  <si>
    <t>Other fixed-charge obligations</t>
  </si>
  <si>
    <t>49.2.5</t>
  </si>
  <si>
    <t>Remove Engineer's and Contractor's Site Establishment on completion</t>
  </si>
  <si>
    <t>49.2.6</t>
  </si>
  <si>
    <t>Contractor's responsibility in terms of management and coordination of SMME Contractors, including the employment of a full time SMME Mentor, according to the SMME Specification.</t>
  </si>
  <si>
    <t>50.1</t>
  </si>
  <si>
    <t>50.2</t>
  </si>
  <si>
    <t>50.2.1</t>
  </si>
  <si>
    <t>50.2.2</t>
  </si>
  <si>
    <t>50.2.3</t>
  </si>
  <si>
    <t>50.2.4</t>
  </si>
  <si>
    <t>50.2.5</t>
  </si>
  <si>
    <t>50.2.6</t>
  </si>
  <si>
    <t>TIME-RELATED ITEMS</t>
  </si>
  <si>
    <t>Operate and maintain facilities on the Site:</t>
  </si>
  <si>
    <t>Supervision</t>
  </si>
  <si>
    <t>Company and head office overhead costs</t>
  </si>
  <si>
    <t>50.2.7</t>
  </si>
  <si>
    <t>168</t>
  </si>
  <si>
    <t>169</t>
  </si>
  <si>
    <t>SECTION 1.1</t>
  </si>
  <si>
    <t>SECTION 1.2</t>
  </si>
  <si>
    <t>1.2</t>
  </si>
  <si>
    <t>1-2</t>
  </si>
  <si>
    <t>SECTION 1.1: PRELIMINARIES</t>
  </si>
  <si>
    <t>SECTION 1.2: OCCUPATIONAL HEALTH &amp; SAFETY AND ENVIRONMENTAL MANAGEMENT</t>
  </si>
  <si>
    <t>OCCUPATIONAL HEALTH &amp; SAFETY AND ENVIRONMENTAL MANAGEMENT</t>
  </si>
  <si>
    <t xml:space="preserve">OCCUPATIONAL HEALTH &amp; SAFETY </t>
  </si>
  <si>
    <t>Preparation of the Contractor's site-specific Health and Safety Plan</t>
  </si>
  <si>
    <t>Principal Contractor's initial obligations in respect of the Occupational Health and Safety Act / Construction Regulations</t>
  </si>
  <si>
    <t>Principal Contractor's time related obligations in respect of the Occupational Health and Safety Act and Construction Regulations</t>
  </si>
  <si>
    <t>Provision of Personal Protective Equipment (PPE):</t>
  </si>
  <si>
    <t>Month</t>
  </si>
  <si>
    <t>4.8</t>
  </si>
  <si>
    <t>4.9</t>
  </si>
  <si>
    <t>(a) Reflective vests</t>
  </si>
  <si>
    <t>Sum</t>
  </si>
  <si>
    <t>(b) Hard hats</t>
  </si>
  <si>
    <t>(c) Protective foot wear</t>
  </si>
  <si>
    <t>(d) Earplugs</t>
  </si>
  <si>
    <t>(e) Dust masks</t>
  </si>
  <si>
    <t>(f) Gloves</t>
  </si>
  <si>
    <t>(g) High visibility overalls to SARTSM Chapter 13 Level 3</t>
  </si>
  <si>
    <t>(h) Ear Defenders SABS approved</t>
  </si>
  <si>
    <t>(i) Overalls</t>
  </si>
  <si>
    <t>Allow for the appointment of a Full-Time Competent Construction Health &amp; Safety Officer/CHSM registered with SACPCMP (who has 8 or more years working practical experience in the type of construction work associated with the project) to assist in the control of all health and safety related aspects on site as per [CR 8(5)] and under clause 4.1.2 in this OHS Specification.</t>
  </si>
  <si>
    <t>Cost of medical certificates and medical surveillance:</t>
  </si>
  <si>
    <t>6.1</t>
  </si>
  <si>
    <t>6.2</t>
  </si>
  <si>
    <t>6.3</t>
  </si>
  <si>
    <t>Initial (baseline) medical examinations</t>
  </si>
  <si>
    <t>Periodic and exit examinations</t>
  </si>
  <si>
    <t>Provision of First Aid Boxes to GSR requirements</t>
  </si>
  <si>
    <t>7.1</t>
  </si>
  <si>
    <t>Noise monitoring:</t>
  </si>
  <si>
    <t>Establishment of noise zones (plant)</t>
  </si>
  <si>
    <t>Audiograms (personnel)</t>
  </si>
  <si>
    <t>Allow for all existing valid medical certificates conducted by other Occupational Health Facilities to be verified by the CDC Occupational Health Centre at R135.99 each medical certificate.</t>
  </si>
  <si>
    <t xml:space="preserve">OCCUPATIONAL HEALTH &amp; SAFETY AND ENVIRONMENTAL MANAGEMENT TOTAL </t>
  </si>
  <si>
    <t>Occupational Health &amp; Safety and Environmental Management</t>
  </si>
  <si>
    <t>PRELIMINARIES &amp; OHS &amp; ENVIRONMENTAL MANAGEMENT</t>
  </si>
  <si>
    <t>ENVIRONMENTAL</t>
  </si>
  <si>
    <t>ENVIRONMENTAL MANAGEMENT</t>
  </si>
  <si>
    <t>Compliance with the projects environmental specifications:</t>
  </si>
  <si>
    <t>Provide for adequate handling and storage of materials so as to minimize contamination of ground, air or water.</t>
  </si>
  <si>
    <t>Provide for the adequate and safe collection and disposal of waste material from site by an approved method.</t>
  </si>
  <si>
    <t>Provide for rehabilitation on completion of site areas and temporary access routes not covered by construction or landscaping specifications. i.e. grass seeding/hydro seeding, maintenance of alien vegetation</t>
  </si>
  <si>
    <t>Allow for preparing, spoiling, spreading and levelling of excessive natural material at an identified areas by CDC</t>
  </si>
  <si>
    <t xml:space="preserve">Appointment of Archaeologist and Paleontologist </t>
  </si>
  <si>
    <t>Bush Clearing to include for the cutting and chipping of cleared bushes or vegetation on site and then be disposed same time with the topsoil.</t>
  </si>
  <si>
    <t>10.1</t>
  </si>
  <si>
    <t>10.2</t>
  </si>
  <si>
    <t>10.3</t>
  </si>
  <si>
    <t>10.4</t>
  </si>
  <si>
    <t>10.5</t>
  </si>
  <si>
    <t>10.6</t>
  </si>
  <si>
    <t>HEALTH AND SAFETY EDUCATION</t>
  </si>
  <si>
    <t>Allow for HIV/AIDS awareness and Implementation programmes, including STI and TB</t>
  </si>
  <si>
    <t>Allow for all compulsory health and safety awareness programme (e.g. Inductions, toolbox Talks, Safety Promotions, H&amp;S related training, etc.)</t>
  </si>
  <si>
    <t>Submission of Health and Safety File</t>
  </si>
  <si>
    <t>Close Out Report in Electronic Format</t>
  </si>
  <si>
    <t>14 April 2026</t>
  </si>
  <si>
    <t>35Mpa/13mm Concrete, all in accordance with Engineers specifications:</t>
  </si>
  <si>
    <t>Extra over for Washed concrete sand</t>
  </si>
  <si>
    <t>Extra over for Fibrin admixture at 900g/m³ to concrete surface bed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</si>
</sst>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9">
    <numFmt numFmtId="44" formatCode="_-&quot;R&quot;* #,##0.00_-;\-&quot;R&quot;* #,##0.00_-;_-&quot;R&quot;* &quot;-&quot;??_-;_-@_-"/>
    <numFmt numFmtId="43" formatCode="_-* #,##0.00_-;\-* #,##0.00_-;_-* &quot;-&quot;??_-;_-@_-"/>
    <numFmt numFmtId="164" formatCode="&quot;£&quot;#,##0;[Red]\-&quot;£&quot;#,##0"/>
    <numFmt numFmtId="165" formatCode="_-&quot;£&quot;* #,##0.00_-;\-&quot;£&quot;* #,##0.00_-;_-&quot;£&quot;* &quot;-&quot;??_-;_-@_-"/>
    <numFmt numFmtId="166" formatCode="_ &quot;R&quot;\ * #,##0.00_ ;_ &quot;R&quot;\ * \-#,##0.00_ ;_ &quot;R&quot;\ * &quot;-&quot;??_ ;_ @_ "/>
    <numFmt numFmtId="167" formatCode="_ * #,##0.00_ ;_ * \-#,##0.00_ ;_ * &quot;-&quot;??_ ;_ @_ "/>
    <numFmt numFmtId="168" formatCode="_(* #,##0.00_);_(* \(#,##0.00\);_(* &quot;-&quot;??_);_(@_)"/>
    <numFmt numFmtId="169" formatCode="_-&quot;R&quot;\ * #,##0.00_-;_-&quot;R&quot;\ * #,##0.00\-;_-&quot;R&quot;\ * &quot;-&quot;??_-;_-@_-"/>
    <numFmt numFmtId="170" formatCode="_-* #,##0.00_-;_-* #,##0.00\-;_-* &quot;-&quot;??_-;_-@_-"/>
    <numFmt numFmtId="171" formatCode="_-* #,##0.0_-;\-* #,##0.0_-;_-* &quot;-&quot;?_-;_-@_-"/>
    <numFmt numFmtId="172" formatCode="_(&quot;$&quot;* #,##0.00_);_(&quot;$&quot;* \(#,##0.00\);_(&quot;$&quot;* &quot;-&quot;??_);_(@_)"/>
    <numFmt numFmtId="173" formatCode="_([$€-2]\ * #,##0.00_);_([$€-2]\ * \(#,##0.00\);_([$€-2]\ * &quot;-&quot;??_)"/>
    <numFmt numFmtId="174" formatCode="#,##0.0000000000"/>
    <numFmt numFmtId="175" formatCode="0_)"/>
    <numFmt numFmtId="176" formatCode="#,##0.0"/>
    <numFmt numFmtId="177" formatCode="&quot;R&quot;#,##0.00"/>
    <numFmt numFmtId="178" formatCode="&quot;R&quot;\ #,##0.00"/>
    <numFmt numFmtId="179" formatCode="0.0"/>
    <numFmt numFmtId="180" formatCode="&quot;R&quot;\ #,##0;&quot;R&quot;\ \-#,##0"/>
    <numFmt numFmtId="181" formatCode="&quot;R&quot;\ #,##0;[Red]&quot;R&quot;\ \-#,##0"/>
    <numFmt numFmtId="182" formatCode="_ &quot;R&quot;\ * #,##0_ ;_ &quot;R&quot;\ * \-#,##0_ ;_ &quot;R&quot;\ * &quot;-&quot;_ ;_ @_ "/>
    <numFmt numFmtId="183" formatCode="_ * #,##0_ ;_ * \-#,##0_ ;_ * &quot;-&quot;_ ;_ @_ "/>
    <numFmt numFmtId="184" formatCode="0.000"/>
    <numFmt numFmtId="185" formatCode="_ * #,##0_ ;_ * \-#,##0_ ;_ * &quot;-&quot;??_ ;_ @_ "/>
    <numFmt numFmtId="186" formatCode="_-[$$-409]* #,##0.00_ ;_-[$$-409]* \-#,##0.00\ ;_-[$$-409]* &quot;-&quot;??_ ;_-@_ "/>
    <numFmt numFmtId="187" formatCode="0.000_)"/>
    <numFmt numFmtId="188" formatCode="#,##0.000"/>
    <numFmt numFmtId="189" formatCode="0.00_)"/>
    <numFmt numFmtId="190" formatCode="[$-409]d/mmm/yy;@"/>
    <numFmt numFmtId="191" formatCode="#,##0.00&quot; F&quot;_);\(#,##0.00&quot; F&quot;\)"/>
    <numFmt numFmtId="192" formatCode="#,##0.00&quot; F&quot;_);[Red]\(#,##0.00&quot; F&quot;\)"/>
    <numFmt numFmtId="193" formatCode="#,##0.0_ ;[Red]\-#,##0.0\ "/>
    <numFmt numFmtId="194" formatCode="mm/dd/yy"/>
    <numFmt numFmtId="195" formatCode="_-* #,##0\ &quot;DM&quot;_-;\-* #,##0\ &quot;DM&quot;_-;_-* &quot;-&quot;\ &quot;DM&quot;_-;_-@_-"/>
    <numFmt numFmtId="196" formatCode="_-* #,##0\ _D_M_-;\-* #,##0\ _D_M_-;_-* &quot;-&quot;\ _D_M_-;_-@_-"/>
    <numFmt numFmtId="197" formatCode="_ * #,##0.0_ ;_ * \-#,##0.0_ ;_ * &quot;-&quot;?_ ;_ @_ "/>
    <numFmt numFmtId="198" formatCode="_(* #,##0.000_);_(* \(#,##0.000\);_(* &quot;-&quot;??_);_(@_)"/>
    <numFmt numFmtId="199" formatCode="_(* #,##0_);_(* \(#,##0\);_(* &quot;-&quot;??_);_(@_)"/>
    <numFmt numFmtId="200" formatCode="[$GBP]\ #,##0.00"/>
    <numFmt numFmtId="201" formatCode="_(* #,##0.0_);_(* \(#,##0.0\);_(* &quot;-&quot;??_);_(@_)"/>
    <numFmt numFmtId="202" formatCode="[$ZAR]\ #,##0.00"/>
    <numFmt numFmtId="203" formatCode="&quot;Rs.&quot;#,##0_);[Red]\(&quot;Rs.&quot;#,##0\)"/>
    <numFmt numFmtId="204" formatCode="_-* #,##0.00\ &quot;€&quot;_-;\-* #,##0.00\ &quot;€&quot;_-;_-* &quot;-&quot;??\ &quot;€&quot;_-;_-@_-"/>
    <numFmt numFmtId="205" formatCode="[$USD]\ #,##0.00"/>
    <numFmt numFmtId="206" formatCode="_(* #,##0.0000_);_(* \(#,##0.0000\);_(* &quot;-&quot;??_);_(@_)"/>
    <numFmt numFmtId="207" formatCode="[$SGD]\ #,##0.00"/>
    <numFmt numFmtId="208" formatCode="[$MUR]\ #,##0.00"/>
    <numFmt numFmtId="209" formatCode="_(&quot;Rs&quot;* #,##0.00_);_(&quot;Rs&quot;* \(#,##0.00\);_(&quot;Rs&quot;* &quot;-&quot;??_);_(@_)"/>
    <numFmt numFmtId="210" formatCode="#,##0.00_);\-#,##0.00"/>
    <numFmt numFmtId="211" formatCode="&quot;Rs &quot;#,##0;[Red]\-&quot;Rs &quot;#,##0"/>
    <numFmt numFmtId="212" formatCode="dd\ mmm\ yy"/>
    <numFmt numFmtId="213" formatCode="dd/mmm/yyyy"/>
    <numFmt numFmtId="214" formatCode="0.0000"/>
    <numFmt numFmtId="215" formatCode="_-* #,##0_ _€_-;\-* #,##0_ _€_-;_-* &quot;-&quot;_ _€_-;_-@_-"/>
    <numFmt numFmtId="216" formatCode="_-* #,##0.00_ _€_-;\-* #,##0.00_ _€_-;_-* &quot;-&quot;??_ _€_-;_-@_-"/>
    <numFmt numFmtId="217" formatCode="_-* #,##0&quot; €&quot;_-;\-* #,##0&quot; €&quot;_-;_-* &quot;-&quot;&quot; €&quot;_-;_-@_-"/>
    <numFmt numFmtId="218" formatCode="_-* #,##0.00&quot; €&quot;_-;\-* #,##0.00&quot; €&quot;_-;_-* &quot;-&quot;??&quot; €&quot;_-;_-@_-"/>
    <numFmt numFmtId="219" formatCode="[$EUR]\ #,##0.00"/>
    <numFmt numFmtId="220" formatCode="[$R-1C09]\ #,##0.00"/>
    <numFmt numFmtId="221" formatCode="#,##0&quot; F&quot;_);\(#,##0&quot; F&quot;\)"/>
    <numFmt numFmtId="222" formatCode="_-* #,##0.00\ &quot;DM&quot;_-;\-* #,##0.00\ &quot;DM&quot;_-;_-* &quot;-&quot;??\ &quot;DM&quot;_-;_-@_-"/>
    <numFmt numFmtId="223" formatCode="_ * #,##0.000_ ;_ * \-#,##0.000_ ;_ * &quot;-&quot;???_ ;_ @_ "/>
    <numFmt numFmtId="224" formatCode="0.00000"/>
    <numFmt numFmtId="225" formatCode="#,##0.0_);\(#,##0.0\)"/>
    <numFmt numFmtId="226" formatCode="d\ mmm\ yyyy"/>
    <numFmt numFmtId="227" formatCode="&quot;R&quot;\ #,##0_);\(&quot;R&quot;\ #,##0\)"/>
    <numFmt numFmtId="228" formatCode="_-&quot;R&quot;* #,##0.00_-;\-&quot;R&quot;* #,##0.00_-;;_-@_-"/>
    <numFmt numFmtId="229" formatCode="[$$-540A]#,##0.00"/>
    <numFmt numFmtId="230" formatCode="_-* #,##0.000_-;\-* #,##0.000_-;_-* &quot;-&quot;???_-;_-@_-"/>
  </numFmts>
  <fonts count="130">
    <font>
      <sz val="11"/>
      <color theme="1"/>
      <name val="Calibri"/>
      <family val="2"/>
      <scheme val="minor"/>
    </font>
    <font>
      <sz val="11"/>
      <color theme="1"/>
      <name val="Calibri"/>
      <family val="2"/>
      <scheme val="minor"/>
    </font>
    <font>
      <sz val="10"/>
      <name val="Arial"/>
      <family val="2"/>
    </font>
    <font>
      <i/>
      <sz val="8"/>
      <name val="Arial"/>
      <family val="2"/>
    </font>
    <font>
      <sz val="8"/>
      <name val="Arial"/>
      <family val="2"/>
    </font>
    <font>
      <sz val="8"/>
      <color rgb="FFFF0000"/>
      <name val="Arial"/>
      <family val="2"/>
    </font>
    <font>
      <i/>
      <sz val="10"/>
      <name val="Arial"/>
      <family val="2"/>
    </font>
    <font>
      <b/>
      <sz val="16"/>
      <name val="Arial"/>
      <family val="2"/>
    </font>
    <font>
      <sz val="12"/>
      <name val="Arial"/>
      <family val="2"/>
    </font>
    <font>
      <b/>
      <sz val="14"/>
      <name val="Arial"/>
      <family val="2"/>
    </font>
    <font>
      <b/>
      <sz val="12"/>
      <name val="Arial"/>
      <family val="2"/>
    </font>
    <font>
      <b/>
      <sz val="10"/>
      <name val="Arial"/>
      <family val="2"/>
    </font>
    <font>
      <sz val="10"/>
      <color rgb="FFFF0000"/>
      <name val="Arial"/>
      <family val="2"/>
    </font>
    <font>
      <sz val="10"/>
      <color indexed="8"/>
      <name val="Arial"/>
      <family val="2"/>
    </font>
    <font>
      <sz val="8"/>
      <color indexed="8"/>
      <name val="Arial"/>
      <family val="2"/>
    </font>
    <font>
      <b/>
      <sz val="8"/>
      <name val="Arial"/>
      <family val="2"/>
    </font>
    <font>
      <i/>
      <u/>
      <sz val="10"/>
      <name val="Arial"/>
      <family val="2"/>
    </font>
    <font>
      <b/>
      <sz val="10"/>
      <color indexed="8"/>
      <name val="Arial"/>
      <family val="2"/>
    </font>
    <font>
      <b/>
      <u/>
      <sz val="10"/>
      <name val="Arial"/>
      <family val="2"/>
    </font>
    <font>
      <sz val="11"/>
      <name val="Arial"/>
      <family val="2"/>
    </font>
    <font>
      <sz val="8"/>
      <name val="Times New Roman"/>
      <family val="1"/>
    </font>
    <font>
      <sz val="11"/>
      <color indexed="8"/>
      <name val="Calibri"/>
      <family val="2"/>
    </font>
    <font>
      <sz val="10"/>
      <name val="Helv"/>
    </font>
    <font>
      <b/>
      <u val="double"/>
      <sz val="12"/>
      <name val="Times New Roman"/>
      <family val="1"/>
    </font>
    <font>
      <sz val="10"/>
      <color theme="1"/>
      <name val="Arial"/>
      <family val="2"/>
    </font>
    <font>
      <b/>
      <u/>
      <sz val="12"/>
      <name val="Arial"/>
      <family val="2"/>
    </font>
    <font>
      <sz val="12"/>
      <color indexed="24"/>
      <name val="Arial"/>
      <family val="2"/>
    </font>
    <font>
      <sz val="10"/>
      <name val="MS Sans Serif"/>
      <family val="2"/>
    </font>
    <font>
      <b/>
      <sz val="18"/>
      <color indexed="24"/>
      <name val="Arial"/>
      <family val="2"/>
    </font>
    <font>
      <b/>
      <sz val="12"/>
      <color indexed="24"/>
      <name val="Arial"/>
      <family val="2"/>
    </font>
    <font>
      <sz val="10"/>
      <name val="Calibri"/>
      <family val="2"/>
      <scheme val="minor"/>
    </font>
    <font>
      <u/>
      <sz val="11"/>
      <color theme="10"/>
      <name val="Calibri"/>
      <family val="2"/>
      <scheme val="minor"/>
    </font>
    <font>
      <u/>
      <sz val="11"/>
      <color theme="1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0"/>
      <name val="Times New Roman"/>
      <family val="1"/>
    </font>
    <font>
      <sz val="18"/>
      <color theme="3"/>
      <name val="Cambria"/>
      <family val="2"/>
      <scheme val="major"/>
    </font>
    <font>
      <b/>
      <sz val="12"/>
      <color indexed="8"/>
      <name val="Arial"/>
      <family val="2"/>
    </font>
    <font>
      <sz val="13"/>
      <name val="Arial"/>
      <family val="2"/>
    </font>
    <font>
      <b/>
      <sz val="13"/>
      <name val="Arial"/>
      <family val="2"/>
    </font>
    <font>
      <u/>
      <sz val="11"/>
      <color theme="10"/>
      <name val="Calibri"/>
      <family val="2"/>
    </font>
    <font>
      <b/>
      <sz val="9"/>
      <name val="Arial"/>
      <family val="2"/>
    </font>
    <font>
      <sz val="9"/>
      <name val="Arial"/>
      <family val="2"/>
    </font>
    <font>
      <sz val="10"/>
      <name val="Arial"/>
      <family val="2"/>
    </font>
    <font>
      <sz val="12"/>
      <color indexed="8"/>
      <name val="Arial"/>
      <family val="2"/>
    </font>
    <font>
      <b/>
      <sz val="13"/>
      <color indexed="8"/>
      <name val="Arial"/>
      <family val="2"/>
    </font>
    <font>
      <i/>
      <u/>
      <sz val="10"/>
      <color indexed="8"/>
      <name val="Arial"/>
      <family val="2"/>
    </font>
    <font>
      <sz val="10"/>
      <color indexed="8"/>
      <name val="MS Sans Serif"/>
      <family val="2"/>
    </font>
    <font>
      <b/>
      <u/>
      <sz val="10"/>
      <color indexed="8"/>
      <name val="Arial"/>
      <family val="2"/>
    </font>
    <font>
      <sz val="11"/>
      <color indexed="9"/>
      <name val="Calibri"/>
      <family val="2"/>
    </font>
    <font>
      <u/>
      <sz val="10"/>
      <color indexed="12"/>
      <name val="Arial"/>
      <family val="2"/>
    </font>
    <font>
      <sz val="10"/>
      <name val="Calibri"/>
      <family val="2"/>
    </font>
    <font>
      <sz val="10"/>
      <name val="Times New Roman"/>
      <family val="1"/>
    </font>
    <font>
      <sz val="10"/>
      <name val="MS Sans Serif"/>
    </font>
    <font>
      <b/>
      <sz val="18"/>
      <name val="Arial"/>
      <family val="2"/>
    </font>
    <font>
      <sz val="11"/>
      <name val="Times"/>
    </font>
    <font>
      <b/>
      <i/>
      <sz val="16"/>
      <name val="Helv"/>
    </font>
    <font>
      <i/>
      <u/>
      <sz val="10"/>
      <name val="Times New Roman"/>
      <family val="1"/>
    </font>
    <font>
      <sz val="8"/>
      <color indexed="10"/>
      <name val="Arial Narrow"/>
      <family val="2"/>
    </font>
    <font>
      <sz val="10"/>
      <name val="System"/>
      <family val="2"/>
    </font>
    <font>
      <sz val="12"/>
      <name val="宋体"/>
      <charset val="134"/>
    </font>
    <font>
      <sz val="12"/>
      <name val="Times New Roman"/>
      <family val="1"/>
    </font>
    <font>
      <u/>
      <sz val="10"/>
      <color indexed="36"/>
      <name val="Arial"/>
      <family val="2"/>
    </font>
    <font>
      <sz val="10"/>
      <color indexed="12"/>
      <name val="Arial"/>
      <family val="2"/>
    </font>
    <font>
      <sz val="10"/>
      <name val="Arial Narrow"/>
      <family val="2"/>
    </font>
    <font>
      <b/>
      <sz val="12"/>
      <color indexed="18"/>
      <name val="Albertus Medium (PCL6)"/>
      <family val="2"/>
    </font>
    <font>
      <sz val="10"/>
      <color indexed="53"/>
      <name val="Arial"/>
      <family val="2"/>
    </font>
    <font>
      <b/>
      <sz val="12"/>
      <name val="Helv"/>
    </font>
    <font>
      <b/>
      <u val="double"/>
      <sz val="11"/>
      <name val="Times New Roman"/>
      <family val="1"/>
    </font>
    <font>
      <u/>
      <sz val="10"/>
      <color indexed="36"/>
      <name val="Verdana"/>
      <family val="2"/>
    </font>
    <font>
      <u/>
      <sz val="10"/>
      <color indexed="12"/>
      <name val="Verdana"/>
      <family val="2"/>
    </font>
    <font>
      <sz val="10"/>
      <name val="Verdana"/>
      <family val="2"/>
    </font>
    <font>
      <b/>
      <sz val="11"/>
      <name val="Helv"/>
    </font>
    <font>
      <sz val="10"/>
      <name val="Geneva"/>
      <family val="2"/>
    </font>
    <font>
      <u/>
      <sz val="10"/>
      <name val="Times New Roman"/>
      <family val="1"/>
    </font>
    <font>
      <b/>
      <sz val="9"/>
      <color indexed="9"/>
      <name val="Arial"/>
      <family val="2"/>
    </font>
    <font>
      <b/>
      <sz val="12"/>
      <color indexed="9"/>
      <name val="Arial"/>
      <family val="2"/>
    </font>
    <font>
      <sz val="12"/>
      <color indexed="8"/>
      <name val="Calibri"/>
      <family val="2"/>
    </font>
    <font>
      <u/>
      <sz val="11"/>
      <color indexed="39"/>
      <name val="Calibri"/>
      <family val="2"/>
    </font>
    <font>
      <sz val="18"/>
      <color indexed="62"/>
      <name val="Cambria"/>
      <family val="2"/>
    </font>
    <font>
      <sz val="11"/>
      <color indexed="14"/>
      <name val="Calibri"/>
      <family val="2"/>
      <scheme val="minor"/>
    </font>
    <font>
      <b/>
      <sz val="15"/>
      <color indexed="62"/>
      <name val="Calibri"/>
      <family val="2"/>
      <scheme val="minor"/>
    </font>
    <font>
      <b/>
      <sz val="13"/>
      <color indexed="62"/>
      <name val="Calibri"/>
      <family val="2"/>
      <scheme val="minor"/>
    </font>
    <font>
      <b/>
      <sz val="11"/>
      <color indexed="62"/>
      <name val="Calibri"/>
      <family val="2"/>
      <scheme val="minor"/>
    </font>
    <font>
      <sz val="10"/>
      <name val="Arial"/>
      <family val="2"/>
    </font>
    <font>
      <sz val="10"/>
      <color indexed="10"/>
      <name val="Arial"/>
      <family val="2"/>
    </font>
    <font>
      <i/>
      <u/>
      <sz val="10"/>
      <color rgb="FF000000"/>
      <name val="Arial"/>
      <family val="2"/>
    </font>
    <font>
      <sz val="10"/>
      <color rgb="FF000000"/>
      <name val="Arial"/>
      <family val="2"/>
    </font>
    <font>
      <b/>
      <sz val="10"/>
      <color theme="1"/>
      <name val="Arial"/>
      <family val="2"/>
    </font>
    <font>
      <sz val="9"/>
      <color indexed="8"/>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57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sz val="10"/>
      <color theme="0"/>
      <name val="Arial"/>
      <family val="2"/>
    </font>
    <font>
      <sz val="9"/>
      <color theme="1"/>
      <name val="Arial"/>
      <family val="2"/>
    </font>
    <font>
      <sz val="12"/>
      <name val="Helv"/>
    </font>
    <font>
      <b/>
      <sz val="8"/>
      <color indexed="8"/>
      <name val="Arial"/>
      <family val="2"/>
    </font>
    <font>
      <sz val="11"/>
      <color theme="1"/>
      <name val="Arial"/>
      <family val="2"/>
    </font>
    <font>
      <sz val="10"/>
      <name val="Arial"/>
      <family val="2"/>
      <charset val="204"/>
    </font>
    <font>
      <sz val="10"/>
      <name val="Chicago"/>
      <family val="2"/>
    </font>
    <font>
      <sz val="11"/>
      <name val="Calibri"/>
      <family val="2"/>
      <scheme val="minor"/>
    </font>
    <font>
      <sz val="10"/>
      <color rgb="FF000000"/>
      <name val="Times New Roman"/>
      <family val="1"/>
    </font>
    <font>
      <b/>
      <sz val="18"/>
      <color theme="3"/>
      <name val="Cambria"/>
      <family val="2"/>
      <scheme val="major"/>
    </font>
    <font>
      <sz val="10"/>
      <name val="Arial"/>
      <family val="2"/>
    </font>
    <font>
      <sz val="10"/>
      <color rgb="FF0070C0"/>
      <name val="Arial"/>
      <family val="2"/>
    </font>
    <font>
      <sz val="8"/>
      <name val="Calibri"/>
      <family val="2"/>
      <scheme val="minor"/>
    </font>
    <font>
      <sz val="13"/>
      <color theme="1"/>
      <name val="Arial"/>
      <family val="2"/>
    </font>
    <font>
      <u/>
      <sz val="10"/>
      <color theme="1"/>
      <name val="Arial"/>
      <family val="2"/>
    </font>
  </fonts>
  <fills count="66">
    <fill>
      <patternFill patternType="none"/>
    </fill>
    <fill>
      <patternFill patternType="gray125"/>
    </fill>
    <fill>
      <patternFill patternType="solid">
        <fgColor rgb="FFCCFFCC"/>
        <bgColor indexed="0"/>
      </patternFill>
    </fill>
    <fill>
      <patternFill patternType="solid">
        <fgColor rgb="FFCCFFCC"/>
        <bgColor indexed="8"/>
      </patternFill>
    </fill>
    <fill>
      <patternFill patternType="solid">
        <fgColor rgb="FFCCFFCC"/>
        <bgColor indexed="64"/>
      </patternFill>
    </fill>
    <fill>
      <patternFill patternType="solid">
        <fgColor indexed="9"/>
        <bgColor indexed="9"/>
      </patternFill>
    </fill>
    <fill>
      <patternFill patternType="solid">
        <fgColor indexed="15"/>
      </patternFill>
    </fill>
    <fill>
      <patternFill patternType="solid">
        <fgColor indexed="15"/>
        <bgColor indexed="1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64"/>
      </patternFill>
    </fill>
    <fill>
      <patternFill patternType="solid">
        <fgColor indexed="42"/>
        <bgColor indexed="0"/>
      </patternFill>
    </fill>
    <fill>
      <patternFill patternType="solid">
        <fgColor indexed="42"/>
        <bgColor indexed="8"/>
      </patternFill>
    </fill>
    <fill>
      <patternFill patternType="solid">
        <fgColor indexed="9"/>
        <bgColor indexed="64"/>
      </patternFill>
    </fill>
    <fill>
      <patternFill patternType="solid">
        <fgColor indexed="2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2"/>
      </patternFill>
    </fill>
    <fill>
      <patternFill patternType="solid">
        <fgColor indexed="44"/>
      </patternFill>
    </fill>
    <fill>
      <patternFill patternType="solid">
        <fgColor indexed="43"/>
      </patternFill>
    </fill>
    <fill>
      <patternFill patternType="solid">
        <fgColor indexed="49"/>
      </patternFill>
    </fill>
    <fill>
      <patternFill patternType="solid">
        <fgColor indexed="30"/>
      </patternFill>
    </fill>
    <fill>
      <patternFill patternType="solid">
        <fgColor indexed="19"/>
      </patternFill>
    </fill>
    <fill>
      <patternFill patternType="solid">
        <fgColor indexed="54"/>
      </patternFill>
    </fill>
    <fill>
      <patternFill patternType="solid">
        <fgColor indexed="13"/>
        <bgColor indexed="64"/>
      </patternFill>
    </fill>
    <fill>
      <patternFill patternType="solid">
        <fgColor indexed="10"/>
        <bgColor indexed="64"/>
      </patternFill>
    </fill>
    <fill>
      <patternFill patternType="solid">
        <fgColor indexed="26"/>
        <bgColor indexed="64"/>
      </patternFill>
    </fill>
    <fill>
      <patternFill patternType="solid">
        <fgColor indexed="33"/>
        <bgColor indexed="64"/>
      </patternFill>
    </fill>
    <fill>
      <patternFill patternType="solid">
        <fgColor indexed="58"/>
        <bgColor indexed="64"/>
      </patternFill>
    </fill>
    <fill>
      <patternFill patternType="solid">
        <fgColor indexed="2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26"/>
      </patternFill>
    </fill>
    <fill>
      <patternFill patternType="solid">
        <fgColor rgb="FFFFC000"/>
        <bgColor indexed="64"/>
      </patternFill>
    </fill>
    <fill>
      <patternFill patternType="solid">
        <fgColor rgb="FFCCFFCC"/>
        <bgColor rgb="FFCCFFCC"/>
      </patternFill>
    </fill>
  </fills>
  <borders count="375">
    <border>
      <left/>
      <right/>
      <top/>
      <bottom/>
      <diagonal/>
    </border>
    <border>
      <left style="hair">
        <color indexed="8"/>
      </left>
      <right style="hair">
        <color indexed="8"/>
      </right>
      <top/>
      <bottom style="hair">
        <color indexed="8"/>
      </bottom>
      <diagonal/>
    </border>
    <border>
      <left/>
      <right/>
      <top style="thin">
        <color auto="1"/>
      </top>
      <bottom style="double">
        <color auto="1"/>
      </bottom>
      <diagonal/>
    </border>
    <border>
      <left/>
      <right/>
      <top style="medium">
        <color auto="1"/>
      </top>
      <bottom style="medium">
        <color auto="1"/>
      </bottom>
      <diagonal/>
    </border>
    <border>
      <left/>
      <right/>
      <top style="thin">
        <color auto="1"/>
      </top>
      <bottom style="thin">
        <color auto="1"/>
      </bottom>
      <diagonal/>
    </border>
    <border>
      <left/>
      <right style="thin">
        <color auto="1"/>
      </right>
      <top/>
      <bottom/>
      <diagonal/>
    </border>
    <border>
      <left style="hair">
        <color indexed="8"/>
      </left>
      <right style="hair">
        <color indexed="8"/>
      </right>
      <top style="hair">
        <color indexed="8"/>
      </top>
      <bottom/>
      <diagonal/>
    </border>
    <border>
      <left style="double">
        <color indexed="8"/>
      </left>
      <right style="double">
        <color indexed="8"/>
      </right>
      <top/>
      <bottom/>
      <diagonal/>
    </border>
    <border>
      <left style="hair">
        <color auto="1"/>
      </left>
      <right style="hair">
        <color indexed="8"/>
      </right>
      <top style="medium">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style="hair">
        <color indexed="8"/>
      </left>
      <right/>
      <top/>
      <bottom style="hair">
        <color indexed="8"/>
      </bottom>
      <diagonal/>
    </border>
    <border>
      <left style="double">
        <color indexed="8"/>
      </left>
      <right style="double">
        <color indexed="8"/>
      </right>
      <top/>
      <bottom style="hair">
        <color indexed="8"/>
      </bottom>
      <diagonal/>
    </border>
    <border>
      <left/>
      <right style="hair">
        <color indexed="8"/>
      </right>
      <top/>
      <bottom/>
      <diagonal/>
    </border>
    <border>
      <left style="hair">
        <color indexed="8"/>
      </left>
      <right/>
      <top style="hair">
        <color indexed="8"/>
      </top>
      <bottom/>
      <diagonal/>
    </border>
    <border>
      <left style="double">
        <color indexed="8"/>
      </left>
      <right style="double">
        <color indexed="8"/>
      </right>
      <top style="hair">
        <color indexed="8"/>
      </top>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thin">
        <color auto="1"/>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auto="1"/>
      </top>
      <bottom style="double">
        <color auto="1"/>
      </bottom>
      <diagonal/>
    </border>
    <border>
      <left style="hair">
        <color indexed="8"/>
      </left>
      <right style="hair">
        <color indexed="8"/>
      </right>
      <top/>
      <bottom/>
      <diagonal/>
    </border>
    <border>
      <left style="hair">
        <color indexed="8"/>
      </left>
      <right/>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top style="thin">
        <color indexed="8"/>
      </top>
      <bottom style="thin">
        <color indexed="8"/>
      </bottom>
      <diagonal/>
    </border>
    <border>
      <left style="double">
        <color indexed="8"/>
      </left>
      <right style="double">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64"/>
      </left>
      <right style="hair">
        <color indexed="64"/>
      </right>
      <top/>
      <bottom/>
      <diagonal/>
    </border>
    <border>
      <left style="hair">
        <color indexed="8"/>
      </left>
      <right style="hair">
        <color indexed="8"/>
      </right>
      <top style="thin">
        <color indexed="64"/>
      </top>
      <bottom style="double">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bottom style="hair">
        <color indexed="64"/>
      </bottom>
      <diagonal/>
    </border>
    <border>
      <left style="thin">
        <color auto="1"/>
      </left>
      <right style="thin">
        <color auto="1"/>
      </right>
      <top style="thin">
        <color indexed="64"/>
      </top>
      <bottom style="hair">
        <color auto="1"/>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medium">
        <color auto="1"/>
      </top>
      <bottom style="medium">
        <color auto="1"/>
      </bottom>
      <diagonal/>
    </border>
    <border>
      <left style="thin">
        <color indexed="64"/>
      </left>
      <right style="thin">
        <color indexed="64"/>
      </right>
      <top style="medium">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style="medium">
        <color indexed="64"/>
      </top>
      <bottom style="hair">
        <color indexed="64"/>
      </bottom>
      <diagonal/>
    </border>
    <border>
      <left style="double">
        <color indexed="64"/>
      </left>
      <right style="double">
        <color indexed="64"/>
      </right>
      <top style="hair">
        <color indexed="64"/>
      </top>
      <bottom style="hair">
        <color indexed="64"/>
      </bottom>
      <diagonal/>
    </border>
    <border>
      <left/>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bottom style="hair">
        <color indexed="64"/>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double">
        <color indexed="8"/>
      </left>
      <right style="double">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64"/>
      </right>
      <top style="hair">
        <color indexed="8"/>
      </top>
      <bottom style="hair">
        <color indexed="8"/>
      </bottom>
      <diagonal/>
    </border>
    <border>
      <left style="hair">
        <color indexed="8"/>
      </left>
      <right/>
      <top style="hair">
        <color indexed="8"/>
      </top>
      <bottom/>
      <diagonal/>
    </border>
    <border>
      <left style="hair">
        <color indexed="8"/>
      </left>
      <right style="double">
        <color indexed="8"/>
      </right>
      <top style="hair">
        <color indexed="64"/>
      </top>
      <bottom style="hair">
        <color indexed="64"/>
      </bottom>
      <diagonal/>
    </border>
    <border>
      <left style="hair">
        <color indexed="64"/>
      </left>
      <right style="hair">
        <color indexed="8"/>
      </right>
      <top/>
      <bottom style="hair">
        <color indexed="64"/>
      </bottom>
      <diagonal/>
    </border>
    <border>
      <left style="thin">
        <color indexed="64"/>
      </left>
      <right style="thin">
        <color indexed="64"/>
      </right>
      <top style="thin">
        <color indexed="22"/>
      </top>
      <bottom style="thin">
        <color indexed="22"/>
      </bottom>
      <diagonal/>
    </border>
    <border>
      <left style="thick">
        <color indexed="64"/>
      </left>
      <right style="thick">
        <color indexed="64"/>
      </right>
      <top/>
      <bottom/>
      <diagonal/>
    </border>
    <border>
      <left style="medium">
        <color indexed="8"/>
      </left>
      <right/>
      <top style="medium">
        <color indexed="8"/>
      </top>
      <bottom style="medium">
        <color indexed="8"/>
      </bottom>
      <diagonal/>
    </border>
    <border>
      <left style="medium">
        <color indexed="64"/>
      </left>
      <right style="thin">
        <color indexed="64"/>
      </right>
      <top style="medium">
        <color indexed="64"/>
      </top>
      <bottom style="thick">
        <color indexed="64"/>
      </bottom>
      <diagonal/>
    </border>
    <border>
      <left/>
      <right/>
      <top/>
      <bottom style="thick">
        <color indexed="49"/>
      </bottom>
      <diagonal/>
    </border>
    <border>
      <left/>
      <right/>
      <top/>
      <bottom style="medium">
        <color indexed="49"/>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thick">
        <color indexed="64"/>
      </left>
      <right/>
      <top/>
      <bottom/>
      <diagonal/>
    </border>
    <border>
      <left/>
      <right/>
      <top style="thin">
        <color indexed="49"/>
      </top>
      <bottom style="double">
        <color indexed="49"/>
      </bottom>
      <diagonal/>
    </border>
    <border>
      <left/>
      <right/>
      <top style="thin">
        <color indexed="64"/>
      </top>
      <bottom style="double">
        <color indexed="64"/>
      </bottom>
      <diagonal/>
    </border>
    <border>
      <left style="thin">
        <color indexed="64"/>
      </left>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8"/>
      </left>
      <right style="double">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hair">
        <color indexed="8"/>
      </right>
      <top style="medium">
        <color indexed="8"/>
      </top>
      <bottom style="medium">
        <color indexed="8"/>
      </bottom>
      <diagonal/>
    </border>
    <border>
      <left/>
      <right style="medium">
        <color indexed="64"/>
      </right>
      <top style="medium">
        <color indexed="64"/>
      </top>
      <bottom style="medium">
        <color indexed="64"/>
      </bottom>
      <diagonal/>
    </border>
    <border>
      <left style="hair">
        <color indexed="8"/>
      </left>
      <right style="hair">
        <color indexed="8"/>
      </right>
      <top style="medium">
        <color indexed="8"/>
      </top>
      <bottom style="hair">
        <color indexed="8"/>
      </bottom>
      <diagonal/>
    </border>
    <border>
      <left style="hair">
        <color indexed="8"/>
      </left>
      <right/>
      <top style="medium">
        <color indexed="8"/>
      </top>
      <bottom style="hair">
        <color indexed="8"/>
      </bottom>
      <diagonal/>
    </border>
    <border>
      <left style="double">
        <color indexed="8"/>
      </left>
      <right style="double">
        <color indexed="8"/>
      </right>
      <top style="medium">
        <color indexed="8"/>
      </top>
      <bottom style="hair">
        <color indexed="8"/>
      </bottom>
      <diagonal/>
    </border>
    <border>
      <left/>
      <right style="hair">
        <color indexed="8"/>
      </right>
      <top style="hair">
        <color indexed="8"/>
      </top>
      <bottom style="hair">
        <color indexed="8"/>
      </bottom>
      <diagonal/>
    </border>
    <border>
      <left/>
      <right/>
      <top/>
      <bottom style="medium">
        <color indexed="8"/>
      </bottom>
      <diagonal/>
    </border>
    <border>
      <left style="hair">
        <color indexed="8"/>
      </left>
      <right style="hair">
        <color indexed="64"/>
      </right>
      <top style="medium">
        <color indexed="64"/>
      </top>
      <bottom style="medium">
        <color indexed="64"/>
      </bottom>
      <diagonal/>
    </border>
    <border>
      <left/>
      <right style="hair">
        <color indexed="8"/>
      </right>
      <top style="medium">
        <color indexed="64"/>
      </top>
      <bottom style="hair">
        <color indexed="8"/>
      </bottom>
      <diagonal/>
    </border>
    <border>
      <left style="hair">
        <color indexed="8"/>
      </left>
      <right style="hair">
        <color indexed="64"/>
      </right>
      <top style="hair">
        <color indexed="64"/>
      </top>
      <bottom style="hair">
        <color indexed="64"/>
      </bottom>
      <diagonal/>
    </border>
    <border>
      <left style="hair">
        <color indexed="64"/>
      </left>
      <right style="hair">
        <color indexed="64"/>
      </right>
      <top style="hair">
        <color indexed="8"/>
      </top>
      <bottom style="hair">
        <color indexed="8"/>
      </bottom>
      <diagonal/>
    </border>
    <border>
      <left style="hair">
        <color indexed="64"/>
      </left>
      <right style="hair">
        <color indexed="64"/>
      </right>
      <top style="hair">
        <color indexed="8"/>
      </top>
      <bottom style="hair">
        <color indexed="64"/>
      </bottom>
      <diagonal/>
    </border>
    <border>
      <left style="hair">
        <color indexed="8"/>
      </left>
      <right style="hair">
        <color indexed="8"/>
      </right>
      <top style="hair">
        <color indexed="8"/>
      </top>
      <bottom style="hair">
        <color indexed="64"/>
      </bottom>
      <diagonal/>
    </border>
    <border>
      <left/>
      <right/>
      <top style="hair">
        <color indexed="8"/>
      </top>
      <bottom style="hair">
        <color indexed="64"/>
      </bottom>
      <diagonal/>
    </border>
    <border>
      <left style="hair">
        <color indexed="8"/>
      </left>
      <right/>
      <top style="hair">
        <color indexed="8"/>
      </top>
      <bottom style="hair">
        <color indexed="64"/>
      </bottom>
      <diagonal/>
    </border>
    <border>
      <left style="hair">
        <color indexed="8"/>
      </left>
      <right style="hair">
        <color indexed="8"/>
      </right>
      <top style="hair">
        <color indexed="64"/>
      </top>
      <bottom style="hair">
        <color indexed="8"/>
      </bottom>
      <diagonal/>
    </border>
    <border>
      <left style="hair">
        <color indexed="8"/>
      </left>
      <right/>
      <top style="hair">
        <color indexed="64"/>
      </top>
      <bottom style="hair">
        <color indexed="64"/>
      </bottom>
      <diagonal/>
    </border>
    <border>
      <left/>
      <right style="hair">
        <color indexed="8"/>
      </right>
      <top style="hair">
        <color indexed="64"/>
      </top>
      <bottom style="hair">
        <color indexed="64"/>
      </bottom>
      <diagonal/>
    </border>
    <border>
      <left style="hair">
        <color indexed="8"/>
      </left>
      <right style="double">
        <color indexed="8"/>
      </right>
      <top style="hair">
        <color indexed="8"/>
      </top>
      <bottom style="hair">
        <color indexed="8"/>
      </bottom>
      <diagonal/>
    </border>
    <border>
      <left style="hair">
        <color indexed="8"/>
      </left>
      <right style="double">
        <color indexed="64"/>
      </right>
      <top style="hair">
        <color indexed="8"/>
      </top>
      <bottom/>
      <diagonal/>
    </border>
    <border>
      <left style="double">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thin">
        <color indexed="64"/>
      </top>
      <bottom style="double">
        <color indexed="64"/>
      </bottom>
      <diagonal/>
    </border>
    <border>
      <left style="double">
        <color indexed="8"/>
      </left>
      <right style="double">
        <color indexed="8"/>
      </right>
      <top style="medium">
        <color indexed="64"/>
      </top>
      <bottom style="hair">
        <color indexed="64"/>
      </bottom>
      <diagonal/>
    </border>
    <border>
      <left style="double">
        <color indexed="8"/>
      </left>
      <right style="double">
        <color indexed="8"/>
      </right>
      <top style="hair">
        <color indexed="64"/>
      </top>
      <bottom style="hair">
        <color indexed="64"/>
      </bottom>
      <diagonal/>
    </border>
    <border>
      <left style="double">
        <color indexed="8"/>
      </left>
      <right style="double">
        <color indexed="8"/>
      </right>
      <top style="hair">
        <color indexed="8"/>
      </top>
      <bottom style="hair">
        <color indexed="64"/>
      </bottom>
      <diagonal/>
    </border>
    <border>
      <left/>
      <right style="double">
        <color indexed="8"/>
      </right>
      <top style="hair">
        <color indexed="64"/>
      </top>
      <bottom style="hair">
        <color indexed="64"/>
      </bottom>
      <diagonal/>
    </border>
    <border>
      <left style="double">
        <color indexed="64"/>
      </left>
      <right style="double">
        <color indexed="8"/>
      </right>
      <top style="hair">
        <color indexed="64"/>
      </top>
      <bottom style="hair">
        <color indexed="64"/>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double">
        <color rgb="FF000000"/>
      </left>
      <right style="double">
        <color rgb="FF000000"/>
      </right>
      <top style="hair">
        <color rgb="FF000000"/>
      </top>
      <bottom style="hair">
        <color rgb="FF000000"/>
      </bottom>
      <diagonal/>
    </border>
    <border>
      <left/>
      <right/>
      <top style="hair">
        <color rgb="FF000000"/>
      </top>
      <bottom style="hair">
        <color rgb="FF000000"/>
      </bottom>
      <diagonal/>
    </border>
    <border>
      <left style="hair">
        <color rgb="FF000000"/>
      </left>
      <right style="hair">
        <color indexed="64"/>
      </right>
      <top style="hair">
        <color rgb="FF000000"/>
      </top>
      <bottom style="hair">
        <color rgb="FF000000"/>
      </bottom>
      <diagonal/>
    </border>
    <border>
      <left/>
      <right style="hair">
        <color indexed="64"/>
      </right>
      <top style="hair">
        <color rgb="FF000000"/>
      </top>
      <bottom style="hair">
        <color rgb="FF000000"/>
      </bottom>
      <diagonal/>
    </border>
    <border>
      <left style="hair">
        <color rgb="FF000000"/>
      </left>
      <right style="hair">
        <color rgb="FF000000"/>
      </right>
      <top style="hair">
        <color rgb="FF000000"/>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bottom style="hair">
        <color rgb="FF000000"/>
      </bottom>
      <diagonal/>
    </border>
    <border>
      <left style="hair">
        <color indexed="8"/>
      </left>
      <right style="double">
        <color rgb="FF000000"/>
      </right>
      <top style="hair">
        <color indexed="8"/>
      </top>
      <bottom style="hair">
        <color indexed="8"/>
      </bottom>
      <diagonal/>
    </border>
    <border>
      <left style="hair">
        <color rgb="FF000000"/>
      </left>
      <right style="hair">
        <color indexed="64"/>
      </right>
      <top style="hair">
        <color rgb="FF000000"/>
      </top>
      <bottom/>
      <diagonal/>
    </border>
    <border>
      <left/>
      <right style="hair">
        <color rgb="FF000000"/>
      </right>
      <top style="hair">
        <color rgb="FF000000"/>
      </top>
      <bottom style="hair">
        <color rgb="FF000000"/>
      </bottom>
      <diagonal/>
    </border>
    <border>
      <left style="hair">
        <color rgb="FF000000"/>
      </left>
      <right style="hair">
        <color indexed="64"/>
      </right>
      <top style="hair">
        <color indexed="64"/>
      </top>
      <bottom style="hair">
        <color rgb="FF000000"/>
      </bottom>
      <diagonal/>
    </border>
    <border>
      <left style="hair">
        <color rgb="FF000000"/>
      </left>
      <right style="hair">
        <color rgb="FF000000"/>
      </right>
      <top style="hair">
        <color rgb="FF000000"/>
      </top>
      <bottom style="hair">
        <color indexed="64"/>
      </bottom>
      <diagonal/>
    </border>
    <border>
      <left/>
      <right style="hair">
        <color rgb="FF000000"/>
      </right>
      <top/>
      <bottom/>
      <diagonal/>
    </border>
    <border>
      <left/>
      <right/>
      <top style="medium">
        <color auto="1"/>
      </top>
      <bottom style="medium">
        <color auto="1"/>
      </bottom>
      <diagonal/>
    </border>
    <border>
      <left style="hair">
        <color indexed="64"/>
      </left>
      <right/>
      <top style="hair">
        <color indexed="64"/>
      </top>
      <bottom style="hair">
        <color indexed="64"/>
      </bottom>
      <diagonal/>
    </border>
    <border>
      <left style="medium">
        <color indexed="8"/>
      </left>
      <right/>
      <top style="medium">
        <color indexed="8"/>
      </top>
      <bottom style="medium">
        <color indexed="8"/>
      </bottom>
      <diagonal/>
    </border>
    <border>
      <left/>
      <right/>
      <top/>
      <bottom style="medium">
        <color indexed="49"/>
      </bottom>
      <diagonal/>
    </border>
    <border>
      <left/>
      <right/>
      <top/>
      <bottom style="medium">
        <color indexed="64"/>
      </bottom>
      <diagonal/>
    </border>
    <border>
      <left/>
      <right style="hair">
        <color indexed="8"/>
      </right>
      <top style="hair">
        <color indexed="8"/>
      </top>
      <bottom style="hair">
        <color indexed="8"/>
      </bottom>
      <diagonal/>
    </border>
    <border>
      <left/>
      <right/>
      <top style="thin">
        <color auto="1"/>
      </top>
      <bottom style="double">
        <color auto="1"/>
      </bottom>
      <diagonal/>
    </border>
    <border>
      <left/>
      <right/>
      <top style="medium">
        <color auto="1"/>
      </top>
      <bottom style="medium">
        <color auto="1"/>
      </bottom>
      <diagonal/>
    </border>
    <border>
      <left/>
      <right style="hair">
        <color indexed="64"/>
      </right>
      <top style="hair">
        <color indexed="64"/>
      </top>
      <bottom style="hair">
        <color indexed="64"/>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double">
        <color indexed="8"/>
      </left>
      <right style="double">
        <color indexed="8"/>
      </right>
      <top style="hair">
        <color indexed="8"/>
      </top>
      <bottom style="hair">
        <color indexed="8"/>
      </bottom>
      <diagonal/>
    </border>
    <border>
      <left/>
      <right style="hair">
        <color indexed="8"/>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8"/>
      </right>
      <top style="medium">
        <color indexed="8"/>
      </top>
      <bottom style="medium">
        <color indexed="8"/>
      </bottom>
      <diagonal/>
    </border>
    <border>
      <left/>
      <right style="thin">
        <color indexed="64"/>
      </right>
      <top style="medium">
        <color indexed="8"/>
      </top>
      <bottom style="hair">
        <color indexed="8"/>
      </bottom>
      <diagonal/>
    </border>
    <border>
      <left/>
      <right style="thin">
        <color indexed="64"/>
      </right>
      <top style="hair">
        <color indexed="8"/>
      </top>
      <bottom style="hair">
        <color indexed="8"/>
      </bottom>
      <diagonal/>
    </border>
    <border>
      <left/>
      <right style="thin">
        <color indexed="8"/>
      </right>
      <top style="medium">
        <color indexed="64"/>
      </top>
      <bottom style="hair">
        <color indexed="64"/>
      </bottom>
      <diagonal/>
    </border>
    <border>
      <left/>
      <right style="thin">
        <color indexed="8"/>
      </right>
      <top style="hair">
        <color indexed="8"/>
      </top>
      <bottom style="hair">
        <color indexed="8"/>
      </bottom>
      <diagonal/>
    </border>
    <border>
      <left/>
      <right style="thin">
        <color indexed="8"/>
      </right>
      <top style="hair">
        <color indexed="64"/>
      </top>
      <bottom style="hair">
        <color indexed="64"/>
      </bottom>
      <diagonal/>
    </border>
    <border>
      <left/>
      <right style="thin">
        <color indexed="8"/>
      </right>
      <top/>
      <bottom/>
      <diagonal/>
    </border>
    <border>
      <left/>
      <right style="thin">
        <color indexed="8"/>
      </right>
      <top/>
      <bottom style="hair">
        <color indexed="8"/>
      </bottom>
      <diagonal/>
    </border>
    <border>
      <left/>
      <right style="thin">
        <color indexed="8"/>
      </right>
      <top style="hair">
        <color rgb="FF000000"/>
      </top>
      <bottom style="hair">
        <color rgb="FF000000"/>
      </bottom>
      <diagonal/>
    </border>
    <border>
      <left style="thin">
        <color indexed="8"/>
      </left>
      <right style="hair">
        <color indexed="8"/>
      </right>
      <top style="medium">
        <color indexed="8"/>
      </top>
      <bottom style="medium">
        <color indexed="8"/>
      </bottom>
      <diagonal/>
    </border>
    <border>
      <left style="thin">
        <color indexed="8"/>
      </left>
      <right style="hair">
        <color indexed="8"/>
      </right>
      <top style="medium">
        <color indexed="8"/>
      </top>
      <bottom style="hair">
        <color indexed="8"/>
      </bottom>
      <diagonal/>
    </border>
    <border>
      <left style="thin">
        <color indexed="8"/>
      </left>
      <right style="hair">
        <color indexed="8"/>
      </right>
      <top style="hair">
        <color indexed="8"/>
      </top>
      <bottom style="hair">
        <color indexed="8"/>
      </bottom>
      <diagonal/>
    </border>
    <border>
      <left style="thin">
        <color indexed="8"/>
      </left>
      <right style="hair">
        <color indexed="8"/>
      </right>
      <top style="hair">
        <color indexed="8"/>
      </top>
      <bottom/>
      <diagonal/>
    </border>
    <border>
      <left style="thin">
        <color indexed="8"/>
      </left>
      <right style="hair">
        <color indexed="8"/>
      </right>
      <top style="thin">
        <color indexed="64"/>
      </top>
      <bottom style="double">
        <color indexed="64"/>
      </bottom>
      <diagonal/>
    </border>
    <border>
      <left style="thin">
        <color indexed="8"/>
      </left>
      <right style="hair">
        <color indexed="8"/>
      </right>
      <top/>
      <bottom style="hair">
        <color indexed="8"/>
      </bottom>
      <diagonal/>
    </border>
    <border>
      <left style="thin">
        <color indexed="8"/>
      </left>
      <right style="hair">
        <color indexed="8"/>
      </right>
      <top style="medium">
        <color indexed="64"/>
      </top>
      <bottom style="hair">
        <color indexed="8"/>
      </bottom>
      <diagonal/>
    </border>
    <border>
      <left style="thin">
        <color indexed="8"/>
      </left>
      <right style="hair">
        <color indexed="8"/>
      </right>
      <top/>
      <bottom/>
      <diagonal/>
    </border>
    <border>
      <left style="thin">
        <color indexed="8"/>
      </left>
      <right style="hair">
        <color indexed="8"/>
      </right>
      <top style="thin">
        <color indexed="8"/>
      </top>
      <bottom style="double">
        <color indexed="8"/>
      </bottom>
      <diagonal/>
    </border>
    <border>
      <left style="thin">
        <color indexed="8"/>
      </left>
      <right style="hair">
        <color indexed="8"/>
      </right>
      <top/>
      <bottom style="hair">
        <color indexed="64"/>
      </bottom>
      <diagonal/>
    </border>
    <border>
      <left style="thin">
        <color indexed="8"/>
      </left>
      <right style="hair">
        <color indexed="8"/>
      </right>
      <top style="hair">
        <color indexed="64"/>
      </top>
      <bottom/>
      <diagonal/>
    </border>
    <border>
      <left/>
      <right style="hair">
        <color indexed="8"/>
      </right>
      <top style="hair">
        <color indexed="8"/>
      </top>
      <bottom style="hair">
        <color indexed="8"/>
      </bottom>
      <diagonal/>
    </border>
    <border>
      <left/>
      <right/>
      <top style="hair">
        <color indexed="64"/>
      </top>
      <bottom style="hair">
        <color indexed="64"/>
      </bottom>
      <diagonal/>
    </border>
    <border>
      <left style="double">
        <color indexed="8"/>
      </left>
      <right style="double">
        <color indexed="8"/>
      </right>
      <top style="hair">
        <color indexed="64"/>
      </top>
      <bottom style="hair">
        <color indexed="64"/>
      </bottom>
      <diagonal/>
    </border>
    <border>
      <left style="hair">
        <color indexed="8"/>
      </left>
      <right style="hair">
        <color indexed="8"/>
      </right>
      <top style="hair">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double">
        <color indexed="8"/>
      </left>
      <right style="double">
        <color indexed="8"/>
      </right>
      <top style="hair">
        <color indexed="8"/>
      </top>
      <bottom style="hair">
        <color indexed="8"/>
      </bottom>
      <diagonal/>
    </border>
    <border>
      <left/>
      <right style="thin">
        <color indexed="8"/>
      </right>
      <top style="hair">
        <color indexed="8"/>
      </top>
      <bottom style="hair">
        <color indexed="8"/>
      </bottom>
      <diagonal/>
    </border>
    <border>
      <left style="hair">
        <color indexed="8"/>
      </left>
      <right style="hair">
        <color indexed="8"/>
      </right>
      <top style="hair">
        <color indexed="64"/>
      </top>
      <bottom style="hair">
        <color indexed="64"/>
      </bottom>
      <diagonal/>
    </border>
    <border>
      <left style="hair">
        <color indexed="8"/>
      </left>
      <right/>
      <top style="hair">
        <color indexed="64"/>
      </top>
      <bottom style="hair">
        <color indexed="64"/>
      </bottom>
      <diagonal/>
    </border>
    <border>
      <left style="medium">
        <color auto="1"/>
      </left>
      <right/>
      <top style="thin">
        <color auto="1"/>
      </top>
      <bottom style="medium">
        <color auto="1"/>
      </bottom>
      <diagonal/>
    </border>
    <border>
      <left style="hair">
        <color indexed="8"/>
      </left>
      <right style="hair">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double">
        <color indexed="8"/>
      </left>
      <right style="double">
        <color indexed="8"/>
      </right>
      <top style="medium">
        <color indexed="8"/>
      </top>
      <bottom style="medium">
        <color indexed="8"/>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8"/>
      </right>
      <top style="hair">
        <color indexed="64"/>
      </top>
      <bottom style="hair">
        <color indexed="64"/>
      </bottom>
      <diagonal/>
    </border>
    <border>
      <left/>
      <right style="hair">
        <color indexed="64"/>
      </right>
      <top style="hair">
        <color indexed="64"/>
      </top>
      <bottom style="hair">
        <color indexed="64"/>
      </bottom>
      <diagonal/>
    </border>
    <border>
      <left/>
      <right style="hair">
        <color indexed="8"/>
      </right>
      <top style="hair">
        <color indexed="8"/>
      </top>
      <bottom style="hair">
        <color indexed="8"/>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8"/>
      </right>
      <top style="hair">
        <color indexed="64"/>
      </top>
      <bottom style="hair">
        <color indexed="64"/>
      </bottom>
      <diagonal/>
    </border>
    <border>
      <left/>
      <right style="hair">
        <color indexed="64"/>
      </right>
      <top style="hair">
        <color indexed="64"/>
      </top>
      <bottom style="hair">
        <color indexed="64"/>
      </bottom>
      <diagonal/>
    </border>
    <border>
      <left/>
      <right style="hair">
        <color indexed="8"/>
      </right>
      <top style="hair">
        <color indexed="8"/>
      </top>
      <bottom style="hair">
        <color indexed="8"/>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8"/>
      </right>
      <top style="hair">
        <color indexed="64"/>
      </top>
      <bottom style="hair">
        <color indexed="64"/>
      </bottom>
      <diagonal/>
    </border>
    <border>
      <left/>
      <right style="hair">
        <color indexed="64"/>
      </right>
      <top style="hair">
        <color indexed="64"/>
      </top>
      <bottom style="hair">
        <color indexed="64"/>
      </bottom>
      <diagonal/>
    </border>
    <border>
      <left/>
      <right style="hair">
        <color indexed="8"/>
      </right>
      <top style="hair">
        <color indexed="8"/>
      </top>
      <bottom style="hair">
        <color indexed="8"/>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8"/>
      </right>
      <top style="hair">
        <color indexed="64"/>
      </top>
      <bottom style="hair">
        <color indexed="64"/>
      </bottom>
      <diagonal/>
    </border>
    <border>
      <left/>
      <right style="hair">
        <color indexed="64"/>
      </right>
      <top style="hair">
        <color indexed="64"/>
      </top>
      <bottom style="hair">
        <color indexed="64"/>
      </bottom>
      <diagonal/>
    </border>
    <border>
      <left/>
      <right style="hair">
        <color indexed="8"/>
      </right>
      <top style="hair">
        <color indexed="8"/>
      </top>
      <bottom style="hair">
        <color indexed="8"/>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8"/>
      </right>
      <top style="hair">
        <color indexed="64"/>
      </top>
      <bottom style="hair">
        <color indexed="64"/>
      </bottom>
      <diagonal/>
    </border>
    <border>
      <left/>
      <right style="hair">
        <color indexed="64"/>
      </right>
      <top style="hair">
        <color indexed="64"/>
      </top>
      <bottom style="hair">
        <color indexed="64"/>
      </bottom>
      <diagonal/>
    </border>
    <border>
      <left/>
      <right style="hair">
        <color indexed="8"/>
      </right>
      <top style="hair">
        <color indexed="8"/>
      </top>
      <bottom style="hair">
        <color indexed="8"/>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8"/>
      </right>
      <top style="hair">
        <color indexed="64"/>
      </top>
      <bottom style="hair">
        <color indexed="64"/>
      </bottom>
      <diagonal/>
    </border>
    <border>
      <left/>
      <right style="hair">
        <color indexed="64"/>
      </right>
      <top style="hair">
        <color indexed="64"/>
      </top>
      <bottom style="hair">
        <color indexed="64"/>
      </bottom>
      <diagonal/>
    </border>
    <border>
      <left/>
      <right style="hair">
        <color indexed="8"/>
      </right>
      <top style="hair">
        <color indexed="8"/>
      </top>
      <bottom style="hair">
        <color indexed="8"/>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8"/>
      </right>
      <top style="hair">
        <color indexed="64"/>
      </top>
      <bottom style="hair">
        <color indexed="64"/>
      </bottom>
      <diagonal/>
    </border>
    <border>
      <left/>
      <right style="hair">
        <color indexed="64"/>
      </right>
      <top style="hair">
        <color indexed="64"/>
      </top>
      <bottom style="hair">
        <color indexed="64"/>
      </bottom>
      <diagonal/>
    </border>
    <border>
      <left/>
      <right style="hair">
        <color indexed="8"/>
      </right>
      <top style="hair">
        <color indexed="8"/>
      </top>
      <bottom style="hair">
        <color indexed="8"/>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8"/>
      </right>
      <top style="hair">
        <color indexed="64"/>
      </top>
      <bottom style="hair">
        <color indexed="64"/>
      </bottom>
      <diagonal/>
    </border>
    <border>
      <left/>
      <right style="hair">
        <color indexed="64"/>
      </right>
      <top style="hair">
        <color indexed="64"/>
      </top>
      <bottom style="hair">
        <color indexed="64"/>
      </bottom>
      <diagonal/>
    </border>
    <border>
      <left/>
      <right style="hair">
        <color indexed="8"/>
      </right>
      <top style="hair">
        <color indexed="8"/>
      </top>
      <bottom style="hair">
        <color indexed="8"/>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8"/>
      </right>
      <top style="hair">
        <color indexed="64"/>
      </top>
      <bottom style="hair">
        <color indexed="64"/>
      </bottom>
      <diagonal/>
    </border>
    <border>
      <left/>
      <right style="hair">
        <color indexed="64"/>
      </right>
      <top style="hair">
        <color indexed="64"/>
      </top>
      <bottom style="hair">
        <color indexed="64"/>
      </bottom>
      <diagonal/>
    </border>
    <border>
      <left/>
      <right style="hair">
        <color indexed="8"/>
      </right>
      <top style="hair">
        <color indexed="8"/>
      </top>
      <bottom style="hair">
        <color indexed="8"/>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8"/>
      </right>
      <top style="hair">
        <color indexed="64"/>
      </top>
      <bottom style="hair">
        <color indexed="64"/>
      </bottom>
      <diagonal/>
    </border>
    <border>
      <left/>
      <right style="hair">
        <color indexed="64"/>
      </right>
      <top style="hair">
        <color indexed="64"/>
      </top>
      <bottom style="hair">
        <color indexed="64"/>
      </bottom>
      <diagonal/>
    </border>
    <border>
      <left/>
      <right style="hair">
        <color indexed="8"/>
      </right>
      <top style="hair">
        <color indexed="8"/>
      </top>
      <bottom style="hair">
        <color indexed="8"/>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8"/>
      </right>
      <top style="hair">
        <color indexed="64"/>
      </top>
      <bottom style="hair">
        <color indexed="64"/>
      </bottom>
      <diagonal/>
    </border>
    <border>
      <left/>
      <right style="hair">
        <color indexed="64"/>
      </right>
      <top style="hair">
        <color indexed="64"/>
      </top>
      <bottom style="hair">
        <color indexed="64"/>
      </bottom>
      <diagonal/>
    </border>
    <border>
      <left/>
      <right style="hair">
        <color indexed="8"/>
      </right>
      <top style="hair">
        <color indexed="8"/>
      </top>
      <bottom style="hair">
        <color indexed="8"/>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8"/>
      </right>
      <top style="hair">
        <color indexed="64"/>
      </top>
      <bottom style="hair">
        <color indexed="64"/>
      </bottom>
      <diagonal/>
    </border>
    <border>
      <left/>
      <right style="hair">
        <color indexed="64"/>
      </right>
      <top style="hair">
        <color indexed="64"/>
      </top>
      <bottom style="hair">
        <color indexed="64"/>
      </bottom>
      <diagonal/>
    </border>
    <border>
      <left/>
      <right style="hair">
        <color indexed="8"/>
      </right>
      <top style="hair">
        <color indexed="8"/>
      </top>
      <bottom style="hair">
        <color indexed="8"/>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8"/>
      </right>
      <top style="hair">
        <color indexed="64"/>
      </top>
      <bottom style="hair">
        <color indexed="64"/>
      </bottom>
      <diagonal/>
    </border>
    <border>
      <left/>
      <right style="hair">
        <color indexed="64"/>
      </right>
      <top style="hair">
        <color indexed="64"/>
      </top>
      <bottom style="hair">
        <color indexed="64"/>
      </bottom>
      <diagonal/>
    </border>
    <border>
      <left/>
      <right style="hair">
        <color indexed="8"/>
      </right>
      <top style="hair">
        <color indexed="8"/>
      </top>
      <bottom style="hair">
        <color indexed="8"/>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8"/>
      </right>
      <top style="hair">
        <color indexed="64"/>
      </top>
      <bottom style="hair">
        <color indexed="64"/>
      </bottom>
      <diagonal/>
    </border>
    <border>
      <left/>
      <right style="hair">
        <color indexed="64"/>
      </right>
      <top style="hair">
        <color indexed="64"/>
      </top>
      <bottom style="hair">
        <color indexed="64"/>
      </bottom>
      <diagonal/>
    </border>
    <border>
      <left/>
      <right style="hair">
        <color indexed="8"/>
      </right>
      <top style="hair">
        <color indexed="8"/>
      </top>
      <bottom style="hair">
        <color indexed="8"/>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8"/>
      </right>
      <top style="hair">
        <color indexed="64"/>
      </top>
      <bottom style="hair">
        <color indexed="64"/>
      </bottom>
      <diagonal/>
    </border>
    <border>
      <left/>
      <right style="hair">
        <color indexed="64"/>
      </right>
      <top style="hair">
        <color indexed="64"/>
      </top>
      <bottom style="hair">
        <color indexed="64"/>
      </bottom>
      <diagonal/>
    </border>
    <border>
      <left/>
      <right style="hair">
        <color indexed="8"/>
      </right>
      <top style="hair">
        <color indexed="8"/>
      </top>
      <bottom style="hair">
        <color indexed="8"/>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8"/>
      </right>
      <top style="hair">
        <color indexed="64"/>
      </top>
      <bottom style="hair">
        <color indexed="64"/>
      </bottom>
      <diagonal/>
    </border>
    <border>
      <left/>
      <right style="hair">
        <color indexed="64"/>
      </right>
      <top style="hair">
        <color indexed="64"/>
      </top>
      <bottom style="hair">
        <color indexed="64"/>
      </bottom>
      <diagonal/>
    </border>
    <border>
      <left/>
      <right style="hair">
        <color indexed="8"/>
      </right>
      <top style="hair">
        <color indexed="8"/>
      </top>
      <bottom style="hair">
        <color indexed="8"/>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8"/>
      </right>
      <top style="hair">
        <color indexed="64"/>
      </top>
      <bottom style="hair">
        <color indexed="64"/>
      </bottom>
      <diagonal/>
    </border>
    <border>
      <left/>
      <right style="hair">
        <color indexed="64"/>
      </right>
      <top style="hair">
        <color indexed="64"/>
      </top>
      <bottom style="hair">
        <color indexed="64"/>
      </bottom>
      <diagonal/>
    </border>
    <border>
      <left/>
      <right style="hair">
        <color indexed="8"/>
      </right>
      <top style="hair">
        <color indexed="8"/>
      </top>
      <bottom style="hair">
        <color indexed="8"/>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8"/>
      </right>
      <top style="hair">
        <color indexed="64"/>
      </top>
      <bottom style="hair">
        <color indexed="64"/>
      </bottom>
      <diagonal/>
    </border>
    <border>
      <left/>
      <right style="hair">
        <color indexed="64"/>
      </right>
      <top style="hair">
        <color indexed="64"/>
      </top>
      <bottom style="hair">
        <color indexed="64"/>
      </bottom>
      <diagonal/>
    </border>
    <border>
      <left/>
      <right style="hair">
        <color indexed="8"/>
      </right>
      <top style="hair">
        <color indexed="8"/>
      </top>
      <bottom style="hair">
        <color indexed="8"/>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8"/>
      </right>
      <top style="hair">
        <color indexed="64"/>
      </top>
      <bottom style="hair">
        <color indexed="64"/>
      </bottom>
      <diagonal/>
    </border>
    <border>
      <left/>
      <right style="hair">
        <color indexed="64"/>
      </right>
      <top style="hair">
        <color indexed="64"/>
      </top>
      <bottom style="hair">
        <color indexed="64"/>
      </bottom>
      <diagonal/>
    </border>
    <border>
      <left/>
      <right style="hair">
        <color indexed="8"/>
      </right>
      <top style="hair">
        <color indexed="8"/>
      </top>
      <bottom style="hair">
        <color indexed="8"/>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8"/>
      </right>
      <top style="hair">
        <color indexed="64"/>
      </top>
      <bottom style="hair">
        <color indexed="64"/>
      </bottom>
      <diagonal/>
    </border>
    <border>
      <left/>
      <right style="hair">
        <color indexed="64"/>
      </right>
      <top style="hair">
        <color indexed="64"/>
      </top>
      <bottom style="hair">
        <color indexed="64"/>
      </bottom>
      <diagonal/>
    </border>
    <border>
      <left/>
      <right style="hair">
        <color indexed="8"/>
      </right>
      <top style="hair">
        <color indexed="8"/>
      </top>
      <bottom style="hair">
        <color indexed="8"/>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8"/>
      </right>
      <top style="hair">
        <color indexed="64"/>
      </top>
      <bottom style="hair">
        <color indexed="64"/>
      </bottom>
      <diagonal/>
    </border>
    <border>
      <left/>
      <right style="hair">
        <color indexed="64"/>
      </right>
      <top style="hair">
        <color indexed="64"/>
      </top>
      <bottom style="hair">
        <color indexed="64"/>
      </bottom>
      <diagonal/>
    </border>
    <border>
      <left/>
      <right style="hair">
        <color indexed="8"/>
      </right>
      <top style="hair">
        <color indexed="8"/>
      </top>
      <bottom style="hair">
        <color indexed="8"/>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8"/>
      </right>
      <top style="hair">
        <color indexed="64"/>
      </top>
      <bottom style="hair">
        <color indexed="64"/>
      </bottom>
      <diagonal/>
    </border>
    <border>
      <left/>
      <right style="hair">
        <color indexed="64"/>
      </right>
      <top style="hair">
        <color indexed="64"/>
      </top>
      <bottom style="hair">
        <color indexed="64"/>
      </bottom>
      <diagonal/>
    </border>
    <border>
      <left/>
      <right style="hair">
        <color indexed="8"/>
      </right>
      <top style="hair">
        <color indexed="8"/>
      </top>
      <bottom style="hair">
        <color indexed="8"/>
      </bottom>
      <diagonal/>
    </border>
    <border>
      <left/>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8"/>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8"/>
      </top>
      <bottom style="hair">
        <color indexed="8"/>
      </bottom>
      <diagonal/>
    </border>
    <border>
      <left/>
      <right/>
      <top style="hair">
        <color indexed="64"/>
      </top>
      <bottom style="hair">
        <color indexed="64"/>
      </bottom>
      <diagonal/>
    </border>
    <border>
      <left/>
      <right style="hair">
        <color indexed="8"/>
      </right>
      <top style="hair">
        <color indexed="8"/>
      </top>
      <bottom style="hair">
        <color indexed="8"/>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8"/>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8"/>
      </top>
      <bottom style="hair">
        <color indexed="8"/>
      </bottom>
      <diagonal/>
    </border>
    <border>
      <left/>
      <right style="hair">
        <color indexed="64"/>
      </right>
      <top style="thin">
        <color indexed="64"/>
      </top>
      <bottom style="double">
        <color indexed="64"/>
      </bottom>
      <diagonal/>
    </border>
    <border>
      <left/>
      <right style="hair">
        <color indexed="64"/>
      </right>
      <top/>
      <bottom style="hair">
        <color indexed="64"/>
      </bottom>
      <diagonal/>
    </border>
    <border>
      <left/>
      <right style="hair">
        <color indexed="64"/>
      </right>
      <top style="thin">
        <color rgb="FF000000"/>
      </top>
      <bottom style="double">
        <color rgb="FF000000"/>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style="thin">
        <color indexed="8"/>
      </right>
      <top style="hair">
        <color indexed="64"/>
      </top>
      <bottom style="hair">
        <color indexed="64"/>
      </bottom>
      <diagonal/>
    </border>
    <border>
      <left style="double">
        <color indexed="8"/>
      </left>
      <right style="double">
        <color indexed="8"/>
      </right>
      <top style="hair">
        <color indexed="64"/>
      </top>
      <bottom style="hair">
        <color indexed="64"/>
      </bottom>
      <diagonal/>
    </border>
    <border>
      <left style="thin">
        <color indexed="8"/>
      </left>
      <right style="hair">
        <color indexed="8"/>
      </right>
      <top style="hair">
        <color indexed="64"/>
      </top>
      <bottom style="hair">
        <color indexed="64"/>
      </bottom>
      <diagonal/>
    </border>
    <border>
      <left/>
      <right style="hair">
        <color indexed="8"/>
      </right>
      <top style="hair">
        <color indexed="64"/>
      </top>
      <bottom style="hair">
        <color indexed="64"/>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double">
        <color indexed="8"/>
      </left>
      <right style="double">
        <color indexed="8"/>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double">
        <color indexed="8"/>
      </left>
      <right style="double">
        <color indexed="8"/>
      </right>
      <top style="hair">
        <color indexed="8"/>
      </top>
      <bottom style="hair">
        <color indexed="8"/>
      </bottom>
      <diagonal/>
    </border>
    <border>
      <left style="thin">
        <color indexed="8"/>
      </left>
      <right style="hair">
        <color indexed="8"/>
      </right>
      <top style="hair">
        <color indexed="8"/>
      </top>
      <bottom style="hair">
        <color indexed="8"/>
      </bottom>
      <diagonal/>
    </border>
    <border>
      <left/>
      <right style="hair">
        <color auto="1"/>
      </right>
      <top style="hair">
        <color indexed="8"/>
      </top>
      <bottom style="hair">
        <color indexed="8"/>
      </bottom>
      <diagonal/>
    </border>
    <border>
      <left style="double">
        <color indexed="8"/>
      </left>
      <right style="double">
        <color indexed="8"/>
      </right>
      <top style="hair">
        <color indexed="64"/>
      </top>
      <bottom style="hair">
        <color indexed="64"/>
      </bottom>
      <diagonal/>
    </border>
    <border>
      <left style="thin">
        <color indexed="8"/>
      </left>
      <right style="hair">
        <color indexed="8"/>
      </right>
      <top style="hair">
        <color indexed="64"/>
      </top>
      <bottom style="hair">
        <color indexed="64"/>
      </bottom>
      <diagonal/>
    </border>
    <border>
      <left/>
      <right style="hair">
        <color indexed="8"/>
      </right>
      <top style="hair">
        <color indexed="64"/>
      </top>
      <bottom style="hair">
        <color indexed="64"/>
      </bottom>
      <diagonal/>
    </border>
    <border>
      <left/>
      <right style="thin">
        <color indexed="8"/>
      </right>
      <top style="hair">
        <color indexed="8"/>
      </top>
      <bottom style="hair">
        <color indexed="8"/>
      </bottom>
      <diagonal/>
    </border>
    <border>
      <left style="hair">
        <color indexed="8"/>
      </left>
      <right style="double">
        <color rgb="FF000000"/>
      </right>
      <top style="hair">
        <color indexed="8"/>
      </top>
      <bottom style="hair">
        <color indexed="8"/>
      </bottom>
      <diagonal/>
    </border>
    <border>
      <left style="thin">
        <color indexed="64"/>
      </left>
      <right style="thin">
        <color indexed="64"/>
      </right>
      <top style="hair">
        <color indexed="64"/>
      </top>
      <bottom style="hair">
        <color indexed="64"/>
      </bottom>
      <diagonal/>
    </border>
    <border>
      <left style="hair">
        <color rgb="FF000000"/>
      </left>
      <right style="hair">
        <color rgb="FF000000"/>
      </right>
      <top style="hair">
        <color indexed="64"/>
      </top>
      <bottom style="hair">
        <color indexed="64"/>
      </bottom>
      <diagonal/>
    </border>
    <border>
      <left/>
      <right/>
      <top style="hair">
        <color indexed="64"/>
      </top>
      <bottom style="hair">
        <color indexed="64"/>
      </bottom>
      <diagonal/>
    </border>
    <border>
      <left style="double">
        <color rgb="FF000000"/>
      </left>
      <right style="double">
        <color rgb="FF000000"/>
      </right>
      <top style="hair">
        <color indexed="64"/>
      </top>
      <bottom style="hair">
        <color indexed="64"/>
      </bottom>
      <diagonal/>
    </border>
    <border>
      <left/>
      <right style="thin">
        <color rgb="FF000000"/>
      </right>
      <top style="hair">
        <color indexed="64"/>
      </top>
      <bottom style="hair">
        <color indexed="64"/>
      </bottom>
      <diagonal/>
    </border>
    <border>
      <left style="thin">
        <color rgb="FF000000"/>
      </left>
      <right style="hair">
        <color rgb="FF000000"/>
      </right>
      <top style="hair">
        <color indexed="64"/>
      </top>
      <bottom style="hair">
        <color indexed="64"/>
      </bottom>
      <diagonal/>
    </border>
  </borders>
  <cellStyleXfs count="8456">
    <xf numFmtId="0" fontId="0" fillId="0" borderId="0"/>
    <xf numFmtId="0" fontId="2" fillId="0" borderId="0"/>
    <xf numFmtId="167" fontId="2" fillId="0" borderId="0" applyFont="0" applyFill="0" applyBorder="0" applyAlignment="0" applyProtection="0"/>
    <xf numFmtId="0" fontId="13" fillId="0" borderId="0"/>
    <xf numFmtId="167" fontId="2" fillId="0" borderId="0" applyFont="0" applyFill="0" applyBorder="0" applyAlignment="0" applyProtection="0"/>
    <xf numFmtId="166" fontId="2" fillId="0" borderId="0" applyFont="0" applyFill="0" applyBorder="0" applyAlignment="0" applyProtection="0"/>
    <xf numFmtId="0" fontId="1"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0" fillId="0" borderId="0">
      <alignment horizontal="center" wrapText="1"/>
      <protection locked="0"/>
    </xf>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67" fontId="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 fontId="2" fillId="5" borderId="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1" fillId="0" borderId="0" applyFont="0" applyFill="0" applyBorder="0" applyAlignment="0" applyProtection="0"/>
    <xf numFmtId="43" fontId="2" fillId="0" borderId="0" applyFont="0" applyFill="0" applyBorder="0" applyAlignment="0" applyProtection="0"/>
    <xf numFmtId="168" fontId="1"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169" fontId="2" fillId="0" borderId="0" applyFont="0" applyFill="0" applyBorder="0" applyAlignment="0" applyProtection="0"/>
    <xf numFmtId="43" fontId="1" fillId="0" borderId="0" applyFont="0" applyFill="0" applyBorder="0" applyAlignment="0" applyProtection="0"/>
    <xf numFmtId="1" fontId="2" fillId="5" borderId="0"/>
    <xf numFmtId="1" fontId="2" fillId="5" borderId="0"/>
    <xf numFmtId="1" fontId="2" fillId="5" borderId="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6" fontId="1"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2" fontId="1"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6" fontId="1" fillId="0" borderId="0" applyFont="0" applyFill="0" applyBorder="0" applyAlignment="0" applyProtection="0"/>
    <xf numFmtId="170" fontId="2" fillId="0" borderId="0" applyFont="0" applyFill="0" applyBorder="0" applyAlignment="0" applyProtection="0"/>
    <xf numFmtId="166" fontId="1"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6"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73" fontId="2" fillId="0" borderId="0" applyFont="0" applyFill="0" applyBorder="0" applyAlignment="0" applyProtection="0"/>
    <xf numFmtId="0" fontId="21" fillId="0" borderId="0"/>
    <xf numFmtId="0" fontId="10" fillId="0" borderId="3" applyNumberFormat="0" applyAlignment="0" applyProtection="0">
      <alignment horizontal="left" vertical="center"/>
    </xf>
    <xf numFmtId="0" fontId="10" fillId="0" borderId="4">
      <alignment horizontal="left" vertical="center"/>
    </xf>
    <xf numFmtId="174" fontId="22" fillId="6" borderId="0"/>
    <xf numFmtId="0" fontId="23" fillId="0" borderId="0"/>
    <xf numFmtId="0" fontId="2" fillId="0" borderId="0"/>
    <xf numFmtId="0" fontId="1" fillId="0" borderId="0"/>
    <xf numFmtId="0" fontId="1" fillId="0" borderId="0"/>
    <xf numFmtId="0" fontId="2" fillId="0" borderId="0"/>
    <xf numFmtId="0" fontId="2" fillId="0" borderId="0"/>
    <xf numFmtId="0" fontId="1" fillId="0" borderId="0"/>
    <xf numFmtId="0" fontId="1" fillId="0" borderId="0"/>
    <xf numFmtId="0" fontId="2" fillId="0" borderId="0"/>
    <xf numFmtId="0" fontId="8" fillId="0" borderId="0"/>
    <xf numFmtId="0" fontId="1" fillId="0" borderId="0"/>
    <xf numFmtId="37"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14" fontId="20" fillId="0" borderId="0">
      <alignment horizontal="center" wrapText="1"/>
      <protection locked="0"/>
    </xf>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ill="0" applyBorder="0" applyAlignment="0" applyProtection="0"/>
    <xf numFmtId="175" fontId="11" fillId="7" borderId="0">
      <alignment horizontal="left" vertical="center"/>
    </xf>
    <xf numFmtId="4" fontId="22" fillId="0" borderId="5"/>
    <xf numFmtId="43" fontId="2" fillId="0" borderId="0" applyFont="0" applyFill="0" applyBorder="0" applyAlignment="0" applyProtection="0"/>
    <xf numFmtId="0" fontId="1" fillId="0" borderId="0"/>
    <xf numFmtId="0" fontId="26" fillId="0" borderId="0"/>
    <xf numFmtId="4" fontId="26" fillId="0" borderId="0" applyFill="0" applyBorder="0" applyAlignment="0" applyProtection="0"/>
    <xf numFmtId="0" fontId="27" fillId="0" borderId="0"/>
    <xf numFmtId="166" fontId="2" fillId="0" borderId="0" applyFont="0" applyFill="0" applyBorder="0" applyAlignment="0" applyProtection="0"/>
    <xf numFmtId="0" fontId="26" fillId="0" borderId="0" applyFill="0" applyBorder="0" applyAlignment="0" applyProtection="0"/>
    <xf numFmtId="2" fontId="26" fillId="0" borderId="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6" fillId="0" borderId="2"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9"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10" applyNumberFormat="0" applyFill="0" applyAlignment="0" applyProtection="0"/>
    <xf numFmtId="0" fontId="35" fillId="0" borderId="11" applyNumberFormat="0" applyFill="0" applyAlignment="0" applyProtection="0"/>
    <xf numFmtId="0" fontId="35" fillId="0" borderId="0" applyNumberFormat="0" applyFill="0" applyBorder="0" applyAlignment="0" applyProtection="0"/>
    <xf numFmtId="0" fontId="36" fillId="8" borderId="0" applyNumberFormat="0" applyBorder="0" applyAlignment="0" applyProtection="0"/>
    <xf numFmtId="0" fontId="37" fillId="9" borderId="0" applyNumberFormat="0" applyBorder="0" applyAlignment="0" applyProtection="0"/>
    <xf numFmtId="0" fontId="38" fillId="10" borderId="0" applyNumberFormat="0" applyBorder="0" applyAlignment="0" applyProtection="0"/>
    <xf numFmtId="0" fontId="39" fillId="11" borderId="12" applyNumberFormat="0" applyAlignment="0" applyProtection="0"/>
    <xf numFmtId="0" fontId="40" fillId="12" borderId="13" applyNumberFormat="0" applyAlignment="0" applyProtection="0"/>
    <xf numFmtId="0" fontId="41" fillId="12" borderId="12" applyNumberFormat="0" applyAlignment="0" applyProtection="0"/>
    <xf numFmtId="0" fontId="42" fillId="0" borderId="14" applyNumberFormat="0" applyFill="0" applyAlignment="0" applyProtection="0"/>
    <xf numFmtId="0" fontId="43" fillId="13" borderId="15" applyNumberFormat="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0" borderId="17" applyNumberFormat="0" applyFill="0" applyAlignment="0" applyProtection="0"/>
    <xf numFmtId="0" fontId="47" fillId="15" borderId="0" applyNumberFormat="0" applyBorder="0" applyAlignment="0" applyProtection="0"/>
    <xf numFmtId="0" fontId="1" fillId="17" borderId="0" applyNumberFormat="0" applyBorder="0" applyAlignment="0" applyProtection="0"/>
    <xf numFmtId="0" fontId="47" fillId="18" borderId="0" applyNumberFormat="0" applyBorder="0" applyAlignment="0" applyProtection="0"/>
    <xf numFmtId="0" fontId="47" fillId="19" borderId="0" applyNumberFormat="0" applyBorder="0" applyAlignment="0" applyProtection="0"/>
    <xf numFmtId="0" fontId="1" fillId="21" borderId="0" applyNumberFormat="0" applyBorder="0" applyAlignment="0" applyProtection="0"/>
    <xf numFmtId="0" fontId="47" fillId="22" borderId="0" applyNumberFormat="0" applyBorder="0" applyAlignment="0" applyProtection="0"/>
    <xf numFmtId="0" fontId="47" fillId="23" borderId="0" applyNumberFormat="0" applyBorder="0" applyAlignment="0" applyProtection="0"/>
    <xf numFmtId="0" fontId="47" fillId="27" borderId="0" applyNumberFormat="0" applyBorder="0" applyAlignment="0" applyProtection="0"/>
    <xf numFmtId="0" fontId="1" fillId="29" borderId="0" applyNumberFormat="0" applyBorder="0" applyAlignment="0" applyProtection="0"/>
    <xf numFmtId="0" fontId="47"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7" fillId="34" borderId="0" applyNumberFormat="0" applyBorder="0" applyAlignment="0" applyProtection="0"/>
    <xf numFmtId="0" fontId="47"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5" borderId="0" applyNumberFormat="0" applyBorder="0" applyAlignment="0" applyProtection="0"/>
    <xf numFmtId="0" fontId="47" fillId="26" borderId="0" applyNumberFormat="0" applyBorder="0" applyAlignment="0" applyProtection="0"/>
    <xf numFmtId="0" fontId="47" fillId="30" borderId="0" applyNumberFormat="0" applyBorder="0" applyAlignment="0" applyProtection="0"/>
    <xf numFmtId="0" fontId="47" fillId="38" borderId="0" applyNumberFormat="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70" fontId="2" fillId="0" borderId="0" applyFont="0" applyFill="0" applyBorder="0" applyAlignment="0" applyProtection="0"/>
    <xf numFmtId="167" fontId="2" fillId="0" borderId="0" applyFont="0" applyFill="0" applyBorder="0" applyAlignment="0" applyProtection="0"/>
    <xf numFmtId="167" fontId="1"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3" fontId="2" fillId="0" borderId="0" applyFont="0" applyFill="0" applyBorder="0" applyAlignment="0" applyProtection="0"/>
    <xf numFmtId="166"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0" fontId="10" fillId="0" borderId="18" applyNumberFormat="0" applyAlignment="0" applyProtection="0">
      <alignment horizontal="left" vertical="center"/>
    </xf>
    <xf numFmtId="0" fontId="10" fillId="0" borderId="18" applyNumberFormat="0" applyAlignment="0" applyProtection="0">
      <alignment horizontal="left" vertical="center"/>
    </xf>
    <xf numFmtId="0" fontId="10" fillId="0" borderId="18" applyNumberFormat="0" applyAlignment="0" applyProtection="0">
      <alignment horizontal="left" vertical="center"/>
    </xf>
    <xf numFmtId="0" fontId="10" fillId="0" borderId="19">
      <alignment horizontal="left" vertical="center"/>
    </xf>
    <xf numFmtId="0" fontId="10" fillId="0" borderId="19">
      <alignment horizontal="left" vertical="center"/>
    </xf>
    <xf numFmtId="0" fontId="10" fillId="0" borderId="19">
      <alignment horizontal="left" vertical="center"/>
    </xf>
    <xf numFmtId="0" fontId="10" fillId="0" borderId="19">
      <alignment horizontal="left" vertical="center"/>
    </xf>
    <xf numFmtId="0" fontId="10" fillId="0" borderId="19">
      <alignment horizontal="left" vertical="center"/>
    </xf>
    <xf numFmtId="0" fontId="2" fillId="0" borderId="0"/>
    <xf numFmtId="0" fontId="2" fillId="0" borderId="0"/>
    <xf numFmtId="0" fontId="2" fillId="0" borderId="0"/>
    <xf numFmtId="0" fontId="2" fillId="0" borderId="0"/>
    <xf numFmtId="0" fontId="2" fillId="0" borderId="0"/>
    <xf numFmtId="0" fontId="1" fillId="0" borderId="0"/>
    <xf numFmtId="0" fontId="1" fillId="14" borderId="16" applyNumberFormat="0" applyFont="0" applyAlignment="0" applyProtection="0"/>
    <xf numFmtId="0" fontId="48"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49" fillId="0" borderId="0" applyNumberFormat="0" applyFill="0" applyBorder="0" applyAlignment="0" applyProtection="0"/>
    <xf numFmtId="0" fontId="26" fillId="0" borderId="20" applyNumberFormat="0" applyFill="0" applyAlignment="0" applyProtection="0"/>
    <xf numFmtId="0" fontId="26" fillId="0" borderId="20" applyNumberFormat="0" applyFill="0" applyAlignment="0" applyProtection="0"/>
    <xf numFmtId="0" fontId="26" fillId="0" borderId="20" applyNumberFormat="0" applyFill="0" applyAlignment="0" applyProtection="0"/>
    <xf numFmtId="0" fontId="26" fillId="0" borderId="20" applyNumberFormat="0" applyFill="0" applyAlignment="0" applyProtection="0"/>
    <xf numFmtId="0" fontId="26" fillId="0" borderId="20" applyNumberFormat="0" applyFill="0" applyAlignment="0" applyProtection="0"/>
    <xf numFmtId="0" fontId="31" fillId="0" borderId="0" applyNumberFormat="0" applyFill="0" applyBorder="0" applyAlignment="0" applyProtection="0"/>
    <xf numFmtId="0" fontId="10" fillId="0" borderId="28">
      <alignment horizontal="left" vertical="center"/>
    </xf>
    <xf numFmtId="0" fontId="26" fillId="0" borderId="27"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26" fillId="0" borderId="27"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26" fillId="0" borderId="26" applyNumberFormat="0" applyFill="0" applyAlignment="0" applyProtection="0"/>
    <xf numFmtId="0" fontId="10" fillId="0" borderId="28">
      <alignment horizontal="left" vertical="center"/>
    </xf>
    <xf numFmtId="0" fontId="32" fillId="0" borderId="0" applyNumberFormat="0" applyFill="0" applyBorder="0" applyAlignment="0" applyProtection="0"/>
    <xf numFmtId="0" fontId="32" fillId="0" borderId="0" applyNumberFormat="0" applyFill="0" applyBorder="0" applyAlignment="0" applyProtection="0"/>
    <xf numFmtId="0" fontId="26" fillId="0" borderId="26" applyNumberFormat="0" applyFill="0" applyAlignment="0" applyProtection="0"/>
    <xf numFmtId="0" fontId="26" fillId="0" borderId="31" applyNumberFormat="0" applyFill="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10" fillId="0" borderId="3" applyNumberFormat="0" applyAlignment="0" applyProtection="0">
      <alignment horizontal="left" vertical="center"/>
    </xf>
    <xf numFmtId="0" fontId="31"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26" fillId="0" borderId="31" applyNumberFormat="0" applyFill="0" applyAlignment="0" applyProtection="0"/>
    <xf numFmtId="0" fontId="10" fillId="0" borderId="30">
      <alignment horizontal="left" vertical="center"/>
    </xf>
    <xf numFmtId="0" fontId="26" fillId="0" borderId="29"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3" fillId="0" borderId="0"/>
    <xf numFmtId="0" fontId="13" fillId="0" borderId="0"/>
    <xf numFmtId="9" fontId="21" fillId="0" borderId="0" applyFont="0" applyFill="0" applyBorder="0" applyAlignment="0" applyProtection="0"/>
    <xf numFmtId="167" fontId="2" fillId="0" borderId="0" applyFont="0" applyFill="0" applyBorder="0" applyAlignment="0" applyProtection="0"/>
    <xf numFmtId="9" fontId="2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2" fillId="0" borderId="0"/>
    <xf numFmtId="166" fontId="2"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0" fontId="53" fillId="0" borderId="0" applyNumberFormat="0" applyFill="0" applyBorder="0" applyAlignment="0" applyProtection="0">
      <alignment vertical="top"/>
      <protection locked="0"/>
    </xf>
    <xf numFmtId="0" fontId="2" fillId="0" borderId="0"/>
    <xf numFmtId="0" fontId="21" fillId="0" borderId="0"/>
    <xf numFmtId="43" fontId="2" fillId="0" borderId="0" applyFont="0" applyFill="0" applyBorder="0" applyAlignment="0" applyProtection="0"/>
    <xf numFmtId="170"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7" fontId="2" fillId="0" borderId="0" applyFont="0" applyFill="0" applyBorder="0" applyAlignment="0" applyProtection="0"/>
    <xf numFmtId="0" fontId="2" fillId="0" borderId="0"/>
    <xf numFmtId="0" fontId="56" fillId="0" borderId="0"/>
    <xf numFmtId="0" fontId="2" fillId="0" borderId="0"/>
    <xf numFmtId="0" fontId="2" fillId="0" borderId="0"/>
    <xf numFmtId="0" fontId="2" fillId="0" borderId="0"/>
    <xf numFmtId="167" fontId="2" fillId="0" borderId="0" applyFont="0" applyFill="0" applyBorder="0" applyAlignment="0" applyProtection="0"/>
    <xf numFmtId="0" fontId="56" fillId="0" borderId="0"/>
    <xf numFmtId="167" fontId="56" fillId="0" borderId="0" applyFont="0" applyFill="0" applyBorder="0" applyAlignment="0" applyProtection="0"/>
    <xf numFmtId="167" fontId="56" fillId="0" borderId="0" applyFont="0" applyFill="0" applyBorder="0" applyAlignment="0" applyProtection="0"/>
    <xf numFmtId="0" fontId="60" fillId="0" borderId="0"/>
    <xf numFmtId="167" fontId="21" fillId="0" borderId="0" applyFont="0" applyFill="0" applyBorder="0" applyAlignment="0" applyProtection="0"/>
    <xf numFmtId="0" fontId="72" fillId="0" borderId="0" applyNumberFormat="0"/>
    <xf numFmtId="0" fontId="22" fillId="0" borderId="0"/>
    <xf numFmtId="0" fontId="22" fillId="0" borderId="0"/>
    <xf numFmtId="0" fontId="22" fillId="0" borderId="0"/>
    <xf numFmtId="0" fontId="22" fillId="0" borderId="0"/>
    <xf numFmtId="0" fontId="22" fillId="0" borderId="0"/>
    <xf numFmtId="0" fontId="13" fillId="0" borderId="0">
      <alignment vertical="top"/>
    </xf>
    <xf numFmtId="0" fontId="13" fillId="0" borderId="0">
      <alignment vertical="top"/>
    </xf>
    <xf numFmtId="190" fontId="13" fillId="0" borderId="0">
      <alignment vertical="top"/>
    </xf>
    <xf numFmtId="190" fontId="13" fillId="0" borderId="0">
      <alignment vertical="top"/>
    </xf>
    <xf numFmtId="190" fontId="13" fillId="0" borderId="0">
      <alignment vertical="top"/>
    </xf>
    <xf numFmtId="0" fontId="13" fillId="0" borderId="0">
      <alignment vertical="top"/>
    </xf>
    <xf numFmtId="190" fontId="13" fillId="0" borderId="0">
      <alignment vertical="top"/>
    </xf>
    <xf numFmtId="190" fontId="13" fillId="0" borderId="0">
      <alignment vertical="top"/>
    </xf>
    <xf numFmtId="190" fontId="13" fillId="0" borderId="0">
      <alignment vertical="top"/>
    </xf>
    <xf numFmtId="0" fontId="72" fillId="0" borderId="0" applyNumberFormat="0"/>
    <xf numFmtId="0" fontId="1"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1" fillId="49" borderId="0" applyNumberFormat="0" applyBorder="0" applyAlignment="0" applyProtection="0"/>
    <xf numFmtId="0" fontId="1" fillId="47" borderId="0" applyNumberFormat="0" applyBorder="0" applyAlignment="0" applyProtection="0"/>
    <xf numFmtId="0" fontId="1" fillId="45" borderId="0" applyNumberFormat="0" applyBorder="0" applyAlignment="0" applyProtection="0"/>
    <xf numFmtId="0" fontId="47" fillId="50" borderId="0" applyNumberFormat="0" applyBorder="0" applyAlignment="0" applyProtection="0"/>
    <xf numFmtId="0" fontId="62" fillId="51" borderId="0" applyNumberFormat="0" applyBorder="0" applyAlignment="0" applyProtection="0"/>
    <xf numFmtId="0" fontId="47" fillId="49" borderId="0" applyNumberFormat="0" applyBorder="0" applyAlignment="0" applyProtection="0"/>
    <xf numFmtId="0" fontId="47" fillId="47" borderId="0" applyNumberFormat="0" applyBorder="0" applyAlignment="0" applyProtection="0"/>
    <xf numFmtId="0" fontId="47" fillId="45" borderId="0" applyNumberFormat="0" applyBorder="0" applyAlignment="0" applyProtection="0"/>
    <xf numFmtId="0" fontId="73" fillId="0" borderId="0"/>
    <xf numFmtId="0" fontId="47" fillId="50"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3" borderId="0" applyNumberFormat="0" applyBorder="0" applyAlignment="0" applyProtection="0"/>
    <xf numFmtId="1" fontId="74" fillId="0" borderId="0" applyNumberFormat="0"/>
    <xf numFmtId="0" fontId="93" fillId="9" borderId="0" applyNumberFormat="0" applyBorder="0" applyAlignment="0" applyProtection="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3" fontId="2" fillId="0" borderId="0" applyFill="0" applyBorder="0" applyAlignment="0"/>
    <xf numFmtId="193" fontId="2" fillId="0" borderId="0" applyFill="0" applyBorder="0" applyAlignment="0"/>
    <xf numFmtId="193" fontId="2" fillId="0" borderId="0" applyFill="0" applyBorder="0" applyAlignment="0"/>
    <xf numFmtId="193" fontId="2" fillId="0" borderId="0" applyFill="0" applyBorder="0" applyAlignment="0"/>
    <xf numFmtId="193" fontId="2" fillId="0" borderId="0" applyFill="0" applyBorder="0" applyAlignment="0"/>
    <xf numFmtId="193" fontId="2" fillId="0" borderId="0" applyFill="0" applyBorder="0" applyAlignment="0"/>
    <xf numFmtId="193" fontId="2" fillId="0" borderId="0" applyFill="0" applyBorder="0" applyAlignment="0"/>
    <xf numFmtId="193" fontId="2" fillId="0" borderId="0" applyFill="0" applyBorder="0" applyAlignment="0"/>
    <xf numFmtId="193" fontId="2" fillId="0" borderId="0" applyFill="0" applyBorder="0" applyAlignment="0"/>
    <xf numFmtId="193" fontId="2" fillId="0" borderId="0" applyFill="0" applyBorder="0" applyAlignment="0"/>
    <xf numFmtId="193" fontId="2" fillId="0" borderId="0" applyFill="0" applyBorder="0" applyAlignment="0"/>
    <xf numFmtId="194" fontId="2" fillId="0" borderId="0" applyFill="0" applyBorder="0" applyAlignment="0"/>
    <xf numFmtId="194" fontId="2" fillId="0" borderId="0" applyFill="0" applyBorder="0" applyAlignment="0"/>
    <xf numFmtId="194" fontId="2" fillId="0" borderId="0" applyFill="0" applyBorder="0" applyAlignment="0"/>
    <xf numFmtId="194" fontId="2" fillId="0" borderId="0" applyFill="0" applyBorder="0" applyAlignment="0"/>
    <xf numFmtId="194" fontId="2" fillId="0" borderId="0" applyFill="0" applyBorder="0" applyAlignment="0"/>
    <xf numFmtId="194" fontId="2" fillId="0" borderId="0" applyFill="0" applyBorder="0" applyAlignment="0"/>
    <xf numFmtId="194" fontId="2" fillId="0" borderId="0" applyFill="0" applyBorder="0" applyAlignment="0"/>
    <xf numFmtId="194" fontId="2" fillId="0" borderId="0" applyFill="0" applyBorder="0" applyAlignment="0"/>
    <xf numFmtId="194" fontId="2" fillId="0" borderId="0" applyFill="0" applyBorder="0" applyAlignment="0"/>
    <xf numFmtId="194" fontId="2" fillId="0" borderId="0" applyFill="0" applyBorder="0" applyAlignment="0"/>
    <xf numFmtId="194" fontId="2" fillId="0" borderId="0" applyFill="0" applyBorder="0" applyAlignment="0"/>
    <xf numFmtId="195" fontId="2" fillId="0" borderId="0" applyFill="0" applyBorder="0" applyAlignment="0"/>
    <xf numFmtId="195" fontId="2" fillId="0" borderId="0" applyFill="0" applyBorder="0" applyAlignment="0"/>
    <xf numFmtId="195" fontId="2" fillId="0" borderId="0" applyFill="0" applyBorder="0" applyAlignment="0"/>
    <xf numFmtId="195" fontId="2" fillId="0" borderId="0" applyFill="0" applyBorder="0" applyAlignment="0"/>
    <xf numFmtId="195" fontId="2" fillId="0" borderId="0" applyFill="0" applyBorder="0" applyAlignment="0"/>
    <xf numFmtId="195" fontId="2" fillId="0" borderId="0" applyFill="0" applyBorder="0" applyAlignment="0"/>
    <xf numFmtId="195" fontId="2" fillId="0" borderId="0" applyFill="0" applyBorder="0" applyAlignment="0"/>
    <xf numFmtId="195" fontId="2" fillId="0" borderId="0" applyFill="0" applyBorder="0" applyAlignment="0"/>
    <xf numFmtId="195" fontId="2" fillId="0" borderId="0" applyFill="0" applyBorder="0" applyAlignment="0"/>
    <xf numFmtId="195" fontId="2" fillId="0" borderId="0" applyFill="0" applyBorder="0" applyAlignment="0"/>
    <xf numFmtId="195"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0" fontId="41" fillId="44" borderId="12" applyNumberFormat="0" applyAlignment="0" applyProtection="0"/>
    <xf numFmtId="0" fontId="63"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187" fontId="68" fillId="0" borderId="0"/>
    <xf numFmtId="187" fontId="68" fillId="0" borderId="0"/>
    <xf numFmtId="187" fontId="68" fillId="0" borderId="0"/>
    <xf numFmtId="187" fontId="68" fillId="0" borderId="0"/>
    <xf numFmtId="187" fontId="68" fillId="0" borderId="0"/>
    <xf numFmtId="187" fontId="68" fillId="0" borderId="0"/>
    <xf numFmtId="187" fontId="68" fillId="0" borderId="0"/>
    <xf numFmtId="187" fontId="68" fillId="0" borderId="0"/>
    <xf numFmtId="183" fontId="65" fillId="0" borderId="0" applyFont="0" applyFill="0" applyBorder="0" applyAlignment="0" applyProtection="0"/>
    <xf numFmtId="183" fontId="65" fillId="0" borderId="0" applyFont="0" applyFill="0" applyBorder="0" applyAlignment="0" applyProtection="0"/>
    <xf numFmtId="183" fontId="65" fillId="0" borderId="0" applyFont="0" applyFill="0" applyBorder="0" applyAlignment="0" applyProtection="0"/>
    <xf numFmtId="183" fontId="65" fillId="0" borderId="0" applyFont="0" applyFill="0" applyBorder="0" applyAlignment="0" applyProtection="0"/>
    <xf numFmtId="183" fontId="65" fillId="0" borderId="0" applyFont="0" applyFill="0" applyBorder="0" applyAlignment="0" applyProtection="0"/>
    <xf numFmtId="183" fontId="65" fillId="0" borderId="0" applyFont="0" applyFill="0" applyBorder="0" applyAlignment="0" applyProtection="0"/>
    <xf numFmtId="183" fontId="65" fillId="0" borderId="0" applyFont="0" applyFill="0" applyBorder="0" applyAlignment="0" applyProtection="0"/>
    <xf numFmtId="183" fontId="65" fillId="0" borderId="0" applyFont="0" applyFill="0" applyBorder="0" applyAlignment="0" applyProtection="0"/>
    <xf numFmtId="191" fontId="2" fillId="0" borderId="0" applyFont="0" applyFill="0" applyBorder="0" applyAlignment="0" applyProtection="0"/>
    <xf numFmtId="191" fontId="2" fillId="0" borderId="0" applyFont="0" applyFill="0" applyBorder="0" applyAlignment="0" applyProtection="0"/>
    <xf numFmtId="191" fontId="2" fillId="0" borderId="0" applyFont="0" applyFill="0" applyBorder="0" applyAlignment="0" applyProtection="0"/>
    <xf numFmtId="191" fontId="2" fillId="0" borderId="0" applyFont="0" applyFill="0" applyBorder="0" applyAlignment="0" applyProtection="0"/>
    <xf numFmtId="191" fontId="2" fillId="0" borderId="0" applyFont="0" applyFill="0" applyBorder="0" applyAlignment="0" applyProtection="0"/>
    <xf numFmtId="191" fontId="2" fillId="0" borderId="0" applyFont="0" applyFill="0" applyBorder="0" applyAlignment="0" applyProtection="0"/>
    <xf numFmtId="191" fontId="2" fillId="0" borderId="0" applyFont="0" applyFill="0" applyBorder="0" applyAlignment="0" applyProtection="0"/>
    <xf numFmtId="191" fontId="2" fillId="0" borderId="0" applyFont="0" applyFill="0" applyBorder="0" applyAlignment="0" applyProtection="0"/>
    <xf numFmtId="191" fontId="2" fillId="0" borderId="0" applyFont="0" applyFill="0" applyBorder="0" applyAlignment="0" applyProtection="0"/>
    <xf numFmtId="191" fontId="2" fillId="0" borderId="0" applyFont="0" applyFill="0" applyBorder="0" applyAlignment="0" applyProtection="0"/>
    <xf numFmtId="197" fontId="76" fillId="0" borderId="75" applyFont="0" applyFill="0" applyBorder="0" applyAlignment="0" applyProtection="0">
      <alignment horizontal="right"/>
      <protection locked="0"/>
    </xf>
    <xf numFmtId="198" fontId="76" fillId="0" borderId="75" applyFont="0" applyFill="0" applyBorder="0" applyAlignment="0" applyProtection="0">
      <protection locked="0"/>
    </xf>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81" fontId="77" fillId="0" borderId="0" applyFont="0" applyFill="0" applyBorder="0" applyAlignment="0" applyProtection="0"/>
    <xf numFmtId="184" fontId="77"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43" fontId="77"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199" fontId="7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4" fontId="77"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69" fontId="2" fillId="0" borderId="0" applyFont="0" applyFill="0" applyBorder="0" applyAlignment="0" applyProtection="0"/>
    <xf numFmtId="0" fontId="2"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169" fontId="2" fillId="0" borderId="0" applyFont="0" applyFill="0" applyBorder="0" applyAlignment="0" applyProtection="0"/>
    <xf numFmtId="190" fontId="21"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9" fontId="2"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9" fontId="2"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9" fontId="2"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9" fontId="2"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40" fontId="66" fillId="0" borderId="0" applyFont="0" applyFill="0" applyBorder="0" applyAlignment="0" applyProtection="0"/>
    <xf numFmtId="40" fontId="27" fillId="0" borderId="0" applyFont="0" applyFill="0" applyBorder="0" applyAlignment="0" applyProtection="0"/>
    <xf numFmtId="167"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7" fontId="2" fillId="0" borderId="0" applyFont="0" applyFill="0" applyBorder="0" applyAlignment="0" applyProtection="0"/>
    <xf numFmtId="171"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200"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202" fontId="2" fillId="0" borderId="0" applyFont="0" applyFill="0" applyBorder="0" applyAlignment="0" applyProtection="0"/>
    <xf numFmtId="167" fontId="2" fillId="0" borderId="0" applyFont="0" applyFill="0" applyBorder="0" applyAlignment="0" applyProtection="0"/>
    <xf numFmtId="203" fontId="2" fillId="0" borderId="0" applyFont="0" applyFill="0" applyBorder="0" applyAlignment="0" applyProtection="0"/>
    <xf numFmtId="204" fontId="2" fillId="0" borderId="0" applyFont="0" applyFill="0" applyBorder="0" applyAlignment="0" applyProtection="0"/>
    <xf numFmtId="204" fontId="2" fillId="0" borderId="0" applyFont="0" applyFill="0" applyBorder="0" applyAlignment="0" applyProtection="0"/>
    <xf numFmtId="196" fontId="2" fillId="0" borderId="0" applyFont="0" applyFill="0" applyBorder="0" applyAlignment="0" applyProtection="0"/>
    <xf numFmtId="191" fontId="2" fillId="0" borderId="0" applyFont="0" applyFill="0" applyBorder="0" applyAlignment="0" applyProtection="0"/>
    <xf numFmtId="191"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203"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67" fontId="2" fillId="0" borderId="0" applyFont="0" applyFill="0" applyBorder="0" applyAlignment="0" applyProtection="0"/>
    <xf numFmtId="190"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67" fontId="2" fillId="0" borderId="0" applyFont="0" applyFill="0" applyBorder="0" applyAlignment="0" applyProtection="0"/>
    <xf numFmtId="179" fontId="2" fillId="0" borderId="0" applyFont="0" applyFill="0" applyBorder="0" applyAlignment="0" applyProtection="0"/>
    <xf numFmtId="167" fontId="2" fillId="0" borderId="0" applyFont="0" applyFill="0" applyBorder="0" applyAlignment="0" applyProtection="0"/>
    <xf numFmtId="185" fontId="2" fillId="0" borderId="0" applyFont="0" applyFill="0" applyBorder="0" applyAlignment="0" applyProtection="0"/>
    <xf numFmtId="206" fontId="2" fillId="0" borderId="0" applyFont="0" applyFill="0" applyBorder="0" applyAlignment="0" applyProtection="0"/>
    <xf numFmtId="206" fontId="2" fillId="0" borderId="0" applyFont="0" applyFill="0" applyBorder="0" applyAlignment="0" applyProtection="0"/>
    <xf numFmtId="185" fontId="2" fillId="0" borderId="0" applyFont="0" applyFill="0" applyBorder="0" applyAlignment="0" applyProtection="0"/>
    <xf numFmtId="16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167" fontId="2" fillId="0" borderId="0" applyFont="0" applyFill="0" applyBorder="0" applyAlignment="0" applyProtection="0"/>
    <xf numFmtId="201" fontId="2" fillId="0" borderId="0" applyFont="0" applyFill="0" applyBorder="0" applyAlignment="0" applyProtection="0"/>
    <xf numFmtId="167" fontId="2" fillId="0" borderId="0" applyFont="0" applyFill="0" applyBorder="0" applyAlignment="0" applyProtection="0"/>
    <xf numFmtId="207" fontId="2" fillId="0" borderId="0" applyFont="0" applyFill="0" applyBorder="0" applyAlignment="0" applyProtection="0"/>
    <xf numFmtId="207" fontId="2" fillId="0" borderId="0" applyFont="0" applyFill="0" applyBorder="0" applyAlignment="0" applyProtection="0"/>
    <xf numFmtId="167"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67" fontId="2" fillId="0" borderId="0" applyFont="0" applyFill="0" applyBorder="0" applyAlignment="0" applyProtection="0"/>
    <xf numFmtId="201" fontId="2"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0" fontId="2"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3" fontId="2"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65" fillId="0" borderId="0" applyFont="0" applyFill="0" applyBorder="0" applyAlignment="0" applyProtection="0"/>
    <xf numFmtId="167" fontId="21"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208" fontId="2" fillId="0" borderId="0" applyFont="0" applyFill="0" applyBorder="0" applyAlignment="0" applyProtection="0"/>
    <xf numFmtId="20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1" fillId="0" borderId="0" applyFont="0" applyFill="0" applyBorder="0" applyAlignment="0" applyProtection="0"/>
    <xf numFmtId="43" fontId="2" fillId="0" borderId="0" applyFont="0" applyFill="0" applyBorder="0" applyAlignment="0" applyProtection="0"/>
    <xf numFmtId="167" fontId="2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 fontId="2" fillId="5" borderId="0"/>
    <xf numFmtId="43"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3"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90" fontId="2" fillId="0" borderId="0" applyFont="0" applyFill="0" applyBorder="0" applyAlignment="0" applyProtection="0"/>
    <xf numFmtId="203" fontId="2" fillId="0" borderId="0" applyFont="0" applyFill="0" applyBorder="0" applyAlignment="0" applyProtection="0"/>
    <xf numFmtId="204" fontId="2" fillId="0" borderId="0" applyFont="0" applyFill="0" applyBorder="0" applyAlignment="0" applyProtection="0"/>
    <xf numFmtId="204" fontId="2" fillId="0" borderId="0" applyFont="0" applyFill="0" applyBorder="0" applyAlignment="0" applyProtection="0"/>
    <xf numFmtId="196" fontId="2" fillId="0" borderId="0" applyFont="0" applyFill="0" applyBorder="0" applyAlignment="0" applyProtection="0"/>
    <xf numFmtId="191" fontId="2" fillId="0" borderId="0" applyFont="0" applyFill="0" applyBorder="0" applyAlignment="0" applyProtection="0"/>
    <xf numFmtId="191"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203" fontId="2" fillId="0" borderId="0" applyFont="0" applyFill="0" applyBorder="0" applyAlignment="0" applyProtection="0"/>
    <xf numFmtId="190" fontId="2" fillId="0" borderId="0" applyFont="0" applyFill="0" applyBorder="0" applyAlignment="0" applyProtection="0"/>
    <xf numFmtId="169" fontId="2" fillId="0" borderId="0" applyFont="0" applyFill="0" applyBorder="0" applyAlignment="0" applyProtection="0"/>
    <xf numFmtId="201" fontId="2" fillId="0" borderId="0" applyFont="0" applyFill="0" applyBorder="0" applyAlignment="0" applyProtection="0"/>
    <xf numFmtId="169" fontId="2"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69" fontId="2"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3" fontId="21" fillId="0" borderId="0" applyFont="0" applyFill="0" applyBorder="0" applyAlignment="0" applyProtection="0"/>
    <xf numFmtId="167"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1"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43" fontId="90" fillId="0" borderId="0" applyFont="0" applyFill="0" applyBorder="0" applyAlignment="0" applyProtection="0"/>
    <xf numFmtId="43" fontId="90" fillId="0" borderId="0" applyFont="0" applyFill="0" applyBorder="0" applyAlignment="0" applyProtection="0"/>
    <xf numFmtId="170" fontId="2" fillId="0" borderId="0" applyFont="0" applyFill="0" applyBorder="0" applyAlignment="0" applyProtection="0"/>
    <xf numFmtId="199" fontId="66" fillId="0" borderId="0" applyFont="0" applyFill="0" applyBorder="0" applyAlignment="0" applyProtection="0"/>
    <xf numFmtId="199" fontId="27" fillId="0" borderId="0" applyFont="0" applyFill="0" applyBorder="0" applyAlignment="0" applyProtection="0"/>
    <xf numFmtId="199" fontId="66" fillId="0" borderId="0" applyFont="0" applyFill="0" applyBorder="0" applyAlignment="0" applyProtection="0"/>
    <xf numFmtId="199" fontId="27" fillId="0" borderId="0" applyFont="0" applyFill="0" applyBorder="0" applyAlignment="0" applyProtection="0"/>
    <xf numFmtId="179" fontId="21" fillId="0" borderId="0" applyFont="0" applyFill="0" applyBorder="0" applyAlignment="0" applyProtection="0"/>
    <xf numFmtId="167" fontId="21" fillId="0" borderId="0" applyFont="0" applyFill="0" applyBorder="0" applyAlignment="0" applyProtection="0"/>
    <xf numFmtId="185" fontId="21" fillId="0" borderId="0" applyFont="0" applyFill="0" applyBorder="0" applyAlignment="0" applyProtection="0"/>
    <xf numFmtId="185" fontId="21" fillId="0" borderId="0" applyFont="0" applyFill="0" applyBorder="0" applyAlignment="0" applyProtection="0"/>
    <xf numFmtId="185" fontId="21" fillId="0" borderId="0" applyFont="0" applyFill="0" applyBorder="0" applyAlignment="0" applyProtection="0"/>
    <xf numFmtId="185" fontId="21" fillId="0" borderId="0" applyFont="0" applyFill="0" applyBorder="0" applyAlignment="0" applyProtection="0"/>
    <xf numFmtId="179" fontId="21" fillId="0" borderId="0" applyFont="0" applyFill="0" applyBorder="0" applyAlignment="0" applyProtection="0"/>
    <xf numFmtId="169" fontId="2"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167" fontId="65" fillId="0" borderId="0" applyFont="0" applyFill="0" applyBorder="0" applyAlignment="0" applyProtection="0"/>
    <xf numFmtId="170" fontId="2"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170" fontId="2" fillId="0" borderId="0" applyFont="0" applyFill="0" applyBorder="0" applyAlignment="0" applyProtection="0"/>
    <xf numFmtId="209" fontId="2" fillId="0" borderId="0" applyFont="0" applyFill="0" applyBorder="0" applyAlignment="0" applyProtection="0"/>
    <xf numFmtId="209" fontId="2" fillId="0" borderId="0" applyFont="0" applyFill="0" applyBorder="0" applyAlignment="0" applyProtection="0"/>
    <xf numFmtId="208" fontId="2" fillId="0" borderId="0" applyFont="0" applyFill="0" applyBorder="0" applyAlignment="0" applyProtection="0"/>
    <xf numFmtId="20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79" fontId="21" fillId="0" borderId="0" applyFont="0" applyFill="0" applyBorder="0" applyAlignment="0" applyProtection="0"/>
    <xf numFmtId="210" fontId="21" fillId="0" borderId="0" applyFont="0" applyFill="0" applyBorder="0" applyAlignment="0" applyProtection="0"/>
    <xf numFmtId="167"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43" fontId="21" fillId="0" borderId="0" applyFont="0" applyFill="0" applyBorder="0" applyAlignment="0" applyProtection="0"/>
    <xf numFmtId="167" fontId="65" fillId="0" borderId="0" applyFont="0" applyFill="0" applyBorder="0" applyAlignment="0" applyProtection="0"/>
    <xf numFmtId="170" fontId="2"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43" fontId="21" fillId="0" borderId="0" applyFont="0" applyFill="0" applyBorder="0" applyAlignment="0" applyProtection="0"/>
    <xf numFmtId="199" fontId="2"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170" fontId="2" fillId="0" borderId="0" applyFont="0" applyFill="0" applyBorder="0" applyAlignment="0" applyProtection="0"/>
    <xf numFmtId="190" fontId="21"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190" fontId="21"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190"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70" fontId="2" fillId="0" borderId="0" applyFont="0" applyFill="0" applyBorder="0" applyAlignment="0" applyProtection="0"/>
    <xf numFmtId="211" fontId="2" fillId="0" borderId="0" applyFont="0" applyFill="0" applyBorder="0" applyAlignment="0" applyProtection="0"/>
    <xf numFmtId="211" fontId="2" fillId="0" borderId="0" applyFont="0" applyFill="0" applyBorder="0" applyAlignment="0" applyProtection="0"/>
    <xf numFmtId="211" fontId="2" fillId="0" borderId="0" applyFont="0" applyFill="0" applyBorder="0" applyAlignment="0" applyProtection="0"/>
    <xf numFmtId="211" fontId="2" fillId="0" borderId="0" applyFont="0" applyFill="0" applyBorder="0" applyAlignment="0" applyProtection="0"/>
    <xf numFmtId="211" fontId="2" fillId="0" borderId="0" applyFont="0" applyFill="0" applyBorder="0" applyAlignment="0" applyProtection="0"/>
    <xf numFmtId="211" fontId="2"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 fontId="2" fillId="5" borderId="0"/>
    <xf numFmtId="43" fontId="21"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 fontId="2" fillId="5" borderId="0"/>
    <xf numFmtId="1" fontId="2" fillId="5" borderId="0"/>
    <xf numFmtId="1" fontId="2" fillId="5" borderId="0"/>
    <xf numFmtId="43" fontId="2"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2"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 fontId="2" fillId="5" borderId="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65" fillId="0" borderId="0" applyFont="0" applyFill="0" applyBorder="0" applyAlignment="0" applyProtection="0"/>
    <xf numFmtId="169" fontId="2" fillId="0" borderId="0" applyFont="0" applyFill="0" applyBorder="0" applyAlignment="0" applyProtection="0"/>
    <xf numFmtId="167" fontId="65"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65"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69"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0" fontId="2" fillId="0" borderId="0" applyFont="0" applyFill="0" applyBorder="0" applyAlignment="0" applyProtection="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3" fontId="2" fillId="0" borderId="0" applyFont="0" applyFill="0" applyBorder="0" applyAlignment="0" applyProtection="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76" fontId="2" fillId="0" borderId="76" applyProtection="0"/>
    <xf numFmtId="176" fontId="2" fillId="0" borderId="76" applyProtection="0"/>
    <xf numFmtId="4" fontId="65" fillId="0" borderId="76" applyProtection="0"/>
    <xf numFmtId="188" fontId="2" fillId="0" borderId="76" applyProtection="0"/>
    <xf numFmtId="188" fontId="2" fillId="0" borderId="76" applyProtection="0"/>
    <xf numFmtId="192" fontId="2" fillId="0" borderId="0" applyFont="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192"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2" fontId="2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66" fillId="0" borderId="0" applyFont="0" applyFill="0" applyBorder="0" applyAlignment="0" applyProtection="0"/>
    <xf numFmtId="166" fontId="27" fillId="0" borderId="0" applyFont="0" applyFill="0" applyBorder="0" applyAlignment="0" applyProtection="0"/>
    <xf numFmtId="172" fontId="2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66"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6" fontId="21"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2" fontId="19" fillId="0" borderId="0" applyFont="0" applyFill="0" applyBorder="0" applyAlignment="0" applyProtection="0"/>
    <xf numFmtId="172" fontId="19" fillId="0" borderId="0" applyFont="0" applyFill="0" applyBorder="0" applyAlignment="0" applyProtection="0"/>
    <xf numFmtId="166"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1" fontId="2" fillId="5" borderId="0"/>
    <xf numFmtId="0" fontId="78" fillId="0" borderId="77" applyNumberFormat="0" applyFont="0" applyAlignment="0">
      <alignment horizontal="center" vertical="center"/>
    </xf>
    <xf numFmtId="0" fontId="78" fillId="0" borderId="77" applyNumberFormat="0" applyFont="0" applyAlignment="0">
      <alignment horizontal="center" vertical="center"/>
    </xf>
    <xf numFmtId="0" fontId="78" fillId="0" borderId="77" applyNumberFormat="0" applyFont="0" applyAlignment="0">
      <alignment horizontal="center" vertical="center"/>
    </xf>
    <xf numFmtId="212" fontId="2" fillId="0" borderId="0" applyFont="0" applyFill="0" applyBorder="0" applyAlignment="0" applyProtection="0"/>
    <xf numFmtId="212" fontId="2" fillId="0" borderId="0" applyFont="0" applyFill="0" applyBorder="0" applyAlignment="0" applyProtection="0"/>
    <xf numFmtId="0" fontId="8" fillId="0" borderId="0" applyProtection="0"/>
    <xf numFmtId="0" fontId="8" fillId="0" borderId="0" applyProtection="0"/>
    <xf numFmtId="0" fontId="8" fillId="0" borderId="0" applyProtection="0"/>
    <xf numFmtId="0" fontId="8" fillId="0" borderId="0" applyProtection="0"/>
    <xf numFmtId="0" fontId="8" fillId="0" borderId="0" applyProtection="0"/>
    <xf numFmtId="0" fontId="8" fillId="0" borderId="0" applyProtection="0"/>
    <xf numFmtId="14" fontId="13" fillId="0" borderId="0" applyFill="0" applyBorder="0" applyAlignment="0"/>
    <xf numFmtId="213" fontId="2" fillId="0" borderId="0" applyFont="0" applyFill="0" applyBorder="0" applyAlignment="0" applyProtection="0"/>
    <xf numFmtId="14" fontId="79" fillId="0" borderId="48" applyFont="0" applyFill="0" applyBorder="0" applyAlignment="0" applyProtection="0">
      <alignment horizontal="center"/>
      <protection locked="0"/>
    </xf>
    <xf numFmtId="0" fontId="4" fillId="54" borderId="0" applyNumberFormat="0" applyFont="0" applyBorder="0" applyAlignment="0" applyProtection="0"/>
    <xf numFmtId="0" fontId="4" fillId="54" borderId="0" applyNumberFormat="0" applyFont="0" applyBorder="0" applyAlignment="0" applyProtection="0"/>
    <xf numFmtId="0" fontId="4" fillId="54" borderId="0" applyNumberFormat="0" applyFont="0" applyBorder="0" applyAlignment="0" applyProtection="0"/>
    <xf numFmtId="0" fontId="4" fillId="54" borderId="0" applyNumberFormat="0" applyFont="0" applyBorder="0" applyAlignment="0" applyProtection="0"/>
    <xf numFmtId="0" fontId="4" fillId="54" borderId="0" applyNumberFormat="0" applyFont="0" applyBorder="0" applyAlignment="0" applyProtection="0"/>
    <xf numFmtId="0" fontId="4" fillId="43" borderId="60" applyNumberFormat="0" applyFont="0" applyAlignment="0" applyProtection="0"/>
    <xf numFmtId="0" fontId="4" fillId="43" borderId="60" applyNumberFormat="0" applyFont="0" applyAlignment="0" applyProtection="0"/>
    <xf numFmtId="0" fontId="4" fillId="43" borderId="60" applyNumberFormat="0" applyFont="0" applyAlignment="0" applyProtection="0"/>
    <xf numFmtId="0" fontId="4" fillId="43" borderId="60" applyNumberFormat="0" applyFont="0" applyAlignment="0" applyProtection="0"/>
    <xf numFmtId="0" fontId="4" fillId="43" borderId="60" applyNumberFormat="0" applyFont="0" applyAlignment="0" applyProtection="0"/>
    <xf numFmtId="0" fontId="4" fillId="55" borderId="0" applyNumberFormat="0" applyFont="0" applyBorder="0" applyAlignment="0" applyProtection="0"/>
    <xf numFmtId="0" fontId="4" fillId="55" borderId="0" applyNumberFormat="0" applyFont="0" applyBorder="0" applyAlignment="0" applyProtection="0"/>
    <xf numFmtId="0" fontId="4" fillId="55" borderId="0" applyNumberFormat="0" applyFont="0" applyBorder="0" applyAlignment="0" applyProtection="0"/>
    <xf numFmtId="0" fontId="4" fillId="55" borderId="0" applyNumberFormat="0" applyFont="0" applyBorder="0" applyAlignment="0" applyProtection="0"/>
    <xf numFmtId="0" fontId="4" fillId="55" borderId="0" applyNumberFormat="0" applyFont="0" applyBorder="0" applyAlignment="0" applyProtection="0"/>
    <xf numFmtId="183" fontId="2" fillId="0" borderId="0" applyFont="0" applyFill="0" applyBorder="0" applyAlignment="0" applyProtection="0"/>
    <xf numFmtId="167" fontId="2" fillId="0" borderId="0" applyFont="0" applyFill="0" applyBorder="0" applyAlignment="0" applyProtection="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73" fontId="2" fillId="0" borderId="0" applyFont="0" applyFill="0" applyBorder="0" applyAlignment="0" applyProtection="0"/>
    <xf numFmtId="1" fontId="2" fillId="0" borderId="47" applyFont="0" applyFill="0" applyBorder="0" applyAlignment="0" applyProtection="0"/>
    <xf numFmtId="1" fontId="2" fillId="0" borderId="47" applyFont="0" applyFill="0" applyBorder="0" applyAlignment="0" applyProtection="0"/>
    <xf numFmtId="179" fontId="2" fillId="0" borderId="47" applyFont="0" applyFill="0" applyBorder="0" applyAlignment="0" applyProtection="0"/>
    <xf numFmtId="179" fontId="2" fillId="0" borderId="47" applyFont="0" applyFill="0" applyBorder="0" applyAlignment="0" applyProtection="0"/>
    <xf numFmtId="4" fontId="79" fillId="0" borderId="48" applyFont="0" applyFill="0" applyBorder="0" applyAlignment="0" applyProtection="0">
      <alignment horizontal="center"/>
      <protection locked="0"/>
    </xf>
    <xf numFmtId="184" fontId="79" fillId="0" borderId="48" applyFont="0" applyFill="0" applyBorder="0" applyAlignment="0" applyProtection="0">
      <protection locked="0"/>
    </xf>
    <xf numFmtId="214" fontId="76" fillId="0" borderId="75" applyFont="0" applyFill="0" applyBorder="0" applyAlignment="0" applyProtection="0">
      <alignment horizontal="center"/>
      <protection locked="0"/>
    </xf>
    <xf numFmtId="38" fontId="4" fillId="43" borderId="0" applyNumberFormat="0" applyBorder="0" applyAlignment="0" applyProtection="0"/>
    <xf numFmtId="38" fontId="4" fillId="43" borderId="0" applyNumberFormat="0" applyBorder="0" applyAlignment="0" applyProtection="0"/>
    <xf numFmtId="38" fontId="4" fillId="43" borderId="0" applyNumberFormat="0" applyBorder="0" applyAlignment="0" applyProtection="0"/>
    <xf numFmtId="38" fontId="4" fillId="43" borderId="0" applyNumberFormat="0" applyBorder="0" applyAlignment="0" applyProtection="0"/>
    <xf numFmtId="38" fontId="4" fillId="43" borderId="0" applyNumberFormat="0" applyBorder="0" applyAlignment="0" applyProtection="0"/>
    <xf numFmtId="0" fontId="7" fillId="43" borderId="78"/>
    <xf numFmtId="0" fontId="80" fillId="0" borderId="0">
      <alignment horizontal="left"/>
    </xf>
    <xf numFmtId="0" fontId="10" fillId="0" borderId="61" applyNumberFormat="0" applyAlignment="0" applyProtection="0">
      <alignment horizontal="left" vertical="center"/>
    </xf>
    <xf numFmtId="0" fontId="10" fillId="0" borderId="61" applyNumberFormat="0" applyAlignment="0" applyProtection="0">
      <alignment horizontal="left" vertical="center"/>
    </xf>
    <xf numFmtId="0" fontId="10" fillId="0" borderId="61" applyNumberFormat="0" applyAlignment="0" applyProtection="0">
      <alignment horizontal="left" vertical="center"/>
    </xf>
    <xf numFmtId="0" fontId="10" fillId="0" borderId="49">
      <alignment horizontal="left" vertical="center"/>
    </xf>
    <xf numFmtId="0" fontId="10" fillId="0" borderId="49">
      <alignment horizontal="left" vertical="center"/>
    </xf>
    <xf numFmtId="0" fontId="10" fillId="0" borderId="49">
      <alignment horizontal="left" vertical="center"/>
    </xf>
    <xf numFmtId="0" fontId="10" fillId="0" borderId="49">
      <alignment horizontal="left" vertical="center"/>
    </xf>
    <xf numFmtId="0" fontId="10" fillId="0" borderId="49">
      <alignment horizontal="left" vertical="center"/>
    </xf>
    <xf numFmtId="0" fontId="10" fillId="0" borderId="49">
      <alignment horizontal="left" vertical="center"/>
    </xf>
    <xf numFmtId="0" fontId="10" fillId="0" borderId="49">
      <alignment horizontal="left" vertical="center"/>
    </xf>
    <xf numFmtId="0" fontId="10" fillId="0" borderId="49">
      <alignment horizontal="left" vertical="center"/>
    </xf>
    <xf numFmtId="0" fontId="94" fillId="0" borderId="79" applyNumberFormat="0" applyFill="0" applyAlignment="0" applyProtection="0"/>
    <xf numFmtId="0" fontId="67" fillId="0" borderId="0" applyNumberFormat="0" applyFont="0" applyFill="0" applyAlignment="0" applyProtection="0"/>
    <xf numFmtId="0" fontId="95" fillId="0" borderId="10" applyNumberFormat="0" applyFill="0" applyAlignment="0" applyProtection="0"/>
    <xf numFmtId="0" fontId="10" fillId="0" borderId="0" applyNumberFormat="0" applyFont="0" applyFill="0" applyAlignment="0" applyProtection="0"/>
    <xf numFmtId="0" fontId="96" fillId="0" borderId="80" applyNumberFormat="0" applyFill="0" applyAlignment="0" applyProtection="0"/>
    <xf numFmtId="0" fontId="96" fillId="0" borderId="0" applyNumberFormat="0" applyFill="0" applyBorder="0" applyAlignment="0" applyProtection="0"/>
    <xf numFmtId="0" fontId="65" fillId="0" borderId="0" applyNumberFormat="0" applyFont="0" applyFill="0" applyBorder="0" applyAlignment="0" applyProtection="0">
      <protection locked="0"/>
    </xf>
    <xf numFmtId="0" fontId="91" fillId="0" borderId="0" applyNumberFormat="0" applyFill="0" applyBorder="0" applyAlignment="0" applyProtection="0">
      <alignment vertical="top"/>
      <protection locked="0"/>
    </xf>
    <xf numFmtId="10" fontId="4" fillId="56" borderId="48" applyNumberFormat="0" applyBorder="0" applyAlignment="0" applyProtection="0"/>
    <xf numFmtId="10" fontId="4" fillId="56" borderId="48" applyNumberFormat="0" applyBorder="0" applyAlignment="0" applyProtection="0"/>
    <xf numFmtId="10" fontId="4" fillId="56" borderId="48" applyNumberFormat="0" applyBorder="0" applyAlignment="0" applyProtection="0"/>
    <xf numFmtId="10" fontId="4" fillId="56" borderId="48" applyNumberFormat="0" applyBorder="0" applyAlignment="0" applyProtection="0"/>
    <xf numFmtId="10" fontId="4" fillId="56" borderId="48" applyNumberFormat="0" applyBorder="0" applyAlignment="0" applyProtection="0"/>
    <xf numFmtId="0" fontId="2" fillId="43" borderId="48" applyNumberFormat="0" applyBorder="0" applyAlignment="0" applyProtection="0">
      <alignment vertical="top" wrapText="1"/>
    </xf>
    <xf numFmtId="0" fontId="2" fillId="43" borderId="48" applyNumberFormat="0" applyBorder="0" applyAlignment="0" applyProtection="0">
      <alignment vertical="top" wrapText="1"/>
    </xf>
    <xf numFmtId="0" fontId="2" fillId="43" borderId="48" applyNumberFormat="0" applyBorder="0" applyAlignment="0" applyProtection="0">
      <alignment vertical="top" wrapText="1"/>
    </xf>
    <xf numFmtId="0" fontId="2" fillId="43" borderId="48" applyNumberFormat="0" applyBorder="0" applyAlignment="0" applyProtection="0">
      <alignment vertical="top" wrapText="1"/>
    </xf>
    <xf numFmtId="0" fontId="2" fillId="43" borderId="48" applyNumberFormat="0" applyBorder="0" applyAlignment="0" applyProtection="0">
      <alignment vertical="top" wrapText="1"/>
    </xf>
    <xf numFmtId="0" fontId="2" fillId="43" borderId="48" applyNumberFormat="0" applyBorder="0" applyAlignment="0" applyProtection="0">
      <alignment vertical="top" wrapText="1"/>
    </xf>
    <xf numFmtId="0" fontId="2" fillId="43" borderId="48" applyNumberFormat="0" applyBorder="0" applyAlignment="0" applyProtection="0">
      <alignment vertical="top" wrapText="1"/>
    </xf>
    <xf numFmtId="0" fontId="2" fillId="43" borderId="48" applyNumberFormat="0" applyBorder="0" applyAlignment="0" applyProtection="0">
      <alignment vertical="top" wrapText="1"/>
    </xf>
    <xf numFmtId="0" fontId="2" fillId="43" borderId="48" applyNumberFormat="0" applyBorder="0" applyAlignment="0" applyProtection="0">
      <alignment vertical="top" wrapText="1"/>
    </xf>
    <xf numFmtId="0" fontId="2" fillId="43" borderId="48" applyNumberFormat="0" applyBorder="0" applyAlignment="0" applyProtection="0">
      <alignment vertical="top" wrapText="1"/>
    </xf>
    <xf numFmtId="0" fontId="2" fillId="43" borderId="48" applyNumberFormat="0" applyBorder="0" applyAlignment="0" applyProtection="0">
      <alignment vertical="top" wrapText="1"/>
    </xf>
    <xf numFmtId="0" fontId="81" fillId="0" borderId="5"/>
    <xf numFmtId="0" fontId="82"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215" fontId="84"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216" fontId="84" fillId="0" borderId="0" applyFont="0" applyFill="0" applyBorder="0" applyAlignment="0" applyProtection="0"/>
    <xf numFmtId="0" fontId="85" fillId="0" borderId="81"/>
    <xf numFmtId="217" fontId="84" fillId="0" borderId="0" applyFont="0" applyFill="0" applyBorder="0" applyAlignment="0" applyProtection="0"/>
    <xf numFmtId="218" fontId="84" fillId="0" borderId="0" applyFont="0" applyFill="0" applyBorder="0" applyAlignment="0" applyProtection="0"/>
    <xf numFmtId="0" fontId="2" fillId="43" borderId="82" applyNumberFormat="0" applyFont="0" applyBorder="0" applyAlignment="0" applyProtection="0"/>
    <xf numFmtId="0" fontId="2" fillId="43" borderId="82" applyNumberFormat="0" applyFont="0" applyBorder="0" applyAlignment="0" applyProtection="0"/>
    <xf numFmtId="0" fontId="2" fillId="43" borderId="82" applyNumberFormat="0" applyFont="0" applyBorder="0" applyAlignment="0" applyProtection="0"/>
    <xf numFmtId="0" fontId="2" fillId="43" borderId="82" applyNumberFormat="0" applyFont="0" applyBorder="0" applyAlignment="0" applyProtection="0"/>
    <xf numFmtId="0" fontId="2" fillId="43" borderId="82" applyNumberFormat="0" applyFont="0" applyBorder="0" applyAlignment="0" applyProtection="0"/>
    <xf numFmtId="0" fontId="2" fillId="43" borderId="82" applyNumberFormat="0" applyFont="0" applyBorder="0" applyAlignment="0" applyProtection="0"/>
    <xf numFmtId="0" fontId="2" fillId="43" borderId="82" applyNumberFormat="0" applyFont="0" applyBorder="0" applyAlignment="0" applyProtection="0"/>
    <xf numFmtId="0" fontId="2" fillId="43" borderId="82" applyNumberFormat="0" applyFont="0" applyBorder="0" applyAlignment="0" applyProtection="0"/>
    <xf numFmtId="0" fontId="2" fillId="43" borderId="82" applyNumberFormat="0" applyFont="0" applyBorder="0" applyAlignment="0" applyProtection="0"/>
    <xf numFmtId="0" fontId="2" fillId="43" borderId="82" applyNumberFormat="0" applyFont="0" applyBorder="0" applyAlignment="0" applyProtection="0"/>
    <xf numFmtId="189" fontId="69" fillId="0" borderId="0"/>
    <xf numFmtId="180" fontId="2" fillId="0" borderId="0"/>
    <xf numFmtId="180" fontId="2" fillId="0" borderId="0"/>
    <xf numFmtId="180" fontId="2" fillId="0" borderId="0"/>
    <xf numFmtId="180" fontId="2" fillId="0" borderId="0"/>
    <xf numFmtId="180" fontId="2" fillId="0" borderId="0"/>
    <xf numFmtId="180" fontId="2" fillId="0" borderId="0"/>
    <xf numFmtId="180" fontId="2" fillId="0" borderId="0"/>
    <xf numFmtId="180" fontId="2" fillId="0" borderId="0"/>
    <xf numFmtId="18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5" fillId="0" borderId="0"/>
    <xf numFmtId="0" fontId="65" fillId="0" borderId="0"/>
    <xf numFmtId="0" fontId="65" fillId="0" borderId="0"/>
    <xf numFmtId="0" fontId="2" fillId="0" borderId="0"/>
    <xf numFmtId="0" fontId="2" fillId="0" borderId="0"/>
    <xf numFmtId="0" fontId="65" fillId="0" borderId="0"/>
    <xf numFmtId="0" fontId="65"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65" fillId="0" borderId="0"/>
    <xf numFmtId="0" fontId="65" fillId="0" borderId="0"/>
    <xf numFmtId="0" fontId="1" fillId="0" borderId="0"/>
    <xf numFmtId="0" fontId="65" fillId="0" borderId="0"/>
    <xf numFmtId="0" fontId="1" fillId="0" borderId="0"/>
    <xf numFmtId="0" fontId="65" fillId="0" borderId="0"/>
    <xf numFmtId="0" fontId="1" fillId="0" borderId="0"/>
    <xf numFmtId="0" fontId="65" fillId="0" borderId="0"/>
    <xf numFmtId="0" fontId="1" fillId="0" borderId="0"/>
    <xf numFmtId="0" fontId="65" fillId="0" borderId="0"/>
    <xf numFmtId="0" fontId="2" fillId="0" borderId="0" applyFont="0" applyFill="0" applyBorder="0" applyAlignment="0" applyProtection="0"/>
    <xf numFmtId="0" fontId="2" fillId="0" borderId="0" applyFont="0" applyFill="0" applyBorder="0" applyAlignment="0" applyProtection="0"/>
    <xf numFmtId="0" fontId="1" fillId="0" borderId="0"/>
    <xf numFmtId="0" fontId="65" fillId="0" borderId="0"/>
    <xf numFmtId="0" fontId="1" fillId="0" borderId="0"/>
    <xf numFmtId="0" fontId="65" fillId="0" borderId="0"/>
    <xf numFmtId="0" fontId="65"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5" fillId="0" borderId="0"/>
    <xf numFmtId="0" fontId="65" fillId="0" borderId="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66"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217" fontId="21" fillId="0" borderId="0"/>
    <xf numFmtId="194" fontId="21" fillId="0" borderId="0"/>
    <xf numFmtId="219" fontId="21" fillId="0" borderId="0"/>
    <xf numFmtId="211" fontId="21" fillId="0" borderId="0"/>
    <xf numFmtId="196" fontId="1" fillId="0" borderId="0"/>
    <xf numFmtId="219" fontId="1" fillId="0" borderId="0"/>
    <xf numFmtId="0" fontId="21" fillId="0" borderId="0"/>
    <xf numFmtId="0" fontId="21" fillId="0" borderId="0"/>
    <xf numFmtId="0" fontId="21" fillId="0" borderId="0"/>
    <xf numFmtId="0" fontId="1" fillId="0" borderId="0"/>
    <xf numFmtId="0" fontId="21" fillId="0" borderId="0"/>
    <xf numFmtId="0" fontId="2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 fillId="0" borderId="0"/>
    <xf numFmtId="0" fontId="21" fillId="0" borderId="0"/>
    <xf numFmtId="0" fontId="21" fillId="0" borderId="0"/>
    <xf numFmtId="0" fontId="21" fillId="0" borderId="0"/>
    <xf numFmtId="0" fontId="21" fillId="0" borderId="0"/>
    <xf numFmtId="0" fontId="1" fillId="0" borderId="0"/>
    <xf numFmtId="0" fontId="2" fillId="0" borderId="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90" fontId="21" fillId="0" borderId="0"/>
    <xf numFmtId="0" fontId="66" fillId="0" borderId="0"/>
    <xf numFmtId="0" fontId="27" fillId="0" borderId="0"/>
    <xf numFmtId="0" fontId="21" fillId="0" borderId="0"/>
    <xf numFmtId="208" fontId="2" fillId="0" borderId="0"/>
    <xf numFmtId="208" fontId="2" fillId="0" borderId="0"/>
    <xf numFmtId="37" fontId="2" fillId="0" borderId="0"/>
    <xf numFmtId="190" fontId="2" fillId="0" borderId="0"/>
    <xf numFmtId="186" fontId="2" fillId="0" borderId="0"/>
    <xf numFmtId="18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6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6" fontId="2" fillId="0" borderId="0"/>
    <xf numFmtId="186" fontId="2" fillId="0" borderId="0"/>
    <xf numFmtId="0" fontId="2" fillId="0" borderId="0"/>
    <xf numFmtId="0" fontId="2" fillId="0" borderId="0" applyAlignment="0" applyProtection="0"/>
    <xf numFmtId="0" fontId="2" fillId="0" borderId="0" applyAlignment="0" applyProtection="0"/>
    <xf numFmtId="208" fontId="66" fillId="0" borderId="0"/>
    <xf numFmtId="208"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5"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7" fillId="0" borderId="0"/>
    <xf numFmtId="0" fontId="21" fillId="0" borderId="0"/>
    <xf numFmtId="0" fontId="2" fillId="0" borderId="0"/>
    <xf numFmtId="0" fontId="2" fillId="0" borderId="0"/>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21" fillId="0" borderId="0"/>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6" fillId="0" borderId="0"/>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1" fillId="0" borderId="0"/>
    <xf numFmtId="0" fontId="66" fillId="0" borderId="0"/>
    <xf numFmtId="0" fontId="27"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5"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ont="0" applyFill="0" applyBorder="0" applyAlignment="0" applyProtection="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2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2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6"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2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2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2" fillId="0" borderId="0"/>
    <xf numFmtId="0" fontId="2" fillId="57" borderId="48" applyNumberFormat="0" applyFont="0" applyBorder="0" applyAlignment="0" applyProtection="0"/>
    <xf numFmtId="0" fontId="2" fillId="57" borderId="48" applyNumberFormat="0" applyFont="0" applyBorder="0" applyAlignment="0" applyProtection="0"/>
    <xf numFmtId="0" fontId="2" fillId="57" borderId="48" applyNumberFormat="0" applyFont="0" applyBorder="0" applyAlignment="0" applyProtection="0"/>
    <xf numFmtId="0" fontId="2" fillId="57" borderId="48" applyNumberFormat="0" applyFont="0" applyBorder="0" applyAlignment="0" applyProtection="0"/>
    <xf numFmtId="0" fontId="2" fillId="57" borderId="48" applyNumberFormat="0" applyFont="0" applyBorder="0" applyAlignment="0" applyProtection="0"/>
    <xf numFmtId="0" fontId="2" fillId="57" borderId="48" applyNumberFormat="0" applyFont="0" applyBorder="0" applyAlignment="0" applyProtection="0"/>
    <xf numFmtId="0" fontId="2" fillId="57" borderId="48" applyNumberFormat="0" applyFont="0" applyBorder="0" applyAlignment="0" applyProtection="0"/>
    <xf numFmtId="0" fontId="2" fillId="57" borderId="48" applyNumberFormat="0" applyFont="0" applyBorder="0" applyAlignment="0" applyProtection="0"/>
    <xf numFmtId="0" fontId="2" fillId="57" borderId="48" applyNumberFormat="0" applyFont="0" applyBorder="0" applyAlignment="0" applyProtection="0"/>
    <xf numFmtId="0" fontId="2" fillId="57" borderId="48" applyNumberFormat="0" applyFont="0" applyBorder="0" applyAlignment="0" applyProtection="0"/>
    <xf numFmtId="0" fontId="21" fillId="14" borderId="16" applyNumberFormat="0" applyFont="0" applyAlignment="0" applyProtection="0"/>
    <xf numFmtId="0" fontId="21" fillId="14" borderId="16" applyNumberFormat="0" applyFont="0" applyAlignment="0" applyProtection="0"/>
    <xf numFmtId="0" fontId="87" fillId="0" borderId="0"/>
    <xf numFmtId="221" fontId="2" fillId="0" borderId="0">
      <alignment horizontal="left"/>
    </xf>
    <xf numFmtId="221" fontId="2" fillId="0" borderId="0">
      <alignment horizontal="left"/>
    </xf>
    <xf numFmtId="221" fontId="2" fillId="0" borderId="0">
      <alignment horizontal="left"/>
    </xf>
    <xf numFmtId="221" fontId="2" fillId="0" borderId="0">
      <alignment horizontal="left"/>
    </xf>
    <xf numFmtId="221" fontId="2" fillId="0" borderId="0">
      <alignment horizontal="left"/>
    </xf>
    <xf numFmtId="221" fontId="2" fillId="0" borderId="0">
      <alignment horizontal="left"/>
    </xf>
    <xf numFmtId="221" fontId="2" fillId="0" borderId="0">
      <alignment horizontal="left"/>
    </xf>
    <xf numFmtId="221" fontId="2" fillId="0" borderId="0">
      <alignment horizontal="left"/>
    </xf>
    <xf numFmtId="221" fontId="2" fillId="0" borderId="0">
      <alignment horizontal="left"/>
    </xf>
    <xf numFmtId="221" fontId="2" fillId="0" borderId="0">
      <alignment horizontal="left"/>
    </xf>
    <xf numFmtId="221" fontId="2" fillId="0" borderId="0">
      <alignment horizontal="left"/>
    </xf>
    <xf numFmtId="0" fontId="70" fillId="0" borderId="83"/>
    <xf numFmtId="0" fontId="40" fillId="44" borderId="13" applyNumberFormat="0" applyAlignment="0" applyProtection="0"/>
    <xf numFmtId="195" fontId="2" fillId="0" borderId="0" applyFont="0" applyFill="0" applyBorder="0" applyAlignment="0" applyProtection="0"/>
    <xf numFmtId="195" fontId="2" fillId="0" borderId="0" applyFont="0" applyFill="0" applyBorder="0" applyAlignment="0" applyProtection="0"/>
    <xf numFmtId="195" fontId="2" fillId="0" borderId="0" applyFont="0" applyFill="0" applyBorder="0" applyAlignment="0" applyProtection="0"/>
    <xf numFmtId="195" fontId="2" fillId="0" borderId="0" applyFont="0" applyFill="0" applyBorder="0" applyAlignment="0" applyProtection="0"/>
    <xf numFmtId="195" fontId="2" fillId="0" borderId="0" applyFont="0" applyFill="0" applyBorder="0" applyAlignment="0" applyProtection="0"/>
    <xf numFmtId="195" fontId="2" fillId="0" borderId="0" applyFont="0" applyFill="0" applyBorder="0" applyAlignment="0" applyProtection="0"/>
    <xf numFmtId="195" fontId="2" fillId="0" borderId="0" applyFont="0" applyFill="0" applyBorder="0" applyAlignment="0" applyProtection="0"/>
    <xf numFmtId="195" fontId="2" fillId="0" borderId="0" applyFont="0" applyFill="0" applyBorder="0" applyAlignment="0" applyProtection="0"/>
    <xf numFmtId="195" fontId="2" fillId="0" borderId="0" applyFont="0" applyFill="0" applyBorder="0" applyAlignment="0" applyProtection="0"/>
    <xf numFmtId="195"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1" fillId="0" borderId="0" applyFont="0" applyFill="0" applyBorder="0" applyAlignment="0" applyProtection="0"/>
    <xf numFmtId="9" fontId="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1" fillId="0" borderId="0" applyFont="0" applyFill="0" applyBorder="0" applyAlignment="0" applyProtection="0"/>
    <xf numFmtId="9" fontId="77" fillId="0" borderId="0" applyFont="0" applyFill="0" applyBorder="0" applyAlignment="0" applyProtection="0"/>
    <xf numFmtId="9" fontId="2" fillId="0" borderId="0" applyFill="0" applyBorder="0" applyAlignment="0" applyProtection="0"/>
    <xf numFmtId="9" fontId="21" fillId="0" borderId="0" applyFont="0" applyFill="0" applyBorder="0" applyAlignment="0" applyProtection="0"/>
    <xf numFmtId="9" fontId="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1"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6"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192" fontId="2" fillId="0" borderId="0" applyFill="0" applyBorder="0" applyAlignment="0"/>
    <xf numFmtId="0" fontId="2" fillId="58" borderId="0"/>
    <xf numFmtId="0" fontId="22" fillId="0" borderId="0"/>
    <xf numFmtId="0" fontId="72" fillId="0" borderId="0" applyNumberFormat="0"/>
    <xf numFmtId="0" fontId="22" fillId="0" borderId="0"/>
    <xf numFmtId="0" fontId="22" fillId="0" borderId="0"/>
    <xf numFmtId="0" fontId="22" fillId="0" borderId="0"/>
    <xf numFmtId="0" fontId="85" fillId="0" borderId="0"/>
    <xf numFmtId="0" fontId="88" fillId="59" borderId="48" applyNumberFormat="0" applyAlignment="0" applyProtection="0">
      <alignment vertical="top" wrapText="1"/>
    </xf>
    <xf numFmtId="49" fontId="2" fillId="0" borderId="48" applyFont="0" applyFill="0" applyBorder="0" applyAlignment="0" applyProtection="0">
      <alignment horizontal="center"/>
    </xf>
    <xf numFmtId="49" fontId="2" fillId="0" borderId="48" applyFont="0" applyFill="0" applyBorder="0" applyAlignment="0" applyProtection="0">
      <alignment horizontal="center"/>
    </xf>
    <xf numFmtId="49" fontId="13" fillId="0" borderId="0" applyFill="0" applyBorder="0" applyAlignment="0"/>
    <xf numFmtId="222" fontId="2" fillId="0" borderId="0" applyFill="0" applyBorder="0" applyAlignment="0"/>
    <xf numFmtId="222" fontId="2" fillId="0" borderId="0" applyFill="0" applyBorder="0" applyAlignment="0"/>
    <xf numFmtId="222" fontId="2" fillId="0" borderId="0" applyFill="0" applyBorder="0" applyAlignment="0"/>
    <xf numFmtId="222" fontId="2" fillId="0" borderId="0" applyFill="0" applyBorder="0" applyAlignment="0"/>
    <xf numFmtId="222" fontId="2" fillId="0" borderId="0" applyFill="0" applyBorder="0" applyAlignment="0"/>
    <xf numFmtId="222" fontId="2" fillId="0" borderId="0" applyFill="0" applyBorder="0" applyAlignment="0"/>
    <xf numFmtId="222" fontId="2" fillId="0" borderId="0" applyFill="0" applyBorder="0" applyAlignment="0"/>
    <xf numFmtId="222" fontId="2" fillId="0" borderId="0" applyFill="0" applyBorder="0" applyAlignment="0"/>
    <xf numFmtId="222" fontId="2" fillId="0" borderId="0" applyFill="0" applyBorder="0" applyAlignment="0"/>
    <xf numFmtId="222" fontId="2" fillId="0" borderId="0" applyFill="0" applyBorder="0" applyAlignment="0"/>
    <xf numFmtId="222"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92" fillId="0" borderId="0" applyNumberFormat="0" applyFill="0" applyBorder="0" applyAlignment="0" applyProtection="0"/>
    <xf numFmtId="0" fontId="46" fillId="0" borderId="84" applyNumberFormat="0" applyFill="0" applyAlignment="0" applyProtection="0"/>
    <xf numFmtId="0" fontId="26" fillId="0" borderId="85" applyNumberFormat="0" applyFill="0" applyAlignment="0" applyProtection="0"/>
    <xf numFmtId="0" fontId="26" fillId="0" borderId="85" applyNumberFormat="0" applyFill="0" applyAlignment="0" applyProtection="0"/>
    <xf numFmtId="0" fontId="26" fillId="0" borderId="85" applyNumberFormat="0" applyFill="0" applyAlignment="0" applyProtection="0"/>
    <xf numFmtId="0" fontId="26" fillId="0" borderId="85" applyNumberFormat="0" applyFill="0" applyAlignment="0" applyProtection="0"/>
    <xf numFmtId="0" fontId="26" fillId="0" borderId="85" applyNumberFormat="0" applyFill="0" applyAlignment="0" applyProtection="0"/>
    <xf numFmtId="221" fontId="2" fillId="0" borderId="0">
      <alignment horizontal="left"/>
    </xf>
    <xf numFmtId="221" fontId="2" fillId="0" borderId="0">
      <alignment horizontal="left"/>
    </xf>
    <xf numFmtId="221" fontId="2" fillId="0" borderId="0">
      <alignment horizontal="left"/>
    </xf>
    <xf numFmtId="221" fontId="2" fillId="0" borderId="0">
      <alignment horizontal="left"/>
    </xf>
    <xf numFmtId="221" fontId="2" fillId="0" borderId="0">
      <alignment horizontal="left"/>
    </xf>
    <xf numFmtId="221" fontId="2" fillId="0" borderId="0">
      <alignment horizontal="left"/>
    </xf>
    <xf numFmtId="221" fontId="2" fillId="0" borderId="0">
      <alignment horizontal="left"/>
    </xf>
    <xf numFmtId="221" fontId="2" fillId="0" borderId="0">
      <alignment horizontal="left"/>
    </xf>
    <xf numFmtId="221" fontId="2" fillId="0" borderId="0">
      <alignment horizontal="left"/>
    </xf>
    <xf numFmtId="221" fontId="2" fillId="0" borderId="0">
      <alignment horizontal="left"/>
    </xf>
    <xf numFmtId="221" fontId="2" fillId="0" borderId="0">
      <alignment horizontal="left"/>
    </xf>
    <xf numFmtId="0" fontId="71" fillId="0" borderId="0">
      <alignment vertical="top"/>
    </xf>
    <xf numFmtId="182" fontId="2" fillId="0" borderId="0" applyFont="0" applyFill="0" applyBorder="0" applyAlignment="0" applyProtection="0"/>
    <xf numFmtId="166" fontId="2" fillId="0" borderId="0" applyFont="0" applyFill="0" applyBorder="0" applyAlignment="0" applyProtection="0"/>
    <xf numFmtId="0" fontId="89" fillId="59" borderId="0" applyNumberFormat="0" applyAlignment="0" applyProtection="0"/>
    <xf numFmtId="0" fontId="2" fillId="0" borderId="0"/>
    <xf numFmtId="0" fontId="73" fillId="0" borderId="0">
      <alignment vertical="center"/>
    </xf>
    <xf numFmtId="0" fontId="22" fillId="0" borderId="0"/>
    <xf numFmtId="0" fontId="97" fillId="0" borderId="0"/>
    <xf numFmtId="0" fontId="97" fillId="0" borderId="0"/>
    <xf numFmtId="0" fontId="97" fillId="0" borderId="0"/>
    <xf numFmtId="0" fontId="97" fillId="0" borderId="0"/>
    <xf numFmtId="167" fontId="97" fillId="0" borderId="0" applyFont="0" applyFill="0" applyBorder="0" applyAlignment="0" applyProtection="0"/>
    <xf numFmtId="167" fontId="97" fillId="0" borderId="0" applyFont="0" applyFill="0" applyBorder="0" applyAlignment="0" applyProtection="0"/>
    <xf numFmtId="167" fontId="97" fillId="0" borderId="0" applyFont="0" applyFill="0" applyBorder="0" applyAlignment="0" applyProtection="0"/>
    <xf numFmtId="44" fontId="1" fillId="0" borderId="0" applyFont="0" applyFill="0" applyBorder="0" applyAlignment="0" applyProtection="0"/>
    <xf numFmtId="0" fontId="49" fillId="0" borderId="0" applyNumberFormat="0" applyFill="0" applyBorder="0" applyAlignment="0" applyProtection="0"/>
    <xf numFmtId="0" fontId="24" fillId="0" borderId="0">
      <alignment wrapText="1"/>
    </xf>
    <xf numFmtId="9" fontId="24" fillId="0" borderId="0" applyFont="0" applyFill="0" applyBorder="0" applyAlignment="0" applyProtection="0"/>
    <xf numFmtId="0" fontId="103" fillId="0" borderId="9" applyNumberFormat="0" applyFill="0" applyAlignment="0" applyProtection="0"/>
    <xf numFmtId="0" fontId="104" fillId="0" borderId="10" applyNumberFormat="0" applyFill="0" applyAlignment="0" applyProtection="0"/>
    <xf numFmtId="0" fontId="105" fillId="0" borderId="11" applyNumberFormat="0" applyFill="0" applyAlignment="0" applyProtection="0"/>
    <xf numFmtId="0" fontId="105" fillId="0" borderId="0" applyNumberFormat="0" applyFill="0" applyBorder="0" applyAlignment="0" applyProtection="0"/>
    <xf numFmtId="0" fontId="106" fillId="8" borderId="0" applyNumberFormat="0" applyBorder="0" applyAlignment="0" applyProtection="0"/>
    <xf numFmtId="0" fontId="107" fillId="9" borderId="0" applyNumberFormat="0" applyBorder="0" applyAlignment="0" applyProtection="0"/>
    <xf numFmtId="0" fontId="108" fillId="10" borderId="0" applyNumberFormat="0" applyBorder="0" applyAlignment="0" applyProtection="0"/>
    <xf numFmtId="0" fontId="109" fillId="11" borderId="12" applyNumberFormat="0" applyAlignment="0" applyProtection="0"/>
    <xf numFmtId="0" fontId="110" fillId="12" borderId="13" applyNumberFormat="0" applyAlignment="0" applyProtection="0"/>
    <xf numFmtId="0" fontId="111" fillId="12" borderId="12" applyNumberFormat="0" applyAlignment="0" applyProtection="0"/>
    <xf numFmtId="0" fontId="112" fillId="0" borderId="14" applyNumberFormat="0" applyFill="0" applyAlignment="0" applyProtection="0"/>
    <xf numFmtId="0" fontId="113" fillId="13" borderId="15" applyNumberFormat="0" applyAlignment="0" applyProtection="0"/>
    <xf numFmtId="0" fontId="12" fillId="0" borderId="0" applyNumberFormat="0" applyFill="0" applyBorder="0" applyAlignment="0" applyProtection="0"/>
    <xf numFmtId="0" fontId="24" fillId="14" borderId="16" applyNumberFormat="0" applyFont="0" applyAlignment="0" applyProtection="0"/>
    <xf numFmtId="0" fontId="114" fillId="0" borderId="0" applyNumberFormat="0" applyFill="0" applyBorder="0" applyAlignment="0" applyProtection="0"/>
    <xf numFmtId="0" fontId="101" fillId="0" borderId="17" applyNumberFormat="0" applyFill="0" applyAlignment="0" applyProtection="0"/>
    <xf numFmtId="0" fontId="115"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15"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15"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15"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15" fillId="31"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115" fillId="35" borderId="0" applyNumberFormat="0" applyBorder="0" applyAlignment="0" applyProtection="0"/>
    <xf numFmtId="0" fontId="24" fillId="36" borderId="0" applyNumberFormat="0" applyBorder="0" applyAlignment="0" applyProtection="0"/>
    <xf numFmtId="0" fontId="24" fillId="37" borderId="0" applyNumberFormat="0" applyBorder="0" applyAlignment="0" applyProtection="0"/>
    <xf numFmtId="0" fontId="24" fillId="38" borderId="0" applyNumberFormat="0" applyBorder="0" applyAlignment="0" applyProtection="0"/>
    <xf numFmtId="0" fontId="100" fillId="0" borderId="0"/>
    <xf numFmtId="0" fontId="2" fillId="0" borderId="0"/>
    <xf numFmtId="167" fontId="1" fillId="0" borderId="0" applyFont="0" applyFill="0" applyBorder="0" applyAlignment="0" applyProtection="0"/>
    <xf numFmtId="179" fontId="2"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0" fontId="116" fillId="0" borderId="0"/>
    <xf numFmtId="223" fontId="1" fillId="0" borderId="0" applyFont="0" applyFill="0" applyBorder="0" applyAlignment="0" applyProtection="0"/>
    <xf numFmtId="167" fontId="2" fillId="0" borderId="0" applyFont="0" applyFill="0" applyBorder="0" applyAlignment="0" applyProtection="0"/>
    <xf numFmtId="224" fontId="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223" fontId="1" fillId="0" borderId="0" applyFont="0" applyFill="0" applyBorder="0" applyAlignment="0" applyProtection="0"/>
    <xf numFmtId="224" fontId="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0" fontId="33" fillId="0" borderId="9" applyNumberFormat="0" applyFill="0" applyAlignment="0" applyProtection="0"/>
    <xf numFmtId="0" fontId="34" fillId="0" borderId="10" applyNumberFormat="0" applyFill="0" applyAlignment="0" applyProtection="0"/>
    <xf numFmtId="0" fontId="35" fillId="0" borderId="11" applyNumberFormat="0" applyFill="0" applyAlignment="0" applyProtection="0"/>
    <xf numFmtId="0" fontId="35" fillId="0" borderId="0" applyNumberFormat="0" applyFill="0" applyBorder="0" applyAlignment="0" applyProtection="0"/>
    <xf numFmtId="0" fontId="36" fillId="8" borderId="0" applyNumberFormat="0" applyBorder="0" applyAlignment="0" applyProtection="0"/>
    <xf numFmtId="0" fontId="37" fillId="9" borderId="0" applyNumberFormat="0" applyBorder="0" applyAlignment="0" applyProtection="0"/>
    <xf numFmtId="0" fontId="38" fillId="10" borderId="0" applyNumberFormat="0" applyBorder="0" applyAlignment="0" applyProtection="0"/>
    <xf numFmtId="0" fontId="39" fillId="11" borderId="12" applyNumberFormat="0" applyAlignment="0" applyProtection="0"/>
    <xf numFmtId="0" fontId="40" fillId="12" borderId="13" applyNumberFormat="0" applyAlignment="0" applyProtection="0"/>
    <xf numFmtId="0" fontId="41" fillId="12" borderId="12" applyNumberFormat="0" applyAlignment="0" applyProtection="0"/>
    <xf numFmtId="0" fontId="42" fillId="0" borderId="14" applyNumberFormat="0" applyFill="0" applyAlignment="0" applyProtection="0"/>
    <xf numFmtId="0" fontId="43" fillId="13" borderId="15" applyNumberFormat="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0" borderId="17" applyNumberFormat="0" applyFill="0" applyAlignment="0" applyProtection="0"/>
    <xf numFmtId="0" fontId="47" fillId="15" borderId="0" applyNumberFormat="0" applyBorder="0" applyAlignment="0" applyProtection="0"/>
    <xf numFmtId="0" fontId="1" fillId="17" borderId="0" applyNumberFormat="0" applyBorder="0" applyAlignment="0" applyProtection="0"/>
    <xf numFmtId="0" fontId="47" fillId="18" borderId="0" applyNumberFormat="0" applyBorder="0" applyAlignment="0" applyProtection="0"/>
    <xf numFmtId="0" fontId="47" fillId="19" borderId="0" applyNumberFormat="0" applyBorder="0" applyAlignment="0" applyProtection="0"/>
    <xf numFmtId="0" fontId="1" fillId="21" borderId="0" applyNumberFormat="0" applyBorder="0" applyAlignment="0" applyProtection="0"/>
    <xf numFmtId="0" fontId="47" fillId="22" borderId="0" applyNumberFormat="0" applyBorder="0" applyAlignment="0" applyProtection="0"/>
    <xf numFmtId="0" fontId="47" fillId="23" borderId="0" applyNumberFormat="0" applyBorder="0" applyAlignment="0" applyProtection="0"/>
    <xf numFmtId="0" fontId="47" fillId="27" borderId="0" applyNumberFormat="0" applyBorder="0" applyAlignment="0" applyProtection="0"/>
    <xf numFmtId="0" fontId="1" fillId="29" borderId="0" applyNumberFormat="0" applyBorder="0" applyAlignment="0" applyProtection="0"/>
    <xf numFmtId="0" fontId="47"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7" fillId="34" borderId="0" applyNumberFormat="0" applyBorder="0" applyAlignment="0" applyProtection="0"/>
    <xf numFmtId="0" fontId="47"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1" fillId="0" borderId="0" applyFont="0" applyFill="0" applyBorder="0" applyAlignment="0" applyProtection="0"/>
    <xf numFmtId="1" fontId="2" fillId="5" borderId="0"/>
    <xf numFmtId="1" fontId="2" fillId="5" borderId="0"/>
    <xf numFmtId="1" fontId="2" fillId="5" borderId="0"/>
    <xf numFmtId="167" fontId="2" fillId="0" borderId="0" applyFont="0" applyFill="0" applyBorder="0" applyAlignment="0" applyProtection="0"/>
    <xf numFmtId="169" fontId="2" fillId="0" borderId="0" applyFont="0" applyFill="0" applyBorder="0" applyAlignment="0" applyProtection="0"/>
    <xf numFmtId="166" fontId="1" fillId="0" borderId="0" applyFont="0" applyFill="0" applyBorder="0" applyAlignment="0" applyProtection="0"/>
    <xf numFmtId="0" fontId="10" fillId="0" borderId="133">
      <alignment horizontal="left" vertical="center"/>
    </xf>
    <xf numFmtId="0" fontId="8" fillId="0" borderId="0"/>
    <xf numFmtId="0" fontId="1" fillId="0" borderId="0"/>
    <xf numFmtId="167" fontId="1" fillId="0" borderId="0" applyFont="0" applyFill="0" applyBorder="0" applyAlignment="0" applyProtection="0"/>
    <xf numFmtId="9" fontId="1" fillId="0" borderId="0" applyFont="0" applyFill="0" applyBorder="0" applyAlignment="0" applyProtection="0"/>
    <xf numFmtId="0" fontId="24" fillId="17" borderId="0" applyNumberFormat="0" applyBorder="0" applyAlignment="0" applyProtection="0"/>
    <xf numFmtId="0" fontId="109" fillId="11" borderId="12" applyNumberFormat="0" applyAlignment="0" applyProtection="0"/>
    <xf numFmtId="43" fontId="2" fillId="0" borderId="0" applyFont="0" applyFill="0" applyBorder="0" applyAlignment="0" applyProtection="0"/>
    <xf numFmtId="4" fontId="26" fillId="0" borderId="0" applyFill="0" applyBorder="0" applyAlignment="0" applyProtection="0"/>
    <xf numFmtId="167" fontId="1"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43" fontId="65" fillId="0" borderId="0" applyFont="0" applyFill="0" applyBorder="0" applyAlignment="0" applyProtection="0"/>
    <xf numFmtId="167" fontId="65" fillId="0" borderId="0" applyFont="0" applyFill="0" applyBorder="0" applyAlignment="0" applyProtection="0"/>
    <xf numFmtId="167" fontId="2" fillId="0" borderId="0" applyFont="0" applyFill="0" applyBorder="0" applyAlignment="0" applyProtection="0"/>
    <xf numFmtId="43" fontId="65" fillId="0" borderId="0" applyFont="0" applyFill="0" applyBorder="0" applyAlignment="0" applyProtection="0"/>
    <xf numFmtId="167" fontId="65" fillId="0" borderId="0" applyFont="0" applyFill="0" applyBorder="0" applyAlignment="0" applyProtection="0"/>
    <xf numFmtId="167" fontId="2" fillId="0" borderId="0" applyFont="0" applyFill="0" applyBorder="0" applyAlignment="0" applyProtection="0"/>
    <xf numFmtId="167" fontId="65" fillId="0" borderId="0" applyFont="0" applyFill="0" applyBorder="0" applyAlignment="0" applyProtection="0"/>
    <xf numFmtId="43" fontId="65" fillId="0" borderId="0" applyFont="0" applyFill="0" applyBorder="0" applyAlignment="0" applyProtection="0"/>
    <xf numFmtId="167" fontId="65" fillId="0" borderId="0" applyFont="0" applyFill="0" applyBorder="0" applyAlignment="0" applyProtection="0"/>
    <xf numFmtId="43" fontId="2" fillId="0" borderId="0" applyFont="0" applyFill="0" applyBorder="0" applyAlignment="0" applyProtection="0"/>
    <xf numFmtId="43" fontId="65" fillId="0" borderId="0" applyFont="0" applyFill="0" applyBorder="0" applyAlignment="0" applyProtection="0"/>
    <xf numFmtId="167" fontId="65" fillId="0" borderId="0" applyFont="0" applyFill="0" applyBorder="0" applyAlignment="0" applyProtection="0"/>
    <xf numFmtId="43"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167" fontId="65" fillId="0" borderId="0" applyFont="0" applyFill="0" applyBorder="0" applyAlignment="0" applyProtection="0"/>
    <xf numFmtId="43"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6" fontId="65" fillId="0" borderId="0" applyFont="0" applyFill="0" applyBorder="0" applyAlignment="0" applyProtection="0"/>
    <xf numFmtId="227" fontId="2" fillId="0" borderId="0" applyFont="0" applyFill="0" applyBorder="0" applyAlignment="0" applyProtection="0"/>
    <xf numFmtId="226" fontId="2" fillId="0" borderId="0" applyFont="0" applyFill="0" applyBorder="0" applyAlignment="0" applyProtection="0"/>
    <xf numFmtId="14" fontId="79" fillId="0" borderId="132" applyFont="0" applyFill="0" applyBorder="0" applyAlignment="0" applyProtection="0">
      <alignment horizontal="center"/>
      <protection locked="0"/>
    </xf>
    <xf numFmtId="4" fontId="79" fillId="0" borderId="132" applyFont="0" applyFill="0" applyBorder="0" applyAlignment="0" applyProtection="0">
      <alignment horizontal="center"/>
      <protection locked="0"/>
    </xf>
    <xf numFmtId="184" fontId="79" fillId="0" borderId="132" applyFont="0" applyFill="0" applyBorder="0" applyAlignment="0" applyProtection="0">
      <protection locked="0"/>
    </xf>
    <xf numFmtId="2" fontId="8" fillId="0" borderId="0" applyProtection="0"/>
    <xf numFmtId="0" fontId="67" fillId="0" borderId="0" applyProtection="0"/>
    <xf numFmtId="0" fontId="10" fillId="0" borderId="0" applyProtection="0"/>
    <xf numFmtId="225" fontId="117" fillId="6" borderId="0"/>
    <xf numFmtId="0"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 fillId="0" borderId="0"/>
    <xf numFmtId="0"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Font="0" applyFill="0" applyBorder="0" applyAlignment="0" applyProtection="0"/>
    <xf numFmtId="0" fontId="2" fillId="0" borderId="0"/>
    <xf numFmtId="0"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0" fillId="0" borderId="0"/>
    <xf numFmtId="9" fontId="65" fillId="0" borderId="0" applyFont="0" applyFill="0" applyBorder="0" applyAlignment="0" applyProtection="0"/>
    <xf numFmtId="49" fontId="2" fillId="0" borderId="132" applyFont="0" applyFill="0" applyBorder="0" applyAlignment="0" applyProtection="0">
      <alignment horizontal="center"/>
    </xf>
    <xf numFmtId="0" fontId="8" fillId="0" borderId="85" applyProtection="0"/>
    <xf numFmtId="167" fontId="1" fillId="0" borderId="0" applyFont="0" applyFill="0" applyBorder="0" applyAlignment="0" applyProtection="0"/>
    <xf numFmtId="0" fontId="1" fillId="0" borderId="0"/>
    <xf numFmtId="0" fontId="1" fillId="0" borderId="0"/>
    <xf numFmtId="167"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223" fontId="1" fillId="0" borderId="0" applyFont="0" applyFill="0" applyBorder="0" applyAlignment="0" applyProtection="0"/>
    <xf numFmtId="0" fontId="1" fillId="0" borderId="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43"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167"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223" fontId="1" fillId="0" borderId="0" applyFont="0" applyFill="0" applyBorder="0" applyAlignment="0" applyProtection="0"/>
    <xf numFmtId="0" fontId="1" fillId="0" borderId="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43" fontId="1" fillId="0" borderId="0" applyFont="0" applyFill="0" applyBorder="0" applyAlignment="0" applyProtection="0"/>
    <xf numFmtId="226" fontId="2" fillId="0" borderId="0" applyFont="0" applyFill="0" applyBorder="0" applyAlignment="0" applyProtection="0"/>
    <xf numFmtId="0" fontId="1" fillId="17" borderId="0" applyNumberFormat="0" applyBorder="0" applyAlignment="0" applyProtection="0"/>
    <xf numFmtId="226" fontId="2" fillId="0" borderId="0" applyFont="0" applyFill="0" applyBorder="0" applyAlignment="0" applyProtection="0"/>
    <xf numFmtId="226" fontId="2" fillId="0" borderId="0" applyFont="0" applyFill="0" applyBorder="0" applyAlignment="0" applyProtection="0"/>
    <xf numFmtId="0" fontId="1" fillId="2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226" fontId="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226" fontId="2"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226" fontId="2" fillId="0" borderId="0" applyFont="0" applyFill="0" applyBorder="0" applyAlignment="0" applyProtection="0"/>
    <xf numFmtId="166" fontId="1" fillId="0" borderId="0" applyFont="0" applyFill="0" applyBorder="0" applyAlignment="0" applyProtection="0"/>
    <xf numFmtId="172"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29"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5" borderId="0" applyNumberFormat="0" applyBorder="0" applyAlignment="0" applyProtection="0"/>
    <xf numFmtId="167" fontId="1" fillId="0" borderId="0" applyFont="0" applyFill="0" applyBorder="0" applyAlignment="0" applyProtection="0"/>
    <xf numFmtId="0" fontId="1" fillId="14" borderId="16" applyNumberFormat="0" applyFont="0" applyAlignment="0" applyProtection="0"/>
    <xf numFmtId="9" fontId="24" fillId="0" borderId="0" applyFont="0" applyFill="0" applyBorder="0" applyAlignment="0" applyProtection="0"/>
    <xf numFmtId="14" fontId="79" fillId="0" borderId="48" applyFont="0" applyFill="0" applyBorder="0" applyAlignment="0" applyProtection="0">
      <alignment horizontal="center"/>
      <protection locked="0"/>
    </xf>
    <xf numFmtId="4" fontId="79" fillId="0" borderId="48" applyFont="0" applyFill="0" applyBorder="0" applyAlignment="0" applyProtection="0">
      <alignment horizontal="center"/>
      <protection locked="0"/>
    </xf>
    <xf numFmtId="184" fontId="79" fillId="0" borderId="48" applyFont="0" applyFill="0" applyBorder="0" applyAlignment="0" applyProtection="0">
      <protection locked="0"/>
    </xf>
    <xf numFmtId="0" fontId="8" fillId="0" borderId="85" applyProtection="0"/>
    <xf numFmtId="0" fontId="100" fillId="0" borderId="0"/>
    <xf numFmtId="167"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167"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223" fontId="1" fillId="0" borderId="0" applyFont="0" applyFill="0" applyBorder="0" applyAlignment="0" applyProtection="0"/>
    <xf numFmtId="0" fontId="1" fillId="0" borderId="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167"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223"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72"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0" fillId="0" borderId="134" applyNumberFormat="0" applyAlignment="0" applyProtection="0">
      <alignment horizontal="lef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5" borderId="0" applyNumberFormat="0" applyBorder="0" applyAlignment="0" applyProtection="0"/>
    <xf numFmtId="167" fontId="1" fillId="0" borderId="0" applyFont="0" applyFill="0" applyBorder="0" applyAlignment="0" applyProtection="0"/>
    <xf numFmtId="0" fontId="1" fillId="14" borderId="16" applyNumberFormat="0" applyFont="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2"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2"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2"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167"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223" fontId="1" fillId="0" borderId="0" applyFont="0" applyFill="0" applyBorder="0" applyAlignment="0" applyProtection="0"/>
    <xf numFmtId="0" fontId="1" fillId="0" borderId="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43"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167"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223" fontId="1" fillId="0" borderId="0" applyFont="0" applyFill="0" applyBorder="0" applyAlignment="0" applyProtection="0"/>
    <xf numFmtId="0" fontId="1" fillId="0" borderId="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43" fontId="1" fillId="0" borderId="0" applyFont="0" applyFill="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72"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29"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5" borderId="0" applyNumberFormat="0" applyBorder="0" applyAlignment="0" applyProtection="0"/>
    <xf numFmtId="167" fontId="1" fillId="0" borderId="0" applyFont="0" applyFill="0" applyBorder="0" applyAlignment="0" applyProtection="0"/>
    <xf numFmtId="0" fontId="1" fillId="14" borderId="16" applyNumberFormat="0" applyFont="0" applyAlignment="0" applyProtection="0"/>
    <xf numFmtId="0" fontId="2" fillId="0" borderId="0"/>
    <xf numFmtId="0" fontId="24" fillId="0" borderId="0">
      <alignment wrapText="1"/>
    </xf>
    <xf numFmtId="0" fontId="24" fillId="0" borderId="0">
      <alignment wrapText="1"/>
    </xf>
    <xf numFmtId="0" fontId="24" fillId="0" borderId="0">
      <alignment wrapText="1"/>
    </xf>
    <xf numFmtId="167"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167"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223" fontId="1" fillId="0" borderId="0" applyFont="0" applyFill="0" applyBorder="0" applyAlignment="0" applyProtection="0"/>
    <xf numFmtId="0" fontId="1" fillId="0" borderId="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43" fontId="1" fillId="0" borderId="0" applyFont="0" applyFill="0" applyBorder="0" applyAlignment="0" applyProtection="0"/>
    <xf numFmtId="44" fontId="2"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167"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223" fontId="1" fillId="0" borderId="0" applyFont="0" applyFill="0" applyBorder="0" applyAlignment="0" applyProtection="0"/>
    <xf numFmtId="0" fontId="1" fillId="0" borderId="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43" fontId="1" fillId="0" borderId="0" applyFont="0" applyFill="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98" fontId="76" fillId="0" borderId="75" applyFont="0" applyFill="0" applyBorder="0" applyAlignment="0" applyProtection="0">
      <protection locked="0"/>
    </xf>
    <xf numFmtId="197" fontId="76" fillId="0" borderId="75" applyFont="0" applyFill="0" applyBorder="0" applyAlignment="0" applyProtection="0">
      <alignment horizontal="right"/>
      <protection locked="0"/>
    </xf>
    <xf numFmtId="172"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6" fillId="0" borderId="8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5" borderId="0" applyNumberFormat="0" applyBorder="0" applyAlignment="0" applyProtection="0"/>
    <xf numFmtId="167" fontId="1" fillId="0" borderId="0" applyFont="0" applyFill="0" applyBorder="0" applyAlignment="0" applyProtection="0"/>
    <xf numFmtId="0" fontId="1" fillId="14" borderId="16" applyNumberFormat="0" applyFont="0" applyAlignment="0" applyProtection="0"/>
    <xf numFmtId="14" fontId="79" fillId="0" borderId="48" applyFont="0" applyFill="0" applyBorder="0" applyAlignment="0" applyProtection="0">
      <alignment horizontal="center"/>
      <protection locked="0"/>
    </xf>
    <xf numFmtId="214" fontId="76" fillId="0" borderId="75" applyFont="0" applyFill="0" applyBorder="0" applyAlignment="0" applyProtection="0">
      <alignment horizontal="center"/>
      <protection locked="0"/>
    </xf>
    <xf numFmtId="184" fontId="79" fillId="0" borderId="48" applyFont="0" applyFill="0" applyBorder="0" applyAlignment="0" applyProtection="0">
      <protection locked="0"/>
    </xf>
    <xf numFmtId="4" fontId="79" fillId="0" borderId="48" applyFont="0" applyFill="0" applyBorder="0" applyAlignment="0" applyProtection="0">
      <alignment horizontal="center"/>
      <protection locked="0"/>
    </xf>
    <xf numFmtId="43" fontId="2" fillId="0" borderId="0" applyFont="0" applyFill="0" applyBorder="0" applyAlignment="0" applyProtection="0"/>
    <xf numFmtId="0" fontId="10" fillId="0" borderId="133">
      <alignment horizontal="left" vertical="center"/>
    </xf>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167"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223" fontId="1" fillId="0" borderId="0" applyFont="0" applyFill="0" applyBorder="0" applyAlignment="0" applyProtection="0"/>
    <xf numFmtId="0" fontId="1" fillId="0" borderId="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43"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167"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223" fontId="1" fillId="0" borderId="0" applyFont="0" applyFill="0" applyBorder="0" applyAlignment="0" applyProtection="0"/>
    <xf numFmtId="0" fontId="1" fillId="0" borderId="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43" fontId="1" fillId="0" borderId="0" applyFont="0" applyFill="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72"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29"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5" borderId="0" applyNumberFormat="0" applyBorder="0" applyAlignment="0" applyProtection="0"/>
    <xf numFmtId="167" fontId="1" fillId="0" borderId="0" applyFont="0" applyFill="0" applyBorder="0" applyAlignment="0" applyProtection="0"/>
    <xf numFmtId="0" fontId="1" fillId="14" borderId="16" applyNumberFormat="0" applyFont="0" applyAlignment="0" applyProtection="0"/>
    <xf numFmtId="167"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167"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223" fontId="1" fillId="0" borderId="0" applyFont="0" applyFill="0" applyBorder="0" applyAlignment="0" applyProtection="0"/>
    <xf numFmtId="0" fontId="1" fillId="0" borderId="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167"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223" fontId="1" fillId="0" borderId="0" applyFont="0" applyFill="0" applyBorder="0" applyAlignment="0" applyProtection="0"/>
    <xf numFmtId="0" fontId="1" fillId="0" borderId="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72"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5" borderId="0" applyNumberFormat="0" applyBorder="0" applyAlignment="0" applyProtection="0"/>
    <xf numFmtId="167" fontId="1" fillId="0" borderId="0" applyFont="0" applyFill="0" applyBorder="0" applyAlignment="0" applyProtection="0"/>
    <xf numFmtId="0" fontId="1" fillId="14" borderId="16" applyNumberFormat="0" applyFont="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2"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2"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2"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167"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223" fontId="1" fillId="0" borderId="0" applyFont="0" applyFill="0" applyBorder="0" applyAlignment="0" applyProtection="0"/>
    <xf numFmtId="0" fontId="1" fillId="0" borderId="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43"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167"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223" fontId="1" fillId="0" borderId="0" applyFont="0" applyFill="0" applyBorder="0" applyAlignment="0" applyProtection="0"/>
    <xf numFmtId="0" fontId="1" fillId="0" borderId="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43" fontId="1" fillId="0" borderId="0" applyFont="0" applyFill="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72"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29"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5" borderId="0" applyNumberFormat="0" applyBorder="0" applyAlignment="0" applyProtection="0"/>
    <xf numFmtId="167" fontId="1" fillId="0" borderId="0" applyFont="0" applyFill="0" applyBorder="0" applyAlignment="0" applyProtection="0"/>
    <xf numFmtId="0" fontId="1" fillId="14" borderId="16" applyNumberFormat="0" applyFont="0" applyAlignment="0" applyProtection="0"/>
    <xf numFmtId="0" fontId="1" fillId="0" borderId="0"/>
    <xf numFmtId="49" fontId="2" fillId="0" borderId="48" applyFont="0" applyFill="0" applyBorder="0" applyAlignment="0" applyProtection="0">
      <alignment horizontal="center"/>
    </xf>
    <xf numFmtId="0" fontId="8" fillId="0" borderId="85" applyProtection="0"/>
    <xf numFmtId="0" fontId="24" fillId="0" borderId="0">
      <alignment wrapText="1"/>
    </xf>
    <xf numFmtId="14" fontId="79" fillId="0" borderId="48" applyFont="0" applyFill="0" applyBorder="0" applyAlignment="0" applyProtection="0">
      <alignment horizontal="center"/>
      <protection locked="0"/>
    </xf>
    <xf numFmtId="4" fontId="79" fillId="0" borderId="48" applyFont="0" applyFill="0" applyBorder="0" applyAlignment="0" applyProtection="0">
      <alignment horizontal="center"/>
      <protection locked="0"/>
    </xf>
    <xf numFmtId="184" fontId="79" fillId="0" borderId="48" applyFont="0" applyFill="0" applyBorder="0" applyAlignment="0" applyProtection="0">
      <protection locked="0"/>
    </xf>
    <xf numFmtId="49" fontId="2" fillId="0" borderId="48" applyFont="0" applyFill="0" applyBorder="0" applyAlignment="0" applyProtection="0">
      <alignment horizontal="center"/>
    </xf>
    <xf numFmtId="0" fontId="8" fillId="0" borderId="85" applyProtection="0"/>
    <xf numFmtId="0" fontId="10" fillId="0" borderId="61" applyNumberFormat="0" applyAlignment="0" applyProtection="0">
      <alignment horizontal="left" vertical="center"/>
    </xf>
    <xf numFmtId="186" fontId="2" fillId="0" borderId="0"/>
    <xf numFmtId="0" fontId="2" fillId="0" borderId="0"/>
    <xf numFmtId="0" fontId="10" fillId="0" borderId="135" applyNumberFormat="0" applyAlignment="0" applyProtection="0">
      <alignment horizontal="left" vertical="center"/>
    </xf>
    <xf numFmtId="198" fontId="76" fillId="0" borderId="138" applyFont="0" applyFill="0" applyBorder="0" applyAlignment="0" applyProtection="0">
      <protection locked="0"/>
    </xf>
    <xf numFmtId="197" fontId="76" fillId="0" borderId="138" applyFont="0" applyFill="0" applyBorder="0" applyAlignment="0" applyProtection="0">
      <alignment horizontal="right"/>
      <protection locked="0"/>
    </xf>
    <xf numFmtId="0" fontId="26" fillId="0" borderId="137" applyNumberFormat="0" applyFill="0" applyAlignment="0" applyProtection="0"/>
    <xf numFmtId="14" fontId="79" fillId="0" borderId="132" applyFont="0" applyFill="0" applyBorder="0" applyAlignment="0" applyProtection="0">
      <alignment horizontal="center"/>
      <protection locked="0"/>
    </xf>
    <xf numFmtId="214" fontId="76" fillId="0" borderId="138" applyFont="0" applyFill="0" applyBorder="0" applyAlignment="0" applyProtection="0">
      <alignment horizontal="center"/>
      <protection locked="0"/>
    </xf>
    <xf numFmtId="184" fontId="79" fillId="0" borderId="132" applyFont="0" applyFill="0" applyBorder="0" applyAlignment="0" applyProtection="0">
      <protection locked="0"/>
    </xf>
    <xf numFmtId="4" fontId="79" fillId="0" borderId="132" applyFont="0" applyFill="0" applyBorder="0" applyAlignment="0" applyProtection="0">
      <alignment horizontal="center"/>
      <protection locked="0"/>
    </xf>
    <xf numFmtId="0" fontId="10" fillId="0" borderId="136" applyNumberFormat="0" applyAlignment="0" applyProtection="0">
      <alignment horizontal="left" vertical="center"/>
    </xf>
    <xf numFmtId="49" fontId="2" fillId="0" borderId="132" applyFont="0" applyFill="0" applyBorder="0" applyAlignment="0" applyProtection="0">
      <alignment horizontal="center"/>
    </xf>
    <xf numFmtId="0" fontId="8" fillId="0" borderId="137" applyProtection="0"/>
    <xf numFmtId="0" fontId="10" fillId="0" borderId="140">
      <alignment horizontal="left" vertical="center"/>
    </xf>
    <xf numFmtId="0" fontId="26" fillId="0" borderId="137" applyNumberFormat="0" applyFill="0" applyAlignment="0" applyProtection="0"/>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49" fontId="2" fillId="0" borderId="139" applyFont="0" applyFill="0" applyBorder="0" applyAlignment="0" applyProtection="0">
      <alignment horizontal="center"/>
    </xf>
    <xf numFmtId="0" fontId="8" fillId="0" borderId="137" applyProtection="0"/>
    <xf numFmtId="0" fontId="10" fillId="0" borderId="136" applyNumberFormat="0" applyAlignment="0" applyProtection="0">
      <alignment horizontal="left" vertical="center"/>
    </xf>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24" fillId="0" borderId="0"/>
    <xf numFmtId="9" fontId="24" fillId="0" borderId="0" applyFont="0" applyFill="0" applyBorder="0" applyAlignment="0" applyProtection="0"/>
    <xf numFmtId="0" fontId="2" fillId="0" borderId="0"/>
    <xf numFmtId="166" fontId="1" fillId="0" borderId="0" applyFont="0" applyFill="0" applyBorder="0" applyAlignment="0" applyProtection="0"/>
    <xf numFmtId="9" fontId="1" fillId="0" borderId="0" applyFont="0" applyFill="0" applyBorder="0" applyAlignment="0" applyProtection="0"/>
    <xf numFmtId="0" fontId="121" fillId="0" borderId="0" applyNumberFormat="0"/>
    <xf numFmtId="43" fontId="2" fillId="0" borderId="0" applyFont="0" applyFill="0" applyBorder="0" applyAlignment="0" applyProtection="0"/>
    <xf numFmtId="167" fontId="1" fillId="0" borderId="0" applyFont="0" applyFill="0" applyBorder="0" applyAlignment="0" applyProtection="0"/>
    <xf numFmtId="0" fontId="100" fillId="0" borderId="0"/>
    <xf numFmtId="0" fontId="24" fillId="0" borderId="0">
      <alignment wrapText="1"/>
    </xf>
    <xf numFmtId="0" fontId="24" fillId="0" borderId="0">
      <alignment wrapText="1"/>
    </xf>
    <xf numFmtId="0" fontId="24" fillId="0" borderId="0">
      <alignment wrapText="1"/>
    </xf>
    <xf numFmtId="0" fontId="24" fillId="0" borderId="0">
      <alignment wrapText="1"/>
    </xf>
    <xf numFmtId="0" fontId="24" fillId="0" borderId="0">
      <alignment wrapText="1"/>
    </xf>
    <xf numFmtId="0" fontId="24" fillId="0" borderId="0">
      <alignment wrapText="1"/>
    </xf>
    <xf numFmtId="0" fontId="24" fillId="0" borderId="0">
      <alignment wrapText="1"/>
    </xf>
    <xf numFmtId="0" fontId="49" fillId="0" borderId="0" applyNumberFormat="0" applyFill="0" applyBorder="0" applyAlignment="0" applyProtection="0"/>
    <xf numFmtId="0" fontId="24" fillId="18" borderId="0" applyNumberFormat="0" applyBorder="0" applyAlignment="0" applyProtection="0"/>
    <xf numFmtId="0" fontId="100" fillId="0" borderId="0"/>
    <xf numFmtId="0" fontId="2" fillId="0" borderId="0"/>
    <xf numFmtId="179" fontId="2" fillId="0" borderId="0" applyFont="0" applyFill="0" applyBorder="0" applyAlignment="0" applyProtection="0"/>
    <xf numFmtId="167" fontId="21" fillId="0" borderId="0" applyFont="0" applyFill="0" applyBorder="0" applyAlignment="0" applyProtection="0"/>
    <xf numFmtId="0" fontId="1" fillId="0" borderId="0"/>
    <xf numFmtId="0" fontId="1" fillId="0" borderId="0"/>
    <xf numFmtId="167" fontId="1" fillId="0" borderId="0" applyFont="0" applyFill="0" applyBorder="0" applyAlignment="0" applyProtection="0"/>
    <xf numFmtId="43" fontId="1" fillId="0" borderId="0" applyFont="0" applyFill="0" applyBorder="0" applyAlignment="0" applyProtection="0"/>
    <xf numFmtId="9" fontId="21" fillId="0" borderId="0" applyFont="0" applyFill="0" applyBorder="0" applyAlignment="0" applyProtection="0"/>
    <xf numFmtId="44" fontId="1" fillId="0" borderId="0" applyFont="0" applyFill="0" applyBorder="0" applyAlignment="0" applyProtection="0"/>
    <xf numFmtId="0" fontId="116" fillId="0" borderId="0"/>
    <xf numFmtId="22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26" fillId="0" borderId="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2" fillId="0" borderId="0"/>
    <xf numFmtId="0" fontId="24" fillId="0" borderId="0"/>
    <xf numFmtId="9" fontId="1" fillId="0" borderId="0" applyFont="0" applyFill="0" applyBorder="0" applyAlignment="0" applyProtection="0"/>
    <xf numFmtId="9" fontId="2" fillId="0" borderId="0" applyFill="0" applyBorder="0" applyAlignment="0" applyProtection="0"/>
    <xf numFmtId="43" fontId="2"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2"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2"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2"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2"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2"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2"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167" fontId="2" fillId="0" borderId="0" applyFont="0" applyFill="0" applyBorder="0" applyAlignment="0" applyProtection="0"/>
    <xf numFmtId="43" fontId="2" fillId="0" borderId="0" applyFont="0" applyFill="0" applyBorder="0" applyAlignment="0" applyProtection="0"/>
    <xf numFmtId="0" fontId="1" fillId="0" borderId="0"/>
    <xf numFmtId="44" fontId="1" fillId="0" borderId="0" applyFont="0" applyFill="0" applyBorder="0" applyAlignment="0" applyProtection="0"/>
    <xf numFmtId="0" fontId="122" fillId="0" borderId="0"/>
    <xf numFmtId="0" fontId="1" fillId="0" borderId="0"/>
    <xf numFmtId="44" fontId="2" fillId="0" borderId="0" applyFont="0" applyFill="0" applyBorder="0" applyAlignment="0" applyProtection="0"/>
    <xf numFmtId="9" fontId="1" fillId="0" borderId="0" applyFont="0" applyFill="0" applyBorder="0" applyAlignment="0" applyProtection="0"/>
    <xf numFmtId="0" fontId="1" fillId="0" borderId="0"/>
    <xf numFmtId="167" fontId="1" fillId="0" borderId="0" applyFont="0" applyFill="0" applyBorder="0" applyAlignment="0" applyProtection="0"/>
    <xf numFmtId="0" fontId="2" fillId="0" borderId="0"/>
    <xf numFmtId="0" fontId="1" fillId="0" borderId="0"/>
    <xf numFmtId="9" fontId="2" fillId="0" borderId="0" applyFont="0" applyFill="0" applyBorder="0" applyAlignment="0" applyProtection="0"/>
    <xf numFmtId="0" fontId="1" fillId="0" borderId="0"/>
    <xf numFmtId="0" fontId="2" fillId="0" borderId="0"/>
    <xf numFmtId="0" fontId="2" fillId="0" borderId="0"/>
    <xf numFmtId="0" fontId="1" fillId="0" borderId="0"/>
    <xf numFmtId="167" fontId="2" fillId="0" borderId="0" applyFont="0" applyFill="0" applyBorder="0" applyAlignment="0" applyProtection="0"/>
    <xf numFmtId="9" fontId="1" fillId="0" borderId="0" applyFont="0" applyFill="0" applyBorder="0" applyAlignment="0" applyProtection="0"/>
    <xf numFmtId="0" fontId="65" fillId="0" borderId="0"/>
    <xf numFmtId="0" fontId="2" fillId="0" borderId="0"/>
    <xf numFmtId="0" fontId="2" fillId="0" borderId="0"/>
    <xf numFmtId="0" fontId="123" fillId="0" borderId="0"/>
    <xf numFmtId="0" fontId="1" fillId="0" borderId="0"/>
    <xf numFmtId="167" fontId="1" fillId="0" borderId="0" applyFont="0" applyFill="0" applyBorder="0" applyAlignment="0" applyProtection="0"/>
    <xf numFmtId="186" fontId="2" fillId="0" borderId="0"/>
    <xf numFmtId="9" fontId="1" fillId="0" borderId="0" applyFont="0" applyFill="0" applyBorder="0" applyAlignment="0" applyProtection="0"/>
    <xf numFmtId="186" fontId="2" fillId="0" borderId="0"/>
    <xf numFmtId="186" fontId="2" fillId="0" borderId="0"/>
    <xf numFmtId="43" fontId="1" fillId="0" borderId="0" applyFont="0" applyFill="0" applyBorder="0" applyAlignment="0" applyProtection="0"/>
    <xf numFmtId="0" fontId="119" fillId="0" borderId="0"/>
    <xf numFmtId="0" fontId="65" fillId="0" borderId="0"/>
    <xf numFmtId="166" fontId="65" fillId="0" borderId="0" applyFont="0" applyFill="0" applyBorder="0" applyAlignment="0" applyProtection="0"/>
    <xf numFmtId="0" fontId="65" fillId="0" borderId="0"/>
    <xf numFmtId="43" fontId="65" fillId="0" borderId="0" applyFont="0" applyFill="0" applyBorder="0" applyAlignment="0" applyProtection="0"/>
    <xf numFmtId="0" fontId="65" fillId="0" borderId="0"/>
    <xf numFmtId="0" fontId="65" fillId="0" borderId="0"/>
    <xf numFmtId="0" fontId="65" fillId="0" borderId="0"/>
    <xf numFmtId="0" fontId="65" fillId="0" borderId="0"/>
    <xf numFmtId="0" fontId="65" fillId="0" borderId="0"/>
    <xf numFmtId="3" fontId="2" fillId="0" borderId="0" applyFont="0" applyFill="0" applyBorder="0" applyAlignment="0" applyProtection="0"/>
    <xf numFmtId="0" fontId="2"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167" fontId="2"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4" fontId="2" fillId="0" borderId="0" applyFont="0" applyFill="0" applyBorder="0" applyAlignment="0" applyProtection="0"/>
    <xf numFmtId="9"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167"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186" fontId="1" fillId="0" borderId="0"/>
    <xf numFmtId="186" fontId="1" fillId="0" borderId="0"/>
    <xf numFmtId="186" fontId="2" fillId="0" borderId="0"/>
    <xf numFmtId="186" fontId="2" fillId="0" borderId="0"/>
    <xf numFmtId="186" fontId="2" fillId="0" borderId="0"/>
    <xf numFmtId="186" fontId="20" fillId="0" borderId="0">
      <alignment horizontal="center" wrapText="1"/>
      <protection locked="0"/>
    </xf>
    <xf numFmtId="170"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 fontId="2" fillId="5" borderId="0"/>
    <xf numFmtId="170" fontId="2" fillId="0" borderId="0" applyFont="0" applyFill="0" applyBorder="0" applyAlignment="0" applyProtection="0"/>
    <xf numFmtId="186" fontId="2" fillId="0" borderId="0" applyFont="0" applyFill="0" applyBorder="0" applyAlignment="0" applyProtection="0"/>
    <xf numFmtId="186" fontId="21" fillId="0" borderId="0"/>
    <xf numFmtId="186" fontId="10" fillId="0" borderId="136" applyNumberFormat="0" applyAlignment="0" applyProtection="0">
      <alignment horizontal="left" vertical="center"/>
    </xf>
    <xf numFmtId="186" fontId="10" fillId="0" borderId="133">
      <alignment horizontal="left" vertical="center"/>
    </xf>
    <xf numFmtId="186" fontId="23" fillId="0" borderId="0"/>
    <xf numFmtId="186" fontId="1" fillId="0" borderId="0"/>
    <xf numFmtId="186" fontId="1" fillId="0" borderId="0"/>
    <xf numFmtId="186" fontId="2" fillId="0" borderId="0"/>
    <xf numFmtId="186" fontId="2" fillId="0" borderId="0"/>
    <xf numFmtId="186" fontId="1" fillId="0" borderId="0"/>
    <xf numFmtId="186" fontId="1" fillId="0" borderId="0"/>
    <xf numFmtId="186" fontId="8" fillId="0" borderId="0"/>
    <xf numFmtId="186" fontId="1" fillId="0" borderId="0"/>
    <xf numFmtId="186" fontId="2" fillId="0" borderId="0"/>
    <xf numFmtId="186" fontId="2" fillId="0" borderId="0"/>
    <xf numFmtId="186" fontId="2" fillId="0" borderId="0"/>
    <xf numFmtId="186" fontId="1" fillId="0" borderId="0"/>
    <xf numFmtId="186" fontId="1" fillId="0" borderId="0"/>
    <xf numFmtId="186" fontId="1" fillId="0" borderId="0"/>
    <xf numFmtId="186" fontId="2" fillId="0" borderId="0"/>
    <xf numFmtId="186" fontId="2" fillId="0" borderId="0"/>
    <xf numFmtId="186" fontId="2" fillId="0" borderId="0"/>
    <xf numFmtId="186" fontId="2" fillId="0" borderId="0"/>
    <xf numFmtId="186" fontId="2" fillId="0" borderId="0"/>
    <xf numFmtId="186" fontId="2" fillId="0" borderId="0"/>
    <xf numFmtId="186" fontId="24" fillId="0" borderId="0"/>
    <xf numFmtId="9" fontId="1" fillId="0" borderId="0" applyFont="0" applyFill="0" applyBorder="0" applyAlignment="0" applyProtection="0"/>
    <xf numFmtId="9" fontId="2" fillId="0" borderId="0" applyFill="0" applyBorder="0" applyAlignment="0" applyProtection="0"/>
    <xf numFmtId="186" fontId="1" fillId="0" borderId="0"/>
    <xf numFmtId="186" fontId="26" fillId="0" borderId="0"/>
    <xf numFmtId="186" fontId="27" fillId="0" borderId="0"/>
    <xf numFmtId="186" fontId="26" fillId="0" borderId="0" applyFill="0" applyBorder="0" applyAlignment="0" applyProtection="0"/>
    <xf numFmtId="186" fontId="28" fillId="0" borderId="0" applyNumberFormat="0" applyFill="0" applyBorder="0" applyAlignment="0" applyProtection="0"/>
    <xf numFmtId="186" fontId="29" fillId="0" borderId="0" applyNumberFormat="0" applyFill="0" applyBorder="0" applyAlignment="0" applyProtection="0"/>
    <xf numFmtId="186" fontId="26" fillId="0" borderId="137" applyNumberFormat="0" applyFill="0" applyAlignment="0" applyProtection="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30" fillId="0" borderId="0"/>
    <xf numFmtId="186" fontId="26" fillId="0" borderId="137" applyNumberFormat="0" applyFill="0" applyAlignment="0" applyProtection="0"/>
    <xf numFmtId="186" fontId="1" fillId="0" borderId="0"/>
    <xf numFmtId="186" fontId="1" fillId="0" borderId="0"/>
    <xf numFmtId="186" fontId="2" fillId="0" borderId="0"/>
    <xf numFmtId="186" fontId="2" fillId="0" borderId="0"/>
    <xf numFmtId="186" fontId="2" fillId="0" borderId="0"/>
    <xf numFmtId="186" fontId="2" fillId="0" borderId="0"/>
    <xf numFmtId="186" fontId="20" fillId="0" borderId="0">
      <alignment horizontal="center" wrapText="1"/>
      <protection locked="0"/>
    </xf>
    <xf numFmtId="186" fontId="1" fillId="0" borderId="0"/>
    <xf numFmtId="186" fontId="1" fillId="0" borderId="0"/>
    <xf numFmtId="186" fontId="2" fillId="0" borderId="0" applyFont="0" applyFill="0" applyBorder="0" applyAlignment="0" applyProtection="0"/>
    <xf numFmtId="186" fontId="21" fillId="0" borderId="0"/>
    <xf numFmtId="186" fontId="10" fillId="0" borderId="136" applyNumberFormat="0" applyAlignment="0" applyProtection="0">
      <alignment horizontal="left" vertical="center"/>
    </xf>
    <xf numFmtId="186" fontId="10" fillId="0" borderId="133">
      <alignment horizontal="left" vertical="center"/>
    </xf>
    <xf numFmtId="186" fontId="23" fillId="0" borderId="0"/>
    <xf numFmtId="186" fontId="1" fillId="0" borderId="0"/>
    <xf numFmtId="186" fontId="1" fillId="0" borderId="0"/>
    <xf numFmtId="186" fontId="2" fillId="0" borderId="0"/>
    <xf numFmtId="186" fontId="2" fillId="0" borderId="0"/>
    <xf numFmtId="186" fontId="1" fillId="0" borderId="0"/>
    <xf numFmtId="186" fontId="1" fillId="0" borderId="0"/>
    <xf numFmtId="186" fontId="8" fillId="0" borderId="0"/>
    <xf numFmtId="186" fontId="1" fillId="0" borderId="0"/>
    <xf numFmtId="186" fontId="2" fillId="0" borderId="0"/>
    <xf numFmtId="186" fontId="2" fillId="0" borderId="0"/>
    <xf numFmtId="186" fontId="1" fillId="0" borderId="0"/>
    <xf numFmtId="186" fontId="1" fillId="0" borderId="0"/>
    <xf numFmtId="186" fontId="1" fillId="0" borderId="0"/>
    <xf numFmtId="186" fontId="2" fillId="0" borderId="0"/>
    <xf numFmtId="186" fontId="2" fillId="0" borderId="0"/>
    <xf numFmtId="186" fontId="2" fillId="0" borderId="0"/>
    <xf numFmtId="186" fontId="2" fillId="0" borderId="0"/>
    <xf numFmtId="186" fontId="2" fillId="0" borderId="0"/>
    <xf numFmtId="186" fontId="2" fillId="0" borderId="0"/>
    <xf numFmtId="186" fontId="24" fillId="0" borderId="0"/>
    <xf numFmtId="186" fontId="1" fillId="0" borderId="0"/>
    <xf numFmtId="186" fontId="1" fillId="0" borderId="0"/>
    <xf numFmtId="186" fontId="26" fillId="0" borderId="0"/>
    <xf numFmtId="186" fontId="27" fillId="0" borderId="0"/>
    <xf numFmtId="186" fontId="26" fillId="0" borderId="0" applyFill="0" applyBorder="0" applyAlignment="0" applyProtection="0"/>
    <xf numFmtId="186" fontId="28" fillId="0" borderId="0" applyNumberFormat="0" applyFill="0" applyBorder="0" applyAlignment="0" applyProtection="0"/>
    <xf numFmtId="186" fontId="29" fillId="0" borderId="0" applyNumberFormat="0" applyFill="0" applyBorder="0" applyAlignment="0" applyProtection="0"/>
    <xf numFmtId="186" fontId="26" fillId="0" borderId="137" applyNumberFormat="0" applyFill="0" applyAlignment="0" applyProtection="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30" fillId="0" borderId="0"/>
    <xf numFmtId="186" fontId="1" fillId="0" borderId="0"/>
    <xf numFmtId="186" fontId="10" fillId="0" borderId="133">
      <alignment horizontal="left" vertical="center"/>
    </xf>
    <xf numFmtId="186" fontId="10" fillId="0" borderId="136" applyNumberFormat="0" applyAlignment="0" applyProtection="0">
      <alignment horizontal="left" vertical="center"/>
    </xf>
    <xf numFmtId="186" fontId="1" fillId="0" borderId="0"/>
    <xf numFmtId="186" fontId="1" fillId="0" borderId="0"/>
    <xf numFmtId="0" fontId="2" fillId="0" borderId="0"/>
    <xf numFmtId="167" fontId="1" fillId="0" borderId="0" applyFont="0" applyFill="0" applyBorder="0" applyAlignment="0" applyProtection="0"/>
    <xf numFmtId="166" fontId="1" fillId="0" borderId="0" applyFont="0" applyFill="0" applyBorder="0" applyAlignment="0" applyProtection="0"/>
    <xf numFmtId="0" fontId="20" fillId="0" borderId="0">
      <alignment horizontal="center" wrapText="1"/>
      <protection locked="0"/>
    </xf>
    <xf numFmtId="167" fontId="65" fillId="0" borderId="0" applyFont="0" applyFill="0" applyBorder="0" applyAlignment="0" applyProtection="0"/>
    <xf numFmtId="167" fontId="2"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43" fontId="2"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0" fontId="10" fillId="0" borderId="136" applyNumberFormat="0" applyAlignment="0" applyProtection="0">
      <alignment horizontal="left" vertical="center"/>
    </xf>
    <xf numFmtId="0" fontId="67" fillId="0" borderId="0" applyProtection="0"/>
    <xf numFmtId="0" fontId="10" fillId="0" borderId="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Font="0" applyFill="0" applyBorder="0" applyAlignment="0" applyProtection="0"/>
    <xf numFmtId="0" fontId="2" fillId="0" borderId="0"/>
    <xf numFmtId="0"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65" fillId="0" borderId="0" applyFont="0" applyFill="0" applyBorder="0" applyAlignment="0" applyProtection="0"/>
    <xf numFmtId="0" fontId="8" fillId="0" borderId="137" applyProtection="0"/>
    <xf numFmtId="167" fontId="2" fillId="0" borderId="0" applyFont="0" applyFill="0" applyBorder="0" applyAlignment="0" applyProtection="0"/>
    <xf numFmtId="0" fontId="124" fillId="0" borderId="0" applyNumberFormat="0" applyFill="0" applyBorder="0" applyAlignment="0" applyProtection="0"/>
    <xf numFmtId="43" fontId="65" fillId="0" borderId="0" applyFont="0" applyFill="0" applyBorder="0" applyAlignment="0" applyProtection="0"/>
    <xf numFmtId="0" fontId="1" fillId="0" borderId="0"/>
    <xf numFmtId="0" fontId="1" fillId="0" borderId="0"/>
    <xf numFmtId="186" fontId="10" fillId="0" borderId="136" applyNumberFormat="0" applyAlignment="0" applyProtection="0">
      <alignment horizontal="left" vertical="center"/>
    </xf>
    <xf numFmtId="186" fontId="10" fillId="0" borderId="133">
      <alignment horizontal="left" vertical="center"/>
    </xf>
    <xf numFmtId="186" fontId="26" fillId="0" borderId="137" applyNumberFormat="0" applyFill="0" applyAlignment="0" applyProtection="0"/>
    <xf numFmtId="0" fontId="10" fillId="0" borderId="136" applyNumberFormat="0" applyAlignment="0" applyProtection="0">
      <alignment horizontal="left" vertical="center"/>
    </xf>
    <xf numFmtId="0" fontId="10" fillId="0" borderId="133">
      <alignment horizontal="left" vertical="center"/>
    </xf>
    <xf numFmtId="0" fontId="8" fillId="0" borderId="137" applyProtection="0"/>
    <xf numFmtId="186" fontId="10" fillId="0" borderId="140">
      <alignment horizontal="left" vertical="center"/>
    </xf>
    <xf numFmtId="4" fontId="79" fillId="0" borderId="139" applyFont="0" applyFill="0" applyBorder="0" applyAlignment="0" applyProtection="0">
      <alignment horizontal="center"/>
      <protection locked="0"/>
    </xf>
    <xf numFmtId="198" fontId="76" fillId="0" borderId="138" applyFont="0" applyFill="0" applyBorder="0" applyAlignment="0" applyProtection="0">
      <protection locked="0"/>
    </xf>
    <xf numFmtId="197" fontId="76" fillId="0" borderId="138" applyFont="0" applyFill="0" applyBorder="0" applyAlignment="0" applyProtection="0">
      <alignment horizontal="right"/>
      <protection locked="0"/>
    </xf>
    <xf numFmtId="186" fontId="10" fillId="0" borderId="136" applyNumberFormat="0" applyAlignment="0" applyProtection="0">
      <alignment horizontal="left" vertical="center"/>
    </xf>
    <xf numFmtId="198" fontId="76" fillId="0" borderId="138" applyFont="0" applyFill="0" applyBorder="0" applyAlignment="0" applyProtection="0">
      <protection locked="0"/>
    </xf>
    <xf numFmtId="186" fontId="26" fillId="0" borderId="137" applyNumberFormat="0" applyFill="0" applyAlignment="0" applyProtection="0"/>
    <xf numFmtId="214" fontId="76" fillId="0" borderId="138" applyFont="0" applyFill="0" applyBorder="0" applyAlignment="0" applyProtection="0">
      <alignment horizontal="center"/>
      <protection locked="0"/>
    </xf>
    <xf numFmtId="184" fontId="79" fillId="0" borderId="139" applyFont="0" applyFill="0" applyBorder="0" applyAlignment="0" applyProtection="0">
      <protection locked="0"/>
    </xf>
    <xf numFmtId="4" fontId="79" fillId="0" borderId="139" applyFont="0" applyFill="0" applyBorder="0" applyAlignment="0" applyProtection="0">
      <alignment horizontal="center"/>
      <protection locked="0"/>
    </xf>
    <xf numFmtId="14" fontId="79" fillId="0" borderId="139" applyFont="0" applyFill="0" applyBorder="0" applyAlignment="0" applyProtection="0">
      <alignment horizontal="center"/>
      <protection locked="0"/>
    </xf>
    <xf numFmtId="186" fontId="10" fillId="0" borderId="140">
      <alignment horizontal="left" vertical="center"/>
    </xf>
    <xf numFmtId="186" fontId="10" fillId="0" borderId="136" applyNumberFormat="0" applyAlignment="0" applyProtection="0">
      <alignment horizontal="left" vertical="center"/>
    </xf>
    <xf numFmtId="186" fontId="26" fillId="0" borderId="137" applyNumberFormat="0" applyFill="0" applyAlignment="0" applyProtection="0"/>
    <xf numFmtId="186" fontId="10" fillId="0" borderId="140">
      <alignment horizontal="left" vertical="center"/>
    </xf>
    <xf numFmtId="186" fontId="10" fillId="0" borderId="136" applyNumberFormat="0" applyAlignment="0" applyProtection="0">
      <alignment horizontal="left" vertical="center"/>
    </xf>
    <xf numFmtId="186" fontId="10" fillId="0" borderId="133">
      <alignment horizontal="left" vertical="center"/>
    </xf>
    <xf numFmtId="186" fontId="24" fillId="0" borderId="0"/>
    <xf numFmtId="49" fontId="2" fillId="0" borderId="139" applyFont="0" applyFill="0" applyBorder="0" applyAlignment="0" applyProtection="0">
      <alignment horizontal="center"/>
    </xf>
    <xf numFmtId="186" fontId="10" fillId="0" borderId="136" applyNumberFormat="0" applyAlignment="0" applyProtection="0">
      <alignment horizontal="left" vertical="center"/>
    </xf>
    <xf numFmtId="0" fontId="10" fillId="0" borderId="140">
      <alignment horizontal="left" vertical="center"/>
    </xf>
    <xf numFmtId="186" fontId="26" fillId="0" borderId="137" applyNumberFormat="0" applyFill="0" applyAlignment="0" applyProtection="0"/>
    <xf numFmtId="0" fontId="8" fillId="0" borderId="137" applyProtection="0"/>
    <xf numFmtId="186" fontId="10" fillId="0" borderId="136" applyNumberFormat="0" applyAlignment="0" applyProtection="0">
      <alignment horizontal="left" vertical="center"/>
    </xf>
    <xf numFmtId="0" fontId="10" fillId="0" borderId="136" applyNumberFormat="0" applyAlignment="0" applyProtection="0">
      <alignment horizontal="left" vertical="center"/>
    </xf>
    <xf numFmtId="186" fontId="26" fillId="0" borderId="137" applyNumberFormat="0" applyFill="0" applyAlignment="0" applyProtection="0"/>
    <xf numFmtId="186" fontId="10" fillId="0" borderId="136" applyNumberFormat="0" applyAlignment="0" applyProtection="0">
      <alignment horizontal="left" vertical="center"/>
    </xf>
    <xf numFmtId="186" fontId="10" fillId="0" borderId="133">
      <alignment horizontal="left" vertical="center"/>
    </xf>
    <xf numFmtId="186" fontId="24" fillId="0" borderId="0"/>
    <xf numFmtId="186" fontId="26" fillId="0" borderId="137" applyNumberFormat="0" applyFill="0" applyAlignment="0" applyProtection="0"/>
    <xf numFmtId="186" fontId="26" fillId="0" borderId="137" applyNumberFormat="0" applyFill="0" applyAlignment="0" applyProtection="0"/>
    <xf numFmtId="186" fontId="26" fillId="0" borderId="137" applyNumberFormat="0" applyFill="0" applyAlignment="0" applyProtection="0"/>
    <xf numFmtId="0" fontId="10" fillId="0" borderId="136" applyNumberFormat="0" applyAlignment="0" applyProtection="0">
      <alignment horizontal="left" vertical="center"/>
    </xf>
    <xf numFmtId="186" fontId="10" fillId="0" borderId="133">
      <alignment horizontal="left" vertical="center"/>
    </xf>
    <xf numFmtId="186" fontId="10" fillId="0" borderId="136" applyNumberFormat="0" applyAlignment="0" applyProtection="0">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86" fontId="10" fillId="0" borderId="136" applyNumberFormat="0" applyAlignment="0" applyProtection="0">
      <alignment horizontal="left" vertical="center"/>
    </xf>
    <xf numFmtId="186" fontId="10" fillId="0" borderId="140">
      <alignment horizontal="left" vertical="center"/>
    </xf>
    <xf numFmtId="186" fontId="10" fillId="0" borderId="136" applyNumberFormat="0" applyAlignment="0" applyProtection="0">
      <alignment horizontal="left" vertical="center"/>
    </xf>
    <xf numFmtId="198" fontId="76" fillId="0" borderId="138" applyFont="0" applyFill="0" applyBorder="0" applyAlignment="0" applyProtection="0">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0" fontId="10" fillId="0" borderId="136" applyNumberFormat="0" applyAlignment="0" applyProtection="0">
      <alignment horizontal="left" vertical="center"/>
    </xf>
    <xf numFmtId="197" fontId="76" fillId="0" borderId="138" applyFont="0" applyFill="0" applyBorder="0" applyAlignment="0" applyProtection="0">
      <alignment horizontal="right"/>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0" fontId="10" fillId="0" borderId="133">
      <alignment horizontal="left" vertical="center"/>
    </xf>
    <xf numFmtId="186" fontId="10" fillId="0" borderId="136" applyNumberFormat="0" applyAlignment="0" applyProtection="0">
      <alignment horizontal="left" vertical="center"/>
    </xf>
    <xf numFmtId="186" fontId="10" fillId="0" borderId="140">
      <alignment horizontal="left" vertical="center"/>
    </xf>
    <xf numFmtId="186" fontId="10" fillId="0" borderId="136" applyNumberFormat="0" applyAlignment="0" applyProtection="0">
      <alignment horizontal="left" vertical="center"/>
    </xf>
    <xf numFmtId="198" fontId="76" fillId="0" borderId="138" applyFont="0" applyFill="0" applyBorder="0" applyAlignment="0" applyProtection="0">
      <protection locked="0"/>
    </xf>
    <xf numFmtId="197" fontId="76" fillId="0" borderId="138" applyFont="0" applyFill="0" applyBorder="0" applyAlignment="0" applyProtection="0">
      <alignment horizontal="right"/>
      <protection locked="0"/>
    </xf>
    <xf numFmtId="197" fontId="76" fillId="0" borderId="138" applyFont="0" applyFill="0" applyBorder="0" applyAlignment="0" applyProtection="0">
      <alignment horizontal="right"/>
      <protection locked="0"/>
    </xf>
    <xf numFmtId="186" fontId="26" fillId="0" borderId="137" applyNumberFormat="0" applyFill="0" applyAlignment="0" applyProtection="0"/>
    <xf numFmtId="186" fontId="10" fillId="0" borderId="136" applyNumberFormat="0" applyAlignment="0" applyProtection="0">
      <alignment horizontal="left" vertical="center"/>
    </xf>
    <xf numFmtId="186" fontId="26" fillId="0" borderId="137" applyNumberFormat="0" applyFill="0" applyAlignment="0" applyProtection="0"/>
    <xf numFmtId="0" fontId="8" fillId="0" borderId="137" applyProtection="0"/>
    <xf numFmtId="197" fontId="76" fillId="0" borderId="138" applyFont="0" applyFill="0" applyBorder="0" applyAlignment="0" applyProtection="0">
      <alignment horizontal="right"/>
      <protection locked="0"/>
    </xf>
    <xf numFmtId="214" fontId="76" fillId="0" borderId="138" applyFont="0" applyFill="0" applyBorder="0" applyAlignment="0" applyProtection="0">
      <alignment horizontal="center"/>
      <protection locked="0"/>
    </xf>
    <xf numFmtId="186" fontId="26" fillId="0" borderId="137" applyNumberFormat="0" applyFill="0" applyAlignment="0" applyProtection="0"/>
    <xf numFmtId="184" fontId="79" fillId="0" borderId="139" applyFont="0" applyFill="0" applyBorder="0" applyAlignment="0" applyProtection="0">
      <protection locked="0"/>
    </xf>
    <xf numFmtId="186" fontId="26" fillId="0" borderId="137" applyNumberFormat="0" applyFill="0" applyAlignment="0" applyProtection="0"/>
    <xf numFmtId="186" fontId="26" fillId="0" borderId="137" applyNumberFormat="0" applyFill="0" applyAlignment="0" applyProtection="0"/>
    <xf numFmtId="214" fontId="76" fillId="0" borderId="138" applyFont="0" applyFill="0" applyBorder="0" applyAlignment="0" applyProtection="0">
      <alignment horizontal="center"/>
      <protection locked="0"/>
    </xf>
    <xf numFmtId="186" fontId="10" fillId="0" borderId="136" applyNumberFormat="0" applyAlignment="0" applyProtection="0">
      <alignment horizontal="left" vertical="center"/>
    </xf>
    <xf numFmtId="49" fontId="2" fillId="0" borderId="139" applyFont="0" applyFill="0" applyBorder="0" applyAlignment="0" applyProtection="0">
      <alignment horizontal="center"/>
    </xf>
    <xf numFmtId="0" fontId="8" fillId="0" borderId="137" applyProtection="0"/>
    <xf numFmtId="186" fontId="26" fillId="0" borderId="137" applyNumberFormat="0" applyFill="0" applyAlignment="0" applyProtection="0"/>
    <xf numFmtId="186" fontId="10" fillId="0" borderId="136" applyNumberFormat="0" applyAlignment="0" applyProtection="0">
      <alignment horizontal="left" vertical="center"/>
    </xf>
    <xf numFmtId="0" fontId="8" fillId="0" borderId="137" applyProtection="0"/>
    <xf numFmtId="186" fontId="26" fillId="0" borderId="137" applyNumberFormat="0" applyFill="0" applyAlignment="0" applyProtection="0"/>
    <xf numFmtId="49" fontId="2" fillId="0" borderId="139" applyFont="0" applyFill="0" applyBorder="0" applyAlignment="0" applyProtection="0">
      <alignment horizontal="center"/>
    </xf>
    <xf numFmtId="186" fontId="10" fillId="0" borderId="136" applyNumberFormat="0" applyAlignment="0" applyProtection="0">
      <alignment horizontal="left" vertical="center"/>
    </xf>
    <xf numFmtId="186" fontId="10" fillId="0" borderId="136" applyNumberFormat="0" applyAlignment="0" applyProtection="0">
      <alignment horizontal="left" vertical="center"/>
    </xf>
    <xf numFmtId="186" fontId="10" fillId="0" borderId="133">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0" fontId="10" fillId="0" borderId="133">
      <alignment horizontal="left" vertical="center"/>
    </xf>
    <xf numFmtId="49" fontId="2" fillId="0" borderId="139" applyFont="0" applyFill="0" applyBorder="0" applyAlignment="0" applyProtection="0">
      <alignment horizontal="center"/>
    </xf>
    <xf numFmtId="0" fontId="8" fillId="0" borderId="137"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4" fontId="2" fillId="0" borderId="0" applyFont="0" applyFill="0" applyBorder="0" applyAlignment="0" applyProtection="0"/>
    <xf numFmtId="9"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3" fontId="65" fillId="0" borderId="0" applyFont="0" applyFill="0" applyBorder="0" applyAlignment="0" applyProtection="0"/>
    <xf numFmtId="0" fontId="1" fillId="0" borderId="0"/>
    <xf numFmtId="167"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4" fontId="2" fillId="0" borderId="0" applyFont="0" applyFill="0" applyBorder="0" applyAlignment="0" applyProtection="0"/>
    <xf numFmtId="9"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0" fontId="1" fillId="0" borderId="0"/>
    <xf numFmtId="167"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186" fontId="1" fillId="0" borderId="0"/>
    <xf numFmtId="186" fontId="1" fillId="0" borderId="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86" fontId="10" fillId="0" borderId="136" applyNumberFormat="0" applyAlignment="0" applyProtection="0">
      <alignment horizontal="left" vertical="center"/>
    </xf>
    <xf numFmtId="186" fontId="10" fillId="0" borderId="133">
      <alignment horizontal="left" vertical="center"/>
    </xf>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9" fontId="1" fillId="0" borderId="0" applyFont="0" applyFill="0" applyBorder="0" applyAlignment="0" applyProtection="0"/>
    <xf numFmtId="186" fontId="1" fillId="0" borderId="0"/>
    <xf numFmtId="186" fontId="26" fillId="0" borderId="137" applyNumberFormat="0" applyFill="0" applyAlignment="0" applyProtection="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26" fillId="0" borderId="137" applyNumberFormat="0" applyFill="0" applyAlignment="0" applyProtection="0"/>
    <xf numFmtId="186" fontId="1" fillId="0" borderId="0"/>
    <xf numFmtId="186" fontId="1" fillId="0" borderId="0"/>
    <xf numFmtId="186" fontId="1" fillId="0" borderId="0"/>
    <xf numFmtId="186" fontId="1" fillId="0" borderId="0"/>
    <xf numFmtId="186" fontId="10" fillId="0" borderId="136" applyNumberFormat="0" applyAlignment="0" applyProtection="0">
      <alignment horizontal="left" vertical="center"/>
    </xf>
    <xf numFmtId="186" fontId="10" fillId="0" borderId="133">
      <alignment horizontal="left" vertical="center"/>
    </xf>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26" fillId="0" borderId="137" applyNumberFormat="0" applyFill="0" applyAlignment="0" applyProtection="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0" fillId="0" borderId="133">
      <alignment horizontal="left" vertical="center"/>
    </xf>
    <xf numFmtId="186" fontId="10" fillId="0" borderId="136" applyNumberFormat="0" applyAlignment="0" applyProtection="0">
      <alignment horizontal="left" vertical="center"/>
    </xf>
    <xf numFmtId="186" fontId="1" fillId="0" borderId="0"/>
    <xf numFmtId="186" fontId="1" fillId="0" borderId="0"/>
    <xf numFmtId="167" fontId="1" fillId="0" borderId="0" applyFont="0" applyFill="0" applyBorder="0" applyAlignment="0" applyProtection="0"/>
    <xf numFmtId="166" fontId="1" fillId="0" borderId="0" applyFont="0" applyFill="0" applyBorder="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43" fontId="2" fillId="0" borderId="0" applyFont="0" applyFill="0" applyBorder="0" applyAlignment="0" applyProtection="0"/>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49" fontId="2" fillId="0" borderId="139" applyFont="0" applyFill="0" applyBorder="0" applyAlignment="0" applyProtection="0">
      <alignment horizontal="center"/>
    </xf>
    <xf numFmtId="0" fontId="8" fillId="0" borderId="137" applyProtection="0"/>
    <xf numFmtId="0" fontId="1" fillId="0" borderId="0"/>
    <xf numFmtId="43" fontId="65" fillId="0" borderId="0" applyFont="0" applyFill="0" applyBorder="0" applyAlignment="0" applyProtection="0"/>
    <xf numFmtId="0" fontId="1" fillId="0" borderId="0"/>
    <xf numFmtId="0" fontId="1" fillId="0" borderId="0"/>
    <xf numFmtId="0" fontId="1" fillId="0" borderId="0"/>
    <xf numFmtId="186" fontId="10" fillId="0" borderId="136" applyNumberFormat="0" applyAlignment="0" applyProtection="0">
      <alignment horizontal="left" vertical="center"/>
    </xf>
    <xf numFmtId="186" fontId="10" fillId="0" borderId="133">
      <alignment horizontal="left" vertical="center"/>
    </xf>
    <xf numFmtId="186" fontId="26" fillId="0" borderId="137" applyNumberFormat="0" applyFill="0" applyAlignment="0" applyProtection="0"/>
    <xf numFmtId="0" fontId="10" fillId="0" borderId="136" applyNumberFormat="0" applyAlignment="0" applyProtection="0">
      <alignment horizontal="left" vertical="center"/>
    </xf>
    <xf numFmtId="0" fontId="10" fillId="0" borderId="133">
      <alignment horizontal="left" vertical="center"/>
    </xf>
    <xf numFmtId="0" fontId="8" fillId="0" borderId="137" applyProtection="0"/>
    <xf numFmtId="186" fontId="10" fillId="0" borderId="136" applyNumberFormat="0" applyAlignment="0" applyProtection="0">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49" fontId="2" fillId="0" borderId="139" applyFont="0" applyFill="0" applyBorder="0" applyAlignment="0" applyProtection="0">
      <alignment horizontal="center"/>
    </xf>
    <xf numFmtId="0" fontId="8" fillId="0" borderId="137" applyProtection="0"/>
    <xf numFmtId="198" fontId="76" fillId="0" borderId="138" applyFont="0" applyFill="0" applyBorder="0" applyAlignment="0" applyProtection="0">
      <protection locked="0"/>
    </xf>
    <xf numFmtId="186" fontId="10" fillId="0" borderId="136" applyNumberFormat="0" applyAlignment="0" applyProtection="0">
      <alignment horizontal="left" vertical="center"/>
    </xf>
    <xf numFmtId="186" fontId="10" fillId="0" borderId="136" applyNumberFormat="0" applyAlignment="0" applyProtection="0">
      <alignment horizontal="left" vertical="center"/>
    </xf>
    <xf numFmtId="186" fontId="26" fillId="0" borderId="137" applyNumberFormat="0" applyFill="0" applyAlignment="0" applyProtection="0"/>
    <xf numFmtId="186" fontId="10" fillId="0" borderId="140">
      <alignment horizontal="left" vertical="center"/>
    </xf>
    <xf numFmtId="186" fontId="10" fillId="0" borderId="140">
      <alignment horizontal="left" vertical="center"/>
    </xf>
    <xf numFmtId="186" fontId="10" fillId="0" borderId="136" applyNumberFormat="0" applyAlignment="0" applyProtection="0">
      <alignment horizontal="left" vertical="center"/>
    </xf>
    <xf numFmtId="186" fontId="10" fillId="0" borderId="140">
      <alignment horizontal="left" vertical="center"/>
    </xf>
    <xf numFmtId="49" fontId="2" fillId="0" borderId="139" applyFont="0" applyFill="0" applyBorder="0" applyAlignment="0" applyProtection="0">
      <alignment horizontal="center"/>
    </xf>
    <xf numFmtId="186" fontId="26" fillId="0" borderId="137" applyNumberFormat="0" applyFill="0" applyAlignment="0" applyProtection="0"/>
    <xf numFmtId="0" fontId="10" fillId="0" borderId="136" applyNumberFormat="0" applyAlignment="0" applyProtection="0">
      <alignment horizontal="left" vertical="center"/>
    </xf>
    <xf numFmtId="186" fontId="26" fillId="0" borderId="137" applyNumberFormat="0" applyFill="0" applyAlignment="0" applyProtection="0"/>
    <xf numFmtId="186" fontId="10" fillId="0" borderId="136" applyNumberFormat="0" applyAlignment="0" applyProtection="0">
      <alignment horizontal="left" vertical="center"/>
    </xf>
    <xf numFmtId="186" fontId="10" fillId="0" borderId="140">
      <alignment horizontal="left" vertical="center"/>
    </xf>
    <xf numFmtId="14" fontId="79" fillId="0" borderId="139" applyFont="0" applyFill="0" applyBorder="0" applyAlignment="0" applyProtection="0">
      <alignment horizontal="center"/>
      <protection locked="0"/>
    </xf>
    <xf numFmtId="186" fontId="26" fillId="0" borderId="137" applyNumberFormat="0" applyFill="0" applyAlignment="0" applyProtection="0"/>
    <xf numFmtId="186" fontId="10" fillId="0" borderId="136" applyNumberFormat="0" applyAlignment="0" applyProtection="0">
      <alignment horizontal="left" vertical="center"/>
    </xf>
    <xf numFmtId="186" fontId="10" fillId="0" borderId="140">
      <alignment horizontal="left" vertical="center"/>
    </xf>
    <xf numFmtId="186" fontId="10" fillId="0" borderId="140">
      <alignment horizontal="left" vertical="center"/>
    </xf>
    <xf numFmtId="186" fontId="10" fillId="0" borderId="140">
      <alignment horizontal="left" vertical="center"/>
    </xf>
    <xf numFmtId="186" fontId="10" fillId="0" borderId="136" applyNumberFormat="0" applyAlignment="0" applyProtection="0">
      <alignment horizontal="left" vertical="center"/>
    </xf>
    <xf numFmtId="214" fontId="76" fillId="0" borderId="138" applyFont="0" applyFill="0" applyBorder="0" applyAlignment="0" applyProtection="0">
      <alignment horizontal="center"/>
      <protection locked="0"/>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4" fontId="79" fillId="0" borderId="139" applyFont="0" applyFill="0" applyBorder="0" applyAlignment="0" applyProtection="0">
      <alignment horizontal="center"/>
      <protection locked="0"/>
    </xf>
    <xf numFmtId="186" fontId="10" fillId="0" borderId="136" applyNumberFormat="0" applyAlignment="0" applyProtection="0">
      <alignment horizontal="left" vertical="center"/>
    </xf>
    <xf numFmtId="186" fontId="10" fillId="0" borderId="140">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0" fontId="10" fillId="0" borderId="140">
      <alignment horizontal="left" vertical="center"/>
    </xf>
    <xf numFmtId="0" fontId="8" fillId="0" borderId="137" applyProtection="0"/>
    <xf numFmtId="186" fontId="10" fillId="0" borderId="140">
      <alignment horizontal="left" vertical="center"/>
    </xf>
    <xf numFmtId="186" fontId="10" fillId="0" borderId="136" applyNumberFormat="0" applyAlignment="0" applyProtection="0">
      <alignment horizontal="left" vertic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0" fontId="10" fillId="0" borderId="140">
      <alignment horizontal="left" vertical="center"/>
    </xf>
    <xf numFmtId="4" fontId="79" fillId="0" borderId="139" applyFont="0" applyFill="0" applyBorder="0" applyAlignment="0" applyProtection="0">
      <alignment horizontal="center"/>
      <protection locked="0"/>
    </xf>
    <xf numFmtId="49" fontId="2" fillId="0" borderId="139" applyFont="0" applyFill="0" applyBorder="0" applyAlignment="0" applyProtection="0">
      <alignment horizontal="center"/>
    </xf>
    <xf numFmtId="0" fontId="8" fillId="0" borderId="137" applyProtection="0"/>
    <xf numFmtId="186" fontId="10" fillId="0" borderId="136" applyNumberFormat="0" applyAlignment="0" applyProtection="0">
      <alignment horizontal="left" vertical="center"/>
    </xf>
    <xf numFmtId="0" fontId="10" fillId="0" borderId="140">
      <alignment horizontal="left" vertical="center"/>
    </xf>
    <xf numFmtId="186" fontId="10" fillId="0" borderId="136" applyNumberFormat="0" applyAlignment="0" applyProtection="0">
      <alignment horizontal="left" vertical="center"/>
    </xf>
    <xf numFmtId="186" fontId="10" fillId="0" borderId="140">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86" fontId="10" fillId="0" borderId="136" applyNumberFormat="0" applyAlignment="0" applyProtection="0">
      <alignment horizontal="left" vertical="center"/>
    </xf>
    <xf numFmtId="186" fontId="10" fillId="0" borderId="140">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0" fontId="63" fillId="0" borderId="0" applyNumberFormat="0" applyFill="0" applyBorder="0" applyAlignment="0" applyProtection="0">
      <alignment vertical="top"/>
      <protection locked="0"/>
    </xf>
    <xf numFmtId="229" fontId="2" fillId="0" borderId="0" applyFont="0" applyFill="0" applyBorder="0" applyAlignment="0" applyProtection="0"/>
    <xf numFmtId="170" fontId="2" fillId="0" borderId="0" applyFont="0" applyFill="0" applyBorder="0" applyAlignment="0" applyProtection="0"/>
    <xf numFmtId="0" fontId="63" fillId="0" borderId="0" applyNumberFormat="0" applyFill="0" applyBorder="0" applyAlignment="0" applyProtection="0">
      <alignment vertical="top"/>
      <protection locked="0"/>
    </xf>
    <xf numFmtId="9" fontId="21" fillId="0" borderId="0" applyFont="0" applyFill="0" applyBorder="0" applyAlignment="0" applyProtection="0"/>
    <xf numFmtId="0" fontId="120" fillId="0" borderId="0"/>
    <xf numFmtId="0" fontId="66" fillId="0" borderId="0"/>
    <xf numFmtId="0" fontId="120" fillId="0" borderId="0"/>
    <xf numFmtId="166" fontId="27" fillId="0" borderId="0" applyFont="0" applyFill="0" applyBorder="0" applyAlignment="0" applyProtection="0"/>
    <xf numFmtId="0" fontId="24" fillId="0" borderId="0"/>
    <xf numFmtId="9" fontId="24" fillId="0" borderId="0" applyFont="0" applyFill="0" applyBorder="0" applyAlignment="0" applyProtection="0"/>
    <xf numFmtId="0" fontId="24" fillId="0" borderId="0"/>
    <xf numFmtId="9" fontId="24" fillId="0" borderId="0" applyFont="0" applyFill="0" applyBorder="0" applyAlignment="0" applyProtection="0"/>
    <xf numFmtId="0" fontId="24" fillId="0" borderId="0">
      <alignment wrapText="1"/>
    </xf>
    <xf numFmtId="0" fontId="24" fillId="0" borderId="0">
      <alignment wrapText="1"/>
    </xf>
    <xf numFmtId="0" fontId="24" fillId="0" borderId="0">
      <alignment wrapText="1"/>
    </xf>
    <xf numFmtId="0" fontId="24" fillId="0" borderId="0">
      <alignment wrapText="1"/>
    </xf>
    <xf numFmtId="0" fontId="24" fillId="0" borderId="0">
      <alignment wrapText="1"/>
    </xf>
    <xf numFmtId="0" fontId="24" fillId="0" borderId="0">
      <alignment wrapText="1"/>
    </xf>
    <xf numFmtId="0" fontId="24" fillId="0" borderId="0">
      <alignment wrapText="1"/>
    </xf>
    <xf numFmtId="0" fontId="8" fillId="0" borderId="0" applyProtection="0"/>
    <xf numFmtId="0" fontId="65" fillId="0" borderId="0" applyNumberFormat="0" applyFont="0" applyFill="0" applyBorder="0" applyAlignment="0" applyProtection="0">
      <protection locked="0"/>
    </xf>
    <xf numFmtId="1" fontId="2" fillId="63" borderId="0"/>
    <xf numFmtId="166" fontId="27"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0" fontId="66" fillId="0" borderId="0"/>
    <xf numFmtId="0" fontId="24" fillId="0" borderId="0"/>
    <xf numFmtId="9" fontId="24" fillId="0" borderId="0" applyFont="0" applyFill="0" applyBorder="0" applyAlignment="0" applyProtection="0"/>
    <xf numFmtId="0" fontId="24" fillId="0" borderId="0">
      <alignment wrapText="1"/>
    </xf>
    <xf numFmtId="0" fontId="24" fillId="0" borderId="0">
      <alignment wrapText="1"/>
    </xf>
    <xf numFmtId="0" fontId="24" fillId="0" borderId="0">
      <alignment wrapText="1"/>
    </xf>
    <xf numFmtId="0" fontId="24" fillId="0" borderId="0">
      <alignment wrapText="1"/>
    </xf>
    <xf numFmtId="0" fontId="24" fillId="0" borderId="0">
      <alignment wrapText="1"/>
    </xf>
    <xf numFmtId="0" fontId="24" fillId="0" borderId="0">
      <alignment wrapText="1"/>
    </xf>
    <xf numFmtId="0" fontId="24" fillId="0" borderId="0">
      <alignment wrapText="1"/>
    </xf>
    <xf numFmtId="0" fontId="24" fillId="0" borderId="0"/>
    <xf numFmtId="9" fontId="24" fillId="0" borderId="0" applyFont="0" applyFill="0" applyBorder="0" applyAlignment="0" applyProtection="0"/>
    <xf numFmtId="0" fontId="24" fillId="0" borderId="0">
      <alignment wrapText="1"/>
    </xf>
    <xf numFmtId="0" fontId="24" fillId="0" borderId="0">
      <alignment wrapText="1"/>
    </xf>
    <xf numFmtId="0" fontId="24" fillId="0" borderId="0">
      <alignment wrapText="1"/>
    </xf>
    <xf numFmtId="0" fontId="24" fillId="0" borderId="0">
      <alignment wrapText="1"/>
    </xf>
    <xf numFmtId="0" fontId="24" fillId="0" borderId="0">
      <alignment wrapText="1"/>
    </xf>
    <xf numFmtId="0" fontId="24" fillId="0" borderId="0">
      <alignment wrapText="1"/>
    </xf>
    <xf numFmtId="0" fontId="24" fillId="0" borderId="0">
      <alignment wrapText="1"/>
    </xf>
    <xf numFmtId="0" fontId="24" fillId="0" borderId="0"/>
    <xf numFmtId="0" fontId="24" fillId="0" borderId="0">
      <alignment wrapText="1"/>
    </xf>
    <xf numFmtId="166"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166" fontId="65" fillId="0" borderId="0" applyFont="0" applyFill="0" applyBorder="0" applyAlignment="0" applyProtection="0"/>
    <xf numFmtId="227" fontId="2" fillId="0" borderId="0" applyFont="0" applyFill="0" applyBorder="0" applyAlignment="0" applyProtection="0"/>
    <xf numFmtId="0" fontId="2" fillId="0" borderId="0"/>
    <xf numFmtId="0" fontId="22" fillId="0" borderId="0"/>
    <xf numFmtId="9" fontId="65" fillId="0" borderId="0" applyFont="0" applyFill="0" applyBorder="0" applyAlignment="0" applyProtection="0"/>
    <xf numFmtId="9" fontId="65" fillId="0" borderId="0" applyFont="0" applyFill="0" applyBorder="0" applyAlignment="0" applyProtection="0"/>
    <xf numFmtId="0" fontId="8" fillId="0" borderId="137" applyProtection="0"/>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0" fontId="10" fillId="0" borderId="133">
      <alignment horizontal="left" vertical="center"/>
    </xf>
    <xf numFmtId="49" fontId="2" fillId="0" borderId="139" applyFont="0" applyFill="0" applyBorder="0" applyAlignment="0" applyProtection="0">
      <alignment horizontal="center"/>
    </xf>
    <xf numFmtId="0" fontId="8" fillId="0" borderId="137" applyProtection="0"/>
    <xf numFmtId="214" fontId="76" fillId="0" borderId="138" applyFont="0" applyFill="0" applyBorder="0" applyAlignment="0" applyProtection="0">
      <alignment horizontal="center"/>
      <protection locked="0"/>
    </xf>
    <xf numFmtId="186" fontId="26" fillId="0" borderId="137" applyNumberFormat="0" applyFill="0" applyAlignment="0" applyProtection="0"/>
    <xf numFmtId="14" fontId="79" fillId="0" borderId="139" applyFont="0" applyFill="0" applyBorder="0" applyAlignment="0" applyProtection="0">
      <alignment horizontal="center"/>
      <protection locked="0"/>
    </xf>
    <xf numFmtId="197" fontId="76" fillId="0" borderId="138" applyFont="0" applyFill="0" applyBorder="0" applyAlignment="0" applyProtection="0">
      <alignment horizontal="right"/>
      <protection locked="0"/>
    </xf>
    <xf numFmtId="0" fontId="26" fillId="0" borderId="137" applyNumberFormat="0" applyFill="0" applyAlignment="0" applyProtection="0"/>
    <xf numFmtId="186" fontId="10" fillId="0" borderId="140">
      <alignment horizontal="left" vertical="center"/>
    </xf>
    <xf numFmtId="198" fontId="76" fillId="0" borderId="138" applyFont="0" applyFill="0" applyBorder="0" applyAlignment="0" applyProtection="0">
      <protection locked="0"/>
    </xf>
    <xf numFmtId="186" fontId="26" fillId="0" borderId="137" applyNumberFormat="0" applyFill="0" applyAlignment="0" applyProtection="0"/>
    <xf numFmtId="214" fontId="76" fillId="0" borderId="138" applyFont="0" applyFill="0" applyBorder="0" applyAlignment="0" applyProtection="0">
      <alignment horizontal="center"/>
      <protection locked="0"/>
    </xf>
    <xf numFmtId="186" fontId="26" fillId="0" borderId="137" applyNumberFormat="0" applyFill="0" applyAlignment="0" applyProtection="0"/>
    <xf numFmtId="186" fontId="26" fillId="0" borderId="137" applyNumberFormat="0" applyFill="0" applyAlignment="0" applyProtection="0"/>
    <xf numFmtId="49" fontId="2" fillId="0" borderId="139" applyFont="0" applyFill="0" applyBorder="0" applyAlignment="0" applyProtection="0">
      <alignment horizontal="center"/>
    </xf>
    <xf numFmtId="198" fontId="76" fillId="0" borderId="138" applyFont="0" applyFill="0" applyBorder="0" applyAlignment="0" applyProtection="0">
      <protection locked="0"/>
    </xf>
    <xf numFmtId="214" fontId="76" fillId="0" borderId="138" applyFont="0" applyFill="0" applyBorder="0" applyAlignment="0" applyProtection="0">
      <alignment horizontal="center"/>
      <protection locked="0"/>
    </xf>
    <xf numFmtId="186" fontId="10" fillId="0" borderId="140">
      <alignment horizontal="left" vertical="center"/>
    </xf>
    <xf numFmtId="4" fontId="79" fillId="0" borderId="139" applyFont="0" applyFill="0" applyBorder="0" applyAlignment="0" applyProtection="0">
      <alignment horizontal="center"/>
      <protection locked="0"/>
    </xf>
    <xf numFmtId="186" fontId="26" fillId="0" borderId="137" applyNumberFormat="0" applyFill="0" applyAlignment="0" applyProtection="0"/>
    <xf numFmtId="0" fontId="8" fillId="0" borderId="137" applyProtection="0"/>
    <xf numFmtId="186" fontId="10" fillId="0" borderId="140">
      <alignment horizontal="left" vertical="center"/>
    </xf>
    <xf numFmtId="4" fontId="79" fillId="0" borderId="139" applyFont="0" applyFill="0" applyBorder="0" applyAlignment="0" applyProtection="0">
      <alignment horizontal="center"/>
      <protection locked="0"/>
    </xf>
    <xf numFmtId="186" fontId="26" fillId="0" borderId="137" applyNumberFormat="0" applyFill="0" applyAlignment="0" applyProtection="0"/>
    <xf numFmtId="14" fontId="79" fillId="0" borderId="139" applyFont="0" applyFill="0" applyBorder="0" applyAlignment="0" applyProtection="0">
      <alignment horizontal="center"/>
      <protection locked="0"/>
    </xf>
    <xf numFmtId="186" fontId="26" fillId="0" borderId="137" applyNumberFormat="0" applyFill="0" applyAlignment="0" applyProtection="0"/>
    <xf numFmtId="0" fontId="10" fillId="0" borderId="136" applyNumberFormat="0" applyAlignment="0" applyProtection="0">
      <alignment horizontal="left" vertical="center"/>
    </xf>
    <xf numFmtId="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49" fontId="2" fillId="0" borderId="139" applyFont="0" applyFill="0" applyBorder="0" applyAlignment="0" applyProtection="0">
      <alignment horizontal="center"/>
    </xf>
    <xf numFmtId="197" fontId="76" fillId="0" borderId="138" applyFont="0" applyFill="0" applyBorder="0" applyAlignment="0" applyProtection="0">
      <alignment horizontal="right"/>
      <protection locked="0"/>
    </xf>
    <xf numFmtId="184" fontId="79" fillId="0" borderId="139" applyFont="0" applyFill="0" applyBorder="0" applyAlignment="0" applyProtection="0">
      <protection locked="0"/>
    </xf>
    <xf numFmtId="186" fontId="26" fillId="0" borderId="137" applyNumberFormat="0" applyFill="0" applyAlignment="0" applyProtection="0"/>
    <xf numFmtId="186" fontId="26" fillId="0" borderId="137" applyNumberFormat="0" applyFill="0" applyAlignment="0" applyProtection="0"/>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214" fontId="76" fillId="0" borderId="138" applyFont="0" applyFill="0" applyBorder="0" applyAlignment="0" applyProtection="0">
      <alignment horizontal="center"/>
      <protection locked="0"/>
    </xf>
    <xf numFmtId="49" fontId="2" fillId="0" borderId="139" applyFont="0" applyFill="0" applyBorder="0" applyAlignment="0" applyProtection="0">
      <alignment horizontal="center"/>
    </xf>
    <xf numFmtId="0" fontId="8" fillId="0" borderId="137" applyProtection="0"/>
    <xf numFmtId="186" fontId="10" fillId="0" borderId="136" applyNumberFormat="0" applyAlignment="0" applyProtection="0">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49" fontId="2" fillId="0" borderId="139" applyFont="0" applyFill="0" applyBorder="0" applyAlignment="0" applyProtection="0">
      <alignment horizontal="center"/>
    </xf>
    <xf numFmtId="214" fontId="76" fillId="0" borderId="138" applyFont="0" applyFill="0" applyBorder="0" applyAlignment="0" applyProtection="0">
      <alignment horizontal="center"/>
      <protection locked="0"/>
    </xf>
    <xf numFmtId="14" fontId="79" fillId="0" borderId="139" applyFont="0" applyFill="0" applyBorder="0" applyAlignment="0" applyProtection="0">
      <alignment horizontal="center"/>
      <protection locked="0"/>
    </xf>
    <xf numFmtId="14" fontId="79" fillId="0" borderId="139" applyFont="0" applyFill="0" applyBorder="0" applyAlignment="0" applyProtection="0">
      <alignment horizontal="center"/>
      <protection locked="0"/>
    </xf>
    <xf numFmtId="198" fontId="76" fillId="0" borderId="138" applyFont="0" applyFill="0" applyBorder="0" applyAlignment="0" applyProtection="0">
      <protection locked="0"/>
    </xf>
    <xf numFmtId="198" fontId="76" fillId="0" borderId="138" applyFont="0" applyFill="0" applyBorder="0" applyAlignment="0" applyProtection="0">
      <protection locked="0"/>
    </xf>
    <xf numFmtId="4" fontId="79" fillId="0" borderId="139" applyFont="0" applyFill="0" applyBorder="0" applyAlignment="0" applyProtection="0">
      <alignment horizontal="center"/>
      <protection locked="0"/>
    </xf>
    <xf numFmtId="49" fontId="2" fillId="0" borderId="139" applyFont="0" applyFill="0" applyBorder="0" applyAlignment="0" applyProtection="0">
      <alignment horizontal="center"/>
    </xf>
    <xf numFmtId="198" fontId="76" fillId="0" borderId="138" applyFont="0" applyFill="0" applyBorder="0" applyAlignment="0" applyProtection="0">
      <protection locked="0"/>
    </xf>
    <xf numFmtId="214" fontId="76" fillId="0" borderId="138"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0" fontId="8" fillId="0" borderId="137" applyProtection="0"/>
    <xf numFmtId="198" fontId="76" fillId="0" borderId="138" applyFont="0" applyFill="0" applyBorder="0" applyAlignment="0" applyProtection="0">
      <protection locked="0"/>
    </xf>
    <xf numFmtId="214" fontId="76" fillId="0" borderId="138" applyFont="0" applyFill="0" applyBorder="0" applyAlignment="0" applyProtection="0">
      <alignment horizontal="center"/>
      <protection locked="0"/>
    </xf>
    <xf numFmtId="197" fontId="76" fillId="0" borderId="138" applyFont="0" applyFill="0" applyBorder="0" applyAlignment="0" applyProtection="0">
      <alignment horizontal="right"/>
      <protection locked="0"/>
    </xf>
    <xf numFmtId="4" fontId="79" fillId="0" borderId="139" applyFont="0" applyFill="0" applyBorder="0" applyAlignment="0" applyProtection="0">
      <alignment horizontal="center"/>
      <protection locked="0"/>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86" fontId="10" fillId="0" borderId="136" applyNumberFormat="0" applyAlignment="0" applyProtection="0">
      <alignment horizontal="left" vertical="center"/>
    </xf>
    <xf numFmtId="197" fontId="76" fillId="0" borderId="138" applyFont="0" applyFill="0" applyBorder="0" applyAlignment="0" applyProtection="0">
      <alignment horizontal="right"/>
      <protection locked="0"/>
    </xf>
    <xf numFmtId="0" fontId="10" fillId="0" borderId="140">
      <alignment horizontal="left" vertical="center"/>
    </xf>
    <xf numFmtId="0" fontId="26" fillId="0" borderId="137" applyNumberFormat="0" applyFill="0" applyAlignment="0" applyProtection="0"/>
    <xf numFmtId="0" fontId="10" fillId="0" borderId="140">
      <alignment horizontal="left" vertical="center"/>
    </xf>
    <xf numFmtId="214" fontId="76" fillId="0" borderId="138" applyFont="0" applyFill="0" applyBorder="0" applyAlignment="0" applyProtection="0">
      <alignment horizontal="center"/>
      <protection locked="0"/>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0" fontId="10" fillId="0" borderId="140">
      <alignment horizontal="left" vertical="center"/>
    </xf>
    <xf numFmtId="184" fontId="79" fillId="0" borderId="139" applyFont="0" applyFill="0" applyBorder="0" applyAlignment="0" applyProtection="0">
      <protection locked="0"/>
    </xf>
    <xf numFmtId="198" fontId="76" fillId="0" borderId="138" applyFont="0" applyFill="0" applyBorder="0" applyAlignment="0" applyProtection="0">
      <protection locked="0"/>
    </xf>
    <xf numFmtId="0" fontId="8" fillId="0" borderId="137"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214" fontId="76" fillId="0" borderId="138" applyFont="0" applyFill="0" applyBorder="0" applyAlignment="0" applyProtection="0">
      <alignment horizontal="center"/>
      <protection locked="0"/>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84" fontId="79" fillId="0" borderId="139" applyFont="0" applyFill="0" applyBorder="0" applyAlignment="0" applyProtection="0">
      <protection locked="0"/>
    </xf>
    <xf numFmtId="0" fontId="8" fillId="0" borderId="137" applyProtection="0"/>
    <xf numFmtId="49" fontId="2" fillId="0" borderId="139" applyFont="0" applyFill="0" applyBorder="0" applyAlignment="0" applyProtection="0">
      <alignment horizontal="center"/>
    </xf>
    <xf numFmtId="214" fontId="76" fillId="0" borderId="138" applyFont="0" applyFill="0" applyBorder="0" applyAlignment="0" applyProtection="0">
      <alignment horizontal="center"/>
      <protection locked="0"/>
    </xf>
    <xf numFmtId="214" fontId="76" fillId="0" borderId="138" applyFont="0" applyFill="0" applyBorder="0" applyAlignment="0" applyProtection="0">
      <alignment horizontal="center"/>
      <protection locked="0"/>
    </xf>
    <xf numFmtId="14" fontId="79" fillId="0" borderId="139" applyFont="0" applyFill="0" applyBorder="0" applyAlignment="0" applyProtection="0">
      <alignment horizontal="center"/>
      <protection locked="0"/>
    </xf>
    <xf numFmtId="198" fontId="76" fillId="0" borderId="138" applyFont="0" applyFill="0" applyBorder="0" applyAlignment="0" applyProtection="0">
      <protection locked="0"/>
    </xf>
    <xf numFmtId="197" fontId="76" fillId="0" borderId="138" applyFont="0" applyFill="0" applyBorder="0" applyAlignment="0" applyProtection="0">
      <alignment horizontal="right"/>
      <protection locked="0"/>
    </xf>
    <xf numFmtId="186" fontId="26" fillId="0" borderId="137" applyNumberFormat="0" applyFill="0" applyAlignment="0" applyProtection="0"/>
    <xf numFmtId="0" fontId="8" fillId="0" borderId="137" applyProtection="0"/>
    <xf numFmtId="49" fontId="2" fillId="0" borderId="139" applyFont="0" applyFill="0" applyBorder="0" applyAlignment="0" applyProtection="0">
      <alignment horizontal="center"/>
    </xf>
    <xf numFmtId="186" fontId="26" fillId="0" borderId="137" applyNumberFormat="0" applyFill="0" applyAlignment="0" applyProtection="0"/>
    <xf numFmtId="0" fontId="8" fillId="0" borderId="137" applyProtection="0"/>
    <xf numFmtId="186" fontId="26" fillId="0" borderId="137" applyNumberFormat="0" applyFill="0" applyAlignment="0" applyProtection="0"/>
    <xf numFmtId="186" fontId="10" fillId="0" borderId="140">
      <alignment horizontal="left" vertical="center"/>
    </xf>
    <xf numFmtId="214" fontId="76" fillId="0" borderId="138" applyFont="0" applyFill="0" applyBorder="0" applyAlignment="0" applyProtection="0">
      <alignment horizontal="center"/>
      <protection locked="0"/>
    </xf>
    <xf numFmtId="197" fontId="76" fillId="0" borderId="138" applyFont="0" applyFill="0" applyBorder="0" applyAlignment="0" applyProtection="0">
      <alignment horizontal="right"/>
      <protection locked="0"/>
    </xf>
    <xf numFmtId="0" fontId="8" fillId="0" borderId="137" applyProtection="0"/>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86" fontId="10" fillId="0" borderId="140">
      <alignment horizontal="left" vertical="center"/>
    </xf>
    <xf numFmtId="198" fontId="76" fillId="0" borderId="138" applyFont="0" applyFill="0" applyBorder="0" applyAlignment="0" applyProtection="0">
      <protection locked="0"/>
    </xf>
    <xf numFmtId="184" fontId="79" fillId="0" borderId="139" applyFont="0" applyFill="0" applyBorder="0" applyAlignment="0" applyProtection="0">
      <protection locked="0"/>
    </xf>
    <xf numFmtId="4" fontId="79" fillId="0" borderId="139" applyFont="0" applyFill="0" applyBorder="0" applyAlignment="0" applyProtection="0">
      <alignment horizontal="center"/>
      <protection locked="0"/>
    </xf>
    <xf numFmtId="14" fontId="79" fillId="0" borderId="139" applyFont="0" applyFill="0" applyBorder="0" applyAlignment="0" applyProtection="0">
      <alignment horizontal="center"/>
      <protection locked="0"/>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97" fontId="76" fillId="0" borderId="138" applyFont="0" applyFill="0" applyBorder="0" applyAlignment="0" applyProtection="0">
      <alignment horizontal="right"/>
      <protection locked="0"/>
    </xf>
    <xf numFmtId="186" fontId="26" fillId="0" borderId="137" applyNumberFormat="0" applyFill="0" applyAlignment="0" applyProtection="0"/>
    <xf numFmtId="186" fontId="26" fillId="0" borderId="137" applyNumberFormat="0" applyFill="0" applyAlignment="0" applyProtection="0"/>
    <xf numFmtId="186" fontId="26" fillId="0" borderId="137" applyNumberFormat="0" applyFill="0" applyAlignment="0" applyProtection="0"/>
    <xf numFmtId="186" fontId="26" fillId="0" borderId="137" applyNumberFormat="0" applyFill="0" applyAlignment="0" applyProtection="0"/>
    <xf numFmtId="186" fontId="10" fillId="0" borderId="140">
      <alignment horizontal="left" vertical="center"/>
    </xf>
    <xf numFmtId="186" fontId="26" fillId="0" borderId="137" applyNumberFormat="0" applyFill="0" applyAlignment="0" applyProtection="0"/>
    <xf numFmtId="0" fontId="8" fillId="0" borderId="137" applyProtection="0"/>
    <xf numFmtId="198" fontId="76" fillId="0" borderId="138" applyFont="0" applyFill="0" applyBorder="0" applyAlignment="0" applyProtection="0">
      <protection locked="0"/>
    </xf>
    <xf numFmtId="197" fontId="76" fillId="0" borderId="138" applyFont="0" applyFill="0" applyBorder="0" applyAlignment="0" applyProtection="0">
      <alignment horizontal="right"/>
      <protection locked="0"/>
    </xf>
    <xf numFmtId="186" fontId="26" fillId="0" borderId="137" applyNumberFormat="0" applyFill="0" applyAlignment="0" applyProtection="0"/>
    <xf numFmtId="4" fontId="79" fillId="0" borderId="139" applyFont="0" applyFill="0" applyBorder="0" applyAlignment="0" applyProtection="0">
      <alignment horizontal="center"/>
      <protection locked="0"/>
    </xf>
    <xf numFmtId="0" fontId="8" fillId="0" borderId="137" applyProtection="0"/>
    <xf numFmtId="214" fontId="76" fillId="0" borderId="138" applyFont="0" applyFill="0" applyBorder="0" applyAlignment="0" applyProtection="0">
      <alignment horizontal="center"/>
      <protection locked="0"/>
    </xf>
    <xf numFmtId="198" fontId="76" fillId="0" borderId="138" applyFont="0" applyFill="0" applyBorder="0" applyAlignment="0" applyProtection="0">
      <protection locked="0"/>
    </xf>
    <xf numFmtId="198" fontId="76" fillId="0" borderId="138" applyFont="0" applyFill="0" applyBorder="0" applyAlignment="0" applyProtection="0">
      <protection locked="0"/>
    </xf>
    <xf numFmtId="214" fontId="76" fillId="0" borderId="138" applyFont="0" applyFill="0" applyBorder="0" applyAlignment="0" applyProtection="0">
      <alignment horizontal="center"/>
      <protection locked="0"/>
    </xf>
    <xf numFmtId="186" fontId="26" fillId="0" borderId="137" applyNumberFormat="0" applyFill="0" applyAlignment="0" applyProtection="0"/>
    <xf numFmtId="0" fontId="10" fillId="0" borderId="136" applyNumberFormat="0" applyAlignment="0" applyProtection="0">
      <alignment horizontal="left" vertical="center"/>
    </xf>
    <xf numFmtId="186" fontId="10" fillId="0" borderId="140">
      <alignment horizontal="left" vertical="center"/>
    </xf>
    <xf numFmtId="0" fontId="8" fillId="0" borderId="137" applyProtection="0"/>
    <xf numFmtId="186" fontId="10" fillId="0" borderId="140">
      <alignment horizontal="left" vertical="center"/>
    </xf>
    <xf numFmtId="214" fontId="76" fillId="0" borderId="138" applyFont="0" applyFill="0" applyBorder="0" applyAlignment="0" applyProtection="0">
      <alignment horizontal="center"/>
      <protection locked="0"/>
    </xf>
    <xf numFmtId="198" fontId="76" fillId="0" borderId="138" applyFont="0" applyFill="0" applyBorder="0" applyAlignment="0" applyProtection="0">
      <protection locked="0"/>
    </xf>
    <xf numFmtId="186" fontId="26" fillId="0" borderId="137" applyNumberFormat="0" applyFill="0" applyAlignment="0" applyProtection="0"/>
    <xf numFmtId="14" fontId="79" fillId="0" borderId="139" applyFont="0" applyFill="0" applyBorder="0" applyAlignment="0" applyProtection="0">
      <alignment horizontal="center"/>
      <protection locked="0"/>
    </xf>
    <xf numFmtId="186" fontId="26" fillId="0" borderId="137" applyNumberFormat="0" applyFill="0" applyAlignment="0" applyProtection="0"/>
    <xf numFmtId="4" fontId="79" fillId="0" borderId="139" applyFont="0" applyFill="0" applyBorder="0" applyAlignment="0" applyProtection="0">
      <alignment horizontal="center"/>
      <protection locked="0"/>
    </xf>
    <xf numFmtId="214" fontId="76" fillId="0" borderId="138"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186" fontId="26" fillId="0" borderId="137" applyNumberFormat="0" applyFill="0" applyAlignment="0" applyProtection="0"/>
    <xf numFmtId="186" fontId="10" fillId="0" borderId="140">
      <alignment horizontal="left" vertical="center"/>
    </xf>
    <xf numFmtId="186" fontId="10" fillId="0" borderId="140">
      <alignment horizontal="left" vertical="center"/>
    </xf>
    <xf numFmtId="0" fontId="8" fillId="0" borderId="137" applyProtection="0"/>
    <xf numFmtId="49" fontId="2" fillId="0" borderId="139" applyFont="0" applyFill="0" applyBorder="0" applyAlignment="0" applyProtection="0">
      <alignment horizontal="center"/>
    </xf>
    <xf numFmtId="184" fontId="79" fillId="0" borderId="139" applyFont="0" applyFill="0" applyBorder="0" applyAlignment="0" applyProtection="0">
      <protection locked="0"/>
    </xf>
    <xf numFmtId="49" fontId="2" fillId="0" borderId="139" applyFont="0" applyFill="0" applyBorder="0" applyAlignment="0" applyProtection="0">
      <alignment horizontal="center"/>
    </xf>
    <xf numFmtId="197" fontId="76" fillId="0" borderId="138" applyFont="0" applyFill="0" applyBorder="0" applyAlignment="0" applyProtection="0">
      <alignment horizontal="right"/>
      <protection locked="0"/>
    </xf>
    <xf numFmtId="184" fontId="79" fillId="0" borderId="139" applyFont="0" applyFill="0" applyBorder="0" applyAlignment="0" applyProtection="0">
      <protection locked="0"/>
    </xf>
    <xf numFmtId="4" fontId="79" fillId="0" borderId="139" applyFont="0" applyFill="0" applyBorder="0" applyAlignment="0" applyProtection="0">
      <alignment horizontal="center"/>
      <protection locked="0"/>
    </xf>
    <xf numFmtId="214" fontId="76" fillId="0" borderId="138" applyFont="0" applyFill="0" applyBorder="0" applyAlignment="0" applyProtection="0">
      <alignment horizontal="center"/>
      <protection locked="0"/>
    </xf>
    <xf numFmtId="14" fontId="79" fillId="0" borderId="139" applyFont="0" applyFill="0" applyBorder="0" applyAlignment="0" applyProtection="0">
      <alignment horizontal="center"/>
      <protection locked="0"/>
    </xf>
    <xf numFmtId="198" fontId="76" fillId="0" borderId="138" applyFont="0" applyFill="0" applyBorder="0" applyAlignment="0" applyProtection="0">
      <protection locked="0"/>
    </xf>
    <xf numFmtId="0" fontId="8" fillId="0" borderId="137" applyProtection="0"/>
    <xf numFmtId="186" fontId="26" fillId="0" borderId="137" applyNumberFormat="0" applyFill="0" applyAlignment="0" applyProtection="0"/>
    <xf numFmtId="49" fontId="2" fillId="0" borderId="139" applyFont="0" applyFill="0" applyBorder="0" applyAlignment="0" applyProtection="0">
      <alignment horizontal="center"/>
    </xf>
    <xf numFmtId="186" fontId="10" fillId="0" borderId="136" applyNumberFormat="0" applyAlignment="0" applyProtection="0">
      <alignment horizontal="left" vertical="center"/>
    </xf>
    <xf numFmtId="186" fontId="26" fillId="0" borderId="137" applyNumberFormat="0" applyFill="0" applyAlignment="0" applyProtection="0"/>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7" fontId="76" fillId="0" borderId="138" applyFont="0" applyFill="0" applyBorder="0" applyAlignment="0" applyProtection="0">
      <alignment horizontal="right"/>
      <protection locked="0"/>
    </xf>
    <xf numFmtId="197" fontId="76" fillId="0" borderId="138" applyFont="0" applyFill="0" applyBorder="0" applyAlignment="0" applyProtection="0">
      <alignment horizontal="right"/>
      <protection locked="0"/>
    </xf>
    <xf numFmtId="186" fontId="10" fillId="0" borderId="136" applyNumberFormat="0" applyAlignment="0" applyProtection="0">
      <alignment horizontal="left" vertical="center"/>
    </xf>
    <xf numFmtId="184" fontId="79" fillId="0" borderId="139" applyFont="0" applyFill="0" applyBorder="0" applyAlignment="0" applyProtection="0">
      <protection locked="0"/>
    </xf>
    <xf numFmtId="186" fontId="10" fillId="0" borderId="136" applyNumberFormat="0" applyAlignment="0" applyProtection="0">
      <alignment horizontal="left" vertical="center"/>
    </xf>
    <xf numFmtId="214" fontId="76" fillId="0" borderId="138" applyFont="0" applyFill="0" applyBorder="0" applyAlignment="0" applyProtection="0">
      <alignment horizontal="center"/>
      <protection locked="0"/>
    </xf>
    <xf numFmtId="197" fontId="76" fillId="0" borderId="138" applyFont="0" applyFill="0" applyBorder="0" applyAlignment="0" applyProtection="0">
      <alignment horizontal="right"/>
      <protection locked="0"/>
    </xf>
    <xf numFmtId="197" fontId="76" fillId="0" borderId="138" applyFont="0" applyFill="0" applyBorder="0" applyAlignment="0" applyProtection="0">
      <alignment horizontal="right"/>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184" fontId="79" fillId="0" borderId="139" applyFont="0" applyFill="0" applyBorder="0" applyAlignment="0" applyProtection="0">
      <protection locked="0"/>
    </xf>
    <xf numFmtId="186" fontId="26" fillId="0" borderId="137" applyNumberFormat="0" applyFill="0" applyAlignment="0" applyProtection="0"/>
    <xf numFmtId="184" fontId="79" fillId="0" borderId="139" applyFont="0" applyFill="0" applyBorder="0" applyAlignment="0" applyProtection="0">
      <protection locked="0"/>
    </xf>
    <xf numFmtId="198" fontId="76" fillId="0" borderId="138" applyFont="0" applyFill="0" applyBorder="0" applyAlignment="0" applyProtection="0">
      <protection locked="0"/>
    </xf>
    <xf numFmtId="198" fontId="76" fillId="0" borderId="138" applyFont="0" applyFill="0" applyBorder="0" applyAlignment="0" applyProtection="0">
      <protection locked="0"/>
    </xf>
    <xf numFmtId="0" fontId="10" fillId="0" borderId="136" applyNumberFormat="0" applyAlignment="0" applyProtection="0">
      <alignment horizontal="left" vertical="center"/>
    </xf>
    <xf numFmtId="198" fontId="76" fillId="0" borderId="138" applyFont="0" applyFill="0" applyBorder="0" applyAlignment="0" applyProtection="0">
      <protection locked="0"/>
    </xf>
    <xf numFmtId="184" fontId="79" fillId="0" borderId="139" applyFont="0" applyFill="0" applyBorder="0" applyAlignment="0" applyProtection="0">
      <protection locked="0"/>
    </xf>
    <xf numFmtId="186" fontId="26" fillId="0" borderId="137" applyNumberFormat="0" applyFill="0" applyAlignment="0" applyProtection="0"/>
    <xf numFmtId="186" fontId="26" fillId="0" borderId="137" applyNumberFormat="0" applyFill="0" applyAlignment="0" applyProtection="0"/>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4" fontId="79" fillId="0" borderId="139" applyFont="0" applyFill="0" applyBorder="0" applyAlignment="0" applyProtection="0">
      <alignment horizontal="center"/>
      <protection locked="0"/>
    </xf>
    <xf numFmtId="0" fontId="10" fillId="0" borderId="140">
      <alignment horizontal="left" vertical="center"/>
    </xf>
    <xf numFmtId="214" fontId="76" fillId="0" borderId="138"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6" fontId="10" fillId="0" borderId="140">
      <alignment horizontal="left" vertical="center"/>
    </xf>
    <xf numFmtId="186" fontId="10" fillId="0" borderId="136" applyNumberFormat="0" applyAlignment="0" applyProtection="0">
      <alignment horizontal="left" vertical="center"/>
    </xf>
    <xf numFmtId="186" fontId="10" fillId="0" borderId="140">
      <alignment horizontal="left" vertical="center"/>
    </xf>
    <xf numFmtId="214" fontId="76" fillId="0" borderId="138" applyFont="0" applyFill="0" applyBorder="0" applyAlignment="0" applyProtection="0">
      <alignment horizontal="center"/>
      <protection locked="0"/>
    </xf>
    <xf numFmtId="198" fontId="76" fillId="0" borderId="138" applyFont="0" applyFill="0" applyBorder="0" applyAlignment="0" applyProtection="0">
      <protection locked="0"/>
    </xf>
    <xf numFmtId="197" fontId="76" fillId="0" borderId="138" applyFont="0" applyFill="0" applyBorder="0" applyAlignment="0" applyProtection="0">
      <alignment horizontal="right"/>
      <protection locked="0"/>
    </xf>
    <xf numFmtId="186" fontId="10" fillId="0" borderId="136" applyNumberFormat="0" applyAlignment="0" applyProtection="0">
      <alignment horizontal="left" vertical="center"/>
    </xf>
    <xf numFmtId="186" fontId="26" fillId="0" borderId="137" applyNumberFormat="0" applyFill="0" applyAlignment="0" applyProtection="0"/>
    <xf numFmtId="184" fontId="79" fillId="0" borderId="139" applyFont="0" applyFill="0" applyBorder="0" applyAlignment="0" applyProtection="0">
      <protection locked="0"/>
    </xf>
    <xf numFmtId="198" fontId="76" fillId="0" borderId="138" applyFont="0" applyFill="0" applyBorder="0" applyAlignment="0" applyProtection="0">
      <protection locked="0"/>
    </xf>
    <xf numFmtId="49" fontId="2" fillId="0" borderId="139" applyFont="0" applyFill="0" applyBorder="0" applyAlignment="0" applyProtection="0">
      <alignment horizontal="center"/>
    </xf>
    <xf numFmtId="0" fontId="10" fillId="0" borderId="136" applyNumberFormat="0" applyAlignment="0" applyProtection="0">
      <alignment horizontal="left" vertical="center"/>
    </xf>
    <xf numFmtId="186" fontId="10" fillId="0" borderId="136" applyNumberFormat="0" applyAlignment="0" applyProtection="0">
      <alignment horizontal="left" vertical="center"/>
    </xf>
    <xf numFmtId="0" fontId="10" fillId="0" borderId="140">
      <alignment horizontal="left" vertical="center"/>
    </xf>
    <xf numFmtId="0" fontId="26" fillId="0" borderId="137" applyNumberFormat="0" applyFill="0" applyAlignment="0" applyProtection="0"/>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49" fontId="2" fillId="0" borderId="139" applyFont="0" applyFill="0" applyBorder="0" applyAlignment="0" applyProtection="0">
      <alignment horizontal="center"/>
    </xf>
    <xf numFmtId="0" fontId="8" fillId="0" borderId="137" applyProtection="0"/>
    <xf numFmtId="0" fontId="26" fillId="0" borderId="137" applyNumberFormat="0" applyFill="0" applyAlignment="0" applyProtection="0"/>
    <xf numFmtId="14" fontId="79" fillId="0" borderId="139" applyFont="0" applyFill="0" applyBorder="0" applyAlignment="0" applyProtection="0">
      <alignment horizontal="center"/>
      <protection locked="0"/>
    </xf>
    <xf numFmtId="186" fontId="10" fillId="0" borderId="136" applyNumberFormat="0" applyAlignment="0" applyProtection="0">
      <alignment horizontal="left" vertical="center"/>
    </xf>
    <xf numFmtId="184" fontId="79" fillId="0" borderId="139" applyFont="0" applyFill="0" applyBorder="0" applyAlignment="0" applyProtection="0">
      <protection locked="0"/>
    </xf>
    <xf numFmtId="197" fontId="76" fillId="0" borderId="138" applyFont="0" applyFill="0" applyBorder="0" applyAlignment="0" applyProtection="0">
      <alignment horizontal="right"/>
      <protection locked="0"/>
    </xf>
    <xf numFmtId="186" fontId="10" fillId="0" borderId="140">
      <alignment horizontal="left" vertical="center"/>
    </xf>
    <xf numFmtId="184" fontId="79" fillId="0" borderId="139" applyFont="0" applyFill="0" applyBorder="0" applyAlignment="0" applyProtection="0">
      <protection locked="0"/>
    </xf>
    <xf numFmtId="0" fontId="8" fillId="0" borderId="137" applyProtection="0"/>
    <xf numFmtId="186" fontId="10" fillId="0" borderId="136" applyNumberFormat="0" applyAlignment="0" applyProtection="0">
      <alignment horizontal="left" vertical="center"/>
    </xf>
    <xf numFmtId="186" fontId="10" fillId="0" borderId="140">
      <alignment horizontal="left" vertical="center"/>
    </xf>
    <xf numFmtId="49" fontId="2" fillId="0" borderId="139" applyFont="0" applyFill="0" applyBorder="0" applyAlignment="0" applyProtection="0">
      <alignment horizontal="center"/>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0" fontId="10" fillId="0" borderId="136" applyNumberFormat="0" applyAlignment="0" applyProtection="0">
      <alignment horizontal="left" vertical="center"/>
    </xf>
    <xf numFmtId="186" fontId="26" fillId="0" borderId="137" applyNumberFormat="0" applyFill="0" applyAlignment="0" applyProtection="0"/>
    <xf numFmtId="49" fontId="2" fillId="0" borderId="139" applyFont="0" applyFill="0" applyBorder="0" applyAlignment="0" applyProtection="0">
      <alignment horizontal="center"/>
    </xf>
    <xf numFmtId="4" fontId="79" fillId="0" borderId="139" applyFont="0" applyFill="0" applyBorder="0" applyAlignment="0" applyProtection="0">
      <alignment horizontal="center"/>
      <protection locked="0"/>
    </xf>
    <xf numFmtId="198" fontId="76" fillId="0" borderId="138" applyFont="0" applyFill="0" applyBorder="0" applyAlignment="0" applyProtection="0">
      <protection locked="0"/>
    </xf>
    <xf numFmtId="186" fontId="10" fillId="0" borderId="136" applyNumberFormat="0" applyAlignment="0" applyProtection="0">
      <alignment horizontal="left" vertical="center"/>
    </xf>
    <xf numFmtId="198" fontId="76" fillId="0" borderId="138" applyFont="0" applyFill="0" applyBorder="0" applyAlignment="0" applyProtection="0">
      <protection locked="0"/>
    </xf>
    <xf numFmtId="186" fontId="26" fillId="0" borderId="137" applyNumberFormat="0" applyFill="0" applyAlignment="0" applyProtection="0"/>
    <xf numFmtId="0" fontId="8" fillId="0" borderId="137" applyProtection="0"/>
    <xf numFmtId="186" fontId="10" fillId="0" borderId="136" applyNumberFormat="0" applyAlignment="0" applyProtection="0">
      <alignment horizontal="left" vertical="center"/>
    </xf>
    <xf numFmtId="4" fontId="79" fillId="0" borderId="139" applyFont="0" applyFill="0" applyBorder="0" applyAlignment="0" applyProtection="0">
      <alignment horizontal="center"/>
      <protection locked="0"/>
    </xf>
    <xf numFmtId="186" fontId="10" fillId="0" borderId="136" applyNumberFormat="0" applyAlignment="0" applyProtection="0">
      <alignment horizontal="left" vertical="center"/>
    </xf>
    <xf numFmtId="4" fontId="79" fillId="0" borderId="139" applyFont="0" applyFill="0" applyBorder="0" applyAlignment="0" applyProtection="0">
      <alignment horizontal="center"/>
      <protection locked="0"/>
    </xf>
    <xf numFmtId="197" fontId="76" fillId="0" borderId="138" applyFont="0" applyFill="0" applyBorder="0" applyAlignment="0" applyProtection="0">
      <alignment horizontal="right"/>
      <protection locked="0"/>
    </xf>
    <xf numFmtId="214" fontId="76" fillId="0" borderId="138" applyFont="0" applyFill="0" applyBorder="0" applyAlignment="0" applyProtection="0">
      <alignment horizontal="center"/>
      <protection locked="0"/>
    </xf>
    <xf numFmtId="198" fontId="76" fillId="0" borderId="138" applyFont="0" applyFill="0" applyBorder="0" applyAlignment="0" applyProtection="0">
      <protection locked="0"/>
    </xf>
    <xf numFmtId="4" fontId="79" fillId="0" borderId="139" applyFont="0" applyFill="0" applyBorder="0" applyAlignment="0" applyProtection="0">
      <alignment horizontal="center"/>
      <protection locked="0"/>
    </xf>
    <xf numFmtId="198" fontId="76" fillId="0" borderId="138" applyFont="0" applyFill="0" applyBorder="0" applyAlignment="0" applyProtection="0">
      <protection locked="0"/>
    </xf>
    <xf numFmtId="197" fontId="76" fillId="0" borderId="138" applyFont="0" applyFill="0" applyBorder="0" applyAlignment="0" applyProtection="0">
      <alignment horizontal="right"/>
      <protection locked="0"/>
    </xf>
    <xf numFmtId="186" fontId="10" fillId="0" borderId="140">
      <alignment horizontal="left" vertical="center"/>
    </xf>
    <xf numFmtId="186" fontId="26" fillId="0" borderId="137" applyNumberFormat="0" applyFill="0" applyAlignment="0" applyProtection="0"/>
    <xf numFmtId="4" fontId="79" fillId="0" borderId="139" applyFont="0" applyFill="0" applyBorder="0" applyAlignment="0" applyProtection="0">
      <alignment horizontal="center"/>
      <protection locked="0"/>
    </xf>
    <xf numFmtId="186" fontId="26" fillId="0" borderId="137" applyNumberFormat="0" applyFill="0" applyAlignment="0" applyProtection="0"/>
    <xf numFmtId="186" fontId="10" fillId="0" borderId="140">
      <alignment horizontal="left" vertical="center"/>
    </xf>
    <xf numFmtId="186" fontId="26" fillId="0" borderId="137" applyNumberFormat="0" applyFill="0" applyAlignment="0" applyProtection="0"/>
    <xf numFmtId="49" fontId="2" fillId="0" borderId="139" applyFont="0" applyFill="0" applyBorder="0" applyAlignment="0" applyProtection="0">
      <alignment horizontal="center"/>
    </xf>
    <xf numFmtId="186" fontId="10" fillId="0" borderId="136" applyNumberFormat="0" applyAlignment="0" applyProtection="0">
      <alignment horizontal="left" vertical="center"/>
    </xf>
    <xf numFmtId="186" fontId="10" fillId="0" borderId="140">
      <alignment horizontal="left" vertical="center"/>
    </xf>
    <xf numFmtId="49" fontId="2" fillId="0" borderId="139" applyFont="0" applyFill="0" applyBorder="0" applyAlignment="0" applyProtection="0">
      <alignment horizontal="center"/>
    </xf>
    <xf numFmtId="197" fontId="76" fillId="0" borderId="138" applyFont="0" applyFill="0" applyBorder="0" applyAlignment="0" applyProtection="0">
      <alignment horizontal="right"/>
      <protection locked="0"/>
    </xf>
    <xf numFmtId="214" fontId="76" fillId="0" borderId="138" applyFont="0" applyFill="0" applyBorder="0" applyAlignment="0" applyProtection="0">
      <alignment horizontal="center"/>
      <protection locked="0"/>
    </xf>
    <xf numFmtId="198" fontId="76" fillId="0" borderId="138" applyFont="0" applyFill="0" applyBorder="0" applyAlignment="0" applyProtection="0">
      <protection locked="0"/>
    </xf>
    <xf numFmtId="186" fontId="26" fillId="0" borderId="137" applyNumberFormat="0" applyFill="0" applyAlignment="0" applyProtection="0"/>
    <xf numFmtId="186" fontId="10" fillId="0" borderId="140">
      <alignment horizontal="left" vertical="center"/>
    </xf>
    <xf numFmtId="186" fontId="26" fillId="0" borderId="137" applyNumberFormat="0" applyFill="0" applyAlignment="0" applyProtection="0"/>
    <xf numFmtId="0" fontId="26" fillId="0" borderId="137" applyNumberFormat="0" applyFill="0" applyAlignment="0" applyProtection="0"/>
    <xf numFmtId="184" fontId="79" fillId="0" borderId="139" applyFont="0" applyFill="0" applyBorder="0" applyAlignment="0" applyProtection="0">
      <protection locked="0"/>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7" fontId="76" fillId="0" borderId="138" applyFont="0" applyFill="0" applyBorder="0" applyAlignment="0" applyProtection="0">
      <alignment horizontal="right"/>
      <protection locked="0"/>
    </xf>
    <xf numFmtId="0" fontId="10" fillId="0" borderId="136" applyNumberFormat="0" applyAlignment="0" applyProtection="0">
      <alignment horizontal="left" vertical="center"/>
    </xf>
    <xf numFmtId="0" fontId="2" fillId="0" borderId="0"/>
    <xf numFmtId="4" fontId="79" fillId="0" borderId="139" applyFont="0" applyFill="0" applyBorder="0" applyAlignment="0" applyProtection="0">
      <alignment horizontal="center"/>
      <protection locked="0"/>
    </xf>
    <xf numFmtId="0" fontId="10" fillId="0" borderId="136" applyNumberFormat="0" applyAlignment="0" applyProtection="0">
      <alignment horizontal="left" vertical="center"/>
    </xf>
    <xf numFmtId="214" fontId="76" fillId="0" borderId="138" applyFont="0" applyFill="0" applyBorder="0" applyAlignment="0" applyProtection="0">
      <alignment horizontal="center"/>
      <protection locked="0"/>
    </xf>
    <xf numFmtId="184" fontId="79" fillId="0" borderId="139" applyFont="0" applyFill="0" applyBorder="0" applyAlignment="0" applyProtection="0">
      <protection locked="0"/>
    </xf>
    <xf numFmtId="197" fontId="76" fillId="0" borderId="138" applyFont="0" applyFill="0" applyBorder="0" applyAlignment="0" applyProtection="0">
      <alignment horizontal="right"/>
      <protection locked="0"/>
    </xf>
    <xf numFmtId="4" fontId="79" fillId="0" borderId="139" applyFont="0" applyFill="0" applyBorder="0" applyAlignment="0" applyProtection="0">
      <alignment horizontal="center"/>
      <protection locked="0"/>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7" fontId="76" fillId="0" borderId="138" applyFont="0" applyFill="0" applyBorder="0" applyAlignment="0" applyProtection="0">
      <alignment horizontal="right"/>
      <protection locked="0"/>
    </xf>
    <xf numFmtId="49" fontId="2" fillId="0" borderId="139" applyFont="0" applyFill="0" applyBorder="0" applyAlignment="0" applyProtection="0">
      <alignment horizontal="center"/>
    </xf>
    <xf numFmtId="186" fontId="10" fillId="0" borderId="136" applyNumberFormat="0" applyAlignment="0" applyProtection="0">
      <alignment horizontal="left" vertical="center"/>
    </xf>
    <xf numFmtId="186" fontId="10" fillId="0" borderId="136" applyNumberFormat="0" applyAlignment="0" applyProtection="0">
      <alignment horizontal="left" vertical="center"/>
    </xf>
    <xf numFmtId="186" fontId="10" fillId="0" borderId="140">
      <alignment horizontal="left" vertical="center"/>
    </xf>
    <xf numFmtId="14" fontId="79" fillId="0" borderId="139" applyFont="0" applyFill="0" applyBorder="0" applyAlignment="0" applyProtection="0">
      <alignment horizontal="center"/>
      <protection locked="0"/>
    </xf>
    <xf numFmtId="0" fontId="10" fillId="0" borderId="140">
      <alignment horizontal="left" vertical="center"/>
    </xf>
    <xf numFmtId="186" fontId="10" fillId="0" borderId="140">
      <alignment horizontal="left" vertical="center"/>
    </xf>
    <xf numFmtId="14" fontId="79" fillId="0" borderId="139" applyFont="0" applyFill="0" applyBorder="0" applyAlignment="0" applyProtection="0">
      <alignment horizontal="center"/>
      <protection locked="0"/>
    </xf>
    <xf numFmtId="0" fontId="8" fillId="0" borderId="137" applyProtection="0"/>
    <xf numFmtId="186" fontId="26" fillId="0" borderId="137" applyNumberFormat="0" applyFill="0" applyAlignment="0" applyProtection="0"/>
    <xf numFmtId="198" fontId="76" fillId="0" borderId="138" applyFont="0" applyFill="0" applyBorder="0" applyAlignment="0" applyProtection="0">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98" fontId="76" fillId="0" borderId="138" applyFont="0" applyFill="0" applyBorder="0" applyAlignment="0" applyProtection="0">
      <protection locked="0"/>
    </xf>
    <xf numFmtId="184" fontId="79" fillId="0" borderId="139" applyFont="0" applyFill="0" applyBorder="0" applyAlignment="0" applyProtection="0">
      <protection locked="0"/>
    </xf>
    <xf numFmtId="184" fontId="79" fillId="0" borderId="139" applyFont="0" applyFill="0" applyBorder="0" applyAlignment="0" applyProtection="0">
      <protection locked="0"/>
    </xf>
    <xf numFmtId="186" fontId="10" fillId="0" borderId="136" applyNumberFormat="0" applyAlignment="0" applyProtection="0">
      <alignment horizontal="left" vertical="center"/>
    </xf>
    <xf numFmtId="186" fontId="26" fillId="0" borderId="137" applyNumberFormat="0" applyFill="0" applyAlignment="0" applyProtection="0"/>
    <xf numFmtId="49" fontId="2" fillId="0" borderId="139" applyFont="0" applyFill="0" applyBorder="0" applyAlignment="0" applyProtection="0">
      <alignment horizontal="center"/>
    </xf>
    <xf numFmtId="186" fontId="10" fillId="0" borderId="136" applyNumberFormat="0" applyAlignment="0" applyProtection="0">
      <alignment horizontal="left" vertical="center"/>
    </xf>
    <xf numFmtId="186" fontId="10" fillId="0" borderId="140">
      <alignment horizontal="left" vertical="center"/>
    </xf>
    <xf numFmtId="0" fontId="10" fillId="0" borderId="136" applyNumberFormat="0" applyAlignment="0" applyProtection="0">
      <alignment horizontal="left" vertical="center"/>
    </xf>
    <xf numFmtId="14" fontId="79" fillId="0" borderId="139" applyFont="0" applyFill="0" applyBorder="0" applyAlignment="0" applyProtection="0">
      <alignment horizontal="center"/>
      <protection locked="0"/>
    </xf>
    <xf numFmtId="198" fontId="76" fillId="0" borderId="138" applyFont="0" applyFill="0" applyBorder="0" applyAlignment="0" applyProtection="0">
      <protection locked="0"/>
    </xf>
    <xf numFmtId="186" fontId="26" fillId="0" borderId="137" applyNumberFormat="0" applyFill="0" applyAlignment="0" applyProtection="0"/>
    <xf numFmtId="49" fontId="2" fillId="0" borderId="139" applyFont="0" applyFill="0" applyBorder="0" applyAlignment="0" applyProtection="0">
      <alignment horizontal="center"/>
    </xf>
    <xf numFmtId="4" fontId="79" fillId="0" borderId="139" applyFont="0" applyFill="0" applyBorder="0" applyAlignment="0" applyProtection="0">
      <alignment horizontal="center"/>
      <protection locked="0"/>
    </xf>
    <xf numFmtId="49" fontId="2" fillId="0" borderId="139" applyFont="0" applyFill="0" applyBorder="0" applyAlignment="0" applyProtection="0">
      <alignment horizontal="center"/>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186" fontId="10" fillId="0" borderId="140">
      <alignment horizontal="left" vertical="center"/>
    </xf>
    <xf numFmtId="0" fontId="10" fillId="0" borderId="136" applyNumberFormat="0" applyAlignment="0" applyProtection="0">
      <alignment horizontal="left" vertical="center"/>
    </xf>
    <xf numFmtId="214" fontId="76" fillId="0" borderId="138" applyFont="0" applyFill="0" applyBorder="0" applyAlignment="0" applyProtection="0">
      <alignment horizontal="center"/>
      <protection locked="0"/>
    </xf>
    <xf numFmtId="186" fontId="10" fillId="0" borderId="136" applyNumberFormat="0" applyAlignment="0" applyProtection="0">
      <alignment horizontal="left" vertical="center"/>
    </xf>
    <xf numFmtId="186" fontId="10" fillId="0" borderId="136" applyNumberFormat="0" applyAlignment="0" applyProtection="0">
      <alignment horizontal="left" vertical="center"/>
    </xf>
    <xf numFmtId="214" fontId="76" fillId="0" borderId="138" applyFont="0" applyFill="0" applyBorder="0" applyAlignment="0" applyProtection="0">
      <alignment horizontal="center"/>
      <protection locked="0"/>
    </xf>
    <xf numFmtId="186" fontId="10" fillId="0" borderId="136" applyNumberFormat="0" applyAlignment="0" applyProtection="0">
      <alignment horizontal="left" vertical="center"/>
    </xf>
    <xf numFmtId="186" fontId="26" fillId="0" borderId="137" applyNumberFormat="0" applyFill="0" applyAlignment="0" applyProtection="0"/>
    <xf numFmtId="198" fontId="76" fillId="0" borderId="138"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0" fontId="26" fillId="0" borderId="137" applyNumberFormat="0" applyFill="0" applyAlignment="0" applyProtection="0"/>
    <xf numFmtId="1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184" fontId="79" fillId="0" borderId="139" applyFont="0" applyFill="0" applyBorder="0" applyAlignment="0" applyProtection="0">
      <protection locked="0"/>
    </xf>
    <xf numFmtId="186" fontId="10" fillId="0" borderId="140">
      <alignment horizontal="left" vertical="center"/>
    </xf>
    <xf numFmtId="0" fontId="8" fillId="0" borderId="137" applyProtection="0"/>
    <xf numFmtId="14" fontId="79" fillId="0" borderId="139" applyFont="0" applyFill="0" applyBorder="0" applyAlignment="0" applyProtection="0">
      <alignment horizontal="center"/>
      <protection locked="0"/>
    </xf>
    <xf numFmtId="197" fontId="76" fillId="0" borderId="138" applyFont="0" applyFill="0" applyBorder="0" applyAlignment="0" applyProtection="0">
      <alignment horizontal="right"/>
      <protection locked="0"/>
    </xf>
    <xf numFmtId="49" fontId="2" fillId="0" borderId="139" applyFont="0" applyFill="0" applyBorder="0" applyAlignment="0" applyProtection="0">
      <alignment horizontal="center"/>
    </xf>
    <xf numFmtId="186" fontId="10" fillId="0" borderId="140">
      <alignment horizontal="left" vertical="center"/>
    </xf>
    <xf numFmtId="197" fontId="76" fillId="0" borderId="138" applyFont="0" applyFill="0" applyBorder="0" applyAlignment="0" applyProtection="0">
      <alignment horizontal="right"/>
      <protection locked="0"/>
    </xf>
    <xf numFmtId="186" fontId="10" fillId="0" borderId="136" applyNumberFormat="0" applyAlignment="0" applyProtection="0">
      <alignment horizontal="left" vertical="center"/>
    </xf>
    <xf numFmtId="0" fontId="10" fillId="0" borderId="140">
      <alignment horizontal="left" vertical="center"/>
    </xf>
    <xf numFmtId="214" fontId="76" fillId="0" borderId="138" applyFont="0" applyFill="0" applyBorder="0" applyAlignment="0" applyProtection="0">
      <alignment horizontal="center"/>
      <protection locked="0"/>
    </xf>
    <xf numFmtId="186" fontId="26" fillId="0" borderId="137" applyNumberFormat="0" applyFill="0" applyAlignment="0" applyProtection="0"/>
    <xf numFmtId="0" fontId="8" fillId="0" borderId="137" applyProtection="0"/>
    <xf numFmtId="186" fontId="26" fillId="0" borderId="137" applyNumberFormat="0" applyFill="0" applyAlignment="0" applyProtection="0"/>
    <xf numFmtId="186" fontId="10" fillId="0" borderId="140">
      <alignment horizontal="left" vertical="center"/>
    </xf>
    <xf numFmtId="197" fontId="76" fillId="0" borderId="138" applyFont="0" applyFill="0" applyBorder="0" applyAlignment="0" applyProtection="0">
      <alignment horizontal="right"/>
      <protection locked="0"/>
    </xf>
    <xf numFmtId="186" fontId="10" fillId="0" borderId="136" applyNumberFormat="0" applyAlignment="0" applyProtection="0">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0" fontId="8" fillId="0" borderId="137" applyProtection="0"/>
    <xf numFmtId="186" fontId="10" fillId="0" borderId="140">
      <alignment horizontal="left" vertical="center"/>
    </xf>
    <xf numFmtId="4" fontId="79" fillId="0" borderId="139" applyFont="0" applyFill="0" applyBorder="0" applyAlignment="0" applyProtection="0">
      <alignment horizontal="center"/>
      <protection locked="0"/>
    </xf>
    <xf numFmtId="198" fontId="76" fillId="0" borderId="138" applyFont="0" applyFill="0" applyBorder="0" applyAlignment="0" applyProtection="0">
      <protection locked="0"/>
    </xf>
    <xf numFmtId="197" fontId="76" fillId="0" borderId="138" applyFont="0" applyFill="0" applyBorder="0" applyAlignment="0" applyProtection="0">
      <alignment horizontal="right"/>
      <protection locked="0"/>
    </xf>
    <xf numFmtId="186" fontId="10" fillId="0" borderId="136" applyNumberFormat="0" applyAlignment="0" applyProtection="0">
      <alignment horizontal="left" vertical="center"/>
    </xf>
    <xf numFmtId="198" fontId="76" fillId="0" borderId="138" applyFont="0" applyFill="0" applyBorder="0" applyAlignment="0" applyProtection="0">
      <protection locked="0"/>
    </xf>
    <xf numFmtId="186" fontId="26" fillId="0" borderId="137" applyNumberFormat="0" applyFill="0" applyAlignment="0" applyProtection="0"/>
    <xf numFmtId="214" fontId="76" fillId="0" borderId="138" applyFont="0" applyFill="0" applyBorder="0" applyAlignment="0" applyProtection="0">
      <alignment horizontal="center"/>
      <protection locked="0"/>
    </xf>
    <xf numFmtId="184" fontId="79" fillId="0" borderId="139" applyFont="0" applyFill="0" applyBorder="0" applyAlignment="0" applyProtection="0">
      <protection locked="0"/>
    </xf>
    <xf numFmtId="4" fontId="79" fillId="0" borderId="139" applyFont="0" applyFill="0" applyBorder="0" applyAlignment="0" applyProtection="0">
      <alignment horizontal="center"/>
      <protection locked="0"/>
    </xf>
    <xf numFmtId="14" fontId="79" fillId="0" borderId="139" applyFont="0" applyFill="0" applyBorder="0" applyAlignment="0" applyProtection="0">
      <alignment horizontal="center"/>
      <protection locked="0"/>
    </xf>
    <xf numFmtId="186" fontId="10" fillId="0" borderId="140">
      <alignment horizontal="left" vertical="center"/>
    </xf>
    <xf numFmtId="186" fontId="10" fillId="0" borderId="136" applyNumberFormat="0" applyAlignment="0" applyProtection="0">
      <alignment horizontal="left" vertical="center"/>
    </xf>
    <xf numFmtId="186" fontId="26" fillId="0" borderId="137" applyNumberFormat="0" applyFill="0" applyAlignment="0" applyProtection="0"/>
    <xf numFmtId="186" fontId="10" fillId="0" borderId="140">
      <alignment horizontal="left" vertical="center"/>
    </xf>
    <xf numFmtId="186" fontId="10" fillId="0" borderId="136" applyNumberFormat="0" applyAlignment="0" applyProtection="0">
      <alignment horizontal="left" vertical="center"/>
    </xf>
    <xf numFmtId="186" fontId="10" fillId="0" borderId="140">
      <alignment horizontal="left" vertical="center"/>
    </xf>
    <xf numFmtId="49" fontId="2" fillId="0" borderId="139" applyFont="0" applyFill="0" applyBorder="0" applyAlignment="0" applyProtection="0">
      <alignment horizontal="center"/>
    </xf>
    <xf numFmtId="186" fontId="10" fillId="0" borderId="136" applyNumberFormat="0" applyAlignment="0" applyProtection="0">
      <alignment horizontal="left" vertical="center"/>
    </xf>
    <xf numFmtId="0" fontId="10" fillId="0" borderId="140">
      <alignment horizontal="left" vertical="center"/>
    </xf>
    <xf numFmtId="186" fontId="26" fillId="0" borderId="137" applyNumberFormat="0" applyFill="0" applyAlignment="0" applyProtection="0"/>
    <xf numFmtId="0" fontId="8" fillId="0" borderId="137" applyProtection="0"/>
    <xf numFmtId="186" fontId="10" fillId="0" borderId="136" applyNumberFormat="0" applyAlignment="0" applyProtection="0">
      <alignment horizontal="left" vertical="center"/>
    </xf>
    <xf numFmtId="0" fontId="10" fillId="0" borderId="136" applyNumberFormat="0" applyAlignment="0" applyProtection="0">
      <alignment horizontal="left" vertical="center"/>
    </xf>
    <xf numFmtId="186" fontId="26" fillId="0" borderId="137" applyNumberFormat="0" applyFill="0" applyAlignment="0" applyProtection="0"/>
    <xf numFmtId="186" fontId="10" fillId="0" borderId="136" applyNumberFormat="0" applyAlignment="0" applyProtection="0">
      <alignment horizontal="left" vertical="center"/>
    </xf>
    <xf numFmtId="186" fontId="10" fillId="0" borderId="140">
      <alignment horizontal="left" vertical="center"/>
    </xf>
    <xf numFmtId="186" fontId="26" fillId="0" borderId="137" applyNumberFormat="0" applyFill="0" applyAlignment="0" applyProtection="0"/>
    <xf numFmtId="186" fontId="26" fillId="0" borderId="137" applyNumberFormat="0" applyFill="0" applyAlignment="0" applyProtection="0"/>
    <xf numFmtId="186" fontId="26" fillId="0" borderId="137" applyNumberFormat="0" applyFill="0" applyAlignment="0" applyProtection="0"/>
    <xf numFmtId="0" fontId="10" fillId="0" borderId="136" applyNumberFormat="0" applyAlignment="0" applyProtection="0">
      <alignment horizontal="left" vertical="center"/>
    </xf>
    <xf numFmtId="186" fontId="10" fillId="0" borderId="140">
      <alignment horizontal="left" vertical="center"/>
    </xf>
    <xf numFmtId="186" fontId="10" fillId="0" borderId="136" applyNumberFormat="0" applyAlignment="0" applyProtection="0">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86" fontId="10" fillId="0" borderId="136" applyNumberFormat="0" applyAlignment="0" applyProtection="0">
      <alignment horizontal="left" vertical="center"/>
    </xf>
    <xf numFmtId="186" fontId="10" fillId="0" borderId="140">
      <alignment horizontal="left" vertical="center"/>
    </xf>
    <xf numFmtId="186" fontId="10" fillId="0" borderId="136" applyNumberFormat="0" applyAlignment="0" applyProtection="0">
      <alignment horizontal="left" vertical="center"/>
    </xf>
    <xf numFmtId="198" fontId="76" fillId="0" borderId="138" applyFont="0" applyFill="0" applyBorder="0" applyAlignment="0" applyProtection="0">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0" fontId="10" fillId="0" borderId="136" applyNumberFormat="0" applyAlignment="0" applyProtection="0">
      <alignment horizontal="left" vertical="center"/>
    </xf>
    <xf numFmtId="197" fontId="76" fillId="0" borderId="138" applyFont="0" applyFill="0" applyBorder="0" applyAlignment="0" applyProtection="0">
      <alignment horizontal="right"/>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0" fontId="10" fillId="0" borderId="140">
      <alignment horizontal="left" vertical="center"/>
    </xf>
    <xf numFmtId="186" fontId="10" fillId="0" borderId="136" applyNumberFormat="0" applyAlignment="0" applyProtection="0">
      <alignment horizontal="left" vertical="center"/>
    </xf>
    <xf numFmtId="186" fontId="10" fillId="0" borderId="140">
      <alignment horizontal="left" vertical="center"/>
    </xf>
    <xf numFmtId="186" fontId="10" fillId="0" borderId="136" applyNumberFormat="0" applyAlignment="0" applyProtection="0">
      <alignment horizontal="left" vertical="center"/>
    </xf>
    <xf numFmtId="198" fontId="76" fillId="0" borderId="138" applyFont="0" applyFill="0" applyBorder="0" applyAlignment="0" applyProtection="0">
      <protection locked="0"/>
    </xf>
    <xf numFmtId="197" fontId="76" fillId="0" borderId="138" applyFont="0" applyFill="0" applyBorder="0" applyAlignment="0" applyProtection="0">
      <alignment horizontal="right"/>
      <protection locked="0"/>
    </xf>
    <xf numFmtId="197" fontId="76" fillId="0" borderId="138" applyFont="0" applyFill="0" applyBorder="0" applyAlignment="0" applyProtection="0">
      <alignment horizontal="right"/>
      <protection locked="0"/>
    </xf>
    <xf numFmtId="186" fontId="26" fillId="0" borderId="137" applyNumberFormat="0" applyFill="0" applyAlignment="0" applyProtection="0"/>
    <xf numFmtId="186" fontId="10" fillId="0" borderId="136" applyNumberFormat="0" applyAlignment="0" applyProtection="0">
      <alignment horizontal="left" vertical="center"/>
    </xf>
    <xf numFmtId="186" fontId="26" fillId="0" borderId="137" applyNumberFormat="0" applyFill="0" applyAlignment="0" applyProtection="0"/>
    <xf numFmtId="0" fontId="8" fillId="0" borderId="137" applyProtection="0"/>
    <xf numFmtId="197" fontId="76" fillId="0" borderId="138" applyFont="0" applyFill="0" applyBorder="0" applyAlignment="0" applyProtection="0">
      <alignment horizontal="right"/>
      <protection locked="0"/>
    </xf>
    <xf numFmtId="214" fontId="76" fillId="0" borderId="138" applyFont="0" applyFill="0" applyBorder="0" applyAlignment="0" applyProtection="0">
      <alignment horizontal="center"/>
      <protection locked="0"/>
    </xf>
    <xf numFmtId="186" fontId="26" fillId="0" borderId="137" applyNumberFormat="0" applyFill="0" applyAlignment="0" applyProtection="0"/>
    <xf numFmtId="184" fontId="79" fillId="0" borderId="139" applyFont="0" applyFill="0" applyBorder="0" applyAlignment="0" applyProtection="0">
      <protection locked="0"/>
    </xf>
    <xf numFmtId="186" fontId="26" fillId="0" borderId="137" applyNumberFormat="0" applyFill="0" applyAlignment="0" applyProtection="0"/>
    <xf numFmtId="186" fontId="26" fillId="0" borderId="137" applyNumberFormat="0" applyFill="0" applyAlignment="0" applyProtection="0"/>
    <xf numFmtId="214" fontId="76" fillId="0" borderId="138" applyFont="0" applyFill="0" applyBorder="0" applyAlignment="0" applyProtection="0">
      <alignment horizontal="center"/>
      <protection locked="0"/>
    </xf>
    <xf numFmtId="186" fontId="10" fillId="0" borderId="136" applyNumberFormat="0" applyAlignment="0" applyProtection="0">
      <alignment horizontal="left" vertical="center"/>
    </xf>
    <xf numFmtId="49" fontId="2" fillId="0" borderId="139" applyFont="0" applyFill="0" applyBorder="0" applyAlignment="0" applyProtection="0">
      <alignment horizontal="center"/>
    </xf>
    <xf numFmtId="0" fontId="8" fillId="0" borderId="137" applyProtection="0"/>
    <xf numFmtId="186" fontId="26" fillId="0" borderId="137" applyNumberFormat="0" applyFill="0" applyAlignment="0" applyProtection="0"/>
    <xf numFmtId="186" fontId="10" fillId="0" borderId="136" applyNumberFormat="0" applyAlignment="0" applyProtection="0">
      <alignment horizontal="left" vertical="center"/>
    </xf>
    <xf numFmtId="0" fontId="8" fillId="0" borderId="137" applyProtection="0"/>
    <xf numFmtId="186" fontId="26" fillId="0" borderId="137" applyNumberFormat="0" applyFill="0" applyAlignment="0" applyProtection="0"/>
    <xf numFmtId="49" fontId="2" fillId="0" borderId="139" applyFont="0" applyFill="0" applyBorder="0" applyAlignment="0" applyProtection="0">
      <alignment horizontal="center"/>
    </xf>
    <xf numFmtId="186" fontId="10" fillId="0" borderId="136" applyNumberFormat="0" applyAlignment="0" applyProtection="0">
      <alignment horizontal="left" vertical="center"/>
    </xf>
    <xf numFmtId="186" fontId="10" fillId="0" borderId="136" applyNumberFormat="0" applyAlignment="0" applyProtection="0">
      <alignment horizontal="left" vertical="center"/>
    </xf>
    <xf numFmtId="186" fontId="10" fillId="0" borderId="140">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97" fontId="76" fillId="0" borderId="138" applyFont="0" applyFill="0" applyBorder="0" applyAlignment="0" applyProtection="0">
      <alignment horizontal="right"/>
      <protection locked="0"/>
    </xf>
    <xf numFmtId="186" fontId="26" fillId="0" borderId="137" applyNumberFormat="0" applyFill="0" applyAlignment="0" applyProtection="0"/>
    <xf numFmtId="214" fontId="76" fillId="0" borderId="138" applyFont="0" applyFill="0" applyBorder="0" applyAlignment="0" applyProtection="0">
      <alignment horizontal="center"/>
      <protection locked="0"/>
    </xf>
    <xf numFmtId="214" fontId="76" fillId="0" borderId="138" applyFont="0" applyFill="0" applyBorder="0" applyAlignment="0" applyProtection="0">
      <alignment horizontal="center"/>
      <protection locked="0"/>
    </xf>
    <xf numFmtId="186" fontId="10" fillId="0" borderId="136" applyNumberFormat="0" applyAlignment="0" applyProtection="0">
      <alignment horizontal="left" vertical="center"/>
    </xf>
    <xf numFmtId="0" fontId="10" fillId="0" borderId="140">
      <alignment horizontal="left" vertical="center"/>
    </xf>
    <xf numFmtId="49" fontId="2" fillId="0" borderId="139" applyFont="0" applyFill="0" applyBorder="0" applyAlignment="0" applyProtection="0">
      <alignment horizontal="center"/>
    </xf>
    <xf numFmtId="14" fontId="79" fillId="0" borderId="139" applyFont="0" applyFill="0" applyBorder="0" applyAlignment="0" applyProtection="0">
      <alignment horizontal="center"/>
      <protection locked="0"/>
    </xf>
    <xf numFmtId="186" fontId="26" fillId="0" borderId="137" applyNumberFormat="0" applyFill="0" applyAlignment="0" applyProtection="0"/>
    <xf numFmtId="186" fontId="10" fillId="0" borderId="140">
      <alignment horizontal="left" vertical="center"/>
    </xf>
    <xf numFmtId="14" fontId="79" fillId="0" borderId="139" applyFont="0" applyFill="0" applyBorder="0" applyAlignment="0" applyProtection="0">
      <alignment horizontal="center"/>
      <protection locked="0"/>
    </xf>
    <xf numFmtId="186" fontId="10" fillId="0" borderId="136" applyNumberFormat="0" applyAlignment="0" applyProtection="0">
      <alignment horizontal="left" vertical="center"/>
    </xf>
    <xf numFmtId="186" fontId="26" fillId="0" borderId="137" applyNumberFormat="0" applyFill="0" applyAlignment="0" applyProtection="0"/>
    <xf numFmtId="186" fontId="10" fillId="0" borderId="140">
      <alignment horizontal="left" vertical="center"/>
    </xf>
    <xf numFmtId="49" fontId="2" fillId="0" borderId="139" applyFont="0" applyFill="0" applyBorder="0" applyAlignment="0" applyProtection="0">
      <alignment horizontal="center"/>
    </xf>
    <xf numFmtId="49" fontId="2" fillId="0" borderId="139" applyFont="0" applyFill="0" applyBorder="0" applyAlignment="0" applyProtection="0">
      <alignment horizontal="center"/>
    </xf>
    <xf numFmtId="186" fontId="10" fillId="0" borderId="140">
      <alignment horizontal="left" vertical="center"/>
    </xf>
    <xf numFmtId="1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186" fontId="10" fillId="0" borderId="140">
      <alignment horizontal="left" vertical="center"/>
    </xf>
    <xf numFmtId="49" fontId="2" fillId="0" borderId="139" applyFont="0" applyFill="0" applyBorder="0" applyAlignment="0" applyProtection="0">
      <alignment horizontal="center"/>
    </xf>
    <xf numFmtId="197" fontId="76" fillId="0" borderId="138" applyFont="0" applyFill="0" applyBorder="0" applyAlignment="0" applyProtection="0">
      <alignment horizontal="right"/>
      <protection locked="0"/>
    </xf>
    <xf numFmtId="186" fontId="26" fillId="0" borderId="137" applyNumberFormat="0" applyFill="0" applyAlignment="0" applyProtection="0"/>
    <xf numFmtId="0" fontId="10" fillId="0" borderId="140">
      <alignment horizontal="left" vertical="center"/>
    </xf>
    <xf numFmtId="186" fontId="10" fillId="0" borderId="136" applyNumberFormat="0" applyAlignment="0" applyProtection="0">
      <alignment horizontal="left" vertical="center"/>
    </xf>
    <xf numFmtId="184" fontId="79" fillId="0" borderId="139" applyFont="0" applyFill="0" applyBorder="0" applyAlignment="0" applyProtection="0">
      <protection locked="0"/>
    </xf>
    <xf numFmtId="186" fontId="26" fillId="0" borderId="137" applyNumberFormat="0" applyFill="0" applyAlignment="0" applyProtection="0"/>
    <xf numFmtId="14" fontId="79" fillId="0" borderId="139" applyFont="0" applyFill="0" applyBorder="0" applyAlignment="0" applyProtection="0">
      <alignment horizontal="center"/>
      <protection locked="0"/>
    </xf>
    <xf numFmtId="0" fontId="10" fillId="0" borderId="136" applyNumberFormat="0" applyAlignment="0" applyProtection="0">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0" fontId="10" fillId="0" borderId="140">
      <alignment horizontal="left" vertical="center"/>
    </xf>
    <xf numFmtId="184" fontId="79" fillId="0" borderId="139" applyFont="0" applyFill="0" applyBorder="0" applyAlignment="0" applyProtection="0">
      <protection locked="0"/>
    </xf>
    <xf numFmtId="184" fontId="79" fillId="0" borderId="139" applyFont="0" applyFill="0" applyBorder="0" applyAlignment="0" applyProtection="0">
      <protection locked="0"/>
    </xf>
    <xf numFmtId="4" fontId="79" fillId="0" borderId="139" applyFont="0" applyFill="0" applyBorder="0" applyAlignment="0" applyProtection="0">
      <alignment horizontal="center"/>
      <protection locked="0"/>
    </xf>
    <xf numFmtId="198" fontId="76" fillId="0" borderId="138" applyFont="0" applyFill="0" applyBorder="0" applyAlignment="0" applyProtection="0">
      <protection locked="0"/>
    </xf>
    <xf numFmtId="0" fontId="10" fillId="0" borderId="136" applyNumberFormat="0" applyAlignment="0" applyProtection="0">
      <alignment horizontal="left" vertical="center"/>
    </xf>
    <xf numFmtId="214" fontId="76" fillId="0" borderId="138" applyFont="0" applyFill="0" applyBorder="0" applyAlignment="0" applyProtection="0">
      <alignment horizontal="center"/>
      <protection locked="0"/>
    </xf>
    <xf numFmtId="186" fontId="10" fillId="0" borderId="136" applyNumberFormat="0" applyAlignment="0" applyProtection="0">
      <alignment horizontal="left" vertic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49" fontId="2" fillId="0" borderId="139" applyFont="0" applyFill="0" applyBorder="0" applyAlignment="0" applyProtection="0">
      <alignment horizontal="center"/>
    </xf>
    <xf numFmtId="0" fontId="8" fillId="0" borderId="137" applyProtection="0"/>
    <xf numFmtId="0" fontId="8" fillId="0" borderId="137" applyProtection="0"/>
    <xf numFmtId="186" fontId="10" fillId="0" borderId="136" applyNumberFormat="0" applyAlignment="0" applyProtection="0">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49" fontId="2" fillId="0" borderId="139" applyFont="0" applyFill="0" applyBorder="0" applyAlignment="0" applyProtection="0">
      <alignment horizontal="center"/>
    </xf>
    <xf numFmtId="0" fontId="8" fillId="0" borderId="137" applyProtection="0"/>
    <xf numFmtId="186" fontId="10" fillId="0" borderId="136" applyNumberFormat="0" applyAlignment="0" applyProtection="0">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49" fontId="2" fillId="0" borderId="139" applyFont="0" applyFill="0" applyBorder="0" applyAlignment="0" applyProtection="0">
      <alignment horizontal="center"/>
    </xf>
    <xf numFmtId="0" fontId="8" fillId="0" borderId="137" applyProtection="0"/>
    <xf numFmtId="198" fontId="76" fillId="0" borderId="138" applyFont="0" applyFill="0" applyBorder="0" applyAlignment="0" applyProtection="0">
      <protection locked="0"/>
    </xf>
    <xf numFmtId="186" fontId="10" fillId="0" borderId="136" applyNumberFormat="0" applyAlignment="0" applyProtection="0">
      <alignment horizontal="left" vertical="center"/>
    </xf>
    <xf numFmtId="186" fontId="10" fillId="0" borderId="136" applyNumberFormat="0" applyAlignment="0" applyProtection="0">
      <alignment horizontal="left" vertical="center"/>
    </xf>
    <xf numFmtId="186" fontId="26" fillId="0" borderId="137" applyNumberFormat="0" applyFill="0" applyAlignment="0" applyProtection="0"/>
    <xf numFmtId="186" fontId="10" fillId="0" borderId="140">
      <alignment horizontal="left" vertical="center"/>
    </xf>
    <xf numFmtId="186" fontId="10" fillId="0" borderId="140">
      <alignment horizontal="left" vertical="center"/>
    </xf>
    <xf numFmtId="186" fontId="10" fillId="0" borderId="136" applyNumberFormat="0" applyAlignment="0" applyProtection="0">
      <alignment horizontal="left" vertical="center"/>
    </xf>
    <xf numFmtId="186" fontId="10" fillId="0" borderId="140">
      <alignment horizontal="left" vertical="center"/>
    </xf>
    <xf numFmtId="49" fontId="2" fillId="0" borderId="139" applyFont="0" applyFill="0" applyBorder="0" applyAlignment="0" applyProtection="0">
      <alignment horizontal="center"/>
    </xf>
    <xf numFmtId="186" fontId="26" fillId="0" borderId="137" applyNumberFormat="0" applyFill="0" applyAlignment="0" applyProtection="0"/>
    <xf numFmtId="0" fontId="10" fillId="0" borderId="136" applyNumberFormat="0" applyAlignment="0" applyProtection="0">
      <alignment horizontal="left" vertical="center"/>
    </xf>
    <xf numFmtId="186" fontId="26" fillId="0" borderId="137" applyNumberFormat="0" applyFill="0" applyAlignment="0" applyProtection="0"/>
    <xf numFmtId="186" fontId="10" fillId="0" borderId="136" applyNumberFormat="0" applyAlignment="0" applyProtection="0">
      <alignment horizontal="left" vertical="center"/>
    </xf>
    <xf numFmtId="186" fontId="10" fillId="0" borderId="140">
      <alignment horizontal="left" vertical="center"/>
    </xf>
    <xf numFmtId="14" fontId="79" fillId="0" borderId="139" applyFont="0" applyFill="0" applyBorder="0" applyAlignment="0" applyProtection="0">
      <alignment horizontal="center"/>
      <protection locked="0"/>
    </xf>
    <xf numFmtId="186" fontId="26" fillId="0" borderId="137" applyNumberFormat="0" applyFill="0" applyAlignment="0" applyProtection="0"/>
    <xf numFmtId="186" fontId="10" fillId="0" borderId="136" applyNumberFormat="0" applyAlignment="0" applyProtection="0">
      <alignment horizontal="left" vertical="center"/>
    </xf>
    <xf numFmtId="186" fontId="10" fillId="0" borderId="140">
      <alignment horizontal="left" vertical="center"/>
    </xf>
    <xf numFmtId="186" fontId="10" fillId="0" borderId="140">
      <alignment horizontal="left" vertical="center"/>
    </xf>
    <xf numFmtId="186" fontId="10" fillId="0" borderId="140">
      <alignment horizontal="left" vertical="center"/>
    </xf>
    <xf numFmtId="186" fontId="10" fillId="0" borderId="136" applyNumberFormat="0" applyAlignment="0" applyProtection="0">
      <alignment horizontal="left" vertical="center"/>
    </xf>
    <xf numFmtId="214" fontId="76" fillId="0" borderId="138" applyFont="0" applyFill="0" applyBorder="0" applyAlignment="0" applyProtection="0">
      <alignment horizontal="center"/>
      <protection locked="0"/>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4" fontId="79" fillId="0" borderId="139" applyFont="0" applyFill="0" applyBorder="0" applyAlignment="0" applyProtection="0">
      <alignment horizontal="center"/>
      <protection locked="0"/>
    </xf>
    <xf numFmtId="186" fontId="10" fillId="0" borderId="136" applyNumberFormat="0" applyAlignment="0" applyProtection="0">
      <alignment horizontal="left" vertical="center"/>
    </xf>
    <xf numFmtId="186" fontId="10" fillId="0" borderId="140">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86" fontId="10" fillId="0" borderId="140">
      <alignment horizontal="left" vertical="center"/>
    </xf>
    <xf numFmtId="186" fontId="10" fillId="0" borderId="136" applyNumberFormat="0" applyAlignment="0" applyProtection="0">
      <alignment horizontal="left" vertic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0" fontId="10" fillId="0" borderId="140">
      <alignment horizontal="left" vertical="center"/>
    </xf>
    <xf numFmtId="4" fontId="79" fillId="0" borderId="139" applyFont="0" applyFill="0" applyBorder="0" applyAlignment="0" applyProtection="0">
      <alignment horizontal="center"/>
      <protection locked="0"/>
    </xf>
    <xf numFmtId="49" fontId="2" fillId="0" borderId="139" applyFont="0" applyFill="0" applyBorder="0" applyAlignment="0" applyProtection="0">
      <alignment horizontal="center"/>
    </xf>
    <xf numFmtId="0" fontId="8" fillId="0" borderId="137" applyProtection="0"/>
    <xf numFmtId="186" fontId="10" fillId="0" borderId="136" applyNumberFormat="0" applyAlignment="0" applyProtection="0">
      <alignment horizontal="left" vertical="center"/>
    </xf>
    <xf numFmtId="0" fontId="10" fillId="0" borderId="140">
      <alignment horizontal="left" vertical="center"/>
    </xf>
    <xf numFmtId="186" fontId="10" fillId="0" borderId="136" applyNumberFormat="0" applyAlignment="0" applyProtection="0">
      <alignment horizontal="left" vertical="center"/>
    </xf>
    <xf numFmtId="186" fontId="10" fillId="0" borderId="140">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86" fontId="10" fillId="0" borderId="136" applyNumberFormat="0" applyAlignment="0" applyProtection="0">
      <alignment horizontal="left" vertical="center"/>
    </xf>
    <xf numFmtId="186" fontId="10" fillId="0" borderId="140">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86" fontId="10" fillId="0" borderId="140">
      <alignment horizontal="left" vertical="center"/>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186" fontId="26" fillId="0" borderId="137" applyNumberFormat="0" applyFill="0" applyAlignment="0" applyProtection="0"/>
    <xf numFmtId="186" fontId="10" fillId="0" borderId="136" applyNumberFormat="0" applyAlignment="0" applyProtection="0">
      <alignment horizontal="left" vertical="center"/>
    </xf>
    <xf numFmtId="186" fontId="10" fillId="0" borderId="140">
      <alignment horizontal="left" vertical="center"/>
    </xf>
    <xf numFmtId="186" fontId="10" fillId="0" borderId="136" applyNumberFormat="0" applyAlignment="0" applyProtection="0">
      <alignment horizontal="left" vertical="center"/>
    </xf>
    <xf numFmtId="214" fontId="76" fillId="0" borderId="138" applyFont="0" applyFill="0" applyBorder="0" applyAlignment="0" applyProtection="0">
      <alignment horizontal="center"/>
      <protection locked="0"/>
    </xf>
    <xf numFmtId="0" fontId="8" fillId="0" borderId="137" applyProtection="0"/>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214" fontId="76" fillId="0" borderId="138"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0" fontId="8" fillId="0" borderId="137" applyProtection="0"/>
    <xf numFmtId="4" fontId="79" fillId="0" borderId="139" applyFont="0" applyFill="0" applyBorder="0" applyAlignment="0" applyProtection="0">
      <alignment horizontal="center"/>
      <protection locked="0"/>
    </xf>
    <xf numFmtId="186" fontId="10" fillId="0" borderId="140">
      <alignment horizontal="left" vertical="center"/>
    </xf>
    <xf numFmtId="0" fontId="10" fillId="0" borderId="140">
      <alignment horizontal="left" vertical="center"/>
    </xf>
    <xf numFmtId="184" fontId="79" fillId="0" borderId="139" applyFont="0" applyFill="0" applyBorder="0" applyAlignment="0" applyProtection="0">
      <protection locked="0"/>
    </xf>
    <xf numFmtId="197" fontId="76" fillId="0" borderId="138" applyFont="0" applyFill="0" applyBorder="0" applyAlignment="0" applyProtection="0">
      <alignment horizontal="right"/>
      <protection locked="0"/>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214" fontId="76" fillId="0" borderId="138" applyFont="0" applyFill="0" applyBorder="0" applyAlignment="0" applyProtection="0">
      <alignment horizontal="center"/>
      <protection locked="0"/>
    </xf>
    <xf numFmtId="49" fontId="2" fillId="0" borderId="139" applyFont="0" applyFill="0" applyBorder="0" applyAlignment="0" applyProtection="0">
      <alignment horizontal="center"/>
    </xf>
    <xf numFmtId="0" fontId="8" fillId="0" borderId="137" applyProtection="0"/>
    <xf numFmtId="197" fontId="76" fillId="0" borderId="138" applyFont="0" applyFill="0" applyBorder="0" applyAlignment="0" applyProtection="0">
      <alignment horizontal="right"/>
      <protection locked="0"/>
    </xf>
    <xf numFmtId="49" fontId="2" fillId="0" borderId="139" applyFont="0" applyFill="0" applyBorder="0" applyAlignment="0" applyProtection="0">
      <alignment horizont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49" fontId="2" fillId="0" borderId="139" applyFont="0" applyFill="0" applyBorder="0" applyAlignment="0" applyProtection="0">
      <alignment horizontal="center"/>
    </xf>
    <xf numFmtId="0" fontId="8" fillId="0" borderId="137" applyProtection="0"/>
    <xf numFmtId="197" fontId="76" fillId="0" borderId="138" applyFont="0" applyFill="0" applyBorder="0" applyAlignment="0" applyProtection="0">
      <alignment horizontal="right"/>
      <protection locked="0"/>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49" fontId="2" fillId="0" borderId="139" applyFont="0" applyFill="0" applyBorder="0" applyAlignment="0" applyProtection="0">
      <alignment horizontal="center"/>
    </xf>
    <xf numFmtId="0" fontId="8" fillId="0" borderId="137" applyProtection="0"/>
    <xf numFmtId="198" fontId="76" fillId="0" borderId="138" applyFont="0" applyFill="0" applyBorder="0" applyAlignment="0" applyProtection="0">
      <protection locked="0"/>
    </xf>
    <xf numFmtId="186" fontId="26" fillId="0" borderId="137" applyNumberFormat="0" applyFill="0" applyAlignment="0" applyProtection="0"/>
    <xf numFmtId="186" fontId="10" fillId="0" borderId="140">
      <alignment horizontal="left" vertical="center"/>
    </xf>
    <xf numFmtId="186" fontId="10" fillId="0" borderId="140">
      <alignment horizontal="left" vertical="center"/>
    </xf>
    <xf numFmtId="186" fontId="10" fillId="0" borderId="140">
      <alignment horizontal="left" vertical="center"/>
    </xf>
    <xf numFmtId="49" fontId="2" fillId="0" borderId="139" applyFont="0" applyFill="0" applyBorder="0" applyAlignment="0" applyProtection="0">
      <alignment horizontal="center"/>
    </xf>
    <xf numFmtId="186" fontId="26" fillId="0" borderId="137" applyNumberFormat="0" applyFill="0" applyAlignment="0" applyProtection="0"/>
    <xf numFmtId="214" fontId="76" fillId="0" borderId="138" applyFont="0" applyFill="0" applyBorder="0" applyAlignment="0" applyProtection="0">
      <alignment horizontal="center"/>
      <protection locked="0"/>
    </xf>
    <xf numFmtId="186" fontId="26" fillId="0" borderId="137" applyNumberFormat="0" applyFill="0" applyAlignment="0" applyProtection="0"/>
    <xf numFmtId="186" fontId="10" fillId="0" borderId="140">
      <alignment horizontal="left" vertical="center"/>
    </xf>
    <xf numFmtId="14" fontId="79" fillId="0" borderId="139" applyFont="0" applyFill="0" applyBorder="0" applyAlignment="0" applyProtection="0">
      <alignment horizontal="center"/>
      <protection locked="0"/>
    </xf>
    <xf numFmtId="186" fontId="26" fillId="0" borderId="137" applyNumberFormat="0" applyFill="0" applyAlignment="0" applyProtection="0"/>
    <xf numFmtId="186" fontId="10" fillId="0" borderId="140">
      <alignment horizontal="left" vertical="center"/>
    </xf>
    <xf numFmtId="186" fontId="10" fillId="0" borderId="140">
      <alignment horizontal="left" vertical="center"/>
    </xf>
    <xf numFmtId="186" fontId="10" fillId="0" borderId="140">
      <alignment horizontal="left" vertical="center"/>
    </xf>
    <xf numFmtId="214" fontId="76" fillId="0" borderId="138" applyFont="0" applyFill="0" applyBorder="0" applyAlignment="0" applyProtection="0">
      <alignment horizontal="center"/>
      <protection locked="0"/>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4" fontId="79" fillId="0" borderId="139" applyFont="0" applyFill="0" applyBorder="0" applyAlignment="0" applyProtection="0">
      <alignment horizontal="center"/>
      <protection locked="0"/>
    </xf>
    <xf numFmtId="186" fontId="10" fillId="0" borderId="140">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86" fontId="10" fillId="0" borderId="140">
      <alignment horizontal="left" vertic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 fontId="79" fillId="0" borderId="139" applyFont="0" applyFill="0" applyBorder="0" applyAlignment="0" applyProtection="0">
      <alignment horizontal="center"/>
      <protection locked="0"/>
    </xf>
    <xf numFmtId="49" fontId="2" fillId="0" borderId="139" applyFont="0" applyFill="0" applyBorder="0" applyAlignment="0" applyProtection="0">
      <alignment horizontal="center"/>
    </xf>
    <xf numFmtId="0" fontId="8" fillId="0" borderId="137" applyProtection="0"/>
    <xf numFmtId="0" fontId="10" fillId="0" borderId="140">
      <alignment horizontal="left" vertical="center"/>
    </xf>
    <xf numFmtId="186" fontId="10" fillId="0" borderId="140">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86" fontId="10" fillId="0" borderId="140">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98" fontId="76" fillId="0" borderId="138" applyFont="0" applyFill="0" applyBorder="0" applyAlignment="0" applyProtection="0">
      <protection locked="0"/>
    </xf>
    <xf numFmtId="197" fontId="76" fillId="0" borderId="138" applyFont="0" applyFill="0" applyBorder="0" applyAlignment="0" applyProtection="0">
      <alignment horizontal="right"/>
      <protection locked="0"/>
    </xf>
    <xf numFmtId="49" fontId="2" fillId="0" borderId="139" applyFont="0" applyFill="0" applyBorder="0" applyAlignment="0" applyProtection="0">
      <alignment horizontal="center"/>
    </xf>
    <xf numFmtId="186" fontId="10" fillId="0" borderId="140">
      <alignment horizontal="left" vertical="center"/>
    </xf>
    <xf numFmtId="214" fontId="76" fillId="0" borderId="138" applyFont="0" applyFill="0" applyBorder="0" applyAlignment="0" applyProtection="0">
      <alignment horizontal="center"/>
      <protection locked="0"/>
    </xf>
    <xf numFmtId="186" fontId="10" fillId="0" borderId="136" applyNumberFormat="0" applyAlignment="0" applyProtection="0">
      <alignment horizontal="left" vertical="center"/>
    </xf>
    <xf numFmtId="1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84" fontId="79" fillId="0" borderId="139"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14" fontId="79" fillId="0" borderId="139" applyFont="0" applyFill="0" applyBorder="0" applyAlignment="0" applyProtection="0">
      <alignment horizontal="center"/>
      <protection locked="0"/>
    </xf>
    <xf numFmtId="49" fontId="2" fillId="0" borderId="139" applyFont="0" applyFill="0" applyBorder="0" applyAlignment="0" applyProtection="0">
      <alignment horizontal="center"/>
    </xf>
    <xf numFmtId="49" fontId="2" fillId="0" borderId="139" applyFont="0" applyFill="0" applyBorder="0" applyAlignment="0" applyProtection="0">
      <alignment horizont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49" fontId="2" fillId="0" borderId="139" applyFont="0" applyFill="0" applyBorder="0" applyAlignment="0" applyProtection="0">
      <alignment horizont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49" fontId="2" fillId="0" borderId="139" applyFont="0" applyFill="0" applyBorder="0" applyAlignment="0" applyProtection="0">
      <alignment horizontal="center"/>
    </xf>
    <xf numFmtId="198" fontId="76" fillId="0" borderId="138" applyFont="0" applyFill="0" applyBorder="0" applyAlignment="0" applyProtection="0">
      <protection locked="0"/>
    </xf>
    <xf numFmtId="186" fontId="10" fillId="0" borderId="140">
      <alignment horizontal="left" vertical="center"/>
    </xf>
    <xf numFmtId="186" fontId="10" fillId="0" borderId="140">
      <alignment horizontal="left" vertical="center"/>
    </xf>
    <xf numFmtId="186" fontId="10" fillId="0" borderId="140">
      <alignment horizontal="left" vertical="center"/>
    </xf>
    <xf numFmtId="49" fontId="2" fillId="0" borderId="139" applyFont="0" applyFill="0" applyBorder="0" applyAlignment="0" applyProtection="0">
      <alignment horizontal="center"/>
    </xf>
    <xf numFmtId="186" fontId="10" fillId="0" borderId="140">
      <alignment horizontal="left" vertical="center"/>
    </xf>
    <xf numFmtId="186" fontId="10" fillId="0" borderId="140">
      <alignment horizontal="left" vertical="center"/>
    </xf>
    <xf numFmtId="14" fontId="79" fillId="0" borderId="139" applyFont="0" applyFill="0" applyBorder="0" applyAlignment="0" applyProtection="0">
      <alignment horizontal="center"/>
      <protection locked="0"/>
    </xf>
    <xf numFmtId="186" fontId="10" fillId="0" borderId="140">
      <alignment horizontal="left" vertical="center"/>
    </xf>
    <xf numFmtId="186" fontId="10" fillId="0" borderId="140">
      <alignment horizontal="left" vertical="center"/>
    </xf>
    <xf numFmtId="186" fontId="10" fillId="0" borderId="140">
      <alignment horizontal="left" vertical="center"/>
    </xf>
    <xf numFmtId="214" fontId="76" fillId="0" borderId="138" applyFont="0" applyFill="0" applyBorder="0" applyAlignment="0" applyProtection="0">
      <alignment horizontal="center"/>
      <protection locked="0"/>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14" fontId="79" fillId="0" borderId="139" applyFont="0" applyFill="0" applyBorder="0" applyAlignment="0" applyProtection="0">
      <alignment horizontal="center"/>
      <protection locked="0"/>
    </xf>
    <xf numFmtId="186" fontId="10" fillId="0" borderId="140">
      <alignment horizontal="left" vertical="center"/>
    </xf>
    <xf numFmtId="214" fontId="76" fillId="0" borderId="138" applyFont="0" applyFill="0" applyBorder="0" applyAlignment="0" applyProtection="0">
      <alignment horizontal="center"/>
      <protection locked="0"/>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186" fontId="10" fillId="0" borderId="140">
      <alignment horizontal="left" vertic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 fontId="79" fillId="0" borderId="139" applyFont="0" applyFill="0" applyBorder="0" applyAlignment="0" applyProtection="0">
      <alignment horizontal="center"/>
      <protection locked="0"/>
    </xf>
    <xf numFmtId="49" fontId="2" fillId="0" borderId="139" applyFont="0" applyFill="0" applyBorder="0" applyAlignment="0" applyProtection="0">
      <alignment horizontal="center"/>
    </xf>
    <xf numFmtId="0" fontId="10" fillId="0" borderId="140">
      <alignment horizontal="left" vertical="center"/>
    </xf>
    <xf numFmtId="186" fontId="10" fillId="0" borderId="140">
      <alignment horizontal="left" vertic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186" fontId="10" fillId="0" borderId="140">
      <alignment horizontal="left" vertical="center"/>
    </xf>
    <xf numFmtId="0" fontId="10" fillId="0" borderId="140">
      <alignment horizontal="left" vertical="center"/>
    </xf>
    <xf numFmtId="49" fontId="2" fillId="0" borderId="139" applyFont="0" applyFill="0" applyBorder="0" applyAlignment="0" applyProtection="0">
      <alignment horizontal="center"/>
    </xf>
    <xf numFmtId="186" fontId="10" fillId="0" borderId="140">
      <alignment horizontal="left" vertic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0" fontId="10" fillId="0" borderId="136" applyNumberFormat="0" applyAlignment="0" applyProtection="0">
      <alignment horizontal="left" vertical="center"/>
    </xf>
    <xf numFmtId="198" fontId="76" fillId="0" borderId="138" applyFont="0" applyFill="0" applyBorder="0" applyAlignment="0" applyProtection="0">
      <protection locked="0"/>
    </xf>
    <xf numFmtId="0" fontId="8" fillId="0" borderId="137" applyProtection="0"/>
    <xf numFmtId="0" fontId="8" fillId="0" borderId="137" applyProtection="0"/>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4" fontId="79" fillId="0" borderId="139" applyFont="0" applyFill="0" applyBorder="0" applyAlignment="0" applyProtection="0">
      <alignment horizontal="center"/>
      <protection locked="0"/>
    </xf>
    <xf numFmtId="186" fontId="10" fillId="0" borderId="140">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86" fontId="10" fillId="0" borderId="140">
      <alignment horizontal="left" vertic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 fontId="79" fillId="0" borderId="139" applyFont="0" applyFill="0" applyBorder="0" applyAlignment="0" applyProtection="0">
      <alignment horizontal="center"/>
      <protection locked="0"/>
    </xf>
    <xf numFmtId="49" fontId="2" fillId="0" borderId="139" applyFont="0" applyFill="0" applyBorder="0" applyAlignment="0" applyProtection="0">
      <alignment horizontal="center"/>
    </xf>
    <xf numFmtId="0" fontId="8" fillId="0" borderId="137" applyProtection="0"/>
    <xf numFmtId="0" fontId="10" fillId="0" borderId="140">
      <alignment horizontal="left" vertical="center"/>
    </xf>
    <xf numFmtId="186" fontId="10" fillId="0" borderId="140">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86" fontId="10" fillId="0" borderId="140">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49" fontId="2" fillId="0" borderId="139" applyFont="0" applyFill="0" applyBorder="0" applyAlignment="0" applyProtection="0">
      <alignment horizontal="center"/>
    </xf>
    <xf numFmtId="186" fontId="10" fillId="0" borderId="136" applyNumberFormat="0" applyAlignment="0" applyProtection="0">
      <alignment horizontal="left" vertic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49" fontId="2" fillId="0" borderId="139" applyFont="0" applyFill="0" applyBorder="0" applyAlignment="0" applyProtection="0">
      <alignment horizontal="center"/>
    </xf>
    <xf numFmtId="186" fontId="10" fillId="0" borderId="136" applyNumberFormat="0" applyAlignment="0" applyProtection="0">
      <alignment horizontal="left" vertic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49" fontId="2" fillId="0" borderId="139" applyFont="0" applyFill="0" applyBorder="0" applyAlignment="0" applyProtection="0">
      <alignment horizontal="center"/>
    </xf>
    <xf numFmtId="198" fontId="76" fillId="0" borderId="138" applyFont="0" applyFill="0" applyBorder="0" applyAlignment="0" applyProtection="0">
      <protection locked="0"/>
    </xf>
    <xf numFmtId="186" fontId="10" fillId="0" borderId="136" applyNumberFormat="0" applyAlignment="0" applyProtection="0">
      <alignment horizontal="left" vertical="center"/>
    </xf>
    <xf numFmtId="186" fontId="10" fillId="0" borderId="136" applyNumberFormat="0" applyAlignment="0" applyProtection="0">
      <alignment horizontal="left" vertical="center"/>
    </xf>
    <xf numFmtId="186" fontId="10" fillId="0" borderId="140">
      <alignment horizontal="left" vertical="center"/>
    </xf>
    <xf numFmtId="186" fontId="10" fillId="0" borderId="140">
      <alignment horizontal="left" vertical="center"/>
    </xf>
    <xf numFmtId="186" fontId="10" fillId="0" borderId="136" applyNumberFormat="0" applyAlignment="0" applyProtection="0">
      <alignment horizontal="left" vertical="center"/>
    </xf>
    <xf numFmtId="186" fontId="10" fillId="0" borderId="140">
      <alignment horizontal="left" vertical="center"/>
    </xf>
    <xf numFmtId="49" fontId="2" fillId="0" borderId="139" applyFont="0" applyFill="0" applyBorder="0" applyAlignment="0" applyProtection="0">
      <alignment horizontal="center"/>
    </xf>
    <xf numFmtId="0" fontId="10" fillId="0" borderId="136" applyNumberFormat="0" applyAlignment="0" applyProtection="0">
      <alignment horizontal="left" vertical="center"/>
    </xf>
    <xf numFmtId="186" fontId="10" fillId="0" borderId="136" applyNumberFormat="0" applyAlignment="0" applyProtection="0">
      <alignment horizontal="left" vertical="center"/>
    </xf>
    <xf numFmtId="186" fontId="10" fillId="0" borderId="140">
      <alignment horizontal="left" vertical="center"/>
    </xf>
    <xf numFmtId="14" fontId="79" fillId="0" borderId="139" applyFont="0" applyFill="0" applyBorder="0" applyAlignment="0" applyProtection="0">
      <alignment horizontal="center"/>
      <protection locked="0"/>
    </xf>
    <xf numFmtId="186" fontId="10" fillId="0" borderId="136" applyNumberFormat="0" applyAlignment="0" applyProtection="0">
      <alignment horizontal="left" vertical="center"/>
    </xf>
    <xf numFmtId="186" fontId="10" fillId="0" borderId="140">
      <alignment horizontal="left" vertical="center"/>
    </xf>
    <xf numFmtId="186" fontId="10" fillId="0" borderId="140">
      <alignment horizontal="left" vertical="center"/>
    </xf>
    <xf numFmtId="186" fontId="10" fillId="0" borderId="140">
      <alignment horizontal="left" vertical="center"/>
    </xf>
    <xf numFmtId="186" fontId="10" fillId="0" borderId="136" applyNumberFormat="0" applyAlignment="0" applyProtection="0">
      <alignment horizontal="left" vertical="center"/>
    </xf>
    <xf numFmtId="214" fontId="76" fillId="0" borderId="138" applyFont="0" applyFill="0" applyBorder="0" applyAlignment="0" applyProtection="0">
      <alignment horizontal="center"/>
      <protection locked="0"/>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0" fontId="10" fillId="0" borderId="140">
      <alignment horizontal="left" vertical="center"/>
    </xf>
    <xf numFmtId="49" fontId="2" fillId="0" borderId="139" applyFont="0" applyFill="0" applyBorder="0" applyAlignment="0" applyProtection="0">
      <alignment horizontal="center"/>
    </xf>
    <xf numFmtId="14" fontId="79" fillId="0" borderId="139" applyFont="0" applyFill="0" applyBorder="0" applyAlignment="0" applyProtection="0">
      <alignment horizontal="center"/>
      <protection locked="0"/>
    </xf>
    <xf numFmtId="186" fontId="10" fillId="0" borderId="136" applyNumberFormat="0" applyAlignment="0" applyProtection="0">
      <alignment horizontal="left" vertical="center"/>
    </xf>
    <xf numFmtId="186" fontId="10" fillId="0" borderId="140">
      <alignment horizontal="left" vertic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0" fontId="10" fillId="0" borderId="140">
      <alignment horizontal="left" vertical="center"/>
    </xf>
    <xf numFmtId="49" fontId="2" fillId="0" borderId="139" applyFont="0" applyFill="0" applyBorder="0" applyAlignment="0" applyProtection="0">
      <alignment horizontal="center"/>
    </xf>
    <xf numFmtId="186" fontId="10" fillId="0" borderId="140">
      <alignment horizontal="left" vertical="center"/>
    </xf>
    <xf numFmtId="186" fontId="10" fillId="0" borderId="136" applyNumberFormat="0" applyAlignment="0" applyProtection="0">
      <alignment horizontal="left" vertic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0" fontId="10" fillId="0" borderId="140">
      <alignment horizontal="left" vertical="center"/>
    </xf>
    <xf numFmtId="4" fontId="79" fillId="0" borderId="139" applyFont="0" applyFill="0" applyBorder="0" applyAlignment="0" applyProtection="0">
      <alignment horizontal="center"/>
      <protection locked="0"/>
    </xf>
    <xf numFmtId="49" fontId="2" fillId="0" borderId="139" applyFont="0" applyFill="0" applyBorder="0" applyAlignment="0" applyProtection="0">
      <alignment horizontal="center"/>
    </xf>
    <xf numFmtId="186" fontId="10" fillId="0" borderId="136" applyNumberFormat="0" applyAlignment="0" applyProtection="0">
      <alignment horizontal="left" vertical="center"/>
    </xf>
    <xf numFmtId="0" fontId="10" fillId="0" borderId="140">
      <alignment horizontal="left" vertical="center"/>
    </xf>
    <xf numFmtId="186" fontId="10" fillId="0" borderId="136" applyNumberFormat="0" applyAlignment="0" applyProtection="0">
      <alignment horizontal="left" vertical="center"/>
    </xf>
    <xf numFmtId="186" fontId="10" fillId="0" borderId="140">
      <alignment horizontal="left" vertic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0" fontId="10" fillId="0" borderId="140">
      <alignment horizontal="left" vertical="center"/>
    </xf>
    <xf numFmtId="49" fontId="2" fillId="0" borderId="139" applyFont="0" applyFill="0" applyBorder="0" applyAlignment="0" applyProtection="0">
      <alignment horizont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0" fontId="10" fillId="0" borderId="140">
      <alignment horizontal="left" vertical="center"/>
    </xf>
    <xf numFmtId="49" fontId="2" fillId="0" borderId="139" applyFont="0" applyFill="0" applyBorder="0" applyAlignment="0" applyProtection="0">
      <alignment horizontal="center"/>
    </xf>
    <xf numFmtId="186" fontId="10" fillId="0" borderId="136" applyNumberFormat="0" applyAlignment="0" applyProtection="0">
      <alignment horizontal="left" vertical="center"/>
    </xf>
    <xf numFmtId="186" fontId="10" fillId="0" borderId="140">
      <alignment horizontal="left" vertic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36" applyNumberFormat="0" applyAlignment="0" applyProtection="0">
      <alignment horizontal="left" vertical="center"/>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49" fontId="2" fillId="0" borderId="139" applyFont="0" applyFill="0" applyBorder="0" applyAlignment="0" applyProtection="0">
      <alignment horizont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214" fontId="76" fillId="0" borderId="138" applyFont="0" applyFill="0" applyBorder="0" applyAlignment="0" applyProtection="0">
      <alignment horizontal="center"/>
      <protection locked="0"/>
    </xf>
    <xf numFmtId="186" fontId="10" fillId="0" borderId="140">
      <alignment horizontal="left" vertical="center"/>
    </xf>
    <xf numFmtId="4" fontId="79" fillId="0" borderId="139" applyFont="0" applyFill="0" applyBorder="0" applyAlignment="0" applyProtection="0">
      <alignment horizontal="center"/>
      <protection locked="0"/>
    </xf>
    <xf numFmtId="198" fontId="76" fillId="0" borderId="138" applyFont="0" applyFill="0" applyBorder="0" applyAlignment="0" applyProtection="0">
      <protection locked="0"/>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214" fontId="76" fillId="0" borderId="138" applyFont="0" applyFill="0" applyBorder="0" applyAlignment="0" applyProtection="0">
      <alignment horizontal="center"/>
      <protection locked="0"/>
    </xf>
    <xf numFmtId="184" fontId="79" fillId="0" borderId="139" applyFont="0" applyFill="0" applyBorder="0" applyAlignment="0" applyProtection="0">
      <protection locked="0"/>
    </xf>
    <xf numFmtId="4" fontId="79" fillId="0" borderId="139" applyFont="0" applyFill="0" applyBorder="0" applyAlignment="0" applyProtection="0">
      <alignment horizontal="center"/>
      <protection locked="0"/>
    </xf>
    <xf numFmtId="14" fontId="79" fillId="0" borderId="139" applyFont="0" applyFill="0" applyBorder="0" applyAlignment="0" applyProtection="0">
      <alignment horizontal="center"/>
      <protection locked="0"/>
    </xf>
    <xf numFmtId="186" fontId="10" fillId="0" borderId="140">
      <alignment horizontal="left" vertical="center"/>
    </xf>
    <xf numFmtId="186" fontId="10" fillId="0" borderId="140">
      <alignment horizontal="left" vertical="center"/>
    </xf>
    <xf numFmtId="49" fontId="2" fillId="0" borderId="139" applyFont="0" applyFill="0" applyBorder="0" applyAlignment="0" applyProtection="0">
      <alignment horizontal="center"/>
    </xf>
    <xf numFmtId="0" fontId="10" fillId="0" borderId="140">
      <alignment horizontal="left" vertic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86" fontId="10" fillId="0" borderId="140">
      <alignment horizontal="left" vertical="center"/>
    </xf>
    <xf numFmtId="198" fontId="76" fillId="0" borderId="138" applyFont="0" applyFill="0" applyBorder="0" applyAlignment="0" applyProtection="0">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197" fontId="76" fillId="0" borderId="138" applyFont="0" applyFill="0" applyBorder="0" applyAlignment="0" applyProtection="0">
      <alignment horizontal="right"/>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186" fontId="10" fillId="0" borderId="140">
      <alignment horizontal="left" vertical="center"/>
    </xf>
    <xf numFmtId="198" fontId="76" fillId="0" borderId="138" applyFont="0" applyFill="0" applyBorder="0" applyAlignment="0" applyProtection="0">
      <protection locked="0"/>
    </xf>
    <xf numFmtId="197" fontId="76" fillId="0" borderId="138" applyFont="0" applyFill="0" applyBorder="0" applyAlignment="0" applyProtection="0">
      <alignment horizontal="right"/>
      <protection locked="0"/>
    </xf>
    <xf numFmtId="197" fontId="76" fillId="0" borderId="138" applyFont="0" applyFill="0" applyBorder="0" applyAlignment="0" applyProtection="0">
      <alignment horizontal="right"/>
      <protection locked="0"/>
    </xf>
    <xf numFmtId="197" fontId="76" fillId="0" borderId="138" applyFont="0" applyFill="0" applyBorder="0" applyAlignment="0" applyProtection="0">
      <alignment horizontal="right"/>
      <protection locked="0"/>
    </xf>
    <xf numFmtId="214" fontId="76" fillId="0" borderId="138"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49" fontId="2" fillId="0" borderId="139" applyFont="0" applyFill="0" applyBorder="0" applyAlignment="0" applyProtection="0">
      <alignment horizontal="center"/>
    </xf>
    <xf numFmtId="49" fontId="2" fillId="0" borderId="139" applyFont="0" applyFill="0" applyBorder="0" applyAlignment="0" applyProtection="0">
      <alignment horizont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49" fontId="2" fillId="0" borderId="139" applyFont="0" applyFill="0" applyBorder="0" applyAlignment="0" applyProtection="0">
      <alignment horizont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49" fontId="2" fillId="0" borderId="139" applyFont="0" applyFill="0" applyBorder="0" applyAlignment="0" applyProtection="0">
      <alignment horizont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49" fontId="2" fillId="0" borderId="139" applyFont="0" applyFill="0" applyBorder="0" applyAlignment="0" applyProtection="0">
      <alignment horizont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49" fontId="2" fillId="0" borderId="139" applyFont="0" applyFill="0" applyBorder="0" applyAlignment="0" applyProtection="0">
      <alignment horizontal="center"/>
    </xf>
    <xf numFmtId="198" fontId="76" fillId="0" borderId="138" applyFont="0" applyFill="0" applyBorder="0" applyAlignment="0" applyProtection="0">
      <protection locked="0"/>
    </xf>
    <xf numFmtId="186" fontId="10" fillId="0" borderId="140">
      <alignment horizontal="left" vertical="center"/>
    </xf>
    <xf numFmtId="186" fontId="10" fillId="0" borderId="140">
      <alignment horizontal="left" vertical="center"/>
    </xf>
    <xf numFmtId="186" fontId="10" fillId="0" borderId="140">
      <alignment horizontal="left" vertical="center"/>
    </xf>
    <xf numFmtId="49" fontId="2" fillId="0" borderId="139" applyFont="0" applyFill="0" applyBorder="0" applyAlignment="0" applyProtection="0">
      <alignment horizontal="center"/>
    </xf>
    <xf numFmtId="186" fontId="10" fillId="0" borderId="140">
      <alignment horizontal="left" vertical="center"/>
    </xf>
    <xf numFmtId="14" fontId="79" fillId="0" borderId="139" applyFont="0" applyFill="0" applyBorder="0" applyAlignment="0" applyProtection="0">
      <alignment horizontal="center"/>
      <protection locked="0"/>
    </xf>
    <xf numFmtId="186" fontId="10" fillId="0" borderId="140">
      <alignment horizontal="left" vertical="center"/>
    </xf>
    <xf numFmtId="186" fontId="10" fillId="0" borderId="140">
      <alignment horizontal="left" vertical="center"/>
    </xf>
    <xf numFmtId="186" fontId="10" fillId="0" borderId="140">
      <alignment horizontal="left" vertical="center"/>
    </xf>
    <xf numFmtId="214" fontId="76" fillId="0" borderId="138" applyFont="0" applyFill="0" applyBorder="0" applyAlignment="0" applyProtection="0">
      <alignment horizontal="center"/>
      <protection locked="0"/>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14" fontId="79" fillId="0" borderId="139" applyFont="0" applyFill="0" applyBorder="0" applyAlignment="0" applyProtection="0">
      <alignment horizontal="center"/>
      <protection locked="0"/>
    </xf>
    <xf numFmtId="186" fontId="10" fillId="0" borderId="140">
      <alignment horizontal="left" vertic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186" fontId="10" fillId="0" borderId="140">
      <alignment horizontal="left" vertic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 fontId="79" fillId="0" borderId="139" applyFont="0" applyFill="0" applyBorder="0" applyAlignment="0" applyProtection="0">
      <alignment horizontal="center"/>
      <protection locked="0"/>
    </xf>
    <xf numFmtId="49" fontId="2" fillId="0" borderId="139" applyFont="0" applyFill="0" applyBorder="0" applyAlignment="0" applyProtection="0">
      <alignment horizontal="center"/>
    </xf>
    <xf numFmtId="0" fontId="10" fillId="0" borderId="140">
      <alignment horizontal="left" vertical="center"/>
    </xf>
    <xf numFmtId="186" fontId="10" fillId="0" borderId="140">
      <alignment horizontal="left" vertic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186" fontId="10" fillId="0" borderId="140">
      <alignment horizontal="left" vertic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0" fontId="8" fillId="0" borderId="137" applyProtection="0"/>
    <xf numFmtId="214" fontId="76" fillId="0" borderId="138" applyFont="0" applyFill="0" applyBorder="0" applyAlignment="0" applyProtection="0">
      <alignment horizontal="center"/>
      <protection locked="0"/>
    </xf>
    <xf numFmtId="186" fontId="26" fillId="0" borderId="137" applyNumberFormat="0" applyFill="0" applyAlignment="0" applyProtection="0"/>
    <xf numFmtId="14" fontId="79" fillId="0" borderId="139" applyFont="0" applyFill="0" applyBorder="0" applyAlignment="0" applyProtection="0">
      <alignment horizontal="center"/>
      <protection locked="0"/>
    </xf>
    <xf numFmtId="197" fontId="76" fillId="0" borderId="138" applyFont="0" applyFill="0" applyBorder="0" applyAlignment="0" applyProtection="0">
      <alignment horizontal="right"/>
      <protection locked="0"/>
    </xf>
    <xf numFmtId="0" fontId="26" fillId="0" borderId="137" applyNumberFormat="0" applyFill="0" applyAlignment="0" applyProtection="0"/>
    <xf numFmtId="186" fontId="10" fillId="0" borderId="140">
      <alignment horizontal="left" vertical="center"/>
    </xf>
    <xf numFmtId="198" fontId="76" fillId="0" borderId="138" applyFont="0" applyFill="0" applyBorder="0" applyAlignment="0" applyProtection="0">
      <protection locked="0"/>
    </xf>
    <xf numFmtId="186" fontId="26" fillId="0" borderId="137" applyNumberFormat="0" applyFill="0" applyAlignment="0" applyProtection="0"/>
    <xf numFmtId="214" fontId="76" fillId="0" borderId="138" applyFont="0" applyFill="0" applyBorder="0" applyAlignment="0" applyProtection="0">
      <alignment horizontal="center"/>
      <protection locked="0"/>
    </xf>
    <xf numFmtId="186" fontId="26" fillId="0" borderId="137" applyNumberFormat="0" applyFill="0" applyAlignment="0" applyProtection="0"/>
    <xf numFmtId="186" fontId="26" fillId="0" borderId="137" applyNumberFormat="0" applyFill="0" applyAlignment="0" applyProtection="0"/>
    <xf numFmtId="49" fontId="2" fillId="0" borderId="139" applyFont="0" applyFill="0" applyBorder="0" applyAlignment="0" applyProtection="0">
      <alignment horizontal="center"/>
    </xf>
    <xf numFmtId="198" fontId="76" fillId="0" borderId="138" applyFont="0" applyFill="0" applyBorder="0" applyAlignment="0" applyProtection="0">
      <protection locked="0"/>
    </xf>
    <xf numFmtId="214" fontId="76" fillId="0" borderId="138" applyFont="0" applyFill="0" applyBorder="0" applyAlignment="0" applyProtection="0">
      <alignment horizontal="center"/>
      <protection locked="0"/>
    </xf>
    <xf numFmtId="186" fontId="10" fillId="0" borderId="140">
      <alignment horizontal="left" vertical="center"/>
    </xf>
    <xf numFmtId="4" fontId="79" fillId="0" borderId="139" applyFont="0" applyFill="0" applyBorder="0" applyAlignment="0" applyProtection="0">
      <alignment horizontal="center"/>
      <protection locked="0"/>
    </xf>
    <xf numFmtId="186" fontId="26" fillId="0" borderId="137" applyNumberFormat="0" applyFill="0" applyAlignment="0" applyProtection="0"/>
    <xf numFmtId="0" fontId="8" fillId="0" borderId="137" applyProtection="0"/>
    <xf numFmtId="186" fontId="10" fillId="0" borderId="140">
      <alignment horizontal="left" vertical="center"/>
    </xf>
    <xf numFmtId="4" fontId="79" fillId="0" borderId="139" applyFont="0" applyFill="0" applyBorder="0" applyAlignment="0" applyProtection="0">
      <alignment horizontal="center"/>
      <protection locked="0"/>
    </xf>
    <xf numFmtId="186" fontId="26" fillId="0" borderId="137" applyNumberFormat="0" applyFill="0" applyAlignment="0" applyProtection="0"/>
    <xf numFmtId="14" fontId="79" fillId="0" borderId="139" applyFont="0" applyFill="0" applyBorder="0" applyAlignment="0" applyProtection="0">
      <alignment horizontal="center"/>
      <protection locked="0"/>
    </xf>
    <xf numFmtId="186" fontId="26" fillId="0" borderId="137" applyNumberFormat="0" applyFill="0" applyAlignment="0" applyProtection="0"/>
    <xf numFmtId="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49" fontId="2" fillId="0" borderId="139" applyFont="0" applyFill="0" applyBorder="0" applyAlignment="0" applyProtection="0">
      <alignment horizontal="center"/>
    </xf>
    <xf numFmtId="197" fontId="76" fillId="0" borderId="138" applyFont="0" applyFill="0" applyBorder="0" applyAlignment="0" applyProtection="0">
      <alignment horizontal="right"/>
      <protection locked="0"/>
    </xf>
    <xf numFmtId="184" fontId="79" fillId="0" borderId="139" applyFont="0" applyFill="0" applyBorder="0" applyAlignment="0" applyProtection="0">
      <protection locked="0"/>
    </xf>
    <xf numFmtId="186" fontId="26" fillId="0" borderId="137" applyNumberFormat="0" applyFill="0" applyAlignment="0" applyProtection="0"/>
    <xf numFmtId="186" fontId="26" fillId="0" borderId="137" applyNumberFormat="0" applyFill="0" applyAlignment="0" applyProtection="0"/>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214" fontId="76" fillId="0" borderId="138" applyFont="0" applyFill="0" applyBorder="0" applyAlignment="0" applyProtection="0">
      <alignment horizontal="center"/>
      <protection locked="0"/>
    </xf>
    <xf numFmtId="49" fontId="2" fillId="0" borderId="139" applyFont="0" applyFill="0" applyBorder="0" applyAlignment="0" applyProtection="0">
      <alignment horizontal="center"/>
    </xf>
    <xf numFmtId="0" fontId="8" fillId="0" borderId="137" applyProtection="0"/>
    <xf numFmtId="186" fontId="26" fillId="0" borderId="137" applyNumberFormat="0" applyFill="0" applyAlignment="0" applyProtection="0"/>
    <xf numFmtId="197" fontId="76" fillId="0" borderId="138" applyFont="0" applyFill="0" applyBorder="0" applyAlignment="0" applyProtection="0">
      <alignment horizontal="right"/>
      <protection locked="0"/>
    </xf>
    <xf numFmtId="49" fontId="2" fillId="0" borderId="139" applyFont="0" applyFill="0" applyBorder="0" applyAlignment="0" applyProtection="0">
      <alignment horizontal="center"/>
    </xf>
    <xf numFmtId="214" fontId="76" fillId="0" borderId="138" applyFont="0" applyFill="0" applyBorder="0" applyAlignment="0" applyProtection="0">
      <alignment horizontal="center"/>
      <protection locked="0"/>
    </xf>
    <xf numFmtId="14" fontId="79" fillId="0" borderId="139" applyFont="0" applyFill="0" applyBorder="0" applyAlignment="0" applyProtection="0">
      <alignment horizontal="center"/>
      <protection locked="0"/>
    </xf>
    <xf numFmtId="14" fontId="79" fillId="0" borderId="139" applyFont="0" applyFill="0" applyBorder="0" applyAlignment="0" applyProtection="0">
      <alignment horizontal="center"/>
      <protection locked="0"/>
    </xf>
    <xf numFmtId="198" fontId="76" fillId="0" borderId="138" applyFont="0" applyFill="0" applyBorder="0" applyAlignment="0" applyProtection="0">
      <protection locked="0"/>
    </xf>
    <xf numFmtId="198" fontId="76" fillId="0" borderId="138" applyFont="0" applyFill="0" applyBorder="0" applyAlignment="0" applyProtection="0">
      <protection locked="0"/>
    </xf>
    <xf numFmtId="4" fontId="79" fillId="0" borderId="139" applyFont="0" applyFill="0" applyBorder="0" applyAlignment="0" applyProtection="0">
      <alignment horizontal="center"/>
      <protection locked="0"/>
    </xf>
    <xf numFmtId="49" fontId="2" fillId="0" borderId="139" applyFont="0" applyFill="0" applyBorder="0" applyAlignment="0" applyProtection="0">
      <alignment horizontal="center"/>
    </xf>
    <xf numFmtId="198" fontId="76" fillId="0" borderId="138" applyFont="0" applyFill="0" applyBorder="0" applyAlignment="0" applyProtection="0">
      <protection locked="0"/>
    </xf>
    <xf numFmtId="214" fontId="76" fillId="0" borderId="138"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0" fontId="8" fillId="0" borderId="137" applyProtection="0"/>
    <xf numFmtId="198" fontId="76" fillId="0" borderId="138" applyFont="0" applyFill="0" applyBorder="0" applyAlignment="0" applyProtection="0">
      <protection locked="0"/>
    </xf>
    <xf numFmtId="214" fontId="76" fillId="0" borderId="138" applyFont="0" applyFill="0" applyBorder="0" applyAlignment="0" applyProtection="0">
      <alignment horizontal="center"/>
      <protection locked="0"/>
    </xf>
    <xf numFmtId="197" fontId="76" fillId="0" borderId="138" applyFont="0" applyFill="0" applyBorder="0" applyAlignment="0" applyProtection="0">
      <alignment horizontal="right"/>
      <protection locked="0"/>
    </xf>
    <xf numFmtId="4" fontId="79" fillId="0" borderId="139" applyFont="0" applyFill="0" applyBorder="0" applyAlignment="0" applyProtection="0">
      <alignment horizontal="center"/>
      <protection locked="0"/>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7" fontId="76" fillId="0" borderId="138" applyFont="0" applyFill="0" applyBorder="0" applyAlignment="0" applyProtection="0">
      <alignment horizontal="right"/>
      <protection locked="0"/>
    </xf>
    <xf numFmtId="0" fontId="10" fillId="0" borderId="140">
      <alignment horizontal="left" vertical="center"/>
    </xf>
    <xf numFmtId="0" fontId="26" fillId="0" borderId="137" applyNumberFormat="0" applyFill="0" applyAlignment="0" applyProtection="0"/>
    <xf numFmtId="0" fontId="10" fillId="0" borderId="140">
      <alignment horizontal="left" vertical="center"/>
    </xf>
    <xf numFmtId="214" fontId="76" fillId="0" borderId="138" applyFont="0" applyFill="0" applyBorder="0" applyAlignment="0" applyProtection="0">
      <alignment horizontal="center"/>
      <protection locked="0"/>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0" fontId="10" fillId="0" borderId="140">
      <alignment horizontal="left" vertical="center"/>
    </xf>
    <xf numFmtId="184" fontId="79" fillId="0" borderId="139" applyFont="0" applyFill="0" applyBorder="0" applyAlignment="0" applyProtection="0">
      <protection locked="0"/>
    </xf>
    <xf numFmtId="198" fontId="76" fillId="0" borderId="138" applyFont="0" applyFill="0" applyBorder="0" applyAlignment="0" applyProtection="0">
      <protection locked="0"/>
    </xf>
    <xf numFmtId="0" fontId="8" fillId="0" borderId="137"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214" fontId="76" fillId="0" borderId="138" applyFont="0" applyFill="0" applyBorder="0" applyAlignment="0" applyProtection="0">
      <alignment horizontal="center"/>
      <protection locked="0"/>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84" fontId="79" fillId="0" borderId="139" applyFont="0" applyFill="0" applyBorder="0" applyAlignment="0" applyProtection="0">
      <protection locked="0"/>
    </xf>
    <xf numFmtId="0" fontId="8" fillId="0" borderId="137" applyProtection="0"/>
    <xf numFmtId="49" fontId="2" fillId="0" borderId="139" applyFont="0" applyFill="0" applyBorder="0" applyAlignment="0" applyProtection="0">
      <alignment horizontal="center"/>
    </xf>
    <xf numFmtId="214" fontId="76" fillId="0" borderId="138" applyFont="0" applyFill="0" applyBorder="0" applyAlignment="0" applyProtection="0">
      <alignment horizontal="center"/>
      <protection locked="0"/>
    </xf>
    <xf numFmtId="214" fontId="76" fillId="0" borderId="138" applyFont="0" applyFill="0" applyBorder="0" applyAlignment="0" applyProtection="0">
      <alignment horizontal="center"/>
      <protection locked="0"/>
    </xf>
    <xf numFmtId="14" fontId="79" fillId="0" borderId="139" applyFont="0" applyFill="0" applyBorder="0" applyAlignment="0" applyProtection="0">
      <alignment horizontal="center"/>
      <protection locked="0"/>
    </xf>
    <xf numFmtId="198" fontId="76" fillId="0" borderId="138" applyFont="0" applyFill="0" applyBorder="0" applyAlignment="0" applyProtection="0">
      <protection locked="0"/>
    </xf>
    <xf numFmtId="197" fontId="76" fillId="0" borderId="138" applyFont="0" applyFill="0" applyBorder="0" applyAlignment="0" applyProtection="0">
      <alignment horizontal="right"/>
      <protection locked="0"/>
    </xf>
    <xf numFmtId="186" fontId="26" fillId="0" borderId="137" applyNumberFormat="0" applyFill="0" applyAlignment="0" applyProtection="0"/>
    <xf numFmtId="0" fontId="8" fillId="0" borderId="137" applyProtection="0"/>
    <xf numFmtId="49" fontId="2" fillId="0" borderId="139" applyFont="0" applyFill="0" applyBorder="0" applyAlignment="0" applyProtection="0">
      <alignment horizontal="center"/>
    </xf>
    <xf numFmtId="186" fontId="26" fillId="0" borderId="137" applyNumberFormat="0" applyFill="0" applyAlignment="0" applyProtection="0"/>
    <xf numFmtId="0" fontId="8" fillId="0" borderId="137" applyProtection="0"/>
    <xf numFmtId="186" fontId="26" fillId="0" borderId="137" applyNumberFormat="0" applyFill="0" applyAlignment="0" applyProtection="0"/>
    <xf numFmtId="186" fontId="10" fillId="0" borderId="140">
      <alignment horizontal="left" vertical="center"/>
    </xf>
    <xf numFmtId="214" fontId="76" fillId="0" borderId="138" applyFont="0" applyFill="0" applyBorder="0" applyAlignment="0" applyProtection="0">
      <alignment horizontal="center"/>
      <protection locked="0"/>
    </xf>
    <xf numFmtId="197" fontId="76" fillId="0" borderId="138" applyFont="0" applyFill="0" applyBorder="0" applyAlignment="0" applyProtection="0">
      <alignment horizontal="right"/>
      <protection locked="0"/>
    </xf>
    <xf numFmtId="0" fontId="8" fillId="0" borderId="137" applyProtection="0"/>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86" fontId="10" fillId="0" borderId="140">
      <alignment horizontal="left" vertical="center"/>
    </xf>
    <xf numFmtId="198" fontId="76" fillId="0" borderId="138" applyFont="0" applyFill="0" applyBorder="0" applyAlignment="0" applyProtection="0">
      <protection locked="0"/>
    </xf>
    <xf numFmtId="184" fontId="79" fillId="0" borderId="139" applyFont="0" applyFill="0" applyBorder="0" applyAlignment="0" applyProtection="0">
      <protection locked="0"/>
    </xf>
    <xf numFmtId="4" fontId="79" fillId="0" borderId="139" applyFont="0" applyFill="0" applyBorder="0" applyAlignment="0" applyProtection="0">
      <alignment horizontal="center"/>
      <protection locked="0"/>
    </xf>
    <xf numFmtId="14" fontId="79" fillId="0" borderId="139" applyFont="0" applyFill="0" applyBorder="0" applyAlignment="0" applyProtection="0">
      <alignment horizontal="center"/>
      <protection locked="0"/>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97" fontId="76" fillId="0" borderId="138" applyFont="0" applyFill="0" applyBorder="0" applyAlignment="0" applyProtection="0">
      <alignment horizontal="right"/>
      <protection locked="0"/>
    </xf>
    <xf numFmtId="186" fontId="26" fillId="0" borderId="137" applyNumberFormat="0" applyFill="0" applyAlignment="0" applyProtection="0"/>
    <xf numFmtId="186" fontId="26" fillId="0" borderId="137" applyNumberFormat="0" applyFill="0" applyAlignment="0" applyProtection="0"/>
    <xf numFmtId="186" fontId="26" fillId="0" borderId="137" applyNumberFormat="0" applyFill="0" applyAlignment="0" applyProtection="0"/>
    <xf numFmtId="186" fontId="26" fillId="0" borderId="137" applyNumberFormat="0" applyFill="0" applyAlignment="0" applyProtection="0"/>
    <xf numFmtId="186" fontId="10" fillId="0" borderId="140">
      <alignment horizontal="left" vertical="center"/>
    </xf>
    <xf numFmtId="186" fontId="26" fillId="0" borderId="137" applyNumberFormat="0" applyFill="0" applyAlignment="0" applyProtection="0"/>
    <xf numFmtId="0" fontId="8" fillId="0" borderId="137" applyProtection="0"/>
    <xf numFmtId="198" fontId="76" fillId="0" borderId="138" applyFont="0" applyFill="0" applyBorder="0" applyAlignment="0" applyProtection="0">
      <protection locked="0"/>
    </xf>
    <xf numFmtId="197" fontId="76" fillId="0" borderId="138" applyFont="0" applyFill="0" applyBorder="0" applyAlignment="0" applyProtection="0">
      <alignment horizontal="right"/>
      <protection locked="0"/>
    </xf>
    <xf numFmtId="186" fontId="26" fillId="0" borderId="137" applyNumberFormat="0" applyFill="0" applyAlignment="0" applyProtection="0"/>
    <xf numFmtId="4" fontId="79" fillId="0" borderId="139" applyFont="0" applyFill="0" applyBorder="0" applyAlignment="0" applyProtection="0">
      <alignment horizontal="center"/>
      <protection locked="0"/>
    </xf>
    <xf numFmtId="0" fontId="8" fillId="0" borderId="137" applyProtection="0"/>
    <xf numFmtId="214" fontId="76" fillId="0" borderId="138" applyFont="0" applyFill="0" applyBorder="0" applyAlignment="0" applyProtection="0">
      <alignment horizontal="center"/>
      <protection locked="0"/>
    </xf>
    <xf numFmtId="198" fontId="76" fillId="0" borderId="138" applyFont="0" applyFill="0" applyBorder="0" applyAlignment="0" applyProtection="0">
      <protection locked="0"/>
    </xf>
    <xf numFmtId="198" fontId="76" fillId="0" borderId="138" applyFont="0" applyFill="0" applyBorder="0" applyAlignment="0" applyProtection="0">
      <protection locked="0"/>
    </xf>
    <xf numFmtId="214" fontId="76" fillId="0" borderId="138" applyFont="0" applyFill="0" applyBorder="0" applyAlignment="0" applyProtection="0">
      <alignment horizontal="center"/>
      <protection locked="0"/>
    </xf>
    <xf numFmtId="186" fontId="26" fillId="0" borderId="137" applyNumberFormat="0" applyFill="0" applyAlignment="0" applyProtection="0"/>
    <xf numFmtId="186" fontId="10" fillId="0" borderId="140">
      <alignment horizontal="left" vertical="center"/>
    </xf>
    <xf numFmtId="0" fontId="8" fillId="0" borderId="137" applyProtection="0"/>
    <xf numFmtId="186" fontId="10" fillId="0" borderId="140">
      <alignment horizontal="left" vertical="center"/>
    </xf>
    <xf numFmtId="214" fontId="76" fillId="0" borderId="138" applyFont="0" applyFill="0" applyBorder="0" applyAlignment="0" applyProtection="0">
      <alignment horizontal="center"/>
      <protection locked="0"/>
    </xf>
    <xf numFmtId="198" fontId="76" fillId="0" borderId="138" applyFont="0" applyFill="0" applyBorder="0" applyAlignment="0" applyProtection="0">
      <protection locked="0"/>
    </xf>
    <xf numFmtId="186" fontId="26" fillId="0" borderId="137" applyNumberFormat="0" applyFill="0" applyAlignment="0" applyProtection="0"/>
    <xf numFmtId="14" fontId="79" fillId="0" borderId="139" applyFont="0" applyFill="0" applyBorder="0" applyAlignment="0" applyProtection="0">
      <alignment horizontal="center"/>
      <protection locked="0"/>
    </xf>
    <xf numFmtId="186" fontId="26" fillId="0" borderId="137" applyNumberFormat="0" applyFill="0" applyAlignment="0" applyProtection="0"/>
    <xf numFmtId="4" fontId="79" fillId="0" borderId="139" applyFont="0" applyFill="0" applyBorder="0" applyAlignment="0" applyProtection="0">
      <alignment horizontal="center"/>
      <protection locked="0"/>
    </xf>
    <xf numFmtId="214" fontId="76" fillId="0" borderId="138"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186" fontId="26" fillId="0" borderId="137" applyNumberFormat="0" applyFill="0" applyAlignment="0" applyProtection="0"/>
    <xf numFmtId="186" fontId="10" fillId="0" borderId="140">
      <alignment horizontal="left" vertical="center"/>
    </xf>
    <xf numFmtId="186" fontId="10" fillId="0" borderId="140">
      <alignment horizontal="left" vertical="center"/>
    </xf>
    <xf numFmtId="0" fontId="8" fillId="0" borderId="137" applyProtection="0"/>
    <xf numFmtId="49" fontId="2" fillId="0" borderId="139" applyFont="0" applyFill="0" applyBorder="0" applyAlignment="0" applyProtection="0">
      <alignment horizontal="center"/>
    </xf>
    <xf numFmtId="184" fontId="79" fillId="0" borderId="139" applyFont="0" applyFill="0" applyBorder="0" applyAlignment="0" applyProtection="0">
      <protection locked="0"/>
    </xf>
    <xf numFmtId="49" fontId="2" fillId="0" borderId="139" applyFont="0" applyFill="0" applyBorder="0" applyAlignment="0" applyProtection="0">
      <alignment horizontal="center"/>
    </xf>
    <xf numFmtId="197" fontId="76" fillId="0" borderId="138" applyFont="0" applyFill="0" applyBorder="0" applyAlignment="0" applyProtection="0">
      <alignment horizontal="right"/>
      <protection locked="0"/>
    </xf>
    <xf numFmtId="184" fontId="79" fillId="0" borderId="139" applyFont="0" applyFill="0" applyBorder="0" applyAlignment="0" applyProtection="0">
      <protection locked="0"/>
    </xf>
    <xf numFmtId="4" fontId="79" fillId="0" borderId="139" applyFont="0" applyFill="0" applyBorder="0" applyAlignment="0" applyProtection="0">
      <alignment horizontal="center"/>
      <protection locked="0"/>
    </xf>
    <xf numFmtId="214" fontId="76" fillId="0" borderId="138" applyFont="0" applyFill="0" applyBorder="0" applyAlignment="0" applyProtection="0">
      <alignment horizontal="center"/>
      <protection locked="0"/>
    </xf>
    <xf numFmtId="14" fontId="79" fillId="0" borderId="139" applyFont="0" applyFill="0" applyBorder="0" applyAlignment="0" applyProtection="0">
      <alignment horizontal="center"/>
      <protection locked="0"/>
    </xf>
    <xf numFmtId="198" fontId="76" fillId="0" borderId="138" applyFont="0" applyFill="0" applyBorder="0" applyAlignment="0" applyProtection="0">
      <protection locked="0"/>
    </xf>
    <xf numFmtId="0" fontId="8" fillId="0" borderId="137" applyProtection="0"/>
    <xf numFmtId="186" fontId="26" fillId="0" borderId="137" applyNumberFormat="0" applyFill="0" applyAlignment="0" applyProtection="0"/>
    <xf numFmtId="49" fontId="2" fillId="0" borderId="139" applyFont="0" applyFill="0" applyBorder="0" applyAlignment="0" applyProtection="0">
      <alignment horizontal="center"/>
    </xf>
    <xf numFmtId="186" fontId="26" fillId="0" borderId="137" applyNumberFormat="0" applyFill="0" applyAlignment="0" applyProtection="0"/>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7" fontId="76" fillId="0" borderId="138" applyFont="0" applyFill="0" applyBorder="0" applyAlignment="0" applyProtection="0">
      <alignment horizontal="right"/>
      <protection locked="0"/>
    </xf>
    <xf numFmtId="197" fontId="76" fillId="0" borderId="138" applyFont="0" applyFill="0" applyBorder="0" applyAlignment="0" applyProtection="0">
      <alignment horizontal="right"/>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197" fontId="76" fillId="0" borderId="138" applyFont="0" applyFill="0" applyBorder="0" applyAlignment="0" applyProtection="0">
      <alignment horizontal="right"/>
      <protection locked="0"/>
    </xf>
    <xf numFmtId="197" fontId="76" fillId="0" borderId="138" applyFont="0" applyFill="0" applyBorder="0" applyAlignment="0" applyProtection="0">
      <alignment horizontal="right"/>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184" fontId="79" fillId="0" borderId="139" applyFont="0" applyFill="0" applyBorder="0" applyAlignment="0" applyProtection="0">
      <protection locked="0"/>
    </xf>
    <xf numFmtId="186" fontId="26" fillId="0" borderId="137" applyNumberFormat="0" applyFill="0" applyAlignment="0" applyProtection="0"/>
    <xf numFmtId="184" fontId="79" fillId="0" borderId="139" applyFont="0" applyFill="0" applyBorder="0" applyAlignment="0" applyProtection="0">
      <protection locked="0"/>
    </xf>
    <xf numFmtId="198" fontId="76" fillId="0" borderId="138" applyFont="0" applyFill="0" applyBorder="0" applyAlignment="0" applyProtection="0">
      <protection locked="0"/>
    </xf>
    <xf numFmtId="198" fontId="76" fillId="0" borderId="138" applyFont="0" applyFill="0" applyBorder="0" applyAlignment="0" applyProtection="0">
      <protection locked="0"/>
    </xf>
    <xf numFmtId="198" fontId="76" fillId="0" borderId="138" applyFont="0" applyFill="0" applyBorder="0" applyAlignment="0" applyProtection="0">
      <protection locked="0"/>
    </xf>
    <xf numFmtId="184" fontId="79" fillId="0" borderId="139" applyFont="0" applyFill="0" applyBorder="0" applyAlignment="0" applyProtection="0">
      <protection locked="0"/>
    </xf>
    <xf numFmtId="186" fontId="26" fillId="0" borderId="137" applyNumberFormat="0" applyFill="0" applyAlignment="0" applyProtection="0"/>
    <xf numFmtId="186" fontId="26" fillId="0" borderId="137" applyNumberFormat="0" applyFill="0" applyAlignment="0" applyProtection="0"/>
    <xf numFmtId="214" fontId="76" fillId="0" borderId="138"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0" fontId="10" fillId="0" borderId="140">
      <alignment horizontal="left" vertical="center"/>
    </xf>
    <xf numFmtId="214" fontId="76" fillId="0" borderId="138"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6" fontId="10" fillId="0" borderId="140">
      <alignment horizontal="left" vertical="center"/>
    </xf>
    <xf numFmtId="186" fontId="10" fillId="0" borderId="140">
      <alignment horizontal="left" vertical="center"/>
    </xf>
    <xf numFmtId="214" fontId="76" fillId="0" borderId="138" applyFont="0" applyFill="0" applyBorder="0" applyAlignment="0" applyProtection="0">
      <alignment horizontal="center"/>
      <protection locked="0"/>
    </xf>
    <xf numFmtId="198" fontId="76" fillId="0" borderId="138" applyFont="0" applyFill="0" applyBorder="0" applyAlignment="0" applyProtection="0">
      <protection locked="0"/>
    </xf>
    <xf numFmtId="197" fontId="76" fillId="0" borderId="138" applyFont="0" applyFill="0" applyBorder="0" applyAlignment="0" applyProtection="0">
      <alignment horizontal="right"/>
      <protection locked="0"/>
    </xf>
    <xf numFmtId="186" fontId="26" fillId="0" borderId="137" applyNumberFormat="0" applyFill="0" applyAlignment="0" applyProtection="0"/>
    <xf numFmtId="184" fontId="79" fillId="0" borderId="139" applyFont="0" applyFill="0" applyBorder="0" applyAlignment="0" applyProtection="0">
      <protection locked="0"/>
    </xf>
    <xf numFmtId="198" fontId="76" fillId="0" borderId="138" applyFont="0" applyFill="0" applyBorder="0" applyAlignment="0" applyProtection="0">
      <protection locked="0"/>
    </xf>
    <xf numFmtId="49" fontId="2" fillId="0" borderId="139" applyFont="0" applyFill="0" applyBorder="0" applyAlignment="0" applyProtection="0">
      <alignment horizontal="center"/>
    </xf>
    <xf numFmtId="0" fontId="10" fillId="0" borderId="140">
      <alignment horizontal="left" vertical="center"/>
    </xf>
    <xf numFmtId="0" fontId="26" fillId="0" borderId="137" applyNumberFormat="0" applyFill="0" applyAlignment="0" applyProtection="0"/>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49" fontId="2" fillId="0" borderId="139" applyFont="0" applyFill="0" applyBorder="0" applyAlignment="0" applyProtection="0">
      <alignment horizontal="center"/>
    </xf>
    <xf numFmtId="0" fontId="8" fillId="0" borderId="137" applyProtection="0"/>
    <xf numFmtId="0" fontId="26" fillId="0" borderId="137" applyNumberFormat="0" applyFill="0" applyAlignment="0" applyProtection="0"/>
    <xf numFmtId="1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197" fontId="76" fillId="0" borderId="138" applyFont="0" applyFill="0" applyBorder="0" applyAlignment="0" applyProtection="0">
      <alignment horizontal="right"/>
      <protection locked="0"/>
    </xf>
    <xf numFmtId="186" fontId="10" fillId="0" borderId="140">
      <alignment horizontal="left" vertical="center"/>
    </xf>
    <xf numFmtId="184" fontId="79" fillId="0" borderId="139" applyFont="0" applyFill="0" applyBorder="0" applyAlignment="0" applyProtection="0">
      <protection locked="0"/>
    </xf>
    <xf numFmtId="0" fontId="8" fillId="0" borderId="137" applyProtection="0"/>
    <xf numFmtId="186" fontId="10" fillId="0" borderId="140">
      <alignment horizontal="left" vertical="center"/>
    </xf>
    <xf numFmtId="49" fontId="2" fillId="0" borderId="139" applyFont="0" applyFill="0" applyBorder="0" applyAlignment="0" applyProtection="0">
      <alignment horizontal="center"/>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186" fontId="26" fillId="0" borderId="137" applyNumberFormat="0" applyFill="0" applyAlignment="0" applyProtection="0"/>
    <xf numFmtId="49" fontId="2" fillId="0" borderId="139" applyFont="0" applyFill="0" applyBorder="0" applyAlignment="0" applyProtection="0">
      <alignment horizontal="center"/>
    </xf>
    <xf numFmtId="4" fontId="79" fillId="0" borderId="139" applyFont="0" applyFill="0" applyBorder="0" applyAlignment="0" applyProtection="0">
      <alignment horizontal="center"/>
      <protection locked="0"/>
    </xf>
    <xf numFmtId="198" fontId="76" fillId="0" borderId="138" applyFont="0" applyFill="0" applyBorder="0" applyAlignment="0" applyProtection="0">
      <protection locked="0"/>
    </xf>
    <xf numFmtId="198" fontId="76" fillId="0" borderId="138" applyFont="0" applyFill="0" applyBorder="0" applyAlignment="0" applyProtection="0">
      <protection locked="0"/>
    </xf>
    <xf numFmtId="186" fontId="26" fillId="0" borderId="137" applyNumberFormat="0" applyFill="0" applyAlignment="0" applyProtection="0"/>
    <xf numFmtId="0" fontId="8" fillId="0" borderId="137" applyProtection="0"/>
    <xf numFmtId="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97" fontId="76" fillId="0" borderId="138" applyFont="0" applyFill="0" applyBorder="0" applyAlignment="0" applyProtection="0">
      <alignment horizontal="right"/>
      <protection locked="0"/>
    </xf>
    <xf numFmtId="214" fontId="76" fillId="0" borderId="138" applyFont="0" applyFill="0" applyBorder="0" applyAlignment="0" applyProtection="0">
      <alignment horizontal="center"/>
      <protection locked="0"/>
    </xf>
    <xf numFmtId="198" fontId="76" fillId="0" borderId="138" applyFont="0" applyFill="0" applyBorder="0" applyAlignment="0" applyProtection="0">
      <protection locked="0"/>
    </xf>
    <xf numFmtId="4" fontId="79" fillId="0" borderId="139" applyFont="0" applyFill="0" applyBorder="0" applyAlignment="0" applyProtection="0">
      <alignment horizontal="center"/>
      <protection locked="0"/>
    </xf>
    <xf numFmtId="198" fontId="76" fillId="0" borderId="138" applyFont="0" applyFill="0" applyBorder="0" applyAlignment="0" applyProtection="0">
      <protection locked="0"/>
    </xf>
    <xf numFmtId="197" fontId="76" fillId="0" borderId="138" applyFont="0" applyFill="0" applyBorder="0" applyAlignment="0" applyProtection="0">
      <alignment horizontal="right"/>
      <protection locked="0"/>
    </xf>
    <xf numFmtId="186" fontId="10" fillId="0" borderId="140">
      <alignment horizontal="left" vertical="center"/>
    </xf>
    <xf numFmtId="186" fontId="26" fillId="0" borderId="137" applyNumberFormat="0" applyFill="0" applyAlignment="0" applyProtection="0"/>
    <xf numFmtId="4" fontId="79" fillId="0" borderId="139" applyFont="0" applyFill="0" applyBorder="0" applyAlignment="0" applyProtection="0">
      <alignment horizontal="center"/>
      <protection locked="0"/>
    </xf>
    <xf numFmtId="186" fontId="26" fillId="0" borderId="137" applyNumberFormat="0" applyFill="0" applyAlignment="0" applyProtection="0"/>
    <xf numFmtId="186" fontId="10" fillId="0" borderId="140">
      <alignment horizontal="left" vertical="center"/>
    </xf>
    <xf numFmtId="186" fontId="26" fillId="0" borderId="137" applyNumberFormat="0" applyFill="0" applyAlignment="0" applyProtection="0"/>
    <xf numFmtId="49" fontId="2" fillId="0" borderId="139" applyFont="0" applyFill="0" applyBorder="0" applyAlignment="0" applyProtection="0">
      <alignment horizontal="center"/>
    </xf>
    <xf numFmtId="186" fontId="10" fillId="0" borderId="140">
      <alignment horizontal="left" vertical="center"/>
    </xf>
    <xf numFmtId="49" fontId="2" fillId="0" borderId="139" applyFont="0" applyFill="0" applyBorder="0" applyAlignment="0" applyProtection="0">
      <alignment horizontal="center"/>
    </xf>
    <xf numFmtId="197" fontId="76" fillId="0" borderId="138" applyFont="0" applyFill="0" applyBorder="0" applyAlignment="0" applyProtection="0">
      <alignment horizontal="right"/>
      <protection locked="0"/>
    </xf>
    <xf numFmtId="214" fontId="76" fillId="0" borderId="138" applyFont="0" applyFill="0" applyBorder="0" applyAlignment="0" applyProtection="0">
      <alignment horizontal="center"/>
      <protection locked="0"/>
    </xf>
    <xf numFmtId="198" fontId="76" fillId="0" borderId="138" applyFont="0" applyFill="0" applyBorder="0" applyAlignment="0" applyProtection="0">
      <protection locked="0"/>
    </xf>
    <xf numFmtId="186" fontId="26" fillId="0" borderId="137" applyNumberFormat="0" applyFill="0" applyAlignment="0" applyProtection="0"/>
    <xf numFmtId="186" fontId="10" fillId="0" borderId="140">
      <alignment horizontal="left" vertical="center"/>
    </xf>
    <xf numFmtId="186" fontId="26" fillId="0" borderId="137" applyNumberFormat="0" applyFill="0" applyAlignment="0" applyProtection="0"/>
    <xf numFmtId="0" fontId="26" fillId="0" borderId="137" applyNumberFormat="0" applyFill="0" applyAlignment="0" applyProtection="0"/>
    <xf numFmtId="184" fontId="79" fillId="0" borderId="139" applyFont="0" applyFill="0" applyBorder="0" applyAlignment="0" applyProtection="0">
      <protection locked="0"/>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7" fontId="76" fillId="0" borderId="138" applyFont="0" applyFill="0" applyBorder="0" applyAlignment="0" applyProtection="0">
      <alignment horizontal="right"/>
      <protection locked="0"/>
    </xf>
    <xf numFmtId="4" fontId="79" fillId="0" borderId="139" applyFont="0" applyFill="0" applyBorder="0" applyAlignment="0" applyProtection="0">
      <alignment horizontal="center"/>
      <protection locked="0"/>
    </xf>
    <xf numFmtId="214" fontId="76" fillId="0" borderId="138" applyFont="0" applyFill="0" applyBorder="0" applyAlignment="0" applyProtection="0">
      <alignment horizontal="center"/>
      <protection locked="0"/>
    </xf>
    <xf numFmtId="184" fontId="79" fillId="0" borderId="139" applyFont="0" applyFill="0" applyBorder="0" applyAlignment="0" applyProtection="0">
      <protection locked="0"/>
    </xf>
    <xf numFmtId="197" fontId="76" fillId="0" borderId="138" applyFont="0" applyFill="0" applyBorder="0" applyAlignment="0" applyProtection="0">
      <alignment horizontal="right"/>
      <protection locked="0"/>
    </xf>
    <xf numFmtId="4" fontId="79" fillId="0" borderId="139" applyFont="0" applyFill="0" applyBorder="0" applyAlignment="0" applyProtection="0">
      <alignment horizontal="center"/>
      <protection locked="0"/>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7" fontId="76" fillId="0" borderId="138" applyFont="0" applyFill="0" applyBorder="0" applyAlignment="0" applyProtection="0">
      <alignment horizontal="right"/>
      <protection locked="0"/>
    </xf>
    <xf numFmtId="49" fontId="2" fillId="0" borderId="139" applyFont="0" applyFill="0" applyBorder="0" applyAlignment="0" applyProtection="0">
      <alignment horizontal="center"/>
    </xf>
    <xf numFmtId="186" fontId="10" fillId="0" borderId="140">
      <alignment horizontal="left" vertical="center"/>
    </xf>
    <xf numFmtId="14" fontId="79" fillId="0" borderId="139" applyFont="0" applyFill="0" applyBorder="0" applyAlignment="0" applyProtection="0">
      <alignment horizontal="center"/>
      <protection locked="0"/>
    </xf>
    <xf numFmtId="0" fontId="10" fillId="0" borderId="140">
      <alignment horizontal="left" vertical="center"/>
    </xf>
    <xf numFmtId="186" fontId="10" fillId="0" borderId="140">
      <alignment horizontal="left" vertical="center"/>
    </xf>
    <xf numFmtId="14" fontId="79" fillId="0" borderId="139" applyFont="0" applyFill="0" applyBorder="0" applyAlignment="0" applyProtection="0">
      <alignment horizontal="center"/>
      <protection locked="0"/>
    </xf>
    <xf numFmtId="0" fontId="8" fillId="0" borderId="137" applyProtection="0"/>
    <xf numFmtId="186" fontId="26" fillId="0" borderId="137" applyNumberFormat="0" applyFill="0" applyAlignment="0" applyProtection="0"/>
    <xf numFmtId="198" fontId="76" fillId="0" borderId="138" applyFont="0" applyFill="0" applyBorder="0" applyAlignment="0" applyProtection="0">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98" fontId="76" fillId="0" borderId="138" applyFont="0" applyFill="0" applyBorder="0" applyAlignment="0" applyProtection="0">
      <protection locked="0"/>
    </xf>
    <xf numFmtId="184" fontId="79" fillId="0" borderId="139" applyFont="0" applyFill="0" applyBorder="0" applyAlignment="0" applyProtection="0">
      <protection locked="0"/>
    </xf>
    <xf numFmtId="184" fontId="79" fillId="0" borderId="139" applyFont="0" applyFill="0" applyBorder="0" applyAlignment="0" applyProtection="0">
      <protection locked="0"/>
    </xf>
    <xf numFmtId="186" fontId="26" fillId="0" borderId="137" applyNumberFormat="0" applyFill="0" applyAlignment="0" applyProtection="0"/>
    <xf numFmtId="49" fontId="2" fillId="0" borderId="139" applyFont="0" applyFill="0" applyBorder="0" applyAlignment="0" applyProtection="0">
      <alignment horizontal="center"/>
    </xf>
    <xf numFmtId="186" fontId="10" fillId="0" borderId="140">
      <alignment horizontal="left" vertical="center"/>
    </xf>
    <xf numFmtId="14" fontId="79" fillId="0" borderId="139" applyFont="0" applyFill="0" applyBorder="0" applyAlignment="0" applyProtection="0">
      <alignment horizontal="center"/>
      <protection locked="0"/>
    </xf>
    <xf numFmtId="198" fontId="76" fillId="0" borderId="138" applyFont="0" applyFill="0" applyBorder="0" applyAlignment="0" applyProtection="0">
      <protection locked="0"/>
    </xf>
    <xf numFmtId="186" fontId="26" fillId="0" borderId="137" applyNumberFormat="0" applyFill="0" applyAlignment="0" applyProtection="0"/>
    <xf numFmtId="49" fontId="2" fillId="0" borderId="139" applyFont="0" applyFill="0" applyBorder="0" applyAlignment="0" applyProtection="0">
      <alignment horizontal="center"/>
    </xf>
    <xf numFmtId="4" fontId="79" fillId="0" borderId="139" applyFont="0" applyFill="0" applyBorder="0" applyAlignment="0" applyProtection="0">
      <alignment horizontal="center"/>
      <protection locked="0"/>
    </xf>
    <xf numFmtId="49" fontId="2" fillId="0" borderId="139" applyFont="0" applyFill="0" applyBorder="0" applyAlignment="0" applyProtection="0">
      <alignment horizontal="center"/>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186" fontId="10" fillId="0" borderId="140">
      <alignment horizontal="left" vertical="center"/>
    </xf>
    <xf numFmtId="214" fontId="76" fillId="0" borderId="138" applyFont="0" applyFill="0" applyBorder="0" applyAlignment="0" applyProtection="0">
      <alignment horizontal="center"/>
      <protection locked="0"/>
    </xf>
    <xf numFmtId="214" fontId="76" fillId="0" borderId="138" applyFont="0" applyFill="0" applyBorder="0" applyAlignment="0" applyProtection="0">
      <alignment horizontal="center"/>
      <protection locked="0"/>
    </xf>
    <xf numFmtId="186" fontId="26" fillId="0" borderId="137" applyNumberFormat="0" applyFill="0" applyAlignment="0" applyProtection="0"/>
    <xf numFmtId="198" fontId="76" fillId="0" borderId="138" applyFont="0" applyFill="0" applyBorder="0" applyAlignment="0" applyProtection="0">
      <protection locked="0"/>
    </xf>
    <xf numFmtId="214" fontId="76" fillId="0" borderId="138" applyFont="0" applyFill="0" applyBorder="0" applyAlignment="0" applyProtection="0">
      <alignment horizontal="center"/>
      <protection locked="0"/>
    </xf>
    <xf numFmtId="0" fontId="26" fillId="0" borderId="137" applyNumberFormat="0" applyFill="0" applyAlignment="0" applyProtection="0"/>
    <xf numFmtId="1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184" fontId="79" fillId="0" borderId="139" applyFont="0" applyFill="0" applyBorder="0" applyAlignment="0" applyProtection="0">
      <protection locked="0"/>
    </xf>
    <xf numFmtId="186" fontId="10" fillId="0" borderId="140">
      <alignment horizontal="left" vertical="center"/>
    </xf>
    <xf numFmtId="0" fontId="8" fillId="0" borderId="137" applyProtection="0"/>
    <xf numFmtId="14" fontId="79" fillId="0" borderId="139" applyFont="0" applyFill="0" applyBorder="0" applyAlignment="0" applyProtection="0">
      <alignment horizontal="center"/>
      <protection locked="0"/>
    </xf>
    <xf numFmtId="197" fontId="76" fillId="0" borderId="138" applyFont="0" applyFill="0" applyBorder="0" applyAlignment="0" applyProtection="0">
      <alignment horizontal="right"/>
      <protection locked="0"/>
    </xf>
    <xf numFmtId="49" fontId="2" fillId="0" borderId="139" applyFont="0" applyFill="0" applyBorder="0" applyAlignment="0" applyProtection="0">
      <alignment horizontal="center"/>
    </xf>
    <xf numFmtId="186" fontId="10" fillId="0" borderId="140">
      <alignment horizontal="left" vertical="center"/>
    </xf>
    <xf numFmtId="197" fontId="76" fillId="0" borderId="138" applyFont="0" applyFill="0" applyBorder="0" applyAlignment="0" applyProtection="0">
      <alignment horizontal="right"/>
      <protection locked="0"/>
    </xf>
    <xf numFmtId="0" fontId="10" fillId="0" borderId="140">
      <alignment horizontal="left" vertical="center"/>
    </xf>
    <xf numFmtId="214" fontId="76" fillId="0" borderId="138" applyFont="0" applyFill="0" applyBorder="0" applyAlignment="0" applyProtection="0">
      <alignment horizontal="center"/>
      <protection locked="0"/>
    </xf>
    <xf numFmtId="186" fontId="26" fillId="0" borderId="137" applyNumberFormat="0" applyFill="0" applyAlignment="0" applyProtection="0"/>
    <xf numFmtId="0" fontId="8" fillId="0" borderId="137" applyProtection="0"/>
    <xf numFmtId="186" fontId="26" fillId="0" borderId="137" applyNumberFormat="0" applyFill="0" applyAlignment="0" applyProtection="0"/>
    <xf numFmtId="186" fontId="10" fillId="0" borderId="140">
      <alignment horizontal="left" vertical="center"/>
    </xf>
    <xf numFmtId="197" fontId="76" fillId="0" borderId="138" applyFont="0" applyFill="0" applyBorder="0" applyAlignment="0" applyProtection="0">
      <alignment horizontal="right"/>
      <protection locked="0"/>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214" fontId="76" fillId="0" borderId="138" applyFont="0" applyFill="0" applyBorder="0" applyAlignment="0" applyProtection="0">
      <alignment horizontal="center"/>
      <protection locked="0"/>
    </xf>
    <xf numFmtId="0" fontId="8" fillId="0" borderId="137" applyProtection="0"/>
    <xf numFmtId="186" fontId="10" fillId="0" borderId="140">
      <alignment horizontal="left" vertical="center"/>
    </xf>
    <xf numFmtId="4" fontId="79" fillId="0" borderId="139" applyFont="0" applyFill="0" applyBorder="0" applyAlignment="0" applyProtection="0">
      <alignment horizontal="center"/>
      <protection locked="0"/>
    </xf>
    <xf numFmtId="198" fontId="76" fillId="0" borderId="138" applyFont="0" applyFill="0" applyBorder="0" applyAlignment="0" applyProtection="0">
      <protection locked="0"/>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86" fontId="26" fillId="0" borderId="137" applyNumberFormat="0" applyFill="0" applyAlignment="0" applyProtection="0"/>
    <xf numFmtId="214" fontId="76" fillId="0" borderId="138" applyFont="0" applyFill="0" applyBorder="0" applyAlignment="0" applyProtection="0">
      <alignment horizontal="center"/>
      <protection locked="0"/>
    </xf>
    <xf numFmtId="184" fontId="79" fillId="0" borderId="139" applyFont="0" applyFill="0" applyBorder="0" applyAlignment="0" applyProtection="0">
      <protection locked="0"/>
    </xf>
    <xf numFmtId="4" fontId="79" fillId="0" borderId="139" applyFont="0" applyFill="0" applyBorder="0" applyAlignment="0" applyProtection="0">
      <alignment horizontal="center"/>
      <protection locked="0"/>
    </xf>
    <xf numFmtId="14" fontId="79" fillId="0" borderId="139" applyFont="0" applyFill="0" applyBorder="0" applyAlignment="0" applyProtection="0">
      <alignment horizontal="center"/>
      <protection locked="0"/>
    </xf>
    <xf numFmtId="186" fontId="10" fillId="0" borderId="140">
      <alignment horizontal="left" vertical="center"/>
    </xf>
    <xf numFmtId="186" fontId="26" fillId="0" borderId="137" applyNumberFormat="0" applyFill="0" applyAlignment="0" applyProtection="0"/>
    <xf numFmtId="186" fontId="10" fillId="0" borderId="140">
      <alignment horizontal="left" vertical="center"/>
    </xf>
    <xf numFmtId="186" fontId="10" fillId="0" borderId="140">
      <alignment horizontal="left" vertical="center"/>
    </xf>
    <xf numFmtId="49" fontId="2" fillId="0" borderId="139" applyFont="0" applyFill="0" applyBorder="0" applyAlignment="0" applyProtection="0">
      <alignment horizontal="center"/>
    </xf>
    <xf numFmtId="0" fontId="10" fillId="0" borderId="140">
      <alignment horizontal="left" vertical="center"/>
    </xf>
    <xf numFmtId="186" fontId="26" fillId="0" borderId="137" applyNumberFormat="0" applyFill="0" applyAlignment="0" applyProtection="0"/>
    <xf numFmtId="0" fontId="8" fillId="0" borderId="137" applyProtection="0"/>
    <xf numFmtId="186" fontId="26" fillId="0" borderId="137" applyNumberFormat="0" applyFill="0" applyAlignment="0" applyProtection="0"/>
    <xf numFmtId="186" fontId="10" fillId="0" borderId="140">
      <alignment horizontal="left" vertical="center"/>
    </xf>
    <xf numFmtId="186" fontId="26" fillId="0" borderId="137" applyNumberFormat="0" applyFill="0" applyAlignment="0" applyProtection="0"/>
    <xf numFmtId="186" fontId="26" fillId="0" borderId="137" applyNumberFormat="0" applyFill="0" applyAlignment="0" applyProtection="0"/>
    <xf numFmtId="186" fontId="26" fillId="0" borderId="137" applyNumberFormat="0" applyFill="0" applyAlignment="0" applyProtection="0"/>
    <xf numFmtId="186" fontId="10" fillId="0" borderId="140">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86" fontId="10" fillId="0" borderId="140">
      <alignment horizontal="left" vertical="center"/>
    </xf>
    <xf numFmtId="198" fontId="76" fillId="0" borderId="138" applyFont="0" applyFill="0" applyBorder="0" applyAlignment="0" applyProtection="0">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197" fontId="76" fillId="0" borderId="138" applyFont="0" applyFill="0" applyBorder="0" applyAlignment="0" applyProtection="0">
      <alignment horizontal="right"/>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186" fontId="10" fillId="0" borderId="140">
      <alignment horizontal="left" vertical="center"/>
    </xf>
    <xf numFmtId="198" fontId="76" fillId="0" borderId="138" applyFont="0" applyFill="0" applyBorder="0" applyAlignment="0" applyProtection="0">
      <protection locked="0"/>
    </xf>
    <xf numFmtId="197" fontId="76" fillId="0" borderId="138" applyFont="0" applyFill="0" applyBorder="0" applyAlignment="0" applyProtection="0">
      <alignment horizontal="right"/>
      <protection locked="0"/>
    </xf>
    <xf numFmtId="197" fontId="76" fillId="0" borderId="138" applyFont="0" applyFill="0" applyBorder="0" applyAlignment="0" applyProtection="0">
      <alignment horizontal="right"/>
      <protection locked="0"/>
    </xf>
    <xf numFmtId="186" fontId="26" fillId="0" borderId="137" applyNumberFormat="0" applyFill="0" applyAlignment="0" applyProtection="0"/>
    <xf numFmtId="186" fontId="26" fillId="0" borderId="137" applyNumberFormat="0" applyFill="0" applyAlignment="0" applyProtection="0"/>
    <xf numFmtId="0" fontId="8" fillId="0" borderId="137" applyProtection="0"/>
    <xf numFmtId="197" fontId="76" fillId="0" borderId="138" applyFont="0" applyFill="0" applyBorder="0" applyAlignment="0" applyProtection="0">
      <alignment horizontal="right"/>
      <protection locked="0"/>
    </xf>
    <xf numFmtId="214" fontId="76" fillId="0" borderId="138" applyFont="0" applyFill="0" applyBorder="0" applyAlignment="0" applyProtection="0">
      <alignment horizontal="center"/>
      <protection locked="0"/>
    </xf>
    <xf numFmtId="186" fontId="26" fillId="0" borderId="137" applyNumberFormat="0" applyFill="0" applyAlignment="0" applyProtection="0"/>
    <xf numFmtId="184" fontId="79" fillId="0" borderId="139" applyFont="0" applyFill="0" applyBorder="0" applyAlignment="0" applyProtection="0">
      <protection locked="0"/>
    </xf>
    <xf numFmtId="186" fontId="26" fillId="0" borderId="137" applyNumberFormat="0" applyFill="0" applyAlignment="0" applyProtection="0"/>
    <xf numFmtId="186" fontId="26" fillId="0" borderId="137" applyNumberFormat="0" applyFill="0" applyAlignment="0" applyProtection="0"/>
    <xf numFmtId="214" fontId="76" fillId="0" borderId="138" applyFont="0" applyFill="0" applyBorder="0" applyAlignment="0" applyProtection="0">
      <alignment horizontal="center"/>
      <protection locked="0"/>
    </xf>
    <xf numFmtId="49" fontId="2" fillId="0" borderId="139" applyFont="0" applyFill="0" applyBorder="0" applyAlignment="0" applyProtection="0">
      <alignment horizontal="center"/>
    </xf>
    <xf numFmtId="0" fontId="8" fillId="0" borderId="137" applyProtection="0"/>
    <xf numFmtId="186" fontId="26" fillId="0" borderId="137" applyNumberFormat="0" applyFill="0" applyAlignment="0" applyProtection="0"/>
    <xf numFmtId="0" fontId="8" fillId="0" borderId="137" applyProtection="0"/>
    <xf numFmtId="186" fontId="26" fillId="0" borderId="137" applyNumberFormat="0" applyFill="0" applyAlignment="0" applyProtection="0"/>
    <xf numFmtId="49" fontId="2" fillId="0" borderId="139" applyFont="0" applyFill="0" applyBorder="0" applyAlignment="0" applyProtection="0">
      <alignment horizontal="center"/>
    </xf>
    <xf numFmtId="186" fontId="10" fillId="0" borderId="140">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97" fontId="76" fillId="0" borderId="138" applyFont="0" applyFill="0" applyBorder="0" applyAlignment="0" applyProtection="0">
      <alignment horizontal="right"/>
      <protection locked="0"/>
    </xf>
    <xf numFmtId="186" fontId="26" fillId="0" borderId="137" applyNumberFormat="0" applyFill="0" applyAlignment="0" applyProtection="0"/>
    <xf numFmtId="214" fontId="76" fillId="0" borderId="138" applyFont="0" applyFill="0" applyBorder="0" applyAlignment="0" applyProtection="0">
      <alignment horizontal="center"/>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14" fontId="79" fillId="0" borderId="139" applyFont="0" applyFill="0" applyBorder="0" applyAlignment="0" applyProtection="0">
      <alignment horizontal="center"/>
      <protection locked="0"/>
    </xf>
    <xf numFmtId="186" fontId="26" fillId="0" borderId="137" applyNumberFormat="0" applyFill="0" applyAlignment="0" applyProtection="0"/>
    <xf numFmtId="186" fontId="10" fillId="0" borderId="140">
      <alignment horizontal="left" vertical="center"/>
    </xf>
    <xf numFmtId="14" fontId="79" fillId="0" borderId="139" applyFont="0" applyFill="0" applyBorder="0" applyAlignment="0" applyProtection="0">
      <alignment horizontal="center"/>
      <protection locked="0"/>
    </xf>
    <xf numFmtId="186" fontId="26" fillId="0" borderId="137" applyNumberFormat="0" applyFill="0" applyAlignment="0" applyProtection="0"/>
    <xf numFmtId="186" fontId="10" fillId="0" borderId="140">
      <alignment horizontal="left" vertical="center"/>
    </xf>
    <xf numFmtId="49" fontId="2" fillId="0" borderId="139" applyFont="0" applyFill="0" applyBorder="0" applyAlignment="0" applyProtection="0">
      <alignment horizontal="center"/>
    </xf>
    <xf numFmtId="49" fontId="2" fillId="0" borderId="139" applyFont="0" applyFill="0" applyBorder="0" applyAlignment="0" applyProtection="0">
      <alignment horizontal="center"/>
    </xf>
    <xf numFmtId="186" fontId="10" fillId="0" borderId="140">
      <alignment horizontal="left" vertical="center"/>
    </xf>
    <xf numFmtId="1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186" fontId="10" fillId="0" borderId="140">
      <alignment horizontal="left" vertical="center"/>
    </xf>
    <xf numFmtId="49" fontId="2" fillId="0" borderId="139" applyFont="0" applyFill="0" applyBorder="0" applyAlignment="0" applyProtection="0">
      <alignment horizontal="center"/>
    </xf>
    <xf numFmtId="197" fontId="76" fillId="0" borderId="138" applyFont="0" applyFill="0" applyBorder="0" applyAlignment="0" applyProtection="0">
      <alignment horizontal="right"/>
      <protection locked="0"/>
    </xf>
    <xf numFmtId="186" fontId="26" fillId="0" borderId="137" applyNumberFormat="0" applyFill="0" applyAlignment="0" applyProtection="0"/>
    <xf numFmtId="0" fontId="10" fillId="0" borderId="140">
      <alignment horizontal="left" vertical="center"/>
    </xf>
    <xf numFmtId="184" fontId="79" fillId="0" borderId="139" applyFont="0" applyFill="0" applyBorder="0" applyAlignment="0" applyProtection="0">
      <protection locked="0"/>
    </xf>
    <xf numFmtId="186" fontId="26" fillId="0" borderId="137" applyNumberFormat="0" applyFill="0" applyAlignment="0" applyProtection="0"/>
    <xf numFmtId="14" fontId="79" fillId="0" borderId="139" applyFont="0" applyFill="0" applyBorder="0" applyAlignment="0" applyProtection="0">
      <alignment horizontal="center"/>
      <protection locked="0"/>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0" fontId="10" fillId="0" borderId="140">
      <alignment horizontal="left" vertical="center"/>
    </xf>
    <xf numFmtId="184" fontId="79" fillId="0" borderId="139" applyFont="0" applyFill="0" applyBorder="0" applyAlignment="0" applyProtection="0">
      <protection locked="0"/>
    </xf>
    <xf numFmtId="184" fontId="79" fillId="0" borderId="139" applyFont="0" applyFill="0" applyBorder="0" applyAlignment="0" applyProtection="0">
      <protection locked="0"/>
    </xf>
    <xf numFmtId="4" fontId="79" fillId="0" borderId="139" applyFont="0" applyFill="0" applyBorder="0" applyAlignment="0" applyProtection="0">
      <alignment horizontal="center"/>
      <protection locked="0"/>
    </xf>
    <xf numFmtId="198" fontId="76" fillId="0" borderId="138" applyFont="0" applyFill="0" applyBorder="0" applyAlignment="0" applyProtection="0">
      <protection locked="0"/>
    </xf>
    <xf numFmtId="214" fontId="76" fillId="0" borderId="138" applyFont="0" applyFill="0" applyBorder="0" applyAlignment="0" applyProtection="0">
      <alignment horizontal="center"/>
      <protection locked="0"/>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49" fontId="2" fillId="0" borderId="139" applyFont="0" applyFill="0" applyBorder="0" applyAlignment="0" applyProtection="0">
      <alignment horizontal="center"/>
    </xf>
    <xf numFmtId="0" fontId="8" fillId="0" borderId="137" applyProtection="0"/>
    <xf numFmtId="0" fontId="8" fillId="0" borderId="137" applyProtection="0"/>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49" fontId="2" fillId="0" borderId="139" applyFont="0" applyFill="0" applyBorder="0" applyAlignment="0" applyProtection="0">
      <alignment horizontal="center"/>
    </xf>
    <xf numFmtId="0" fontId="8" fillId="0" borderId="137" applyProtection="0"/>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49" fontId="2" fillId="0" borderId="139" applyFont="0" applyFill="0" applyBorder="0" applyAlignment="0" applyProtection="0">
      <alignment horizontal="center"/>
    </xf>
    <xf numFmtId="0" fontId="8" fillId="0" borderId="137" applyProtection="0"/>
    <xf numFmtId="198" fontId="76" fillId="0" borderId="138" applyFont="0" applyFill="0" applyBorder="0" applyAlignment="0" applyProtection="0">
      <protection locked="0"/>
    </xf>
    <xf numFmtId="186" fontId="26" fillId="0" borderId="137" applyNumberFormat="0" applyFill="0" applyAlignment="0" applyProtection="0"/>
    <xf numFmtId="186" fontId="10" fillId="0" borderId="140">
      <alignment horizontal="left" vertical="center"/>
    </xf>
    <xf numFmtId="186" fontId="10" fillId="0" borderId="140">
      <alignment horizontal="left" vertical="center"/>
    </xf>
    <xf numFmtId="186" fontId="10" fillId="0" borderId="140">
      <alignment horizontal="left" vertical="center"/>
    </xf>
    <xf numFmtId="49" fontId="2" fillId="0" borderId="139" applyFont="0" applyFill="0" applyBorder="0" applyAlignment="0" applyProtection="0">
      <alignment horizontal="center"/>
    </xf>
    <xf numFmtId="186" fontId="26" fillId="0" borderId="137" applyNumberFormat="0" applyFill="0" applyAlignment="0" applyProtection="0"/>
    <xf numFmtId="186" fontId="26" fillId="0" borderId="137" applyNumberFormat="0" applyFill="0" applyAlignment="0" applyProtection="0"/>
    <xf numFmtId="186" fontId="10" fillId="0" borderId="140">
      <alignment horizontal="left" vertical="center"/>
    </xf>
    <xf numFmtId="14" fontId="79" fillId="0" borderId="139" applyFont="0" applyFill="0" applyBorder="0" applyAlignment="0" applyProtection="0">
      <alignment horizontal="center"/>
      <protection locked="0"/>
    </xf>
    <xf numFmtId="186" fontId="26" fillId="0" borderId="137" applyNumberFormat="0" applyFill="0" applyAlignment="0" applyProtection="0"/>
    <xf numFmtId="186" fontId="10" fillId="0" borderId="140">
      <alignment horizontal="left" vertical="center"/>
    </xf>
    <xf numFmtId="186" fontId="10" fillId="0" borderId="140">
      <alignment horizontal="left" vertical="center"/>
    </xf>
    <xf numFmtId="186" fontId="10" fillId="0" borderId="140">
      <alignment horizontal="left" vertical="center"/>
    </xf>
    <xf numFmtId="214" fontId="76" fillId="0" borderId="138" applyFont="0" applyFill="0" applyBorder="0" applyAlignment="0" applyProtection="0">
      <alignment horizontal="center"/>
      <protection locked="0"/>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4" fontId="79" fillId="0" borderId="139" applyFont="0" applyFill="0" applyBorder="0" applyAlignment="0" applyProtection="0">
      <alignment horizontal="center"/>
      <protection locked="0"/>
    </xf>
    <xf numFmtId="186" fontId="10" fillId="0" borderId="140">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86" fontId="10" fillId="0" borderId="140">
      <alignment horizontal="left" vertic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 fontId="79" fillId="0" borderId="139" applyFont="0" applyFill="0" applyBorder="0" applyAlignment="0" applyProtection="0">
      <alignment horizontal="center"/>
      <protection locked="0"/>
    </xf>
    <xf numFmtId="49" fontId="2" fillId="0" borderId="139" applyFont="0" applyFill="0" applyBorder="0" applyAlignment="0" applyProtection="0">
      <alignment horizontal="center"/>
    </xf>
    <xf numFmtId="0" fontId="8" fillId="0" borderId="137" applyProtection="0"/>
    <xf numFmtId="0" fontId="10" fillId="0" borderId="140">
      <alignment horizontal="left" vertical="center"/>
    </xf>
    <xf numFmtId="186" fontId="10" fillId="0" borderId="140">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86" fontId="10" fillId="0" borderId="140">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86" fontId="10" fillId="0" borderId="140">
      <alignment horizontal="left" vertical="center"/>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186" fontId="26" fillId="0" borderId="137" applyNumberFormat="0" applyFill="0" applyAlignment="0" applyProtection="0"/>
    <xf numFmtId="186" fontId="10" fillId="0" borderId="140">
      <alignment horizontal="left" vertical="center"/>
    </xf>
    <xf numFmtId="214" fontId="76" fillId="0" borderId="138" applyFont="0" applyFill="0" applyBorder="0" applyAlignment="0" applyProtection="0">
      <alignment horizontal="center"/>
      <protection locked="0"/>
    </xf>
    <xf numFmtId="0" fontId="8" fillId="0" borderId="137" applyProtection="0"/>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214" fontId="76" fillId="0" borderId="138"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0" fontId="8" fillId="0" borderId="137" applyProtection="0"/>
    <xf numFmtId="4" fontId="79" fillId="0" borderId="139" applyFont="0" applyFill="0" applyBorder="0" applyAlignment="0" applyProtection="0">
      <alignment horizontal="center"/>
      <protection locked="0"/>
    </xf>
    <xf numFmtId="186" fontId="10" fillId="0" borderId="140">
      <alignment horizontal="left" vertical="center"/>
    </xf>
    <xf numFmtId="0" fontId="10" fillId="0" borderId="140">
      <alignment horizontal="left" vertical="center"/>
    </xf>
    <xf numFmtId="184" fontId="79" fillId="0" borderId="139" applyFont="0" applyFill="0" applyBorder="0" applyAlignment="0" applyProtection="0">
      <protection locked="0"/>
    </xf>
    <xf numFmtId="197" fontId="76" fillId="0" borderId="138" applyFont="0" applyFill="0" applyBorder="0" applyAlignment="0" applyProtection="0">
      <alignment horizontal="right"/>
      <protection locked="0"/>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214" fontId="76" fillId="0" borderId="138" applyFont="0" applyFill="0" applyBorder="0" applyAlignment="0" applyProtection="0">
      <alignment horizontal="center"/>
      <protection locked="0"/>
    </xf>
    <xf numFmtId="49" fontId="2" fillId="0" borderId="139" applyFont="0" applyFill="0" applyBorder="0" applyAlignment="0" applyProtection="0">
      <alignment horizontal="center"/>
    </xf>
    <xf numFmtId="0" fontId="8" fillId="0" borderId="137" applyProtection="0"/>
    <xf numFmtId="197" fontId="76" fillId="0" borderId="138" applyFont="0" applyFill="0" applyBorder="0" applyAlignment="0" applyProtection="0">
      <alignment horizontal="right"/>
      <protection locked="0"/>
    </xf>
    <xf numFmtId="49" fontId="2" fillId="0" borderId="139" applyFont="0" applyFill="0" applyBorder="0" applyAlignment="0" applyProtection="0">
      <alignment horizont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49" fontId="2" fillId="0" borderId="139" applyFont="0" applyFill="0" applyBorder="0" applyAlignment="0" applyProtection="0">
      <alignment horizontal="center"/>
    </xf>
    <xf numFmtId="0" fontId="8" fillId="0" borderId="137" applyProtection="0"/>
    <xf numFmtId="197" fontId="76" fillId="0" borderId="138" applyFont="0" applyFill="0" applyBorder="0" applyAlignment="0" applyProtection="0">
      <alignment horizontal="right"/>
      <protection locked="0"/>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49" fontId="2" fillId="0" borderId="139" applyFont="0" applyFill="0" applyBorder="0" applyAlignment="0" applyProtection="0">
      <alignment horizontal="center"/>
    </xf>
    <xf numFmtId="0" fontId="8" fillId="0" borderId="137" applyProtection="0"/>
    <xf numFmtId="198" fontId="76" fillId="0" borderId="138" applyFont="0" applyFill="0" applyBorder="0" applyAlignment="0" applyProtection="0">
      <protection locked="0"/>
    </xf>
    <xf numFmtId="186" fontId="26" fillId="0" borderId="137" applyNumberFormat="0" applyFill="0" applyAlignment="0" applyProtection="0"/>
    <xf numFmtId="186" fontId="10" fillId="0" borderId="140">
      <alignment horizontal="left" vertical="center"/>
    </xf>
    <xf numFmtId="186" fontId="10" fillId="0" borderId="140">
      <alignment horizontal="left" vertical="center"/>
    </xf>
    <xf numFmtId="186" fontId="10" fillId="0" borderId="140">
      <alignment horizontal="left" vertical="center"/>
    </xf>
    <xf numFmtId="49" fontId="2" fillId="0" borderId="139" applyFont="0" applyFill="0" applyBorder="0" applyAlignment="0" applyProtection="0">
      <alignment horizontal="center"/>
    </xf>
    <xf numFmtId="186" fontId="26" fillId="0" borderId="137" applyNumberFormat="0" applyFill="0" applyAlignment="0" applyProtection="0"/>
    <xf numFmtId="214" fontId="76" fillId="0" borderId="138" applyFont="0" applyFill="0" applyBorder="0" applyAlignment="0" applyProtection="0">
      <alignment horizontal="center"/>
      <protection locked="0"/>
    </xf>
    <xf numFmtId="186" fontId="26" fillId="0" borderId="137" applyNumberFormat="0" applyFill="0" applyAlignment="0" applyProtection="0"/>
    <xf numFmtId="186" fontId="10" fillId="0" borderId="140">
      <alignment horizontal="left" vertical="center"/>
    </xf>
    <xf numFmtId="14" fontId="79" fillId="0" borderId="139" applyFont="0" applyFill="0" applyBorder="0" applyAlignment="0" applyProtection="0">
      <alignment horizontal="center"/>
      <protection locked="0"/>
    </xf>
    <xf numFmtId="186" fontId="26" fillId="0" borderId="137" applyNumberFormat="0" applyFill="0" applyAlignment="0" applyProtection="0"/>
    <xf numFmtId="186" fontId="10" fillId="0" borderId="140">
      <alignment horizontal="left" vertical="center"/>
    </xf>
    <xf numFmtId="186" fontId="10" fillId="0" borderId="140">
      <alignment horizontal="left" vertical="center"/>
    </xf>
    <xf numFmtId="186" fontId="10" fillId="0" borderId="140">
      <alignment horizontal="left" vertical="center"/>
    </xf>
    <xf numFmtId="214" fontId="76" fillId="0" borderId="138" applyFont="0" applyFill="0" applyBorder="0" applyAlignment="0" applyProtection="0">
      <alignment horizontal="center"/>
      <protection locked="0"/>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4" fontId="79" fillId="0" borderId="139" applyFont="0" applyFill="0" applyBorder="0" applyAlignment="0" applyProtection="0">
      <alignment horizontal="center"/>
      <protection locked="0"/>
    </xf>
    <xf numFmtId="186" fontId="10" fillId="0" borderId="140">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86" fontId="10" fillId="0" borderId="140">
      <alignment horizontal="left" vertic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 fontId="79" fillId="0" borderId="139" applyFont="0" applyFill="0" applyBorder="0" applyAlignment="0" applyProtection="0">
      <alignment horizontal="center"/>
      <protection locked="0"/>
    </xf>
    <xf numFmtId="49" fontId="2" fillId="0" borderId="139" applyFont="0" applyFill="0" applyBorder="0" applyAlignment="0" applyProtection="0">
      <alignment horizontal="center"/>
    </xf>
    <xf numFmtId="0" fontId="8" fillId="0" borderId="137" applyProtection="0"/>
    <xf numFmtId="0" fontId="10" fillId="0" borderId="140">
      <alignment horizontal="left" vertical="center"/>
    </xf>
    <xf numFmtId="186" fontId="10" fillId="0" borderId="140">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86" fontId="10" fillId="0" borderId="140">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98" fontId="76" fillId="0" borderId="138" applyFont="0" applyFill="0" applyBorder="0" applyAlignment="0" applyProtection="0">
      <protection locked="0"/>
    </xf>
    <xf numFmtId="197" fontId="76" fillId="0" borderId="138" applyFont="0" applyFill="0" applyBorder="0" applyAlignment="0" applyProtection="0">
      <alignment horizontal="right"/>
      <protection locked="0"/>
    </xf>
    <xf numFmtId="49" fontId="2" fillId="0" borderId="139" applyFont="0" applyFill="0" applyBorder="0" applyAlignment="0" applyProtection="0">
      <alignment horizontal="center"/>
    </xf>
    <xf numFmtId="186" fontId="10" fillId="0" borderId="140">
      <alignment horizontal="left" vertical="center"/>
    </xf>
    <xf numFmtId="214" fontId="76" fillId="0" borderId="138" applyFont="0" applyFill="0" applyBorder="0" applyAlignment="0" applyProtection="0">
      <alignment horizontal="center"/>
      <protection locked="0"/>
    </xf>
    <xf numFmtId="1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84" fontId="79" fillId="0" borderId="139"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14" fontId="79" fillId="0" borderId="139" applyFont="0" applyFill="0" applyBorder="0" applyAlignment="0" applyProtection="0">
      <alignment horizontal="center"/>
      <protection locked="0"/>
    </xf>
    <xf numFmtId="49" fontId="2" fillId="0" borderId="139" applyFont="0" applyFill="0" applyBorder="0" applyAlignment="0" applyProtection="0">
      <alignment horizontal="center"/>
    </xf>
    <xf numFmtId="49" fontId="2" fillId="0" borderId="139" applyFont="0" applyFill="0" applyBorder="0" applyAlignment="0" applyProtection="0">
      <alignment horizont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49" fontId="2" fillId="0" borderId="139" applyFont="0" applyFill="0" applyBorder="0" applyAlignment="0" applyProtection="0">
      <alignment horizont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49" fontId="2" fillId="0" borderId="139" applyFont="0" applyFill="0" applyBorder="0" applyAlignment="0" applyProtection="0">
      <alignment horizontal="center"/>
    </xf>
    <xf numFmtId="198" fontId="76" fillId="0" borderId="138" applyFont="0" applyFill="0" applyBorder="0" applyAlignment="0" applyProtection="0">
      <protection locked="0"/>
    </xf>
    <xf numFmtId="186" fontId="10" fillId="0" borderId="140">
      <alignment horizontal="left" vertical="center"/>
    </xf>
    <xf numFmtId="186" fontId="10" fillId="0" borderId="140">
      <alignment horizontal="left" vertical="center"/>
    </xf>
    <xf numFmtId="186" fontId="10" fillId="0" borderId="140">
      <alignment horizontal="left" vertical="center"/>
    </xf>
    <xf numFmtId="49" fontId="2" fillId="0" borderId="139" applyFont="0" applyFill="0" applyBorder="0" applyAlignment="0" applyProtection="0">
      <alignment horizontal="center"/>
    </xf>
    <xf numFmtId="186" fontId="10" fillId="0" borderId="140">
      <alignment horizontal="left" vertical="center"/>
    </xf>
    <xf numFmtId="186" fontId="10" fillId="0" borderId="140">
      <alignment horizontal="left" vertical="center"/>
    </xf>
    <xf numFmtId="14" fontId="79" fillId="0" borderId="139" applyFont="0" applyFill="0" applyBorder="0" applyAlignment="0" applyProtection="0">
      <alignment horizontal="center"/>
      <protection locked="0"/>
    </xf>
    <xf numFmtId="186" fontId="10" fillId="0" borderId="140">
      <alignment horizontal="left" vertical="center"/>
    </xf>
    <xf numFmtId="186" fontId="10" fillId="0" borderId="140">
      <alignment horizontal="left" vertical="center"/>
    </xf>
    <xf numFmtId="186" fontId="10" fillId="0" borderId="140">
      <alignment horizontal="left" vertical="center"/>
    </xf>
    <xf numFmtId="214" fontId="76" fillId="0" borderId="138" applyFont="0" applyFill="0" applyBorder="0" applyAlignment="0" applyProtection="0">
      <alignment horizontal="center"/>
      <protection locked="0"/>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14" fontId="79" fillId="0" borderId="139" applyFont="0" applyFill="0" applyBorder="0" applyAlignment="0" applyProtection="0">
      <alignment horizontal="center"/>
      <protection locked="0"/>
    </xf>
    <xf numFmtId="186" fontId="10" fillId="0" borderId="140">
      <alignment horizontal="left" vertical="center"/>
    </xf>
    <xf numFmtId="214" fontId="76" fillId="0" borderId="138" applyFont="0" applyFill="0" applyBorder="0" applyAlignment="0" applyProtection="0">
      <alignment horizontal="center"/>
      <protection locked="0"/>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186" fontId="10" fillId="0" borderId="140">
      <alignment horizontal="left" vertic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 fontId="79" fillId="0" borderId="139" applyFont="0" applyFill="0" applyBorder="0" applyAlignment="0" applyProtection="0">
      <alignment horizontal="center"/>
      <protection locked="0"/>
    </xf>
    <xf numFmtId="49" fontId="2" fillId="0" borderId="139" applyFont="0" applyFill="0" applyBorder="0" applyAlignment="0" applyProtection="0">
      <alignment horizontal="center"/>
    </xf>
    <xf numFmtId="0" fontId="10" fillId="0" borderId="140">
      <alignment horizontal="left" vertical="center"/>
    </xf>
    <xf numFmtId="186" fontId="10" fillId="0" borderId="140">
      <alignment horizontal="left" vertic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186" fontId="10" fillId="0" borderId="140">
      <alignment horizontal="left" vertical="center"/>
    </xf>
    <xf numFmtId="0" fontId="10" fillId="0" borderId="140">
      <alignment horizontal="left" vertical="center"/>
    </xf>
    <xf numFmtId="49" fontId="2" fillId="0" borderId="139" applyFont="0" applyFill="0" applyBorder="0" applyAlignment="0" applyProtection="0">
      <alignment horizontal="center"/>
    </xf>
    <xf numFmtId="186" fontId="10" fillId="0" borderId="140">
      <alignment horizontal="left" vertic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198" fontId="76" fillId="0" borderId="138" applyFont="0" applyFill="0" applyBorder="0" applyAlignment="0" applyProtection="0">
      <protection locked="0"/>
    </xf>
    <xf numFmtId="0" fontId="8" fillId="0" borderId="137" applyProtection="0"/>
    <xf numFmtId="0" fontId="8" fillId="0" borderId="137" applyProtection="0"/>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4" fontId="79" fillId="0" borderId="139" applyFont="0" applyFill="0" applyBorder="0" applyAlignment="0" applyProtection="0">
      <alignment horizontal="center"/>
      <protection locked="0"/>
    </xf>
    <xf numFmtId="186" fontId="10" fillId="0" borderId="140">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86" fontId="10" fillId="0" borderId="140">
      <alignment horizontal="left" vertic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 fontId="79" fillId="0" borderId="139" applyFont="0" applyFill="0" applyBorder="0" applyAlignment="0" applyProtection="0">
      <alignment horizontal="center"/>
      <protection locked="0"/>
    </xf>
    <xf numFmtId="49" fontId="2" fillId="0" borderId="139" applyFont="0" applyFill="0" applyBorder="0" applyAlignment="0" applyProtection="0">
      <alignment horizontal="center"/>
    </xf>
    <xf numFmtId="0" fontId="8" fillId="0" borderId="137" applyProtection="0"/>
    <xf numFmtId="0" fontId="10" fillId="0" borderId="140">
      <alignment horizontal="left" vertical="center"/>
    </xf>
    <xf numFmtId="186" fontId="10" fillId="0" borderId="140">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86" fontId="10" fillId="0" borderId="140">
      <alignment horizontal="left" vertical="center"/>
    </xf>
    <xf numFmtId="186" fontId="26" fillId="0" borderId="137" applyNumberFormat="0" applyFill="0" applyAlignment="0" applyProtection="0"/>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49" fontId="2" fillId="0" borderId="139" applyFont="0" applyFill="0" applyBorder="0" applyAlignment="0" applyProtection="0">
      <alignment horizont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49" fontId="2" fillId="0" borderId="139" applyFont="0" applyFill="0" applyBorder="0" applyAlignment="0" applyProtection="0">
      <alignment horizont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49" fontId="2" fillId="0" borderId="139" applyFont="0" applyFill="0" applyBorder="0" applyAlignment="0" applyProtection="0">
      <alignment horizontal="center"/>
    </xf>
    <xf numFmtId="198" fontId="76" fillId="0" borderId="138" applyFont="0" applyFill="0" applyBorder="0" applyAlignment="0" applyProtection="0">
      <protection locked="0"/>
    </xf>
    <xf numFmtId="186" fontId="10" fillId="0" borderId="140">
      <alignment horizontal="left" vertical="center"/>
    </xf>
    <xf numFmtId="186" fontId="10" fillId="0" borderId="140">
      <alignment horizontal="left" vertical="center"/>
    </xf>
    <xf numFmtId="186" fontId="10" fillId="0" borderId="140">
      <alignment horizontal="left" vertical="center"/>
    </xf>
    <xf numFmtId="49" fontId="2" fillId="0" borderId="139" applyFont="0" applyFill="0" applyBorder="0" applyAlignment="0" applyProtection="0">
      <alignment horizontal="center"/>
    </xf>
    <xf numFmtId="186" fontId="10" fillId="0" borderId="140">
      <alignment horizontal="left" vertical="center"/>
    </xf>
    <xf numFmtId="14" fontId="79" fillId="0" borderId="139" applyFont="0" applyFill="0" applyBorder="0" applyAlignment="0" applyProtection="0">
      <alignment horizontal="center"/>
      <protection locked="0"/>
    </xf>
    <xf numFmtId="186" fontId="10" fillId="0" borderId="140">
      <alignment horizontal="left" vertical="center"/>
    </xf>
    <xf numFmtId="186" fontId="10" fillId="0" borderId="140">
      <alignment horizontal="left" vertical="center"/>
    </xf>
    <xf numFmtId="186" fontId="10" fillId="0" borderId="140">
      <alignment horizontal="left" vertical="center"/>
    </xf>
    <xf numFmtId="214" fontId="76" fillId="0" borderId="138" applyFont="0" applyFill="0" applyBorder="0" applyAlignment="0" applyProtection="0">
      <alignment horizontal="center"/>
      <protection locked="0"/>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14" fontId="79" fillId="0" borderId="139" applyFont="0" applyFill="0" applyBorder="0" applyAlignment="0" applyProtection="0">
      <alignment horizontal="center"/>
      <protection locked="0"/>
    </xf>
    <xf numFmtId="186" fontId="10" fillId="0" borderId="140">
      <alignment horizontal="left" vertic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186" fontId="10" fillId="0" borderId="140">
      <alignment horizontal="left" vertic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 fontId="79" fillId="0" borderId="139" applyFont="0" applyFill="0" applyBorder="0" applyAlignment="0" applyProtection="0">
      <alignment horizontal="center"/>
      <protection locked="0"/>
    </xf>
    <xf numFmtId="49" fontId="2" fillId="0" borderId="139" applyFont="0" applyFill="0" applyBorder="0" applyAlignment="0" applyProtection="0">
      <alignment horizontal="center"/>
    </xf>
    <xf numFmtId="0" fontId="10" fillId="0" borderId="140">
      <alignment horizontal="left" vertical="center"/>
    </xf>
    <xf numFmtId="186" fontId="10" fillId="0" borderId="140">
      <alignment horizontal="left" vertic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186" fontId="10" fillId="0" borderId="140">
      <alignment horizontal="left" vertical="center"/>
    </xf>
    <xf numFmtId="197" fontId="76" fillId="0" borderId="138" applyFont="0" applyFill="0" applyBorder="0" applyAlignment="0" applyProtection="0">
      <alignment horizontal="right"/>
      <protection locked="0"/>
    </xf>
    <xf numFmtId="198" fontId="76" fillId="0" borderId="138" applyFont="0" applyFill="0" applyBorder="0" applyAlignment="0" applyProtection="0">
      <protection locked="0"/>
    </xf>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214" fontId="76" fillId="0" borderId="138" applyFont="0" applyFill="0" applyBorder="0" applyAlignment="0" applyProtection="0">
      <alignment horizontal="center"/>
      <protection locked="0"/>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14" fontId="79" fillId="0" borderId="139" applyFont="0" applyFill="0" applyBorder="0" applyAlignment="0" applyProtection="0">
      <alignment horizontal="center"/>
      <protection locked="0"/>
    </xf>
    <xf numFmtId="4" fontId="79" fillId="0" borderId="139" applyFont="0" applyFill="0" applyBorder="0" applyAlignment="0" applyProtection="0">
      <alignment horizontal="center"/>
      <protection locked="0"/>
    </xf>
    <xf numFmtId="184" fontId="79" fillId="0" borderId="139" applyFont="0" applyFill="0" applyBorder="0" applyAlignment="0" applyProtection="0">
      <protection locked="0"/>
    </xf>
    <xf numFmtId="0" fontId="10" fillId="0" borderId="140">
      <alignment horizontal="left" vertical="center"/>
    </xf>
    <xf numFmtId="49" fontId="2" fillId="0" borderId="139" applyFont="0" applyFill="0" applyBorder="0" applyAlignment="0" applyProtection="0">
      <alignment horizontal="center"/>
    </xf>
    <xf numFmtId="0" fontId="8" fillId="0" borderId="137"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10" fillId="0" borderId="148" applyNumberFormat="0" applyAlignment="0" applyProtection="0">
      <alignment horizontal="left" vertical="center"/>
    </xf>
    <xf numFmtId="43" fontId="2" fillId="0" borderId="0" applyFont="0" applyFill="0" applyBorder="0" applyAlignment="0" applyProtection="0"/>
    <xf numFmtId="0" fontId="10" fillId="0" borderId="140">
      <alignment horizontal="left" vertical="center"/>
    </xf>
    <xf numFmtId="0" fontId="10" fillId="0" borderId="140">
      <alignment horizontal="left" vertical="center"/>
    </xf>
    <xf numFmtId="0" fontId="26" fillId="0" borderId="137" applyNumberFormat="0" applyFill="0" applyAlignment="0" applyProtection="0"/>
    <xf numFmtId="0" fontId="26" fillId="0" borderId="137" applyNumberFormat="0" applyFill="0" applyAlignment="0" applyProtection="0"/>
    <xf numFmtId="0" fontId="26" fillId="0" borderId="137" applyNumberFormat="0" applyFill="0" applyAlignment="0" applyProtection="0"/>
    <xf numFmtId="0" fontId="10" fillId="0" borderId="140">
      <alignment horizontal="left" vertical="center"/>
    </xf>
    <xf numFmtId="0" fontId="26" fillId="0" borderId="137" applyNumberFormat="0" applyFill="0" applyAlignment="0" applyProtection="0"/>
    <xf numFmtId="43" fontId="1" fillId="0" borderId="0" applyFont="0" applyFill="0" applyBorder="0" applyAlignment="0" applyProtection="0"/>
    <xf numFmtId="0" fontId="26" fillId="0" borderId="137" applyNumberFormat="0" applyFill="0" applyAlignment="0" applyProtection="0"/>
    <xf numFmtId="0" fontId="26" fillId="0" borderId="137" applyNumberFormat="0" applyFill="0" applyAlignment="0" applyProtection="0"/>
    <xf numFmtId="0" fontId="10" fillId="0" borderId="140">
      <alignment horizontal="left" vertical="center"/>
    </xf>
    <xf numFmtId="0" fontId="26" fillId="0" borderId="137" applyNumberFormat="0" applyFill="0" applyAlignment="0" applyProtection="0"/>
    <xf numFmtId="0" fontId="26" fillId="0" borderId="137" applyNumberFormat="0" applyFill="0" applyAlignment="0" applyProtection="0"/>
    <xf numFmtId="0" fontId="10" fillId="0" borderId="148" applyNumberFormat="0" applyAlignment="0" applyProtection="0">
      <alignment horizontal="left" vertical="center"/>
    </xf>
    <xf numFmtId="0" fontId="26" fillId="0" borderId="137" applyNumberFormat="0" applyFill="0" applyAlignment="0" applyProtection="0"/>
    <xf numFmtId="0" fontId="10" fillId="0" borderId="140">
      <alignment horizontal="left" vertical="center"/>
    </xf>
    <xf numFmtId="0" fontId="26" fillId="0" borderId="137" applyNumberFormat="0" applyFill="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65" fillId="0" borderId="0" applyFont="0" applyFill="0" applyBorder="0" applyAlignment="0" applyProtection="0"/>
    <xf numFmtId="43" fontId="6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90" fillId="0" borderId="0" applyFont="0" applyFill="0" applyBorder="0" applyAlignment="0" applyProtection="0"/>
    <xf numFmtId="43" fontId="9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78" fillId="0" borderId="150" applyNumberFormat="0" applyFont="0" applyAlignment="0">
      <alignment horizontal="center" vertical="center"/>
    </xf>
    <xf numFmtId="0" fontId="78" fillId="0" borderId="150" applyNumberFormat="0" applyFont="0" applyAlignment="0">
      <alignment horizontal="center" vertical="center"/>
    </xf>
    <xf numFmtId="0" fontId="78" fillId="0" borderId="150" applyNumberFormat="0" applyFont="0" applyAlignment="0">
      <alignment horizontal="center" vertical="center"/>
    </xf>
    <xf numFmtId="0" fontId="10" fillId="0" borderId="136" applyNumberFormat="0" applyAlignment="0" applyProtection="0">
      <alignment horizontal="left" vertical="center"/>
    </xf>
    <xf numFmtId="0" fontId="10" fillId="0" borderId="136" applyNumberFormat="0" applyAlignment="0" applyProtection="0">
      <alignment horizontal="left" vertical="center"/>
    </xf>
    <xf numFmtId="0" fontId="10" fillId="0" borderId="136" applyNumberFormat="0" applyAlignment="0" applyProtection="0">
      <alignment horizontal="left" vertical="center"/>
    </xf>
    <xf numFmtId="0" fontId="10" fillId="0" borderId="140">
      <alignment horizontal="left" vertical="center"/>
    </xf>
    <xf numFmtId="0" fontId="10" fillId="0" borderId="140">
      <alignment horizontal="left" vertical="center"/>
    </xf>
    <xf numFmtId="0" fontId="10" fillId="0" borderId="140">
      <alignment horizontal="left" vertical="center"/>
    </xf>
    <xf numFmtId="0" fontId="10" fillId="0" borderId="140">
      <alignment horizontal="left" vertical="center"/>
    </xf>
    <xf numFmtId="0" fontId="10" fillId="0" borderId="140">
      <alignment horizontal="left" vertical="center"/>
    </xf>
    <xf numFmtId="0" fontId="10" fillId="0" borderId="140">
      <alignment horizontal="left" vertical="center"/>
    </xf>
    <xf numFmtId="0" fontId="96" fillId="0" borderId="151" applyNumberFormat="0" applyFill="0" applyAlignment="0" applyProtection="0"/>
    <xf numFmtId="10" fontId="4" fillId="56" borderId="139" applyNumberFormat="0" applyBorder="0" applyAlignment="0" applyProtection="0"/>
    <xf numFmtId="10" fontId="4" fillId="56" borderId="139" applyNumberFormat="0" applyBorder="0" applyAlignment="0" applyProtection="0"/>
    <xf numFmtId="10" fontId="4" fillId="56" borderId="139" applyNumberFormat="0" applyBorder="0" applyAlignment="0" applyProtection="0"/>
    <xf numFmtId="10" fontId="4" fillId="56" borderId="139" applyNumberFormat="0" applyBorder="0" applyAlignment="0" applyProtection="0"/>
    <xf numFmtId="10" fontId="4" fillId="56" borderId="139" applyNumberFormat="0" applyBorder="0" applyAlignment="0" applyProtection="0"/>
    <xf numFmtId="0" fontId="2" fillId="43" borderId="139" applyNumberFormat="0" applyBorder="0" applyAlignment="0" applyProtection="0">
      <alignment vertical="top" wrapText="1"/>
    </xf>
    <xf numFmtId="0" fontId="2" fillId="43" borderId="139" applyNumberFormat="0" applyBorder="0" applyAlignment="0" applyProtection="0">
      <alignment vertical="top" wrapText="1"/>
    </xf>
    <xf numFmtId="0" fontId="2" fillId="43" borderId="139" applyNumberFormat="0" applyBorder="0" applyAlignment="0" applyProtection="0">
      <alignment vertical="top" wrapText="1"/>
    </xf>
    <xf numFmtId="0" fontId="2" fillId="43" borderId="139" applyNumberFormat="0" applyBorder="0" applyAlignment="0" applyProtection="0">
      <alignment vertical="top" wrapText="1"/>
    </xf>
    <xf numFmtId="0" fontId="2" fillId="43" borderId="139" applyNumberFormat="0" applyBorder="0" applyAlignment="0" applyProtection="0">
      <alignment vertical="top" wrapText="1"/>
    </xf>
    <xf numFmtId="0" fontId="2" fillId="43" borderId="139" applyNumberFormat="0" applyBorder="0" applyAlignment="0" applyProtection="0">
      <alignment vertical="top" wrapText="1"/>
    </xf>
    <xf numFmtId="0" fontId="2" fillId="43" borderId="139" applyNumberFormat="0" applyBorder="0" applyAlignment="0" applyProtection="0">
      <alignment vertical="top" wrapText="1"/>
    </xf>
    <xf numFmtId="0" fontId="2" fillId="43" borderId="139" applyNumberFormat="0" applyBorder="0" applyAlignment="0" applyProtection="0">
      <alignment vertical="top" wrapText="1"/>
    </xf>
    <xf numFmtId="0" fontId="2" fillId="43" borderId="139" applyNumberFormat="0" applyBorder="0" applyAlignment="0" applyProtection="0">
      <alignment vertical="top" wrapText="1"/>
    </xf>
    <xf numFmtId="0" fontId="2" fillId="43" borderId="139" applyNumberFormat="0" applyBorder="0" applyAlignment="0" applyProtection="0">
      <alignment vertical="top" wrapText="1"/>
    </xf>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85" fillId="0" borderId="152"/>
    <xf numFmtId="0" fontId="10" fillId="0" borderId="133">
      <alignment horizontal="left" vertical="center"/>
    </xf>
    <xf numFmtId="0" fontId="10" fillId="0" borderId="155" applyNumberFormat="0" applyAlignment="0" applyProtection="0">
      <alignment horizontal="left" vertical="center"/>
    </xf>
    <xf numFmtId="0" fontId="10" fillId="0" borderId="133">
      <alignment horizontal="left" vertical="center"/>
    </xf>
    <xf numFmtId="0" fontId="10" fillId="0" borderId="133">
      <alignment horizontal="left" vertical="center"/>
    </xf>
    <xf numFmtId="0" fontId="10" fillId="0" borderId="133">
      <alignment horizontal="left" vertical="center"/>
    </xf>
    <xf numFmtId="0" fontId="10" fillId="0" borderId="133">
      <alignment horizontal="left" vertical="center"/>
    </xf>
    <xf numFmtId="0" fontId="10" fillId="0" borderId="133">
      <alignment horizontal="left" vertical="center"/>
    </xf>
    <xf numFmtId="0" fontId="10" fillId="0" borderId="155" applyNumberFormat="0" applyAlignment="0" applyProtection="0">
      <alignment horizontal="left" vertical="center"/>
    </xf>
    <xf numFmtId="0" fontId="10" fillId="0" borderId="155" applyNumberFormat="0" applyAlignment="0" applyProtection="0">
      <alignment horizontal="left" vertical="center"/>
    </xf>
    <xf numFmtId="0" fontId="10" fillId="0" borderId="155" applyNumberFormat="0" applyAlignment="0" applyProtection="0">
      <alignment horizontal="left" vertical="center"/>
    </xf>
    <xf numFmtId="0" fontId="2" fillId="57" borderId="139" applyNumberFormat="0" applyFont="0" applyBorder="0" applyAlignment="0" applyProtection="0"/>
    <xf numFmtId="0" fontId="2" fillId="57" borderId="139" applyNumberFormat="0" applyFont="0" applyBorder="0" applyAlignment="0" applyProtection="0"/>
    <xf numFmtId="0" fontId="2" fillId="57" borderId="139" applyNumberFormat="0" applyFont="0" applyBorder="0" applyAlignment="0" applyProtection="0"/>
    <xf numFmtId="0" fontId="2" fillId="57" borderId="139" applyNumberFormat="0" applyFont="0" applyBorder="0" applyAlignment="0" applyProtection="0"/>
    <xf numFmtId="0" fontId="2" fillId="57" borderId="139" applyNumberFormat="0" applyFont="0" applyBorder="0" applyAlignment="0" applyProtection="0"/>
    <xf numFmtId="0" fontId="2" fillId="57" borderId="139" applyNumberFormat="0" applyFont="0" applyBorder="0" applyAlignment="0" applyProtection="0"/>
    <xf numFmtId="0" fontId="2" fillId="57" borderId="139" applyNumberFormat="0" applyFont="0" applyBorder="0" applyAlignment="0" applyProtection="0"/>
    <xf numFmtId="0" fontId="2" fillId="57" borderId="139" applyNumberFormat="0" applyFont="0" applyBorder="0" applyAlignment="0" applyProtection="0"/>
    <xf numFmtId="0" fontId="2" fillId="57" borderId="139" applyNumberFormat="0" applyFont="0" applyBorder="0" applyAlignment="0" applyProtection="0"/>
    <xf numFmtId="0" fontId="2" fillId="57" borderId="139" applyNumberFormat="0" applyFont="0" applyBorder="0" applyAlignment="0" applyProtection="0"/>
    <xf numFmtId="0" fontId="26" fillId="0" borderId="154" applyNumberFormat="0" applyFill="0" applyAlignment="0" applyProtection="0"/>
    <xf numFmtId="0" fontId="10" fillId="0" borderId="155" applyNumberFormat="0" applyAlignment="0" applyProtection="0">
      <alignment horizontal="left" vertical="center"/>
    </xf>
    <xf numFmtId="0" fontId="88" fillId="59" borderId="139" applyNumberFormat="0" applyAlignment="0" applyProtection="0">
      <alignment vertical="top" wrapText="1"/>
    </xf>
    <xf numFmtId="0" fontId="26" fillId="0" borderId="137" applyNumberFormat="0" applyFill="0" applyAlignment="0" applyProtection="0"/>
    <xf numFmtId="0" fontId="26" fillId="0" borderId="137" applyNumberFormat="0" applyFill="0" applyAlignment="0" applyProtection="0"/>
    <xf numFmtId="0" fontId="26" fillId="0" borderId="137" applyNumberFormat="0" applyFill="0" applyAlignment="0" applyProtection="0"/>
    <xf numFmtId="0" fontId="26" fillId="0" borderId="137" applyNumberFormat="0" applyFill="0" applyAlignment="0" applyProtection="0"/>
    <xf numFmtId="0" fontId="125" fillId="0" borderId="0"/>
    <xf numFmtId="0" fontId="125" fillId="0" borderId="0"/>
    <xf numFmtId="0" fontId="125" fillId="0" borderId="0"/>
    <xf numFmtId="0" fontId="125" fillId="0" borderId="0"/>
    <xf numFmtId="167" fontId="125" fillId="0" borderId="0" applyFont="0" applyFill="0" applyBorder="0" applyAlignment="0" applyProtection="0"/>
    <xf numFmtId="167" fontId="125" fillId="0" borderId="0" applyFont="0" applyFill="0" applyBorder="0" applyAlignment="0" applyProtection="0"/>
    <xf numFmtId="167" fontId="125" fillId="0" borderId="0" applyFont="0" applyFill="0" applyBorder="0" applyAlignment="0" applyProtection="0"/>
    <xf numFmtId="0" fontId="2" fillId="0" borderId="0"/>
    <xf numFmtId="0" fontId="2" fillId="0" borderId="0"/>
    <xf numFmtId="0" fontId="2" fillId="0" borderId="0"/>
    <xf numFmtId="0" fontId="2" fillId="0" borderId="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4" fontId="2" fillId="0" borderId="0" applyFont="0" applyFill="0" applyBorder="0" applyAlignment="0" applyProtection="0"/>
    <xf numFmtId="0" fontId="65" fillId="0" borderId="0"/>
  </cellStyleXfs>
  <cellXfs count="1064">
    <xf numFmtId="0" fontId="0" fillId="0" borderId="0" xfId="0"/>
    <xf numFmtId="0" fontId="2" fillId="0" borderId="0" xfId="13"/>
    <xf numFmtId="0" fontId="8" fillId="0" borderId="0" xfId="13" applyFont="1"/>
    <xf numFmtId="0" fontId="2" fillId="0" borderId="0" xfId="13" applyAlignment="1">
      <alignment vertical="center"/>
    </xf>
    <xf numFmtId="0" fontId="11" fillId="0" borderId="0" xfId="13" applyFont="1" applyAlignment="1">
      <alignment vertical="center"/>
    </xf>
    <xf numFmtId="0" fontId="2" fillId="0" borderId="0" xfId="13" applyAlignment="1">
      <alignment horizontal="center"/>
    </xf>
    <xf numFmtId="0" fontId="13" fillId="0" borderId="0" xfId="13" quotePrefix="1" applyFont="1" applyAlignment="1">
      <alignment horizontal="center"/>
    </xf>
    <xf numFmtId="49" fontId="3" fillId="0" borderId="0" xfId="1" applyNumberFormat="1" applyFont="1" applyAlignment="1">
      <alignment horizontal="left" vertical="center"/>
    </xf>
    <xf numFmtId="49" fontId="7" fillId="0" borderId="0" xfId="1" applyNumberFormat="1" applyFont="1" applyAlignment="1">
      <alignment horizontal="left" vertical="center"/>
    </xf>
    <xf numFmtId="0" fontId="5" fillId="0" borderId="0" xfId="1" applyFont="1" applyAlignment="1">
      <alignment vertical="center"/>
    </xf>
    <xf numFmtId="0" fontId="4" fillId="0" borderId="0" xfId="1" applyFont="1" applyAlignment="1">
      <alignment vertical="center"/>
    </xf>
    <xf numFmtId="0" fontId="2" fillId="0" borderId="0" xfId="1" applyAlignment="1">
      <alignment vertical="center"/>
    </xf>
    <xf numFmtId="0" fontId="12" fillId="0" borderId="0" xfId="1" applyFont="1" applyAlignment="1">
      <alignment vertical="center"/>
    </xf>
    <xf numFmtId="1" fontId="2" fillId="0" borderId="7" xfId="3" applyNumberFormat="1" applyFont="1" applyBorder="1" applyAlignment="1">
      <alignment horizontal="center" vertical="top" wrapText="1"/>
    </xf>
    <xf numFmtId="0" fontId="2" fillId="0" borderId="32" xfId="3" applyFont="1" applyBorder="1" applyAlignment="1">
      <alignment horizontal="center" vertical="top" wrapText="1"/>
    </xf>
    <xf numFmtId="0" fontId="18" fillId="0" borderId="32" xfId="3" applyFont="1" applyBorder="1" applyAlignment="1">
      <alignment vertical="top" wrapText="1"/>
    </xf>
    <xf numFmtId="0" fontId="2" fillId="0" borderId="33" xfId="3" applyFont="1" applyBorder="1" applyAlignment="1">
      <alignment horizontal="center" vertical="top" wrapText="1"/>
    </xf>
    <xf numFmtId="0" fontId="2" fillId="0" borderId="32" xfId="3" applyFont="1" applyBorder="1" applyAlignment="1">
      <alignment vertical="top" wrapText="1"/>
    </xf>
    <xf numFmtId="0" fontId="11" fillId="0" borderId="32" xfId="3" applyFont="1" applyBorder="1" applyAlignment="1">
      <alignment vertical="top" wrapText="1"/>
    </xf>
    <xf numFmtId="167" fontId="2" fillId="0" borderId="32" xfId="3" applyNumberFormat="1" applyFont="1" applyBorder="1" applyAlignment="1">
      <alignment horizontal="right" vertical="top" wrapText="1"/>
    </xf>
    <xf numFmtId="0" fontId="50" fillId="0" borderId="8" xfId="3" applyFont="1" applyBorder="1" applyAlignment="1">
      <alignment horizontal="left" vertical="center"/>
    </xf>
    <xf numFmtId="49" fontId="51" fillId="0" borderId="0" xfId="1" applyNumberFormat="1" applyFont="1" applyAlignment="1">
      <alignment horizontal="left" vertical="center"/>
    </xf>
    <xf numFmtId="0" fontId="4" fillId="0" borderId="0" xfId="370" applyFont="1" applyAlignment="1">
      <alignment horizontal="center"/>
    </xf>
    <xf numFmtId="43" fontId="4" fillId="0" borderId="0" xfId="370" applyNumberFormat="1" applyFont="1" applyAlignment="1">
      <alignment horizontal="center"/>
    </xf>
    <xf numFmtId="168" fontId="4" fillId="0" borderId="0" xfId="370" applyNumberFormat="1" applyFont="1" applyAlignment="1">
      <alignment horizontal="right"/>
    </xf>
    <xf numFmtId="0" fontId="6" fillId="0" borderId="0" xfId="370" applyFont="1" applyAlignment="1">
      <alignment horizontal="left"/>
    </xf>
    <xf numFmtId="0" fontId="4" fillId="0" borderId="0" xfId="370" applyFont="1" applyAlignment="1">
      <alignment wrapText="1"/>
    </xf>
    <xf numFmtId="0" fontId="9" fillId="0" borderId="0" xfId="370" applyFont="1" applyAlignment="1">
      <alignment horizontal="left"/>
    </xf>
    <xf numFmtId="0" fontId="8" fillId="0" borderId="0" xfId="370" applyFont="1" applyAlignment="1">
      <alignment horizontal="left"/>
    </xf>
    <xf numFmtId="0" fontId="4" fillId="0" borderId="0" xfId="370" applyFont="1" applyAlignment="1">
      <alignment horizontal="left"/>
    </xf>
    <xf numFmtId="0" fontId="4" fillId="0" borderId="0" xfId="370" applyFont="1"/>
    <xf numFmtId="15" fontId="2" fillId="0" borderId="0" xfId="370" quotePrefix="1" applyNumberFormat="1"/>
    <xf numFmtId="0" fontId="2" fillId="0" borderId="0" xfId="370"/>
    <xf numFmtId="0" fontId="14" fillId="2" borderId="34" xfId="3" applyFont="1" applyFill="1" applyBorder="1" applyAlignment="1">
      <alignment horizontal="center" vertical="center" wrapText="1"/>
    </xf>
    <xf numFmtId="0" fontId="14" fillId="2" borderId="35" xfId="3" applyFont="1" applyFill="1" applyBorder="1" applyAlignment="1">
      <alignment horizontal="center" vertical="center" wrapText="1"/>
    </xf>
    <xf numFmtId="0" fontId="14" fillId="2" borderId="36" xfId="3" applyFont="1" applyFill="1" applyBorder="1" applyAlignment="1">
      <alignment horizontal="center" vertical="center" wrapText="1"/>
    </xf>
    <xf numFmtId="0" fontId="14" fillId="2" borderId="37" xfId="3" applyFont="1" applyFill="1" applyBorder="1" applyAlignment="1">
      <alignment horizontal="center" vertical="center" wrapText="1"/>
    </xf>
    <xf numFmtId="168" fontId="14" fillId="2" borderId="35" xfId="3" applyNumberFormat="1" applyFont="1" applyFill="1" applyBorder="1" applyAlignment="1">
      <alignment horizontal="center" vertical="center" wrapText="1"/>
    </xf>
    <xf numFmtId="168" fontId="14" fillId="2" borderId="38" xfId="3" applyNumberFormat="1" applyFont="1" applyFill="1" applyBorder="1" applyAlignment="1">
      <alignment horizontal="center" vertical="center" wrapText="1"/>
    </xf>
    <xf numFmtId="0" fontId="4" fillId="0" borderId="32" xfId="3" applyFont="1" applyBorder="1" applyAlignment="1">
      <alignment horizontal="center" vertical="center" wrapText="1"/>
    </xf>
    <xf numFmtId="0" fontId="4" fillId="0" borderId="32" xfId="370" applyFont="1" applyBorder="1" applyAlignment="1">
      <alignment horizontal="right" vertical="center" wrapText="1"/>
    </xf>
    <xf numFmtId="0" fontId="4" fillId="0" borderId="33" xfId="3" applyFont="1" applyBorder="1" applyAlignment="1">
      <alignment horizontal="center" vertical="center" wrapText="1"/>
    </xf>
    <xf numFmtId="1" fontId="4" fillId="0" borderId="7" xfId="3" applyNumberFormat="1" applyFont="1" applyBorder="1" applyAlignment="1">
      <alignment horizontal="center" vertical="center" wrapText="1"/>
    </xf>
    <xf numFmtId="167" fontId="4" fillId="0" borderId="32" xfId="370" applyNumberFormat="1" applyFont="1" applyBorder="1" applyAlignment="1">
      <alignment horizontal="right" vertical="center" wrapText="1"/>
    </xf>
    <xf numFmtId="167" fontId="4" fillId="0" borderId="32" xfId="370" applyNumberFormat="1" applyFont="1" applyBorder="1" applyAlignment="1">
      <alignment horizontal="right" vertical="center"/>
    </xf>
    <xf numFmtId="49" fontId="11" fillId="0" borderId="32" xfId="3" applyNumberFormat="1" applyFont="1" applyBorder="1" applyAlignment="1">
      <alignment horizontal="center" vertical="top" wrapText="1"/>
    </xf>
    <xf numFmtId="49" fontId="4" fillId="0" borderId="23" xfId="3" applyNumberFormat="1" applyFont="1" applyBorder="1" applyAlignment="1">
      <alignment horizontal="center" vertical="top" wrapText="1"/>
    </xf>
    <xf numFmtId="0" fontId="11" fillId="3" borderId="32" xfId="3" applyFont="1" applyFill="1" applyBorder="1" applyAlignment="1">
      <alignment vertical="top" wrapText="1"/>
    </xf>
    <xf numFmtId="167" fontId="2" fillId="0" borderId="32" xfId="370" applyNumberFormat="1" applyBorder="1" applyAlignment="1">
      <alignment vertical="top"/>
    </xf>
    <xf numFmtId="49" fontId="4" fillId="0" borderId="32" xfId="3" applyNumberFormat="1" applyFont="1" applyBorder="1" applyAlignment="1">
      <alignment horizontal="center" vertical="top" wrapText="1"/>
    </xf>
    <xf numFmtId="167" fontId="2" fillId="0" borderId="0" xfId="370" applyNumberFormat="1" applyAlignment="1">
      <alignment vertical="top"/>
    </xf>
    <xf numFmtId="0" fontId="13" fillId="0" borderId="39" xfId="456" applyBorder="1" applyAlignment="1">
      <alignment vertical="top" wrapText="1"/>
    </xf>
    <xf numFmtId="0" fontId="17" fillId="0" borderId="39" xfId="456" applyFont="1" applyBorder="1" applyAlignment="1">
      <alignment vertical="top" wrapText="1"/>
    </xf>
    <xf numFmtId="49" fontId="4" fillId="0" borderId="1" xfId="3" applyNumberFormat="1" applyFont="1" applyBorder="1" applyAlignment="1">
      <alignment horizontal="center" vertical="top" wrapText="1"/>
    </xf>
    <xf numFmtId="0" fontId="2" fillId="0" borderId="1" xfId="3" applyFont="1" applyBorder="1" applyAlignment="1">
      <alignment horizontal="center" vertical="top" wrapText="1"/>
    </xf>
    <xf numFmtId="0" fontId="2" fillId="0" borderId="1" xfId="3" applyFont="1" applyBorder="1" applyAlignment="1">
      <alignment vertical="top" wrapText="1"/>
    </xf>
    <xf numFmtId="0" fontId="2" fillId="0" borderId="21" xfId="3" applyFont="1" applyBorder="1" applyAlignment="1">
      <alignment horizontal="center" vertical="top" wrapText="1"/>
    </xf>
    <xf numFmtId="1" fontId="2" fillId="0" borderId="22" xfId="3" applyNumberFormat="1" applyFont="1" applyBorder="1" applyAlignment="1">
      <alignment horizontal="center" vertical="top" wrapText="1"/>
    </xf>
    <xf numFmtId="167" fontId="2" fillId="0" borderId="1" xfId="3" applyNumberFormat="1" applyFont="1" applyBorder="1" applyAlignment="1">
      <alignment horizontal="right" vertical="top" wrapText="1"/>
    </xf>
    <xf numFmtId="167" fontId="2" fillId="0" borderId="1" xfId="370" applyNumberFormat="1" applyBorder="1" applyAlignment="1">
      <alignment vertical="top"/>
    </xf>
    <xf numFmtId="49" fontId="4" fillId="0" borderId="6" xfId="3" applyNumberFormat="1" applyFont="1" applyBorder="1" applyAlignment="1">
      <alignment horizontal="center" vertical="top" wrapText="1"/>
    </xf>
    <xf numFmtId="0" fontId="11" fillId="0" borderId="6" xfId="3" applyFont="1" applyBorder="1" applyAlignment="1">
      <alignment horizontal="center" vertical="top" wrapText="1"/>
    </xf>
    <xf numFmtId="0" fontId="11" fillId="0" borderId="6" xfId="3" applyFont="1" applyBorder="1" applyAlignment="1">
      <alignment vertical="top" wrapText="1"/>
    </xf>
    <xf numFmtId="0" fontId="11" fillId="0" borderId="24" xfId="3" applyFont="1" applyBorder="1" applyAlignment="1">
      <alignment horizontal="center" vertical="top" wrapText="1"/>
    </xf>
    <xf numFmtId="1" fontId="11" fillId="0" borderId="25" xfId="3" applyNumberFormat="1" applyFont="1" applyBorder="1" applyAlignment="1">
      <alignment horizontal="center" vertical="top" wrapText="1"/>
    </xf>
    <xf numFmtId="167" fontId="11" fillId="0" borderId="6" xfId="3" applyNumberFormat="1" applyFont="1" applyBorder="1" applyAlignment="1">
      <alignment horizontal="right" vertical="top" wrapText="1"/>
    </xf>
    <xf numFmtId="167" fontId="11" fillId="0" borderId="40" xfId="370" applyNumberFormat="1" applyFont="1" applyBorder="1" applyAlignment="1">
      <alignment vertical="top"/>
    </xf>
    <xf numFmtId="49" fontId="2" fillId="0" borderId="1" xfId="3" applyNumberFormat="1" applyFont="1" applyBorder="1" applyAlignment="1">
      <alignment horizontal="center" vertical="top" wrapText="1"/>
    </xf>
    <xf numFmtId="49" fontId="4" fillId="0" borderId="0" xfId="370" quotePrefix="1" applyNumberFormat="1" applyFont="1"/>
    <xf numFmtId="0" fontId="52" fillId="3" borderId="32" xfId="3" applyFont="1" applyFill="1" applyBorder="1" applyAlignment="1">
      <alignment vertical="top" wrapText="1"/>
    </xf>
    <xf numFmtId="0" fontId="14" fillId="40" borderId="41" xfId="3" applyFont="1" applyFill="1" applyBorder="1" applyAlignment="1">
      <alignment horizontal="center" vertical="center" wrapText="1"/>
    </xf>
    <xf numFmtId="0" fontId="14" fillId="40" borderId="42" xfId="3" applyFont="1" applyFill="1" applyBorder="1" applyAlignment="1">
      <alignment horizontal="center" vertical="center" wrapText="1"/>
    </xf>
    <xf numFmtId="2" fontId="11" fillId="0" borderId="69" xfId="3" applyNumberFormat="1" applyFont="1" applyBorder="1" applyAlignment="1">
      <alignment horizontal="center" vertical="top" wrapText="1"/>
    </xf>
    <xf numFmtId="49" fontId="13" fillId="0" borderId="67" xfId="3" applyNumberFormat="1" applyBorder="1" applyAlignment="1">
      <alignment horizontal="center" vertical="top" wrapText="1"/>
    </xf>
    <xf numFmtId="0" fontId="10" fillId="41" borderId="67" xfId="3" applyFont="1" applyFill="1" applyBorder="1" applyAlignment="1">
      <alignment vertical="top" wrapText="1"/>
    </xf>
    <xf numFmtId="0" fontId="13" fillId="0" borderId="68" xfId="3" applyBorder="1" applyAlignment="1">
      <alignment horizontal="center" vertical="top" wrapText="1"/>
    </xf>
    <xf numFmtId="2" fontId="13" fillId="0" borderId="69" xfId="3" applyNumberFormat="1" applyBorder="1" applyAlignment="1">
      <alignment horizontal="center" vertical="top" wrapText="1"/>
    </xf>
    <xf numFmtId="0" fontId="11" fillId="41" borderId="67" xfId="3" applyFont="1" applyFill="1" applyBorder="1" applyAlignment="1">
      <alignment vertical="top" wrapText="1"/>
    </xf>
    <xf numFmtId="49" fontId="11" fillId="0" borderId="67" xfId="457" applyNumberFormat="1" applyFont="1" applyBorder="1" applyAlignment="1">
      <alignment horizontal="center" vertical="top" wrapText="1"/>
    </xf>
    <xf numFmtId="0" fontId="11" fillId="0" borderId="67" xfId="457" applyFont="1" applyBorder="1" applyAlignment="1">
      <alignment vertical="top" wrapText="1"/>
    </xf>
    <xf numFmtId="0" fontId="11" fillId="0" borderId="68" xfId="457" applyFont="1" applyBorder="1" applyAlignment="1">
      <alignment horizontal="center" vertical="top" wrapText="1"/>
    </xf>
    <xf numFmtId="1" fontId="11" fillId="0" borderId="69" xfId="457" applyNumberFormat="1" applyFont="1" applyBorder="1" applyAlignment="1">
      <alignment horizontal="center" vertical="top" wrapText="1"/>
    </xf>
    <xf numFmtId="49" fontId="3" fillId="0" borderId="0" xfId="3785" applyNumberFormat="1" applyFont="1" applyAlignment="1">
      <alignment horizontal="left" vertical="center"/>
    </xf>
    <xf numFmtId="0" fontId="4" fillId="0" borderId="0" xfId="3785" applyFont="1" applyAlignment="1">
      <alignment vertical="center"/>
    </xf>
    <xf numFmtId="0" fontId="97" fillId="0" borderId="0" xfId="3785" applyAlignment="1">
      <alignment vertical="center"/>
    </xf>
    <xf numFmtId="49" fontId="7" fillId="0" borderId="0" xfId="3785" applyNumberFormat="1" applyFont="1" applyAlignment="1">
      <alignment vertical="center"/>
    </xf>
    <xf numFmtId="0" fontId="8" fillId="0" borderId="0" xfId="3785" applyFont="1" applyAlignment="1">
      <alignment vertical="center"/>
    </xf>
    <xf numFmtId="0" fontId="15" fillId="0" borderId="0" xfId="3785" applyFont="1" applyAlignment="1">
      <alignment vertical="center"/>
    </xf>
    <xf numFmtId="0" fontId="11" fillId="0" borderId="0" xfId="3786" applyFont="1" applyAlignment="1">
      <alignment vertical="center"/>
    </xf>
    <xf numFmtId="166" fontId="97" fillId="0" borderId="0" xfId="3785" applyNumberFormat="1" applyAlignment="1">
      <alignment vertical="center"/>
    </xf>
    <xf numFmtId="0" fontId="4" fillId="0" borderId="0" xfId="3785" applyFont="1" applyAlignment="1">
      <alignment horizontal="right" vertical="center"/>
    </xf>
    <xf numFmtId="0" fontId="15" fillId="0" borderId="0" xfId="3785" applyFont="1" applyAlignment="1">
      <alignment horizontal="right" vertical="center"/>
    </xf>
    <xf numFmtId="0" fontId="15" fillId="39" borderId="86" xfId="3785" applyFont="1" applyFill="1" applyBorder="1" applyAlignment="1">
      <alignment horizontal="center" vertical="center"/>
    </xf>
    <xf numFmtId="17" fontId="11" fillId="39" borderId="61" xfId="3785" applyNumberFormat="1" applyFont="1" applyFill="1" applyBorder="1" applyAlignment="1">
      <alignment horizontal="left" vertical="center"/>
    </xf>
    <xf numFmtId="0" fontId="10" fillId="0" borderId="87" xfId="3785" applyFont="1" applyBorder="1" applyAlignment="1">
      <alignment horizontal="center" vertical="center"/>
    </xf>
    <xf numFmtId="0" fontId="8" fillId="0" borderId="88" xfId="3785" applyFont="1" applyBorder="1" applyAlignment="1">
      <alignment vertical="center"/>
    </xf>
    <xf numFmtId="166" fontId="10" fillId="0" borderId="51" xfId="3785" applyNumberFormat="1" applyFont="1" applyBorder="1" applyAlignment="1">
      <alignment vertical="center" wrapText="1"/>
    </xf>
    <xf numFmtId="0" fontId="25" fillId="0" borderId="89" xfId="3785" applyFont="1" applyBorder="1" applyAlignment="1">
      <alignment vertical="center"/>
    </xf>
    <xf numFmtId="0" fontId="8" fillId="0" borderId="52" xfId="3785" applyFont="1" applyBorder="1" applyAlignment="1">
      <alignment vertical="center"/>
    </xf>
    <xf numFmtId="166" fontId="10" fillId="0" borderId="53" xfId="3785" applyNumberFormat="1" applyFont="1" applyBorder="1" applyAlignment="1">
      <alignment vertical="center" wrapText="1"/>
    </xf>
    <xf numFmtId="0" fontId="8" fillId="0" borderId="89" xfId="3785" applyFont="1" applyBorder="1" applyAlignment="1">
      <alignment horizontal="center" vertical="center"/>
    </xf>
    <xf numFmtId="166" fontId="8" fillId="0" borderId="63" xfId="3785" applyNumberFormat="1" applyFont="1" applyBorder="1" applyAlignment="1">
      <alignment vertical="center" wrapText="1"/>
    </xf>
    <xf numFmtId="0" fontId="10" fillId="0" borderId="52" xfId="3785" applyFont="1" applyBorder="1" applyAlignment="1">
      <alignment vertical="center"/>
    </xf>
    <xf numFmtId="166" fontId="10" fillId="0" borderId="48" xfId="3785" applyNumberFormat="1" applyFont="1" applyBorder="1" applyAlignment="1">
      <alignment vertical="center" wrapText="1"/>
    </xf>
    <xf numFmtId="166" fontId="8" fillId="0" borderId="54" xfId="3785" applyNumberFormat="1" applyFont="1" applyBorder="1" applyAlignment="1">
      <alignment vertical="center" wrapText="1"/>
    </xf>
    <xf numFmtId="166" fontId="8" fillId="0" borderId="53" xfId="3785" applyNumberFormat="1" applyFont="1" applyBorder="1" applyAlignment="1">
      <alignment vertical="center" wrapText="1"/>
    </xf>
    <xf numFmtId="166" fontId="57" fillId="0" borderId="53" xfId="3785" applyNumberFormat="1" applyFont="1" applyBorder="1" applyAlignment="1">
      <alignment vertical="center" wrapText="1"/>
    </xf>
    <xf numFmtId="166" fontId="57" fillId="0" borderId="63" xfId="3785" applyNumberFormat="1" applyFont="1" applyBorder="1" applyAlignment="1">
      <alignment vertical="center" wrapText="1"/>
    </xf>
    <xf numFmtId="166" fontId="10" fillId="0" borderId="54" xfId="3785" applyNumberFormat="1" applyFont="1" applyBorder="1" applyAlignment="1">
      <alignment vertical="center" wrapText="1"/>
    </xf>
    <xf numFmtId="0" fontId="10" fillId="0" borderId="53" xfId="3785" applyFont="1" applyBorder="1" applyAlignment="1">
      <alignment vertical="center"/>
    </xf>
    <xf numFmtId="166" fontId="10" fillId="0" borderId="90" xfId="3785" applyNumberFormat="1" applyFont="1" applyBorder="1" applyAlignment="1">
      <alignment vertical="center" wrapText="1"/>
    </xf>
    <xf numFmtId="166" fontId="10" fillId="0" borderId="44" xfId="3785" applyNumberFormat="1" applyFont="1" applyBorder="1" applyAlignment="1">
      <alignment vertical="center"/>
    </xf>
    <xf numFmtId="166" fontId="10" fillId="0" borderId="53" xfId="3785" applyNumberFormat="1" applyFont="1" applyBorder="1" applyAlignment="1">
      <alignment vertical="center"/>
    </xf>
    <xf numFmtId="166" fontId="8" fillId="0" borderId="53" xfId="3785" applyNumberFormat="1" applyFont="1" applyBorder="1" applyAlignment="1">
      <alignment vertical="center"/>
    </xf>
    <xf numFmtId="166" fontId="8" fillId="0" borderId="63" xfId="3785" applyNumberFormat="1" applyFont="1" applyBorder="1" applyAlignment="1">
      <alignment vertical="center"/>
    </xf>
    <xf numFmtId="0" fontId="8" fillId="0" borderId="91" xfId="3785" applyFont="1" applyBorder="1" applyAlignment="1">
      <alignment horizontal="center" vertical="center"/>
    </xf>
    <xf numFmtId="0" fontId="8" fillId="0" borderId="65" xfId="3785" applyFont="1" applyBorder="1" applyAlignment="1">
      <alignment vertical="center"/>
    </xf>
    <xf numFmtId="0" fontId="8" fillId="4" borderId="92" xfId="3785" applyFont="1" applyFill="1" applyBorder="1" applyAlignment="1">
      <alignment horizontal="center" vertical="center"/>
    </xf>
    <xf numFmtId="0" fontId="10" fillId="4" borderId="93" xfId="3785" applyFont="1" applyFill="1" applyBorder="1" applyAlignment="1">
      <alignment vertical="center"/>
    </xf>
    <xf numFmtId="166" fontId="10" fillId="4" borderId="94" xfId="3785" applyNumberFormat="1" applyFont="1" applyFill="1" applyBorder="1" applyAlignment="1">
      <alignment vertical="center" wrapText="1"/>
    </xf>
    <xf numFmtId="0" fontId="97" fillId="0" borderId="0" xfId="3785"/>
    <xf numFmtId="0" fontId="4" fillId="0" borderId="0" xfId="3786" applyFont="1" applyAlignment="1">
      <alignment horizontal="center" vertical="center"/>
    </xf>
    <xf numFmtId="0" fontId="4" fillId="0" borderId="0" xfId="3786" applyFont="1" applyAlignment="1">
      <alignment vertical="center"/>
    </xf>
    <xf numFmtId="0" fontId="97" fillId="0" borderId="0" xfId="3786" applyAlignment="1">
      <alignment vertical="center"/>
    </xf>
    <xf numFmtId="0" fontId="15" fillId="0" borderId="0" xfId="3786" applyFont="1" applyAlignment="1">
      <alignment vertical="center"/>
    </xf>
    <xf numFmtId="1" fontId="11" fillId="0" borderId="0" xfId="3786" applyNumberFormat="1" applyFont="1" applyAlignment="1">
      <alignment horizontal="left" vertical="center"/>
    </xf>
    <xf numFmtId="1" fontId="10" fillId="0" borderId="0" xfId="571" applyNumberFormat="1" applyFont="1" applyAlignment="1">
      <alignment horizontal="left" vertical="center"/>
    </xf>
    <xf numFmtId="1" fontId="11" fillId="0" borderId="0" xfId="3786" applyNumberFormat="1" applyFont="1" applyAlignment="1">
      <alignment vertical="center"/>
    </xf>
    <xf numFmtId="166" fontId="97" fillId="0" borderId="0" xfId="3786" applyNumberFormat="1" applyAlignment="1">
      <alignment vertical="center"/>
    </xf>
    <xf numFmtId="0" fontId="97" fillId="0" borderId="0" xfId="3786" quotePrefix="1" applyAlignment="1">
      <alignment vertical="center"/>
    </xf>
    <xf numFmtId="0" fontId="11" fillId="0" borderId="0" xfId="3786" applyFont="1" applyAlignment="1">
      <alignment horizontal="right" vertical="center"/>
    </xf>
    <xf numFmtId="166" fontId="11" fillId="0" borderId="0" xfId="3786" applyNumberFormat="1" applyFont="1" applyAlignment="1">
      <alignment vertical="center"/>
    </xf>
    <xf numFmtId="0" fontId="14" fillId="2" borderId="95" xfId="3" applyFont="1" applyFill="1" applyBorder="1" applyAlignment="1">
      <alignment horizontal="center" vertical="center" wrapText="1"/>
    </xf>
    <xf numFmtId="167" fontId="4" fillId="4" borderId="98" xfId="573" applyFont="1" applyFill="1" applyBorder="1" applyAlignment="1">
      <alignment horizontal="center" vertical="center" wrapText="1"/>
    </xf>
    <xf numFmtId="0" fontId="97" fillId="0" borderId="0" xfId="3786"/>
    <xf numFmtId="49" fontId="11" fillId="0" borderId="99" xfId="3788" applyNumberFormat="1" applyFont="1" applyBorder="1" applyAlignment="1">
      <alignment horizontal="center" vertical="top"/>
    </xf>
    <xf numFmtId="0" fontId="97" fillId="0" borderId="99" xfId="3788" applyBorder="1" applyAlignment="1">
      <alignment vertical="top"/>
    </xf>
    <xf numFmtId="0" fontId="54" fillId="0" borderId="100" xfId="3788" applyFont="1" applyBorder="1" applyAlignment="1">
      <alignment horizontal="center" vertical="top"/>
    </xf>
    <xf numFmtId="2" fontId="11" fillId="0" borderId="101" xfId="3788" applyNumberFormat="1" applyFont="1" applyBorder="1" applyAlignment="1">
      <alignment horizontal="center" vertical="top"/>
    </xf>
    <xf numFmtId="0" fontId="97" fillId="0" borderId="0" xfId="3786" applyAlignment="1">
      <alignment vertical="top"/>
    </xf>
    <xf numFmtId="49" fontId="11" fillId="0" borderId="67" xfId="3788" applyNumberFormat="1" applyFont="1" applyBorder="1" applyAlignment="1">
      <alignment horizontal="center" vertical="top"/>
    </xf>
    <xf numFmtId="0" fontId="97" fillId="0" borderId="67" xfId="3788" applyBorder="1" applyAlignment="1">
      <alignment vertical="top"/>
    </xf>
    <xf numFmtId="0" fontId="54" fillId="0" borderId="68" xfId="3788" applyFont="1" applyBorder="1" applyAlignment="1">
      <alignment horizontal="center" vertical="top"/>
    </xf>
    <xf numFmtId="49" fontId="97" fillId="0" borderId="67" xfId="457" applyNumberFormat="1" applyFont="1" applyBorder="1" applyAlignment="1">
      <alignment horizontal="center" vertical="top" wrapText="1"/>
    </xf>
    <xf numFmtId="0" fontId="97" fillId="0" borderId="67" xfId="457" applyFont="1" applyBorder="1" applyAlignment="1">
      <alignment vertical="top" wrapText="1"/>
    </xf>
    <xf numFmtId="0" fontId="97" fillId="0" borderId="68" xfId="457" applyFont="1" applyBorder="1" applyAlignment="1">
      <alignment horizontal="center" vertical="top" wrapText="1"/>
    </xf>
    <xf numFmtId="1" fontId="97" fillId="0" borderId="69" xfId="457" applyNumberFormat="1" applyFont="1" applyBorder="1" applyAlignment="1">
      <alignment horizontal="center" vertical="top" wrapText="1"/>
    </xf>
    <xf numFmtId="0" fontId="97" fillId="0" borderId="0" xfId="3788" applyAlignment="1">
      <alignment horizontal="center"/>
    </xf>
    <xf numFmtId="49" fontId="97" fillId="0" borderId="0" xfId="3788" applyNumberFormat="1" applyAlignment="1">
      <alignment horizontal="center"/>
    </xf>
    <xf numFmtId="0" fontId="97" fillId="0" borderId="0" xfId="3788"/>
    <xf numFmtId="0" fontId="4" fillId="0" borderId="0" xfId="3788" applyFont="1" applyAlignment="1">
      <alignment horizontal="center"/>
    </xf>
    <xf numFmtId="168" fontId="4" fillId="0" borderId="0" xfId="3788" applyNumberFormat="1" applyFont="1" applyAlignment="1">
      <alignment horizontal="right"/>
    </xf>
    <xf numFmtId="49" fontId="97" fillId="0" borderId="0" xfId="3788" applyNumberFormat="1" applyAlignment="1">
      <alignment horizontal="center" vertical="top"/>
    </xf>
    <xf numFmtId="0" fontId="97" fillId="0" borderId="0" xfId="3788" applyAlignment="1">
      <alignment vertical="top" wrapText="1"/>
    </xf>
    <xf numFmtId="1" fontId="97" fillId="0" borderId="0" xfId="3788" applyNumberFormat="1" applyAlignment="1">
      <alignment horizontal="center"/>
    </xf>
    <xf numFmtId="0" fontId="55" fillId="0" borderId="0" xfId="3788" applyFont="1"/>
    <xf numFmtId="1" fontId="4" fillId="0" borderId="0" xfId="3786" applyNumberFormat="1" applyFont="1" applyAlignment="1">
      <alignment horizontal="center" vertical="center"/>
    </xf>
    <xf numFmtId="0" fontId="4" fillId="0" borderId="0" xfId="3786" applyFont="1" applyAlignment="1">
      <alignment horizontal="right" vertical="center"/>
    </xf>
    <xf numFmtId="167" fontId="4" fillId="0" borderId="0" xfId="3789" applyFont="1" applyAlignment="1">
      <alignment horizontal="right" vertical="center"/>
    </xf>
    <xf numFmtId="0" fontId="4" fillId="0" borderId="0" xfId="3786" applyFont="1" applyAlignment="1">
      <alignment vertical="center" wrapText="1"/>
    </xf>
    <xf numFmtId="49" fontId="10" fillId="0" borderId="0" xfId="3787" applyNumberFormat="1" applyFont="1" applyAlignment="1">
      <alignment horizontal="left" vertical="center"/>
    </xf>
    <xf numFmtId="0" fontId="8" fillId="0" borderId="0" xfId="3787" applyFont="1" applyAlignment="1">
      <alignment horizontal="left" vertical="center"/>
    </xf>
    <xf numFmtId="49" fontId="11" fillId="0" borderId="0" xfId="3787" applyNumberFormat="1" applyFont="1" applyAlignment="1">
      <alignment horizontal="left" vertical="center"/>
    </xf>
    <xf numFmtId="15" fontId="97" fillId="0" borderId="103" xfId="3786" quotePrefix="1" applyNumberFormat="1" applyBorder="1" applyAlignment="1">
      <alignment horizontal="center" vertical="center"/>
    </xf>
    <xf numFmtId="0" fontId="97" fillId="0" borderId="0" xfId="3786" applyAlignment="1">
      <alignment horizontal="center" vertical="center"/>
    </xf>
    <xf numFmtId="1" fontId="97" fillId="0" borderId="0" xfId="3786" applyNumberFormat="1" applyAlignment="1">
      <alignment horizontal="center" vertical="center"/>
    </xf>
    <xf numFmtId="0" fontId="14" fillId="40" borderId="104" xfId="3" applyFont="1" applyFill="1" applyBorder="1" applyAlignment="1">
      <alignment horizontal="center" vertical="center" wrapText="1"/>
    </xf>
    <xf numFmtId="0" fontId="4" fillId="0" borderId="0" xfId="3786" applyFont="1" applyAlignment="1">
      <alignment vertical="top"/>
    </xf>
    <xf numFmtId="0" fontId="11" fillId="0" borderId="0" xfId="3787" applyFont="1" applyAlignment="1">
      <alignment vertical="top" wrapText="1"/>
    </xf>
    <xf numFmtId="178" fontId="97" fillId="0" borderId="46" xfId="3786" applyNumberFormat="1" applyBorder="1" applyAlignment="1">
      <alignment vertical="top" wrapText="1"/>
    </xf>
    <xf numFmtId="0" fontId="11" fillId="0" borderId="0" xfId="3786" applyFont="1" applyAlignment="1">
      <alignment vertical="top"/>
    </xf>
    <xf numFmtId="167" fontId="97" fillId="0" borderId="0" xfId="3786" applyNumberFormat="1" applyAlignment="1">
      <alignment vertical="center"/>
    </xf>
    <xf numFmtId="15" fontId="97" fillId="0" borderId="0" xfId="3786" quotePrefix="1" applyNumberFormat="1" applyAlignment="1">
      <alignment vertical="center"/>
    </xf>
    <xf numFmtId="167" fontId="11" fillId="0" borderId="45" xfId="3786" applyNumberFormat="1" applyFont="1" applyBorder="1" applyAlignment="1">
      <alignment vertical="top"/>
    </xf>
    <xf numFmtId="167" fontId="97" fillId="0" borderId="46" xfId="3786" applyNumberFormat="1" applyBorder="1" applyAlignment="1">
      <alignment vertical="top"/>
    </xf>
    <xf numFmtId="167" fontId="97" fillId="0" borderId="46" xfId="3789" applyFont="1" applyFill="1" applyBorder="1" applyAlignment="1">
      <alignment horizontal="right" vertical="top"/>
    </xf>
    <xf numFmtId="167" fontId="11" fillId="0" borderId="46" xfId="3" applyNumberFormat="1" applyFont="1" applyBorder="1" applyAlignment="1">
      <alignment vertical="top" wrapText="1"/>
    </xf>
    <xf numFmtId="167" fontId="13" fillId="0" borderId="46" xfId="3" applyNumberFormat="1" applyBorder="1" applyAlignment="1">
      <alignment horizontal="right" vertical="top" wrapText="1"/>
    </xf>
    <xf numFmtId="167" fontId="97" fillId="0" borderId="0" xfId="3786" applyNumberFormat="1" applyAlignment="1">
      <alignment vertical="top"/>
    </xf>
    <xf numFmtId="167" fontId="97" fillId="0" borderId="46" xfId="3" applyNumberFormat="1" applyFont="1" applyBorder="1" applyAlignment="1">
      <alignment horizontal="right" vertical="top" wrapText="1"/>
    </xf>
    <xf numFmtId="167" fontId="97" fillId="0" borderId="46" xfId="1009" applyFont="1" applyFill="1" applyBorder="1" applyAlignment="1">
      <alignment horizontal="center" vertical="top" wrapText="1"/>
    </xf>
    <xf numFmtId="167" fontId="97" fillId="0" borderId="46" xfId="1009" applyFont="1" applyFill="1" applyBorder="1" applyAlignment="1">
      <alignment horizontal="center" vertical="top"/>
    </xf>
    <xf numFmtId="167" fontId="4" fillId="0" borderId="0" xfId="1009" applyFont="1" applyAlignment="1">
      <alignment horizontal="right" vertical="center"/>
    </xf>
    <xf numFmtId="15" fontId="97" fillId="0" borderId="103" xfId="3786" quotePrefix="1" applyNumberFormat="1" applyBorder="1" applyAlignment="1">
      <alignment vertical="center"/>
    </xf>
    <xf numFmtId="0" fontId="3" fillId="0" borderId="0" xfId="3785" applyFont="1" applyAlignment="1">
      <alignment horizontal="left" vertical="center"/>
    </xf>
    <xf numFmtId="177" fontId="97" fillId="0" borderId="0" xfId="3786" applyNumberFormat="1" applyAlignment="1">
      <alignment vertical="top"/>
    </xf>
    <xf numFmtId="177" fontId="2" fillId="0" borderId="0" xfId="3786" applyNumberFormat="1" applyFont="1" applyAlignment="1">
      <alignment vertical="top"/>
    </xf>
    <xf numFmtId="0" fontId="7" fillId="0" borderId="99" xfId="3788" applyFont="1" applyBorder="1" applyAlignment="1">
      <alignment vertical="center"/>
    </xf>
    <xf numFmtId="0" fontId="14" fillId="0" borderId="45" xfId="3" applyFont="1" applyBorder="1" applyAlignment="1">
      <alignment horizontal="center" vertical="center"/>
    </xf>
    <xf numFmtId="0" fontId="14" fillId="0" borderId="45" xfId="3" applyFont="1" applyBorder="1" applyAlignment="1">
      <alignment vertical="center" wrapText="1"/>
    </xf>
    <xf numFmtId="0" fontId="7" fillId="0" borderId="67" xfId="3788" applyFont="1" applyBorder="1" applyAlignment="1">
      <alignment vertical="center"/>
    </xf>
    <xf numFmtId="0" fontId="14" fillId="0" borderId="67" xfId="3" applyFont="1" applyBorder="1" applyAlignment="1">
      <alignment horizontal="center" vertical="center"/>
    </xf>
    <xf numFmtId="0" fontId="13" fillId="0" borderId="46" xfId="3" applyBorder="1" applyAlignment="1">
      <alignment horizontal="center" vertical="center" wrapText="1"/>
    </xf>
    <xf numFmtId="0" fontId="11" fillId="0" borderId="46" xfId="3" applyFont="1" applyBorder="1" applyAlignment="1">
      <alignment vertical="center" wrapText="1"/>
    </xf>
    <xf numFmtId="0" fontId="13" fillId="0" borderId="46" xfId="3" applyBorder="1" applyAlignment="1">
      <alignment vertical="center" wrapText="1"/>
    </xf>
    <xf numFmtId="0" fontId="16" fillId="0" borderId="46" xfId="3" applyFont="1" applyBorder="1" applyAlignment="1">
      <alignment vertical="center" wrapText="1"/>
    </xf>
    <xf numFmtId="0" fontId="97" fillId="0" borderId="46" xfId="3" applyFont="1" applyBorder="1" applyAlignment="1">
      <alignment vertical="center" wrapText="1"/>
    </xf>
    <xf numFmtId="178" fontId="97" fillId="0" borderId="46" xfId="3786" applyNumberFormat="1" applyBorder="1" applyAlignment="1">
      <alignment vertical="center" wrapText="1"/>
    </xf>
    <xf numFmtId="0" fontId="13" fillId="0" borderId="52" xfId="3" applyBorder="1" applyAlignment="1">
      <alignment horizontal="center" vertical="center" wrapText="1"/>
    </xf>
    <xf numFmtId="0" fontId="97" fillId="0" borderId="58" xfId="3" applyFont="1" applyBorder="1" applyAlignment="1">
      <alignment vertical="center" wrapText="1"/>
    </xf>
    <xf numFmtId="0" fontId="97" fillId="0" borderId="52" xfId="3786" applyBorder="1" applyAlignment="1">
      <alignment vertical="center" wrapText="1"/>
    </xf>
    <xf numFmtId="0" fontId="97" fillId="0" borderId="115" xfId="3" applyFont="1" applyBorder="1" applyAlignment="1">
      <alignment horizontal="center" vertical="center" wrapText="1"/>
    </xf>
    <xf numFmtId="178" fontId="97" fillId="0" borderId="66" xfId="3786" applyNumberFormat="1" applyBorder="1" applyAlignment="1">
      <alignment vertical="center" wrapText="1"/>
    </xf>
    <xf numFmtId="0" fontId="97" fillId="0" borderId="52" xfId="3" applyFont="1" applyBorder="1" applyAlignment="1">
      <alignment horizontal="center" vertical="center" wrapText="1"/>
    </xf>
    <xf numFmtId="0" fontId="97" fillId="0" borderId="0" xfId="3" applyFont="1" applyAlignment="1">
      <alignment horizontal="center" vertical="center"/>
    </xf>
    <xf numFmtId="0" fontId="11" fillId="0" borderId="0" xfId="3" applyFont="1" applyAlignment="1">
      <alignment horizontal="center" vertical="center" wrapText="1"/>
    </xf>
    <xf numFmtId="167" fontId="11" fillId="0" borderId="0" xfId="3789" applyFont="1" applyFill="1" applyBorder="1" applyAlignment="1">
      <alignment horizontal="right" vertical="center"/>
    </xf>
    <xf numFmtId="167" fontId="4" fillId="0" borderId="0" xfId="3789" applyFont="1" applyBorder="1" applyAlignment="1">
      <alignment horizontal="right" vertical="center"/>
    </xf>
    <xf numFmtId="49" fontId="97" fillId="0" borderId="46" xfId="3" applyNumberFormat="1" applyFont="1" applyBorder="1" applyAlignment="1">
      <alignment horizontal="center" vertical="center" wrapText="1"/>
    </xf>
    <xf numFmtId="0" fontId="97" fillId="62" borderId="46" xfId="3" applyFont="1" applyFill="1" applyBorder="1" applyAlignment="1">
      <alignment horizontal="center" vertical="center" wrapText="1"/>
    </xf>
    <xf numFmtId="1" fontId="97" fillId="0" borderId="56" xfId="3" applyNumberFormat="1" applyFont="1" applyBorder="1" applyAlignment="1">
      <alignment horizontal="center" vertical="center" wrapText="1"/>
    </xf>
    <xf numFmtId="0" fontId="97" fillId="0" borderId="46" xfId="3788" applyBorder="1" applyAlignment="1">
      <alignment horizontal="center" vertical="center"/>
    </xf>
    <xf numFmtId="1" fontId="97" fillId="0" borderId="56" xfId="3786" applyNumberFormat="1" applyBorder="1" applyAlignment="1">
      <alignment horizontal="center" vertical="center"/>
    </xf>
    <xf numFmtId="0" fontId="97" fillId="0" borderId="56" xfId="3" applyFont="1" applyBorder="1" applyAlignment="1">
      <alignment horizontal="center" vertical="center" wrapText="1"/>
    </xf>
    <xf numFmtId="0" fontId="2" fillId="62" borderId="46" xfId="3" applyFont="1" applyFill="1" applyBorder="1" applyAlignment="1">
      <alignment horizontal="center" vertical="center" wrapText="1"/>
    </xf>
    <xf numFmtId="0" fontId="2" fillId="0" borderId="46" xfId="3" applyFont="1" applyBorder="1" applyAlignment="1">
      <alignment vertical="center" wrapText="1"/>
    </xf>
    <xf numFmtId="0" fontId="2" fillId="0" borderId="52" xfId="3" applyFont="1" applyBorder="1" applyAlignment="1">
      <alignment horizontal="center" vertical="center" wrapText="1"/>
    </xf>
    <xf numFmtId="14" fontId="2" fillId="0" borderId="0" xfId="571" quotePrefix="1" applyNumberFormat="1" applyAlignment="1">
      <alignment vertical="center"/>
    </xf>
    <xf numFmtId="49" fontId="13" fillId="0" borderId="67" xfId="3" applyNumberFormat="1" applyBorder="1" applyAlignment="1">
      <alignment horizontal="center" vertical="center" wrapText="1"/>
    </xf>
    <xf numFmtId="49" fontId="97" fillId="0" borderId="67" xfId="457" applyNumberFormat="1" applyFont="1" applyBorder="1" applyAlignment="1">
      <alignment horizontal="center" vertical="center" wrapText="1"/>
    </xf>
    <xf numFmtId="49" fontId="11" fillId="0" borderId="67" xfId="457" applyNumberFormat="1" applyFont="1" applyBorder="1" applyAlignment="1">
      <alignment horizontal="center" vertical="center" wrapText="1"/>
    </xf>
    <xf numFmtId="0" fontId="97" fillId="0" borderId="0" xfId="3788" applyAlignment="1">
      <alignment horizontal="center" vertical="center"/>
    </xf>
    <xf numFmtId="49" fontId="97" fillId="0" borderId="0" xfId="3788" applyNumberFormat="1" applyAlignment="1">
      <alignment horizontal="center" vertical="center"/>
    </xf>
    <xf numFmtId="14" fontId="2" fillId="0" borderId="103" xfId="3787" quotePrefix="1" applyNumberFormat="1" applyFont="1" applyBorder="1" applyAlignment="1">
      <alignment vertical="center"/>
    </xf>
    <xf numFmtId="0" fontId="97" fillId="0" borderId="46" xfId="457" applyFont="1" applyBorder="1" applyAlignment="1">
      <alignment horizontal="center" vertical="center" wrapText="1"/>
    </xf>
    <xf numFmtId="49" fontId="97" fillId="0" borderId="46" xfId="3786" applyNumberFormat="1" applyBorder="1" applyAlignment="1">
      <alignment horizontal="center" vertical="center"/>
    </xf>
    <xf numFmtId="0" fontId="97" fillId="0" borderId="46" xfId="3" applyFont="1" applyBorder="1" applyAlignment="1">
      <alignment horizontal="center" vertical="center"/>
    </xf>
    <xf numFmtId="0" fontId="14" fillId="0" borderId="68" xfId="3" applyFont="1" applyBorder="1" applyAlignment="1">
      <alignment vertical="center" wrapText="1"/>
    </xf>
    <xf numFmtId="0" fontId="11" fillId="0" borderId="52" xfId="3" applyFont="1" applyBorder="1" applyAlignment="1">
      <alignment vertical="center" wrapText="1"/>
    </xf>
    <xf numFmtId="0" fontId="14" fillId="0" borderId="115" xfId="3" applyFont="1" applyBorder="1" applyAlignment="1">
      <alignment horizontal="center" vertical="center" wrapText="1"/>
    </xf>
    <xf numFmtId="0" fontId="0" fillId="0" borderId="0" xfId="0" applyAlignment="1">
      <alignment vertical="center"/>
    </xf>
    <xf numFmtId="0" fontId="7" fillId="0" borderId="45" xfId="3788" applyFont="1" applyBorder="1" applyAlignment="1">
      <alignment vertical="center"/>
    </xf>
    <xf numFmtId="0" fontId="7" fillId="0" borderId="46" xfId="3788" applyFont="1" applyBorder="1" applyAlignment="1">
      <alignment vertical="center"/>
    </xf>
    <xf numFmtId="0" fontId="11" fillId="0" borderId="46" xfId="3788" applyFont="1" applyBorder="1" applyAlignment="1">
      <alignment horizontal="center" vertical="center"/>
    </xf>
    <xf numFmtId="49" fontId="17" fillId="0" borderId="46" xfId="3" applyNumberFormat="1" applyFont="1" applyBorder="1" applyAlignment="1">
      <alignment horizontal="center" vertical="center" wrapText="1"/>
    </xf>
    <xf numFmtId="49" fontId="13" fillId="0" borderId="46" xfId="3" applyNumberFormat="1" applyBorder="1" applyAlignment="1">
      <alignment horizontal="center" vertical="center" wrapText="1"/>
    </xf>
    <xf numFmtId="0" fontId="13" fillId="0" borderId="46" xfId="3" applyBorder="1" applyAlignment="1">
      <alignment horizontal="center" vertical="center"/>
    </xf>
    <xf numFmtId="0" fontId="97" fillId="0" borderId="46" xfId="3787" applyBorder="1" applyAlignment="1">
      <alignment horizontal="center" vertical="center" wrapText="1"/>
    </xf>
    <xf numFmtId="49" fontId="11" fillId="0" borderId="46" xfId="3" applyNumberFormat="1" applyFont="1" applyBorder="1" applyAlignment="1">
      <alignment horizontal="center" vertical="center" wrapText="1"/>
    </xf>
    <xf numFmtId="49" fontId="2" fillId="0" borderId="46" xfId="3" applyNumberFormat="1" applyFont="1" applyBorder="1" applyAlignment="1">
      <alignment horizontal="center" vertical="center" wrapText="1"/>
    </xf>
    <xf numFmtId="0" fontId="4" fillId="0" borderId="59" xfId="3786" applyFont="1" applyBorder="1" applyAlignment="1">
      <alignment horizontal="center" vertical="center"/>
    </xf>
    <xf numFmtId="0" fontId="11" fillId="0" borderId="46" xfId="3786" applyFont="1" applyBorder="1" applyAlignment="1">
      <alignment horizontal="center" vertical="center"/>
    </xf>
    <xf numFmtId="0" fontId="97" fillId="0" borderId="46" xfId="3786" applyBorder="1" applyAlignment="1">
      <alignment horizontal="center" vertical="center"/>
    </xf>
    <xf numFmtId="0" fontId="97" fillId="0" borderId="46" xfId="3" applyFont="1" applyBorder="1" applyAlignment="1">
      <alignment horizontal="center" vertical="center" wrapText="1"/>
    </xf>
    <xf numFmtId="0" fontId="11" fillId="0" borderId="46" xfId="3" applyFont="1" applyBorder="1" applyAlignment="1">
      <alignment horizontal="center" vertical="center" wrapText="1"/>
    </xf>
    <xf numFmtId="0" fontId="10" fillId="0" borderId="46" xfId="3786" applyFont="1" applyBorder="1" applyAlignment="1">
      <alignment vertical="center"/>
    </xf>
    <xf numFmtId="0" fontId="50" fillId="39" borderId="46" xfId="3" applyFont="1" applyFill="1" applyBorder="1" applyAlignment="1">
      <alignment vertical="center" wrapText="1"/>
    </xf>
    <xf numFmtId="0" fontId="11" fillId="0" borderId="46" xfId="457" applyFont="1" applyBorder="1" applyAlignment="1">
      <alignment vertical="center" wrapText="1"/>
    </xf>
    <xf numFmtId="0" fontId="97" fillId="0" borderId="46" xfId="3" quotePrefix="1" applyFont="1" applyBorder="1" applyAlignment="1">
      <alignment vertical="center" wrapText="1"/>
    </xf>
    <xf numFmtId="0" fontId="97" fillId="0" borderId="46" xfId="457" applyFont="1" applyBorder="1" applyAlignment="1">
      <alignment vertical="center" wrapText="1"/>
    </xf>
    <xf numFmtId="0" fontId="10" fillId="39" borderId="46" xfId="3" applyFont="1" applyFill="1" applyBorder="1" applyAlignment="1">
      <alignment vertical="center" wrapText="1"/>
    </xf>
    <xf numFmtId="0" fontId="97" fillId="0" borderId="46" xfId="3786" applyBorder="1" applyAlignment="1">
      <alignment vertical="center" wrapText="1"/>
    </xf>
    <xf numFmtId="0" fontId="18" fillId="0" borderId="46" xfId="3" applyFont="1" applyBorder="1" applyAlignment="1">
      <alignment vertical="center" wrapText="1"/>
    </xf>
    <xf numFmtId="0" fontId="14" fillId="0" borderId="88" xfId="3" applyFont="1" applyBorder="1" applyAlignment="1">
      <alignment horizontal="center" vertical="center" wrapText="1"/>
    </xf>
    <xf numFmtId="0" fontId="97" fillId="0" borderId="52" xfId="3786" applyBorder="1" applyAlignment="1">
      <alignment horizontal="center" vertical="center"/>
    </xf>
    <xf numFmtId="0" fontId="102" fillId="0" borderId="52" xfId="3" applyFont="1" applyBorder="1" applyAlignment="1">
      <alignment horizontal="center" vertical="center" wrapText="1"/>
    </xf>
    <xf numFmtId="0" fontId="11" fillId="0" borderId="52" xfId="3" applyFont="1" applyBorder="1" applyAlignment="1">
      <alignment horizontal="center" vertical="center" wrapText="1"/>
    </xf>
    <xf numFmtId="1" fontId="14" fillId="0" borderId="117" xfId="3" applyNumberFormat="1" applyFont="1" applyBorder="1" applyAlignment="1">
      <alignment horizontal="center" vertical="center" wrapText="1"/>
    </xf>
    <xf numFmtId="0" fontId="11" fillId="0" borderId="56" xfId="3" applyFont="1" applyBorder="1" applyAlignment="1">
      <alignment vertical="center" wrapText="1"/>
    </xf>
    <xf numFmtId="1" fontId="13" fillId="0" borderId="56" xfId="3" applyNumberFormat="1" applyBorder="1" applyAlignment="1">
      <alignment horizontal="center" vertical="center" wrapText="1"/>
    </xf>
    <xf numFmtId="0" fontId="11" fillId="0" borderId="56" xfId="3" applyFont="1" applyBorder="1" applyAlignment="1">
      <alignment horizontal="center" vertical="center" wrapText="1"/>
    </xf>
    <xf numFmtId="167" fontId="11" fillId="0" borderId="45" xfId="3786" applyNumberFormat="1" applyFont="1" applyBorder="1" applyAlignment="1">
      <alignment vertical="center"/>
    </xf>
    <xf numFmtId="167" fontId="97" fillId="0" borderId="46" xfId="3786" applyNumberFormat="1" applyBorder="1" applyAlignment="1">
      <alignment vertical="center"/>
    </xf>
    <xf numFmtId="167" fontId="97" fillId="0" borderId="46" xfId="3789" applyFont="1" applyFill="1" applyBorder="1" applyAlignment="1">
      <alignment horizontal="right" vertical="center"/>
    </xf>
    <xf numFmtId="167" fontId="97" fillId="0" borderId="64" xfId="3789" applyFont="1" applyFill="1" applyBorder="1" applyAlignment="1">
      <alignment horizontal="right" vertical="center"/>
    </xf>
    <xf numFmtId="167" fontId="11" fillId="0" borderId="119" xfId="3" applyNumberFormat="1" applyFont="1" applyBorder="1" applyAlignment="1">
      <alignment vertical="center" wrapText="1"/>
    </xf>
    <xf numFmtId="167" fontId="97" fillId="0" borderId="43" xfId="3786" applyNumberFormat="1" applyBorder="1" applyAlignment="1">
      <alignment vertical="center"/>
    </xf>
    <xf numFmtId="167" fontId="13" fillId="0" borderId="46" xfId="3" applyNumberFormat="1" applyBorder="1" applyAlignment="1">
      <alignment horizontal="right" vertical="center" wrapText="1"/>
    </xf>
    <xf numFmtId="167" fontId="97" fillId="0" borderId="46" xfId="3" applyNumberFormat="1" applyFont="1" applyBorder="1" applyAlignment="1">
      <alignment horizontal="right" vertical="center" wrapText="1"/>
    </xf>
    <xf numFmtId="167" fontId="97" fillId="0" borderId="64" xfId="3" applyNumberFormat="1" applyFont="1" applyBorder="1" applyAlignment="1">
      <alignment horizontal="right" vertical="center" wrapText="1"/>
    </xf>
    <xf numFmtId="167" fontId="11" fillId="0" borderId="43" xfId="3" applyNumberFormat="1" applyFont="1" applyBorder="1" applyAlignment="1">
      <alignment vertical="center" wrapText="1"/>
    </xf>
    <xf numFmtId="167" fontId="97" fillId="0" borderId="46" xfId="1009" applyFont="1" applyFill="1" applyBorder="1" applyAlignment="1">
      <alignment horizontal="center" vertical="center" wrapText="1"/>
    </xf>
    <xf numFmtId="167" fontId="97" fillId="0" borderId="64" xfId="1009" applyFont="1" applyFill="1" applyBorder="1" applyAlignment="1">
      <alignment horizontal="center" vertical="center" wrapText="1"/>
    </xf>
    <xf numFmtId="167" fontId="97" fillId="0" borderId="43" xfId="1009" applyFont="1" applyFill="1" applyBorder="1" applyAlignment="1">
      <alignment horizontal="center" vertical="center" wrapText="1"/>
    </xf>
    <xf numFmtId="167" fontId="97" fillId="0" borderId="46" xfId="1009" applyFont="1" applyFill="1" applyBorder="1" applyAlignment="1">
      <alignment horizontal="center" vertical="center"/>
    </xf>
    <xf numFmtId="178" fontId="97" fillId="0" borderId="64" xfId="3786" applyNumberFormat="1" applyBorder="1" applyAlignment="1">
      <alignment vertical="center" wrapText="1"/>
    </xf>
    <xf numFmtId="0" fontId="2" fillId="0" borderId="0" xfId="194" applyAlignment="1">
      <alignment vertical="top"/>
    </xf>
    <xf numFmtId="44" fontId="0" fillId="0" borderId="0" xfId="3792" applyFont="1"/>
    <xf numFmtId="44" fontId="4" fillId="0" borderId="0" xfId="3792" applyFont="1" applyAlignment="1">
      <alignment horizontal="right" vertical="center"/>
    </xf>
    <xf numFmtId="44" fontId="4" fillId="0" borderId="0" xfId="3792" applyFont="1" applyBorder="1" applyAlignment="1">
      <alignment horizontal="right" vertical="center"/>
    </xf>
    <xf numFmtId="0" fontId="2" fillId="0" borderId="126" xfId="4172" applyFont="1" applyBorder="1" applyAlignment="1">
      <alignment horizontal="center" vertical="center" wrapText="1"/>
    </xf>
    <xf numFmtId="3" fontId="2" fillId="0" borderId="127" xfId="4172" applyNumberFormat="1" applyFont="1" applyBorder="1" applyAlignment="1">
      <alignment horizontal="center" vertical="center" wrapText="1"/>
    </xf>
    <xf numFmtId="0" fontId="2" fillId="0" borderId="125" xfId="4172" applyFont="1" applyBorder="1" applyAlignment="1">
      <alignment vertical="center" wrapText="1"/>
    </xf>
    <xf numFmtId="0" fontId="16" fillId="0" borderId="125" xfId="4172" applyFont="1" applyBorder="1" applyAlignment="1">
      <alignment vertical="center" wrapText="1"/>
    </xf>
    <xf numFmtId="0" fontId="2" fillId="0" borderId="46" xfId="183" applyBorder="1" applyAlignment="1">
      <alignment horizontal="center" vertical="center"/>
    </xf>
    <xf numFmtId="0" fontId="11" fillId="0" borderId="46" xfId="0" applyFont="1" applyBorder="1" applyAlignment="1">
      <alignment horizontal="center" vertical="center"/>
    </xf>
    <xf numFmtId="0" fontId="2" fillId="0" borderId="52" xfId="0" applyFont="1" applyBorder="1" applyAlignment="1">
      <alignment horizontal="center" vertical="center"/>
    </xf>
    <xf numFmtId="1" fontId="2" fillId="0" borderId="56" xfId="0" applyNumberFormat="1" applyFont="1" applyBorder="1" applyAlignment="1">
      <alignment horizontal="center" vertical="center"/>
    </xf>
    <xf numFmtId="167" fontId="2" fillId="0" borderId="46" xfId="0" applyNumberFormat="1" applyFont="1" applyBorder="1" applyAlignment="1">
      <alignment vertical="center"/>
    </xf>
    <xf numFmtId="0" fontId="0" fillId="0" borderId="0" xfId="0" applyAlignment="1">
      <alignment vertical="top"/>
    </xf>
    <xf numFmtId="0" fontId="2" fillId="0" borderId="125" xfId="4172" applyFont="1" applyBorder="1" applyAlignment="1">
      <alignment horizontal="center" vertical="center"/>
    </xf>
    <xf numFmtId="0" fontId="16" fillId="0" borderId="125" xfId="1927" applyFont="1" applyBorder="1" applyAlignment="1">
      <alignment vertical="center" wrapText="1"/>
    </xf>
    <xf numFmtId="0" fontId="2" fillId="0" borderId="0" xfId="4172" applyFont="1" applyAlignment="1">
      <alignment vertical="center"/>
    </xf>
    <xf numFmtId="0" fontId="2" fillId="0" borderId="125" xfId="2069" applyFont="1" applyFill="1" applyBorder="1" applyAlignment="1">
      <alignment vertical="center" wrapText="1"/>
    </xf>
    <xf numFmtId="167" fontId="97" fillId="0" borderId="66" xfId="3786" applyNumberFormat="1" applyBorder="1" applyAlignment="1">
      <alignment vertical="center"/>
    </xf>
    <xf numFmtId="228" fontId="2" fillId="0" borderId="144" xfId="3792" applyNumberFormat="1" applyFont="1" applyBorder="1" applyAlignment="1">
      <alignment horizontal="right" vertical="center"/>
    </xf>
    <xf numFmtId="167" fontId="97" fillId="0" borderId="66" xfId="3789" applyFont="1" applyFill="1" applyBorder="1" applyAlignment="1">
      <alignment horizontal="right" vertical="center"/>
    </xf>
    <xf numFmtId="0" fontId="11" fillId="0" borderId="125" xfId="4172" applyFont="1" applyBorder="1" applyAlignment="1">
      <alignment vertical="center" wrapText="1"/>
    </xf>
    <xf numFmtId="0" fontId="2" fillId="0" borderId="0" xfId="4172" applyFont="1" applyAlignment="1">
      <alignment vertical="top"/>
    </xf>
    <xf numFmtId="228" fontId="2" fillId="0" borderId="145" xfId="3792" applyNumberFormat="1" applyFont="1" applyBorder="1" applyAlignment="1">
      <alignment horizontal="right" vertical="center"/>
    </xf>
    <xf numFmtId="228" fontId="2" fillId="0" borderId="129" xfId="3792" applyNumberFormat="1" applyFont="1" applyBorder="1" applyAlignment="1">
      <alignment horizontal="right" vertical="center"/>
    </xf>
    <xf numFmtId="0" fontId="2" fillId="0" borderId="0" xfId="4172" applyFont="1" applyAlignment="1">
      <alignment horizontal="center" vertical="center"/>
    </xf>
    <xf numFmtId="0" fontId="2" fillId="0" borderId="146" xfId="4172" applyFont="1" applyBorder="1" applyAlignment="1">
      <alignment horizontal="center" vertical="center"/>
    </xf>
    <xf numFmtId="167" fontId="2" fillId="0" borderId="147" xfId="4172" applyNumberFormat="1" applyFont="1" applyBorder="1" applyAlignment="1">
      <alignment horizontal="right" vertical="center"/>
    </xf>
    <xf numFmtId="44" fontId="2" fillId="0" borderId="146" xfId="3792" applyFont="1" applyBorder="1" applyAlignment="1">
      <alignment horizontal="right" vertical="center"/>
    </xf>
    <xf numFmtId="44" fontId="0" fillId="0" borderId="0" xfId="3792" applyFont="1" applyAlignment="1">
      <alignment vertical="center"/>
    </xf>
    <xf numFmtId="44" fontId="97" fillId="0" borderId="0" xfId="3792" applyFont="1" applyAlignment="1">
      <alignment vertical="center"/>
    </xf>
    <xf numFmtId="44" fontId="54" fillId="0" borderId="0" xfId="3792" applyFont="1" applyAlignment="1">
      <alignment vertical="center"/>
    </xf>
    <xf numFmtId="44" fontId="11" fillId="60" borderId="118" xfId="3792" applyFont="1" applyFill="1" applyBorder="1" applyAlignment="1">
      <alignment vertical="center"/>
    </xf>
    <xf numFmtId="44" fontId="97" fillId="60" borderId="66" xfId="3792" applyFont="1" applyFill="1" applyBorder="1" applyAlignment="1">
      <alignment vertical="center"/>
    </xf>
    <xf numFmtId="44" fontId="2" fillId="60" borderId="66" xfId="3792" applyFont="1" applyFill="1" applyBorder="1" applyAlignment="1">
      <alignment vertical="center"/>
    </xf>
    <xf numFmtId="44" fontId="97" fillId="60" borderId="57" xfId="3792" applyFont="1" applyFill="1" applyBorder="1" applyAlignment="1">
      <alignment horizontal="right" vertical="center" wrapText="1"/>
    </xf>
    <xf numFmtId="44" fontId="2" fillId="60" borderId="128" xfId="3792" applyFont="1" applyFill="1" applyBorder="1" applyAlignment="1">
      <alignment horizontal="right" vertical="center"/>
    </xf>
    <xf numFmtId="44" fontId="2" fillId="60" borderId="66" xfId="3792" applyFont="1" applyFill="1" applyBorder="1" applyAlignment="1">
      <alignment horizontal="right" vertical="center"/>
    </xf>
    <xf numFmtId="44" fontId="97" fillId="60" borderId="66" xfId="3792" applyFont="1" applyFill="1" applyBorder="1" applyAlignment="1">
      <alignment horizontal="right" vertical="center" wrapText="1"/>
    </xf>
    <xf numFmtId="44" fontId="97" fillId="60" borderId="66" xfId="3792" applyFont="1" applyFill="1" applyBorder="1" applyAlignment="1">
      <alignment horizontal="right" vertical="center"/>
    </xf>
    <xf numFmtId="44" fontId="11" fillId="60" borderId="66" xfId="3792" applyFont="1" applyFill="1" applyBorder="1" applyAlignment="1">
      <alignment vertical="center" wrapText="1"/>
    </xf>
    <xf numFmtId="44" fontId="13" fillId="60" borderId="66" xfId="3792" applyFont="1" applyFill="1" applyBorder="1" applyAlignment="1">
      <alignment horizontal="right" vertical="center" wrapText="1"/>
    </xf>
    <xf numFmtId="44" fontId="97" fillId="60" borderId="66" xfId="3792" applyFont="1" applyFill="1" applyBorder="1" applyAlignment="1">
      <alignment horizontal="center" vertical="center" wrapText="1"/>
    </xf>
    <xf numFmtId="44" fontId="11" fillId="60" borderId="66" xfId="3792" applyFont="1" applyFill="1" applyBorder="1" applyAlignment="1">
      <alignment horizontal="center" vertical="center" wrapText="1"/>
    </xf>
    <xf numFmtId="44" fontId="97" fillId="60" borderId="66" xfId="3792" applyFont="1" applyFill="1" applyBorder="1" applyAlignment="1">
      <alignment horizontal="center" vertical="center"/>
    </xf>
    <xf numFmtId="0" fontId="118" fillId="40" borderId="104" xfId="3" applyFont="1" applyFill="1" applyBorder="1" applyAlignment="1">
      <alignment horizontal="center" vertical="center" wrapText="1"/>
    </xf>
    <xf numFmtId="0" fontId="118" fillId="40" borderId="41" xfId="3" applyFont="1" applyFill="1" applyBorder="1" applyAlignment="1">
      <alignment horizontal="center" vertical="center" wrapText="1"/>
    </xf>
    <xf numFmtId="0" fontId="118" fillId="2" borderId="42" xfId="3" applyFont="1" applyFill="1" applyBorder="1" applyAlignment="1">
      <alignment horizontal="center" vertical="center" wrapText="1"/>
    </xf>
    <xf numFmtId="0" fontId="118" fillId="2" borderId="95" xfId="3" applyFont="1" applyFill="1" applyBorder="1" applyAlignment="1">
      <alignment horizontal="center" vertical="center" wrapText="1"/>
    </xf>
    <xf numFmtId="44" fontId="118" fillId="2" borderId="96" xfId="3792" applyFont="1" applyFill="1" applyBorder="1" applyAlignment="1">
      <alignment horizontal="center" vertical="center" wrapText="1"/>
    </xf>
    <xf numFmtId="168" fontId="118" fillId="2" borderId="97" xfId="3" applyNumberFormat="1" applyFont="1" applyFill="1" applyBorder="1" applyAlignment="1">
      <alignment horizontal="center" vertical="center" wrapText="1"/>
    </xf>
    <xf numFmtId="167" fontId="15" fillId="4" borderId="98" xfId="573" applyFont="1" applyFill="1" applyBorder="1" applyAlignment="1">
      <alignment horizontal="center" vertical="center" wrapText="1"/>
    </xf>
    <xf numFmtId="1" fontId="97" fillId="62" borderId="56" xfId="3786" applyNumberFormat="1" applyFill="1" applyBorder="1" applyAlignment="1">
      <alignment horizontal="center" vertical="center"/>
    </xf>
    <xf numFmtId="0" fontId="2" fillId="0" borderId="67" xfId="3" applyFont="1" applyBorder="1" applyAlignment="1">
      <alignment vertical="top" wrapText="1"/>
    </xf>
    <xf numFmtId="44" fontId="4" fillId="0" borderId="0" xfId="3792" applyFont="1" applyAlignment="1">
      <alignment vertical="center"/>
    </xf>
    <xf numFmtId="44" fontId="4" fillId="0" borderId="0" xfId="3792" applyFont="1" applyFill="1" applyBorder="1" applyAlignment="1">
      <alignment horizontal="right" vertical="center"/>
    </xf>
    <xf numFmtId="0" fontId="8" fillId="0" borderId="149" xfId="3785" applyFont="1" applyBorder="1" applyAlignment="1">
      <alignment vertical="center"/>
    </xf>
    <xf numFmtId="49" fontId="2" fillId="0" borderId="67" xfId="457" applyNumberFormat="1" applyFont="1" applyBorder="1" applyAlignment="1">
      <alignment horizontal="center" vertical="top" wrapText="1"/>
    </xf>
    <xf numFmtId="167" fontId="97" fillId="0" borderId="153" xfId="3788" applyNumberFormat="1" applyBorder="1" applyAlignment="1">
      <alignment vertical="top"/>
    </xf>
    <xf numFmtId="1" fontId="11" fillId="0" borderId="0" xfId="3" applyNumberFormat="1" applyFont="1" applyAlignment="1">
      <alignment horizontal="center" vertical="center" wrapText="1"/>
    </xf>
    <xf numFmtId="0" fontId="10" fillId="0" borderId="0" xfId="571" applyFont="1" applyAlignment="1">
      <alignment horizontal="left" vertical="center"/>
    </xf>
    <xf numFmtId="0" fontId="8" fillId="0" borderId="0" xfId="571" applyFont="1" applyAlignment="1">
      <alignment horizontal="left" vertical="center"/>
    </xf>
    <xf numFmtId="0" fontId="4" fillId="0" borderId="0" xfId="571" applyFont="1" applyAlignment="1">
      <alignment horizontal="left" vertical="center"/>
    </xf>
    <xf numFmtId="0" fontId="2" fillId="0" borderId="0" xfId="3786" applyFont="1" applyAlignment="1">
      <alignment vertical="top"/>
    </xf>
    <xf numFmtId="43" fontId="97" fillId="0" borderId="0" xfId="3792" applyNumberFormat="1" applyFont="1" applyFill="1" applyBorder="1" applyAlignment="1">
      <alignment horizontal="right" vertical="center"/>
    </xf>
    <xf numFmtId="43" fontId="11" fillId="0" borderId="0" xfId="3792" applyNumberFormat="1" applyFont="1" applyFill="1" applyBorder="1" applyAlignment="1">
      <alignment horizontal="right" vertical="center"/>
    </xf>
    <xf numFmtId="43" fontId="4" fillId="0" borderId="0" xfId="3792" applyNumberFormat="1" applyFont="1" applyFill="1" applyBorder="1" applyAlignment="1">
      <alignment horizontal="right" vertical="center"/>
    </xf>
    <xf numFmtId="43" fontId="4" fillId="0" borderId="0" xfId="3792" applyNumberFormat="1" applyFont="1" applyBorder="1" applyAlignment="1">
      <alignment horizontal="right" vertical="center"/>
    </xf>
    <xf numFmtId="0" fontId="58" fillId="41" borderId="46" xfId="3" applyFont="1" applyFill="1" applyBorder="1" applyAlignment="1">
      <alignment vertical="top" wrapText="1"/>
    </xf>
    <xf numFmtId="0" fontId="11" fillId="0" borderId="46" xfId="3" applyFont="1" applyBorder="1" applyAlignment="1">
      <alignment vertical="top" wrapText="1"/>
    </xf>
    <xf numFmtId="0" fontId="97" fillId="0" borderId="67" xfId="3" applyFont="1" applyBorder="1" applyAlignment="1">
      <alignment vertical="top" wrapText="1"/>
    </xf>
    <xf numFmtId="0" fontId="13" fillId="0" borderId="46" xfId="3" applyBorder="1" applyAlignment="1">
      <alignment vertical="top" wrapText="1"/>
    </xf>
    <xf numFmtId="0" fontId="16" fillId="0" borderId="46" xfId="3" applyFont="1" applyBorder="1" applyAlignment="1">
      <alignment vertical="top" wrapText="1"/>
    </xf>
    <xf numFmtId="0" fontId="59" fillId="0" borderId="46" xfId="457" applyFont="1" applyBorder="1" applyAlignment="1">
      <alignment vertical="top" wrapText="1"/>
    </xf>
    <xf numFmtId="0" fontId="13" fillId="0" borderId="46" xfId="457" applyBorder="1" applyAlignment="1">
      <alignment vertical="top" wrapText="1"/>
    </xf>
    <xf numFmtId="0" fontId="97" fillId="0" borderId="46" xfId="3" applyFont="1" applyBorder="1" applyAlignment="1">
      <alignment vertical="top" wrapText="1"/>
    </xf>
    <xf numFmtId="0" fontId="11" fillId="0" borderId="67" xfId="3" applyFont="1" applyBorder="1" applyAlignment="1">
      <alignment vertical="top" wrapText="1"/>
    </xf>
    <xf numFmtId="0" fontId="16" fillId="0" borderId="67" xfId="3" applyFont="1" applyBorder="1" applyAlignment="1">
      <alignment vertical="top" wrapText="1"/>
    </xf>
    <xf numFmtId="0" fontId="17" fillId="0" borderId="46" xfId="3" applyFont="1" applyBorder="1" applyAlignment="1">
      <alignment vertical="top" wrapText="1"/>
    </xf>
    <xf numFmtId="0" fontId="4" fillId="0" borderId="46" xfId="3786" applyFont="1" applyBorder="1" applyAlignment="1">
      <alignment vertical="top"/>
    </xf>
    <xf numFmtId="0" fontId="58" fillId="41" borderId="67" xfId="3" applyFont="1" applyFill="1" applyBorder="1" applyAlignment="1">
      <alignment vertical="top" wrapText="1"/>
    </xf>
    <xf numFmtId="0" fontId="16" fillId="0" borderId="125" xfId="194" applyFont="1" applyBorder="1" applyAlignment="1">
      <alignment vertical="top" wrapText="1"/>
    </xf>
    <xf numFmtId="0" fontId="11" fillId="0" borderId="125" xfId="194" applyFont="1" applyBorder="1" applyAlignment="1">
      <alignment vertical="top" wrapText="1"/>
    </xf>
    <xf numFmtId="0" fontId="16" fillId="0" borderId="130" xfId="0" applyFont="1" applyBorder="1" applyAlignment="1">
      <alignment horizontal="left" vertical="top" wrapText="1"/>
    </xf>
    <xf numFmtId="0" fontId="16" fillId="0" borderId="39" xfId="3" applyFont="1" applyBorder="1" applyAlignment="1">
      <alignment vertical="top" wrapText="1"/>
    </xf>
    <xf numFmtId="0" fontId="59" fillId="0" borderId="46" xfId="3" applyFont="1" applyBorder="1" applyAlignment="1">
      <alignment vertical="top" wrapText="1"/>
    </xf>
    <xf numFmtId="0" fontId="13" fillId="0" borderId="74" xfId="3" applyBorder="1" applyAlignment="1">
      <alignment vertical="top" wrapText="1"/>
    </xf>
    <xf numFmtId="0" fontId="2" fillId="0" borderId="131" xfId="194" applyBorder="1" applyAlignment="1">
      <alignment vertical="top" wrapText="1"/>
    </xf>
    <xf numFmtId="0" fontId="2" fillId="42" borderId="67" xfId="3" applyFont="1" applyFill="1" applyBorder="1" applyAlignment="1">
      <alignment vertical="top" wrapText="1"/>
    </xf>
    <xf numFmtId="0" fontId="97" fillId="0" borderId="67" xfId="3" applyFont="1" applyBorder="1" applyAlignment="1">
      <alignment horizontal="center" vertical="top"/>
    </xf>
    <xf numFmtId="0" fontId="13" fillId="0" borderId="110" xfId="3" applyBorder="1" applyAlignment="1">
      <alignment vertical="top" wrapText="1"/>
    </xf>
    <xf numFmtId="0" fontId="2" fillId="0" borderId="141" xfId="0" applyFont="1" applyBorder="1" applyAlignment="1">
      <alignment horizontal="left" vertical="top" wrapText="1"/>
    </xf>
    <xf numFmtId="0" fontId="97" fillId="0" borderId="0" xfId="3" applyFont="1" applyAlignment="1">
      <alignment vertical="top" wrapText="1"/>
    </xf>
    <xf numFmtId="0" fontId="2" fillId="0" borderId="0" xfId="3" applyFont="1" applyAlignment="1">
      <alignment vertical="top" wrapText="1"/>
    </xf>
    <xf numFmtId="0" fontId="16" fillId="0" borderId="0" xfId="3" applyFont="1" applyAlignment="1">
      <alignment vertical="top" wrapText="1"/>
    </xf>
    <xf numFmtId="0" fontId="13" fillId="0" borderId="67" xfId="3" applyBorder="1" applyAlignment="1">
      <alignment vertical="top" wrapText="1"/>
    </xf>
    <xf numFmtId="4" fontId="97" fillId="0" borderId="67" xfId="577" applyNumberFormat="1" applyFont="1" applyBorder="1" applyAlignment="1">
      <alignment horizontal="left" vertical="top" wrapText="1"/>
    </xf>
    <xf numFmtId="0" fontId="16" fillId="42" borderId="67" xfId="3" applyFont="1" applyFill="1" applyBorder="1" applyAlignment="1">
      <alignment vertical="top" wrapText="1"/>
    </xf>
    <xf numFmtId="0" fontId="16" fillId="0" borderId="125" xfId="4172" applyFont="1" applyBorder="1" applyAlignment="1">
      <alignment vertical="top" wrapText="1"/>
    </xf>
    <xf numFmtId="0" fontId="16" fillId="61" borderId="125" xfId="4172" applyFont="1" applyFill="1" applyBorder="1" applyAlignment="1">
      <alignment vertical="top" wrapText="1"/>
    </xf>
    <xf numFmtId="0" fontId="2" fillId="0" borderId="125" xfId="4172" applyFont="1" applyBorder="1" applyAlignment="1">
      <alignment vertical="top" wrapText="1"/>
    </xf>
    <xf numFmtId="0" fontId="11" fillId="0" borderId="64" xfId="3" applyFont="1" applyBorder="1" applyAlignment="1">
      <alignment vertical="top" wrapText="1"/>
    </xf>
    <xf numFmtId="0" fontId="16" fillId="0" borderId="58" xfId="3" applyFont="1" applyBorder="1" applyAlignment="1">
      <alignment vertical="top" wrapText="1"/>
    </xf>
    <xf numFmtId="0" fontId="99" fillId="0" borderId="57" xfId="3" applyFont="1" applyBorder="1" applyAlignment="1">
      <alignment vertical="top" wrapText="1"/>
    </xf>
    <xf numFmtId="0" fontId="100" fillId="0" borderId="57" xfId="3" applyFont="1" applyBorder="1" applyAlignment="1">
      <alignment vertical="top" wrapText="1"/>
    </xf>
    <xf numFmtId="0" fontId="2" fillId="0" borderId="52" xfId="3786" applyFont="1" applyBorder="1" applyAlignment="1">
      <alignment vertical="top" wrapText="1"/>
    </xf>
    <xf numFmtId="0" fontId="16" fillId="0" borderId="1" xfId="3" applyFont="1" applyBorder="1" applyAlignment="1">
      <alignment vertical="top" wrapText="1"/>
    </xf>
    <xf numFmtId="0" fontId="97" fillId="61" borderId="67" xfId="3" applyFont="1" applyFill="1" applyBorder="1" applyAlignment="1">
      <alignment vertical="top" wrapText="1"/>
    </xf>
    <xf numFmtId="0" fontId="13" fillId="0" borderId="0" xfId="3" applyAlignment="1">
      <alignment vertical="top" wrapText="1"/>
    </xf>
    <xf numFmtId="0" fontId="97" fillId="0" borderId="67" xfId="3" applyFont="1" applyBorder="1" applyAlignment="1">
      <alignment horizontal="left" vertical="top" wrapText="1"/>
    </xf>
    <xf numFmtId="0" fontId="2" fillId="0" borderId="67" xfId="3" applyFont="1" applyBorder="1" applyAlignment="1">
      <alignment horizontal="left" vertical="top" wrapText="1"/>
    </xf>
    <xf numFmtId="0" fontId="11" fillId="0" borderId="0" xfId="3" applyFont="1" applyAlignment="1">
      <alignment vertical="top" wrapText="1"/>
    </xf>
    <xf numFmtId="0" fontId="97" fillId="0" borderId="157" xfId="3" applyFont="1" applyBorder="1" applyAlignment="1">
      <alignment vertical="top" wrapText="1"/>
    </xf>
    <xf numFmtId="0" fontId="11" fillId="0" borderId="102" xfId="3" applyFont="1" applyBorder="1" applyAlignment="1">
      <alignment vertical="top" wrapText="1"/>
    </xf>
    <xf numFmtId="0" fontId="16" fillId="42" borderId="102" xfId="3" applyFont="1" applyFill="1" applyBorder="1" applyAlignment="1">
      <alignment vertical="top" wrapText="1"/>
    </xf>
    <xf numFmtId="0" fontId="2" fillId="0" borderId="102" xfId="3" applyFont="1" applyBorder="1" applyAlignment="1">
      <alignment vertical="top" wrapText="1"/>
    </xf>
    <xf numFmtId="0" fontId="97" fillId="0" borderId="102" xfId="3" applyFont="1" applyBorder="1" applyAlignment="1">
      <alignment vertical="top" wrapText="1"/>
    </xf>
    <xf numFmtId="0" fontId="97" fillId="0" borderId="66" xfId="3" applyFont="1" applyBorder="1" applyAlignment="1">
      <alignment vertical="top" wrapText="1"/>
    </xf>
    <xf numFmtId="0" fontId="97" fillId="0" borderId="0" xfId="3" applyFont="1" applyAlignment="1">
      <alignment horizontal="center" vertical="top"/>
    </xf>
    <xf numFmtId="0" fontId="11" fillId="0" borderId="106" xfId="3787" applyFont="1" applyBorder="1" applyAlignment="1">
      <alignment horizontal="center" vertical="top" wrapText="1"/>
    </xf>
    <xf numFmtId="0" fontId="13" fillId="0" borderId="46" xfId="3" applyBorder="1" applyAlignment="1">
      <alignment horizontal="center" vertical="top" wrapText="1"/>
    </xf>
    <xf numFmtId="0" fontId="97" fillId="0" borderId="106" xfId="3787" applyBorder="1" applyAlignment="1">
      <alignment horizontal="center" vertical="top" wrapText="1"/>
    </xf>
    <xf numFmtId="0" fontId="13" fillId="0" borderId="64" xfId="3" applyBorder="1" applyAlignment="1">
      <alignment horizontal="center" vertical="top" wrapText="1"/>
    </xf>
    <xf numFmtId="0" fontId="13" fillId="0" borderId="107" xfId="3" applyBorder="1" applyAlignment="1">
      <alignment horizontal="center" vertical="top" wrapText="1"/>
    </xf>
    <xf numFmtId="0" fontId="13" fillId="0" borderId="68" xfId="3" applyBorder="1" applyAlignment="1">
      <alignment horizontal="center" vertical="top"/>
    </xf>
    <xf numFmtId="0" fontId="97" fillId="0" borderId="71" xfId="3787" applyBorder="1" applyAlignment="1">
      <alignment horizontal="center" vertical="top" wrapText="1"/>
    </xf>
    <xf numFmtId="0" fontId="17" fillId="0" borderId="108" xfId="3" applyFont="1" applyBorder="1" applyAlignment="1">
      <alignment horizontal="center" vertical="top" wrapText="1"/>
    </xf>
    <xf numFmtId="0" fontId="17" fillId="0" borderId="46" xfId="3" applyFont="1" applyBorder="1" applyAlignment="1">
      <alignment horizontal="center" vertical="top" wrapText="1"/>
    </xf>
    <xf numFmtId="0" fontId="17" fillId="0" borderId="67" xfId="3" applyFont="1" applyBorder="1" applyAlignment="1">
      <alignment horizontal="center" vertical="top"/>
    </xf>
    <xf numFmtId="0" fontId="13" fillId="0" borderId="67" xfId="3" applyBorder="1" applyAlignment="1">
      <alignment horizontal="center" vertical="top"/>
    </xf>
    <xf numFmtId="0" fontId="2" fillId="0" borderId="67" xfId="3" applyFont="1" applyBorder="1" applyAlignment="1">
      <alignment horizontal="center" vertical="top"/>
    </xf>
    <xf numFmtId="0" fontId="2" fillId="0" borderId="125" xfId="194" applyBorder="1" applyAlignment="1">
      <alignment horizontal="center" vertical="top"/>
    </xf>
    <xf numFmtId="0" fontId="2" fillId="0" borderId="129" xfId="194" applyBorder="1" applyAlignment="1">
      <alignment horizontal="center" vertical="top"/>
    </xf>
    <xf numFmtId="0" fontId="2" fillId="0" borderId="131" xfId="194" applyBorder="1" applyAlignment="1">
      <alignment horizontal="center" vertical="top"/>
    </xf>
    <xf numFmtId="0" fontId="2" fillId="0" borderId="143" xfId="194" applyBorder="1" applyAlignment="1">
      <alignment horizontal="center" vertical="top"/>
    </xf>
    <xf numFmtId="0" fontId="2" fillId="0" borderId="67" xfId="194" applyBorder="1" applyAlignment="1">
      <alignment horizontal="center" vertical="top"/>
    </xf>
    <xf numFmtId="0" fontId="13" fillId="0" borderId="59" xfId="3" applyBorder="1" applyAlignment="1">
      <alignment horizontal="center" vertical="top" wrapText="1"/>
    </xf>
    <xf numFmtId="0" fontId="13" fillId="0" borderId="52" xfId="3" applyBorder="1" applyAlignment="1">
      <alignment horizontal="center" vertical="top" wrapText="1"/>
    </xf>
    <xf numFmtId="0" fontId="13" fillId="0" borderId="62" xfId="3" applyBorder="1" applyAlignment="1">
      <alignment horizontal="center" vertical="top" wrapText="1"/>
    </xf>
    <xf numFmtId="0" fontId="11" fillId="0" borderId="67" xfId="3" applyFont="1" applyBorder="1" applyAlignment="1">
      <alignment horizontal="center" vertical="top"/>
    </xf>
    <xf numFmtId="0" fontId="97" fillId="0" borderId="109" xfId="3" applyFont="1" applyBorder="1" applyAlignment="1">
      <alignment horizontal="center" vertical="top"/>
    </xf>
    <xf numFmtId="1" fontId="97" fillId="0" borderId="67" xfId="577" applyNumberFormat="1" applyFont="1" applyBorder="1" applyAlignment="1">
      <alignment horizontal="center" vertical="top" wrapText="1"/>
    </xf>
    <xf numFmtId="0" fontId="97" fillId="0" borderId="70" xfId="3" applyFont="1" applyBorder="1" applyAlignment="1">
      <alignment horizontal="center" vertical="top"/>
    </xf>
    <xf numFmtId="0" fontId="97" fillId="0" borderId="58" xfId="3" applyFont="1" applyBorder="1" applyAlignment="1">
      <alignment horizontal="center" vertical="top"/>
    </xf>
    <xf numFmtId="0" fontId="13" fillId="0" borderId="58" xfId="3" applyBorder="1" applyAlignment="1">
      <alignment horizontal="center" vertical="top"/>
    </xf>
    <xf numFmtId="0" fontId="13" fillId="0" borderId="1" xfId="3" applyBorder="1" applyAlignment="1">
      <alignment horizontal="center" vertical="top"/>
    </xf>
    <xf numFmtId="0" fontId="97" fillId="0" borderId="1" xfId="3" applyFont="1" applyBorder="1" applyAlignment="1">
      <alignment horizontal="center" vertical="top"/>
    </xf>
    <xf numFmtId="0" fontId="97" fillId="0" borderId="32" xfId="3" applyFont="1" applyBorder="1" applyAlignment="1">
      <alignment horizontal="center" vertical="top"/>
    </xf>
    <xf numFmtId="2" fontId="17" fillId="0" borderId="67" xfId="3" applyNumberFormat="1" applyFont="1" applyBorder="1" applyAlignment="1">
      <alignment horizontal="center" vertical="top"/>
    </xf>
    <xf numFmtId="2" fontId="13" fillId="0" borderId="67" xfId="3" applyNumberFormat="1" applyBorder="1" applyAlignment="1">
      <alignment horizontal="center" vertical="top"/>
    </xf>
    <xf numFmtId="0" fontId="13" fillId="0" borderId="67" xfId="3" quotePrefix="1" applyBorder="1" applyAlignment="1">
      <alignment horizontal="center" vertical="top"/>
    </xf>
    <xf numFmtId="0" fontId="13" fillId="0" borderId="157" xfId="3" applyBorder="1" applyAlignment="1">
      <alignment horizontal="center" vertical="top"/>
    </xf>
    <xf numFmtId="0" fontId="97" fillId="0" borderId="157" xfId="3" applyFont="1" applyBorder="1" applyAlignment="1">
      <alignment horizontal="center" vertical="top"/>
    </xf>
    <xf numFmtId="0" fontId="97" fillId="0" borderId="67" xfId="3" quotePrefix="1" applyFont="1" applyBorder="1" applyAlignment="1">
      <alignment horizontal="center" vertical="top"/>
    </xf>
    <xf numFmtId="2" fontId="97" fillId="0" borderId="67" xfId="3" applyNumberFormat="1" applyFont="1" applyBorder="1" applyAlignment="1">
      <alignment horizontal="center" vertical="top"/>
    </xf>
    <xf numFmtId="0" fontId="2" fillId="0" borderId="125" xfId="4172" applyFont="1" applyBorder="1" applyAlignment="1">
      <alignment horizontal="center" vertical="top"/>
    </xf>
    <xf numFmtId="0" fontId="17" fillId="0" borderId="32" xfId="3" applyFont="1" applyBorder="1" applyAlignment="1">
      <alignment horizontal="center" vertical="top"/>
    </xf>
    <xf numFmtId="0" fontId="11" fillId="0" borderId="32" xfId="3" applyFont="1" applyBorder="1" applyAlignment="1">
      <alignment horizontal="center" vertical="top"/>
    </xf>
    <xf numFmtId="49" fontId="13" fillId="0" borderId="113" xfId="3" applyNumberFormat="1" applyBorder="1" applyAlignment="1">
      <alignment horizontal="center" vertical="top" wrapText="1"/>
    </xf>
    <xf numFmtId="0" fontId="97" fillId="0" borderId="112" xfId="3" applyFont="1" applyBorder="1" applyAlignment="1">
      <alignment horizontal="center" vertical="top" wrapText="1"/>
    </xf>
    <xf numFmtId="43" fontId="97" fillId="0" borderId="0" xfId="3786" applyNumberFormat="1" applyAlignment="1">
      <alignment vertical="center"/>
    </xf>
    <xf numFmtId="179" fontId="11" fillId="0" borderId="67" xfId="3" quotePrefix="1" applyNumberFormat="1" applyFont="1" applyBorder="1" applyAlignment="1">
      <alignment horizontal="center" vertical="top"/>
    </xf>
    <xf numFmtId="0" fontId="14" fillId="0" borderId="67" xfId="3" applyFont="1" applyBorder="1" applyAlignment="1">
      <alignment horizontal="center" vertical="top"/>
    </xf>
    <xf numFmtId="0" fontId="58" fillId="41" borderId="68" xfId="3" applyFont="1" applyFill="1" applyBorder="1" applyAlignment="1">
      <alignment vertical="top" wrapText="1"/>
    </xf>
    <xf numFmtId="179" fontId="97" fillId="0" borderId="67" xfId="3" quotePrefix="1" applyNumberFormat="1" applyFont="1" applyBorder="1" applyAlignment="1">
      <alignment horizontal="center" vertical="top"/>
    </xf>
    <xf numFmtId="0" fontId="97" fillId="0" borderId="46" xfId="457" applyFont="1" applyBorder="1" applyAlignment="1">
      <alignment horizontal="center" vertical="top" wrapText="1"/>
    </xf>
    <xf numFmtId="0" fontId="11" fillId="0" borderId="52" xfId="457" applyFont="1" applyBorder="1" applyAlignment="1">
      <alignment vertical="top" wrapText="1"/>
    </xf>
    <xf numFmtId="49" fontId="97" fillId="0" borderId="46" xfId="3786" applyNumberFormat="1" applyBorder="1" applyAlignment="1">
      <alignment horizontal="center" vertical="top"/>
    </xf>
    <xf numFmtId="0" fontId="97" fillId="0" borderId="68" xfId="3" applyFont="1" applyBorder="1" applyAlignment="1">
      <alignment vertical="top" wrapText="1"/>
    </xf>
    <xf numFmtId="0" fontId="13" fillId="0" borderId="52" xfId="3" applyBorder="1" applyAlignment="1">
      <alignment vertical="top" wrapText="1"/>
    </xf>
    <xf numFmtId="0" fontId="97" fillId="0" borderId="46" xfId="3" applyFont="1" applyBorder="1" applyAlignment="1">
      <alignment horizontal="center" vertical="top"/>
    </xf>
    <xf numFmtId="0" fontId="11" fillId="0" borderId="52" xfId="3" applyFont="1" applyBorder="1" applyAlignment="1">
      <alignment vertical="top" wrapText="1"/>
    </xf>
    <xf numFmtId="0" fontId="16" fillId="0" borderId="52" xfId="3" applyFont="1" applyBorder="1" applyAlignment="1">
      <alignment vertical="top" wrapText="1"/>
    </xf>
    <xf numFmtId="0" fontId="97" fillId="0" borderId="52" xfId="3" applyFont="1" applyBorder="1" applyAlignment="1">
      <alignment vertical="top" wrapText="1"/>
    </xf>
    <xf numFmtId="0" fontId="14" fillId="0" borderId="46" xfId="3" applyFont="1" applyBorder="1" applyAlignment="1">
      <alignment horizontal="center" vertical="top"/>
    </xf>
    <xf numFmtId="0" fontId="58" fillId="0" borderId="52" xfId="3" applyFont="1" applyBorder="1" applyAlignment="1">
      <alignment vertical="top" wrapText="1"/>
    </xf>
    <xf numFmtId="0" fontId="61" fillId="0" borderId="52" xfId="3" applyFont="1" applyBorder="1" applyAlignment="1">
      <alignment vertical="top" wrapText="1"/>
    </xf>
    <xf numFmtId="0" fontId="58" fillId="0" borderId="68" xfId="3" applyFont="1" applyBorder="1" applyAlignment="1">
      <alignment vertical="top" wrapText="1"/>
    </xf>
    <xf numFmtId="0" fontId="11" fillId="0" borderId="67" xfId="3" quotePrefix="1" applyFont="1" applyBorder="1" applyAlignment="1">
      <alignment horizontal="center" vertical="top"/>
    </xf>
    <xf numFmtId="0" fontId="11" fillId="0" borderId="68" xfId="3" applyFont="1" applyBorder="1" applyAlignment="1">
      <alignment vertical="top"/>
    </xf>
    <xf numFmtId="0" fontId="11" fillId="0" borderId="68" xfId="3" applyFont="1" applyBorder="1" applyAlignment="1">
      <alignment vertical="top" wrapText="1"/>
    </xf>
    <xf numFmtId="0" fontId="2" fillId="0" borderId="67" xfId="3" quotePrefix="1" applyFont="1" applyBorder="1" applyAlignment="1">
      <alignment horizontal="center" vertical="top"/>
    </xf>
    <xf numFmtId="0" fontId="97" fillId="0" borderId="52" xfId="3786" applyBorder="1" applyAlignment="1">
      <alignment vertical="top" wrapText="1"/>
    </xf>
    <xf numFmtId="0" fontId="8" fillId="0" borderId="0" xfId="3785" applyFont="1"/>
    <xf numFmtId="44" fontId="8" fillId="0" borderId="0" xfId="3785" applyNumberFormat="1" applyFont="1"/>
    <xf numFmtId="0" fontId="10" fillId="0" borderId="0" xfId="3785" applyFont="1" applyAlignment="1">
      <alignment horizontal="center" vertical="center"/>
    </xf>
    <xf numFmtId="167" fontId="11" fillId="0" borderId="153" xfId="3" applyNumberFormat="1" applyFont="1" applyBorder="1" applyAlignment="1">
      <alignment horizontal="right" vertical="top" wrapText="1"/>
    </xf>
    <xf numFmtId="167" fontId="13" fillId="0" borderId="153" xfId="3" applyNumberFormat="1" applyBorder="1" applyAlignment="1">
      <alignment horizontal="right" vertical="top" wrapText="1"/>
    </xf>
    <xf numFmtId="167" fontId="11" fillId="0" borderId="105" xfId="3788" applyNumberFormat="1" applyFont="1" applyBorder="1" applyAlignment="1">
      <alignment vertical="top"/>
    </xf>
    <xf numFmtId="167" fontId="11" fillId="0" borderId="153" xfId="3788" applyNumberFormat="1" applyFont="1" applyBorder="1" applyAlignment="1">
      <alignment vertical="top"/>
    </xf>
    <xf numFmtId="167" fontId="4" fillId="0" borderId="160" xfId="1009" applyFont="1" applyBorder="1" applyAlignment="1">
      <alignment horizontal="right" vertical="center"/>
    </xf>
    <xf numFmtId="167" fontId="4" fillId="0" borderId="114" xfId="1009" applyFont="1" applyBorder="1" applyAlignment="1">
      <alignment horizontal="right" vertical="center"/>
    </xf>
    <xf numFmtId="167" fontId="97" fillId="0" borderId="114" xfId="1009" applyFont="1" applyFill="1" applyBorder="1" applyAlignment="1">
      <alignment horizontal="right" vertical="center"/>
    </xf>
    <xf numFmtId="178" fontId="97" fillId="0" borderId="156" xfId="3786" applyNumberFormat="1" applyBorder="1" applyAlignment="1">
      <alignment vertical="center" wrapText="1"/>
    </xf>
    <xf numFmtId="167" fontId="11" fillId="0" borderId="114" xfId="1009" applyFont="1" applyFill="1" applyBorder="1" applyAlignment="1">
      <alignment horizontal="right" vertical="center"/>
    </xf>
    <xf numFmtId="178" fontId="2" fillId="0" borderId="156" xfId="3786" applyNumberFormat="1" applyFont="1" applyBorder="1" applyAlignment="1">
      <alignment vertical="center" wrapText="1"/>
    </xf>
    <xf numFmtId="0" fontId="2" fillId="0" borderId="161" xfId="8446" applyBorder="1" applyAlignment="1">
      <alignment vertical="center"/>
    </xf>
    <xf numFmtId="166" fontId="2" fillId="0" borderId="162" xfId="8446" applyNumberFormat="1" applyBorder="1" applyAlignment="1">
      <alignment vertical="center"/>
    </xf>
    <xf numFmtId="0" fontId="11" fillId="4" borderId="50" xfId="0" applyFont="1" applyFill="1" applyBorder="1" applyAlignment="1">
      <alignment horizontal="center" vertical="center"/>
    </xf>
    <xf numFmtId="17" fontId="11" fillId="4" borderId="50" xfId="0" applyNumberFormat="1" applyFont="1" applyFill="1" applyBorder="1" applyAlignment="1">
      <alignment horizontal="center" vertical="center"/>
    </xf>
    <xf numFmtId="1" fontId="11" fillId="0" borderId="0" xfId="8446" applyNumberFormat="1" applyFont="1" applyAlignment="1">
      <alignment horizontal="left" vertical="center"/>
    </xf>
    <xf numFmtId="0" fontId="9" fillId="0" borderId="0" xfId="8448" applyFont="1" applyAlignment="1">
      <alignment horizontal="left" vertical="center"/>
    </xf>
    <xf numFmtId="0" fontId="10" fillId="0" borderId="0" xfId="0" applyFont="1" applyAlignment="1">
      <alignment vertical="center"/>
    </xf>
    <xf numFmtId="0" fontId="11" fillId="0" borderId="0" xfId="0" applyFont="1" applyAlignment="1">
      <alignment horizontal="left" vertical="center"/>
    </xf>
    <xf numFmtId="0" fontId="2" fillId="0" borderId="152" xfId="8446" applyBorder="1" applyAlignment="1">
      <alignment vertical="center"/>
    </xf>
    <xf numFmtId="168" fontId="14" fillId="2" borderId="164" xfId="3" applyNumberFormat="1" applyFont="1" applyFill="1" applyBorder="1" applyAlignment="1">
      <alignment horizontal="center" vertical="center" wrapText="1"/>
    </xf>
    <xf numFmtId="167" fontId="11" fillId="60" borderId="165" xfId="3788" applyNumberFormat="1" applyFont="1" applyFill="1" applyBorder="1" applyAlignment="1">
      <alignment vertical="top"/>
    </xf>
    <xf numFmtId="167" fontId="11" fillId="60" borderId="166" xfId="3" applyNumberFormat="1" applyFont="1" applyFill="1" applyBorder="1" applyAlignment="1">
      <alignment horizontal="right" vertical="top" wrapText="1"/>
    </xf>
    <xf numFmtId="167" fontId="97" fillId="60" borderId="166" xfId="3" applyNumberFormat="1" applyFont="1" applyFill="1" applyBorder="1" applyAlignment="1">
      <alignment horizontal="right" vertical="top" wrapText="1"/>
    </xf>
    <xf numFmtId="167" fontId="97" fillId="60" borderId="166" xfId="457" applyNumberFormat="1" applyFont="1" applyFill="1" applyBorder="1" applyAlignment="1">
      <alignment horizontal="right" vertical="top" wrapText="1"/>
    </xf>
    <xf numFmtId="168" fontId="14" fillId="2" borderId="173" xfId="3" applyNumberFormat="1" applyFont="1" applyFill="1" applyBorder="1" applyAlignment="1">
      <alignment horizontal="center" vertical="center" wrapText="1"/>
    </xf>
    <xf numFmtId="167" fontId="11" fillId="0" borderId="174" xfId="3788" applyNumberFormat="1" applyFont="1" applyBorder="1" applyAlignment="1">
      <alignment vertical="top"/>
    </xf>
    <xf numFmtId="167" fontId="11" fillId="0" borderId="175" xfId="3" applyNumberFormat="1" applyFont="1" applyBorder="1" applyAlignment="1">
      <alignment horizontal="right" vertical="top" wrapText="1"/>
    </xf>
    <xf numFmtId="167" fontId="13" fillId="0" borderId="175" xfId="3" applyNumberFormat="1" applyBorder="1" applyAlignment="1">
      <alignment horizontal="right" vertical="top" wrapText="1"/>
    </xf>
    <xf numFmtId="167" fontId="97" fillId="0" borderId="175" xfId="3788" applyNumberFormat="1" applyBorder="1" applyAlignment="1">
      <alignment vertical="top"/>
    </xf>
    <xf numFmtId="167" fontId="11" fillId="0" borderId="177" xfId="3788" applyNumberFormat="1" applyFont="1" applyBorder="1" applyAlignment="1">
      <alignment vertical="top"/>
    </xf>
    <xf numFmtId="167" fontId="97" fillId="0" borderId="178" xfId="3788" applyNumberFormat="1" applyBorder="1" applyAlignment="1">
      <alignment vertical="top"/>
    </xf>
    <xf numFmtId="43" fontId="13" fillId="0" borderId="175" xfId="3792" applyNumberFormat="1" applyFont="1" applyFill="1" applyBorder="1" applyAlignment="1">
      <alignment horizontal="right" vertical="center" wrapText="1"/>
    </xf>
    <xf numFmtId="43" fontId="4" fillId="60" borderId="168" xfId="1009" applyNumberFormat="1" applyFont="1" applyFill="1" applyBorder="1" applyAlignment="1">
      <alignment horizontal="right" vertical="center"/>
    </xf>
    <xf numFmtId="43" fontId="97" fillId="60" borderId="168" xfId="1009" applyNumberFormat="1" applyFont="1" applyFill="1" applyBorder="1" applyAlignment="1">
      <alignment horizontal="right" vertical="center"/>
    </xf>
    <xf numFmtId="43" fontId="97" fillId="60" borderId="169" xfId="3786" applyNumberFormat="1" applyFill="1" applyBorder="1" applyAlignment="1">
      <alignment horizontal="right" vertical="center" wrapText="1"/>
    </xf>
    <xf numFmtId="43" fontId="4" fillId="0" borderId="175" xfId="1009" applyNumberFormat="1" applyFont="1" applyFill="1" applyBorder="1" applyAlignment="1">
      <alignment horizontal="right" vertical="center"/>
    </xf>
    <xf numFmtId="43" fontId="97" fillId="0" borderId="175" xfId="1009" applyNumberFormat="1" applyFont="1" applyFill="1" applyBorder="1" applyAlignment="1">
      <alignment horizontal="right" vertical="center"/>
    </xf>
    <xf numFmtId="43" fontId="11" fillId="0" borderId="177" xfId="1009" applyNumberFormat="1" applyFont="1" applyFill="1" applyBorder="1" applyAlignment="1">
      <alignment horizontal="right" vertical="center"/>
    </xf>
    <xf numFmtId="43" fontId="11" fillId="0" borderId="178" xfId="1009" applyNumberFormat="1" applyFont="1" applyFill="1" applyBorder="1" applyAlignment="1">
      <alignment horizontal="right" vertical="center"/>
    </xf>
    <xf numFmtId="43" fontId="11" fillId="0" borderId="180" xfId="1009" applyNumberFormat="1" applyFont="1" applyFill="1" applyBorder="1" applyAlignment="1">
      <alignment horizontal="right" vertical="center"/>
    </xf>
    <xf numFmtId="166" fontId="12" fillId="0" borderId="0" xfId="0" applyNumberFormat="1" applyFont="1"/>
    <xf numFmtId="0" fontId="2" fillId="0" borderId="0" xfId="0" applyFont="1"/>
    <xf numFmtId="166" fontId="126" fillId="0" borderId="0" xfId="0" applyNumberFormat="1" applyFont="1"/>
    <xf numFmtId="0" fontId="2" fillId="0" borderId="0" xfId="8447" applyAlignment="1">
      <alignment vertical="center"/>
    </xf>
    <xf numFmtId="0" fontId="2" fillId="0" borderId="46" xfId="3" applyFont="1" applyBorder="1" applyAlignment="1">
      <alignment vertical="top" wrapText="1"/>
    </xf>
    <xf numFmtId="0" fontId="13" fillId="0" borderId="187" xfId="3" applyBorder="1" applyAlignment="1">
      <alignment horizontal="center" vertical="top"/>
    </xf>
    <xf numFmtId="0" fontId="2" fillId="0" borderId="187" xfId="3" applyFont="1" applyBorder="1" applyAlignment="1">
      <alignment vertical="top" wrapText="1"/>
    </xf>
    <xf numFmtId="0" fontId="2" fillId="0" borderId="192" xfId="3" applyFont="1" applyBorder="1" applyAlignment="1">
      <alignment horizontal="center" vertical="top"/>
    </xf>
    <xf numFmtId="0" fontId="11" fillId="0" borderId="192" xfId="3" applyFont="1" applyBorder="1" applyAlignment="1">
      <alignment vertical="top" wrapText="1"/>
    </xf>
    <xf numFmtId="0" fontId="99" fillId="0" borderId="185" xfId="3" applyFont="1" applyBorder="1" applyAlignment="1">
      <alignment vertical="top" wrapText="1"/>
    </xf>
    <xf numFmtId="0" fontId="100" fillId="0" borderId="185" xfId="3" applyFont="1" applyBorder="1" applyAlignment="1">
      <alignment vertical="top" wrapText="1"/>
    </xf>
    <xf numFmtId="0" fontId="2" fillId="0" borderId="0" xfId="8447" applyAlignment="1">
      <alignment vertical="top"/>
    </xf>
    <xf numFmtId="1" fontId="14" fillId="0" borderId="69" xfId="3" applyNumberFormat="1" applyFont="1" applyBorder="1" applyAlignment="1">
      <alignment horizontal="center" vertical="center" wrapText="1"/>
    </xf>
    <xf numFmtId="0" fontId="16" fillId="42" borderId="187" xfId="3" applyFont="1" applyFill="1" applyBorder="1" applyAlignment="1">
      <alignment vertical="top" wrapText="1"/>
    </xf>
    <xf numFmtId="44" fontId="8" fillId="0" borderId="0" xfId="3785" applyNumberFormat="1" applyFont="1" applyAlignment="1">
      <alignment vertical="center"/>
    </xf>
    <xf numFmtId="0" fontId="2" fillId="0" borderId="110" xfId="3" applyFont="1" applyBorder="1" applyAlignment="1">
      <alignment vertical="top" wrapText="1"/>
    </xf>
    <xf numFmtId="0" fontId="7" fillId="0" borderId="0" xfId="3785" applyFont="1" applyAlignment="1">
      <alignment vertical="center"/>
    </xf>
    <xf numFmtId="0" fontId="11" fillId="0" borderId="0" xfId="3785" applyFont="1" applyAlignment="1">
      <alignment vertical="center"/>
    </xf>
    <xf numFmtId="0" fontId="10" fillId="0" borderId="0" xfId="8446" applyFont="1" applyAlignment="1">
      <alignment vertical="center"/>
    </xf>
    <xf numFmtId="0" fontId="10" fillId="0" borderId="0" xfId="3785" applyFont="1"/>
    <xf numFmtId="0" fontId="4" fillId="0" borderId="0" xfId="3785" quotePrefix="1" applyFont="1" applyAlignment="1">
      <alignment horizontal="left" vertical="center"/>
    </xf>
    <xf numFmtId="1" fontId="11" fillId="0" borderId="163" xfId="8446" applyNumberFormat="1" applyFont="1" applyBorder="1" applyAlignment="1">
      <alignment vertical="center"/>
    </xf>
    <xf numFmtId="0" fontId="11" fillId="0" borderId="194" xfId="8446" applyFont="1" applyBorder="1" applyAlignment="1">
      <alignment vertical="center"/>
    </xf>
    <xf numFmtId="0" fontId="2" fillId="0" borderId="195" xfId="3" applyFont="1" applyBorder="1" applyAlignment="1">
      <alignment vertical="top" wrapText="1"/>
    </xf>
    <xf numFmtId="49" fontId="13" fillId="0" borderId="195" xfId="3" applyNumberFormat="1" applyBorder="1" applyAlignment="1">
      <alignment horizontal="center" vertical="center" wrapText="1"/>
    </xf>
    <xf numFmtId="49" fontId="97" fillId="0" borderId="195" xfId="457" applyNumberFormat="1" applyFont="1" applyBorder="1" applyAlignment="1">
      <alignment horizontal="center" vertical="top" wrapText="1"/>
    </xf>
    <xf numFmtId="0" fontId="97" fillId="0" borderId="195" xfId="457" applyFont="1" applyBorder="1" applyAlignment="1">
      <alignment vertical="top" wrapText="1"/>
    </xf>
    <xf numFmtId="0" fontId="97" fillId="0" borderId="189" xfId="457" applyFont="1" applyBorder="1" applyAlignment="1">
      <alignment horizontal="center" vertical="top" wrapText="1"/>
    </xf>
    <xf numFmtId="1" fontId="97" fillId="0" borderId="190" xfId="457" applyNumberFormat="1" applyFont="1" applyBorder="1" applyAlignment="1">
      <alignment horizontal="center" vertical="top" wrapText="1"/>
    </xf>
    <xf numFmtId="167" fontId="97" fillId="0" borderId="180" xfId="3788" applyNumberFormat="1" applyBorder="1" applyAlignment="1">
      <alignment vertical="top"/>
    </xf>
    <xf numFmtId="167" fontId="97" fillId="0" borderId="184" xfId="3788" applyNumberFormat="1" applyBorder="1" applyAlignment="1">
      <alignment vertical="top"/>
    </xf>
    <xf numFmtId="0" fontId="2" fillId="0" borderId="195" xfId="457" applyFont="1" applyBorder="1" applyAlignment="1">
      <alignment vertical="top" wrapText="1"/>
    </xf>
    <xf numFmtId="49" fontId="2" fillId="0" borderId="195" xfId="457" applyNumberFormat="1" applyFont="1" applyBorder="1" applyAlignment="1">
      <alignment horizontal="center" vertical="top" wrapText="1"/>
    </xf>
    <xf numFmtId="0" fontId="2" fillId="0" borderId="195" xfId="3" applyFont="1" applyBorder="1" applyAlignment="1">
      <alignment horizontal="center" vertical="top" wrapText="1"/>
    </xf>
    <xf numFmtId="0" fontId="2" fillId="0" borderId="189" xfId="3" applyFont="1" applyBorder="1" applyAlignment="1">
      <alignment horizontal="center" vertical="top" wrapText="1"/>
    </xf>
    <xf numFmtId="0" fontId="2" fillId="0" borderId="195" xfId="457" applyFont="1" applyBorder="1" applyAlignment="1">
      <alignment horizontal="center" vertical="top" wrapText="1"/>
    </xf>
    <xf numFmtId="0" fontId="11" fillId="0" borderId="195" xfId="457" applyFont="1" applyBorder="1" applyAlignment="1">
      <alignment vertical="top" wrapText="1"/>
    </xf>
    <xf numFmtId="0" fontId="2" fillId="0" borderId="189" xfId="0" applyFont="1" applyBorder="1" applyAlignment="1">
      <alignment horizontal="center" vertical="top"/>
    </xf>
    <xf numFmtId="167" fontId="2" fillId="0" borderId="0" xfId="0" applyNumberFormat="1" applyFont="1" applyAlignment="1">
      <alignment vertical="top"/>
    </xf>
    <xf numFmtId="49" fontId="2" fillId="0" borderId="195" xfId="0" applyNumberFormat="1" applyFont="1" applyBorder="1" applyAlignment="1">
      <alignment horizontal="center" vertical="top"/>
    </xf>
    <xf numFmtId="0" fontId="2" fillId="0" borderId="195" xfId="0" applyFont="1" applyBorder="1" applyAlignment="1">
      <alignment vertical="top" wrapText="1"/>
    </xf>
    <xf numFmtId="0" fontId="2" fillId="0" borderId="0" xfId="0" applyFont="1" applyAlignment="1">
      <alignment vertical="top"/>
    </xf>
    <xf numFmtId="0" fontId="11" fillId="0" borderId="195" xfId="0" applyFont="1" applyBorder="1" applyAlignment="1">
      <alignment vertical="top" wrapText="1"/>
    </xf>
    <xf numFmtId="0" fontId="16" fillId="0" borderId="195" xfId="0" applyFont="1" applyBorder="1" applyAlignment="1">
      <alignment vertical="top" wrapText="1"/>
    </xf>
    <xf numFmtId="0" fontId="2" fillId="0" borderId="195" xfId="3" applyFont="1" applyBorder="1" applyAlignment="1">
      <alignment horizontal="center" vertical="top"/>
    </xf>
    <xf numFmtId="0" fontId="16" fillId="0" borderId="195" xfId="3" applyFont="1" applyBorder="1" applyAlignment="1">
      <alignment vertical="top" wrapText="1"/>
    </xf>
    <xf numFmtId="0" fontId="11" fillId="0" borderId="195" xfId="3" applyFont="1" applyBorder="1" applyAlignment="1">
      <alignment vertical="top" wrapText="1"/>
    </xf>
    <xf numFmtId="0" fontId="11" fillId="0" borderId="184" xfId="50" applyNumberFormat="1" applyFont="1" applyBorder="1" applyAlignment="1">
      <alignment horizontal="center" vertical="top" wrapText="1"/>
    </xf>
    <xf numFmtId="49" fontId="11" fillId="0" borderId="195" xfId="457" applyNumberFormat="1" applyFont="1" applyBorder="1" applyAlignment="1">
      <alignment horizontal="center" vertical="top" wrapText="1"/>
    </xf>
    <xf numFmtId="0" fontId="11" fillId="0" borderId="189" xfId="457" applyFont="1" applyBorder="1" applyAlignment="1">
      <alignment horizontal="center" vertical="top" wrapText="1"/>
    </xf>
    <xf numFmtId="167" fontId="11" fillId="60" borderId="196" xfId="50" applyNumberFormat="1" applyFont="1" applyFill="1" applyBorder="1" applyAlignment="1">
      <alignment horizontal="center" vertical="top" wrapText="1"/>
    </xf>
    <xf numFmtId="167" fontId="11" fillId="0" borderId="177" xfId="183" applyNumberFormat="1" applyFont="1" applyBorder="1" applyAlignment="1">
      <alignment vertical="top"/>
    </xf>
    <xf numFmtId="43" fontId="11" fillId="0" borderId="184" xfId="183" applyNumberFormat="1" applyFont="1" applyBorder="1" applyAlignment="1">
      <alignment vertical="top"/>
    </xf>
    <xf numFmtId="167" fontId="11" fillId="0" borderId="0" xfId="183" applyNumberFormat="1" applyFont="1" applyAlignment="1">
      <alignment vertical="top"/>
    </xf>
    <xf numFmtId="49" fontId="2" fillId="0" borderId="195" xfId="3" applyNumberFormat="1" applyFont="1" applyBorder="1" applyAlignment="1">
      <alignment horizontal="center" vertical="top" wrapText="1"/>
    </xf>
    <xf numFmtId="167" fontId="2" fillId="60" borderId="196" xfId="50" applyNumberFormat="1" applyFont="1" applyFill="1" applyBorder="1" applyAlignment="1">
      <alignment horizontal="center" vertical="top" wrapText="1"/>
    </xf>
    <xf numFmtId="167" fontId="2" fillId="0" borderId="188" xfId="50" applyNumberFormat="1" applyFont="1" applyBorder="1" applyAlignment="1">
      <alignment horizontal="center" vertical="top"/>
    </xf>
    <xf numFmtId="0" fontId="2" fillId="0" borderId="184" xfId="50" applyNumberFormat="1" applyFont="1" applyBorder="1" applyAlignment="1">
      <alignment horizontal="center" vertical="top"/>
    </xf>
    <xf numFmtId="167" fontId="2" fillId="0" borderId="188" xfId="856" applyFont="1" applyBorder="1" applyAlignment="1">
      <alignment horizontal="right" vertical="top"/>
    </xf>
    <xf numFmtId="0" fontId="2" fillId="0" borderId="184" xfId="856" applyNumberFormat="1" applyFont="1" applyBorder="1" applyAlignment="1">
      <alignment horizontal="right" vertical="top"/>
    </xf>
    <xf numFmtId="0" fontId="2" fillId="0" borderId="0" xfId="183" applyAlignment="1">
      <alignment vertical="top"/>
    </xf>
    <xf numFmtId="167" fontId="2" fillId="0" borderId="188" xfId="50" applyNumberFormat="1" applyFont="1" applyBorder="1" applyAlignment="1">
      <alignment horizontal="center" vertical="top" wrapText="1"/>
    </xf>
    <xf numFmtId="0" fontId="2" fillId="0" borderId="184" xfId="50" applyNumberFormat="1" applyFont="1" applyBorder="1" applyAlignment="1">
      <alignment horizontal="center" vertical="top" wrapText="1"/>
    </xf>
    <xf numFmtId="167" fontId="2" fillId="0" borderId="188" xfId="183" applyNumberFormat="1" applyBorder="1" applyAlignment="1">
      <alignment vertical="top"/>
    </xf>
    <xf numFmtId="0" fontId="2" fillId="0" borderId="184" xfId="183" applyBorder="1" applyAlignment="1">
      <alignment horizontal="center" vertical="top" wrapText="1"/>
    </xf>
    <xf numFmtId="0" fontId="2" fillId="0" borderId="184" xfId="50" applyNumberFormat="1" applyFont="1" applyFill="1" applyBorder="1" applyAlignment="1">
      <alignment horizontal="center" vertical="top" wrapText="1"/>
    </xf>
    <xf numFmtId="167" fontId="2" fillId="0" borderId="178" xfId="50" applyNumberFormat="1" applyFont="1" applyBorder="1" applyAlignment="1">
      <alignment horizontal="center" vertical="top"/>
    </xf>
    <xf numFmtId="49" fontId="24" fillId="0" borderId="195" xfId="457" applyNumberFormat="1" applyFont="1" applyBorder="1" applyAlignment="1">
      <alignment horizontal="center" vertical="top" wrapText="1"/>
    </xf>
    <xf numFmtId="0" fontId="24" fillId="0" borderId="195" xfId="0" applyFont="1" applyBorder="1" applyAlignment="1">
      <alignment vertical="top" wrapText="1"/>
    </xf>
    <xf numFmtId="0" fontId="24" fillId="0" borderId="195" xfId="3" applyFont="1" applyBorder="1" applyAlignment="1">
      <alignment vertical="top" wrapText="1"/>
    </xf>
    <xf numFmtId="0" fontId="24" fillId="0" borderId="189" xfId="3" applyFont="1" applyBorder="1" applyAlignment="1">
      <alignment horizontal="center" vertical="top" wrapText="1"/>
    </xf>
    <xf numFmtId="0" fontId="24" fillId="0" borderId="184" xfId="183" applyFont="1" applyBorder="1" applyAlignment="1">
      <alignment vertical="top" wrapText="1"/>
    </xf>
    <xf numFmtId="0" fontId="24" fillId="0" borderId="125" xfId="5144" applyFont="1" applyBorder="1" applyAlignment="1">
      <alignment vertical="top" wrapText="1"/>
    </xf>
    <xf numFmtId="0" fontId="51" fillId="0" borderId="195" xfId="3" applyFont="1" applyBorder="1" applyAlignment="1">
      <alignment horizontal="center" vertical="top" wrapText="1"/>
    </xf>
    <xf numFmtId="0" fontId="52" fillId="41" borderId="195" xfId="3" applyFont="1" applyFill="1" applyBorder="1" applyAlignment="1">
      <alignment vertical="top" wrapText="1"/>
    </xf>
    <xf numFmtId="0" fontId="51" fillId="0" borderId="189" xfId="3" applyFont="1" applyBorder="1" applyAlignment="1">
      <alignment horizontal="center" vertical="top" wrapText="1"/>
    </xf>
    <xf numFmtId="167" fontId="51" fillId="60" borderId="196" xfId="50" applyNumberFormat="1" applyFont="1" applyFill="1" applyBorder="1" applyAlignment="1">
      <alignment horizontal="center" vertical="top" wrapText="1"/>
    </xf>
    <xf numFmtId="167" fontId="51" fillId="0" borderId="188" xfId="50" applyNumberFormat="1" applyFont="1" applyBorder="1" applyAlignment="1">
      <alignment horizontal="center" vertical="top" wrapText="1"/>
    </xf>
    <xf numFmtId="0" fontId="51" fillId="0" borderId="184" xfId="50" applyNumberFormat="1" applyFont="1" applyBorder="1" applyAlignment="1">
      <alignment horizontal="center" vertical="top" wrapText="1"/>
    </xf>
    <xf numFmtId="0" fontId="51" fillId="0" borderId="0" xfId="0" applyFont="1" applyAlignment="1">
      <alignment vertical="top"/>
    </xf>
    <xf numFmtId="49" fontId="128" fillId="0" borderId="195" xfId="457" applyNumberFormat="1" applyFont="1" applyBorder="1" applyAlignment="1">
      <alignment horizontal="center" vertical="top" wrapText="1"/>
    </xf>
    <xf numFmtId="0" fontId="4" fillId="0" borderId="0" xfId="8446" applyFont="1" applyAlignment="1">
      <alignment vertical="center"/>
    </xf>
    <xf numFmtId="44" fontId="122" fillId="0" borderId="0" xfId="3792" applyFont="1" applyAlignment="1">
      <alignment vertical="center"/>
    </xf>
    <xf numFmtId="0" fontId="122" fillId="0" borderId="0" xfId="0" applyFont="1" applyAlignment="1">
      <alignment horizontal="center"/>
    </xf>
    <xf numFmtId="0" fontId="2" fillId="0" borderId="0" xfId="8446" applyAlignment="1">
      <alignment vertical="center"/>
    </xf>
    <xf numFmtId="0" fontId="8" fillId="0" borderId="0" xfId="8446" applyFont="1" applyAlignment="1">
      <alignment vertical="center"/>
    </xf>
    <xf numFmtId="0" fontId="15" fillId="0" borderId="0" xfId="8446" applyFont="1" applyAlignment="1">
      <alignment vertical="center"/>
    </xf>
    <xf numFmtId="44" fontId="122" fillId="0" borderId="0" xfId="3792" applyFont="1"/>
    <xf numFmtId="0" fontId="4" fillId="0" borderId="0" xfId="8447" applyFont="1" applyAlignment="1">
      <alignment horizontal="center" vertical="center"/>
    </xf>
    <xf numFmtId="0" fontId="4" fillId="0" borderId="0" xfId="8447" applyFont="1" applyAlignment="1">
      <alignment vertical="center" wrapText="1"/>
    </xf>
    <xf numFmtId="1" fontId="4" fillId="0" borderId="0" xfId="8447" applyNumberFormat="1" applyFont="1" applyAlignment="1">
      <alignment horizontal="center" vertical="center"/>
    </xf>
    <xf numFmtId="44" fontId="2" fillId="0" borderId="0" xfId="3792" applyFont="1" applyAlignment="1">
      <alignment vertical="center"/>
    </xf>
    <xf numFmtId="167" fontId="2" fillId="0" borderId="0" xfId="8447" applyNumberFormat="1" applyAlignment="1">
      <alignment horizontal="center" vertical="center"/>
    </xf>
    <xf numFmtId="0" fontId="4" fillId="0" borderId="0" xfId="8447" applyFont="1" applyAlignment="1">
      <alignment vertical="center"/>
    </xf>
    <xf numFmtId="0" fontId="8" fillId="0" borderId="0" xfId="8448" applyFont="1" applyAlignment="1">
      <alignment horizontal="left" vertical="center"/>
    </xf>
    <xf numFmtId="0" fontId="11" fillId="0" borderId="0" xfId="8448" applyFont="1" applyAlignment="1">
      <alignment horizontal="left" vertical="center"/>
    </xf>
    <xf numFmtId="15" fontId="2" fillId="0" borderId="0" xfId="8447" quotePrefix="1" applyNumberFormat="1" applyAlignment="1">
      <alignment vertical="center"/>
    </xf>
    <xf numFmtId="0" fontId="2" fillId="0" borderId="0" xfId="8447" applyAlignment="1">
      <alignment horizontal="center" vertical="center"/>
    </xf>
    <xf numFmtId="1" fontId="2" fillId="0" borderId="0" xfId="8447" applyNumberFormat="1" applyAlignment="1">
      <alignment horizontal="center" vertical="center"/>
    </xf>
    <xf numFmtId="0" fontId="4" fillId="40" borderId="104" xfId="3" applyFont="1" applyFill="1" applyBorder="1" applyAlignment="1">
      <alignment horizontal="center" vertical="center" wrapText="1"/>
    </xf>
    <xf numFmtId="0" fontId="4" fillId="40" borderId="41" xfId="3" applyFont="1" applyFill="1" applyBorder="1" applyAlignment="1">
      <alignment horizontal="center" vertical="center" wrapText="1"/>
    </xf>
    <xf numFmtId="0" fontId="4" fillId="2" borderId="42" xfId="3" applyFont="1" applyFill="1" applyBorder="1" applyAlignment="1">
      <alignment horizontal="center" vertical="center" wrapText="1"/>
    </xf>
    <xf numFmtId="0" fontId="14" fillId="2" borderId="197" xfId="3" applyFont="1" applyFill="1" applyBorder="1" applyAlignment="1">
      <alignment horizontal="center" vertical="center" wrapText="1"/>
    </xf>
    <xf numFmtId="167" fontId="11" fillId="0" borderId="118" xfId="8447" applyNumberFormat="1" applyFont="1" applyBorder="1" applyAlignment="1">
      <alignment horizontal="center" vertical="top"/>
    </xf>
    <xf numFmtId="167" fontId="2" fillId="0" borderId="202" xfId="8447" applyNumberFormat="1" applyBorder="1" applyAlignment="1">
      <alignment horizontal="center" vertical="top"/>
    </xf>
    <xf numFmtId="0" fontId="122" fillId="0" borderId="0" xfId="0" applyFont="1" applyAlignment="1">
      <alignment vertical="top"/>
    </xf>
    <xf numFmtId="167" fontId="2" fillId="0" borderId="335" xfId="8447" applyNumberFormat="1" applyBorder="1" applyAlignment="1">
      <alignment horizontal="center" vertical="top"/>
    </xf>
    <xf numFmtId="167" fontId="2" fillId="0" borderId="343" xfId="8447" applyNumberFormat="1" applyBorder="1" applyAlignment="1">
      <alignment horizontal="center" vertical="top"/>
    </xf>
    <xf numFmtId="0" fontId="11" fillId="0" borderId="0" xfId="8447" applyFont="1" applyAlignment="1">
      <alignment vertical="top"/>
    </xf>
    <xf numFmtId="0" fontId="11" fillId="0" borderId="0" xfId="5144" applyFont="1" applyAlignment="1">
      <alignment vertical="top"/>
    </xf>
    <xf numFmtId="0" fontId="2" fillId="0" borderId="0" xfId="5144" applyFont="1" applyAlignment="1">
      <alignment vertical="top"/>
    </xf>
    <xf numFmtId="0" fontId="2" fillId="0" borderId="144" xfId="5144" applyFont="1" applyBorder="1" applyAlignment="1">
      <alignment horizontal="center" vertical="top" wrapText="1"/>
    </xf>
    <xf numFmtId="0" fontId="11" fillId="0" borderId="144" xfId="5144" applyFont="1" applyBorder="1" applyAlignment="1">
      <alignment horizontal="center" vertical="top" wrapText="1"/>
    </xf>
    <xf numFmtId="0" fontId="4" fillId="0" borderId="59" xfId="8447" applyFont="1" applyBorder="1" applyAlignment="1">
      <alignment horizontal="center" vertical="center"/>
    </xf>
    <xf numFmtId="167" fontId="2" fillId="0" borderId="0" xfId="8447" applyNumberFormat="1" applyAlignment="1">
      <alignment horizontal="center" vertical="top"/>
    </xf>
    <xf numFmtId="167" fontId="2" fillId="0" borderId="353" xfId="3" applyNumberFormat="1" applyFont="1" applyBorder="1" applyAlignment="1">
      <alignment horizontal="right" vertical="top" wrapText="1"/>
    </xf>
    <xf numFmtId="0" fontId="2" fillId="0" borderId="354" xfId="3" applyFont="1" applyBorder="1" applyAlignment="1">
      <alignment horizontal="center" vertical="top"/>
    </xf>
    <xf numFmtId="0" fontId="16" fillId="0" borderId="354" xfId="3" applyFont="1" applyBorder="1" applyAlignment="1">
      <alignment vertical="top" wrapText="1"/>
    </xf>
    <xf numFmtId="0" fontId="2" fillId="0" borderId="359" xfId="3" applyFont="1" applyBorder="1" applyAlignment="1">
      <alignment horizontal="center" vertical="top"/>
    </xf>
    <xf numFmtId="0" fontId="2" fillId="0" borderId="359" xfId="3" applyFont="1" applyBorder="1" applyAlignment="1">
      <alignment vertical="top" wrapText="1"/>
    </xf>
    <xf numFmtId="44" fontId="2" fillId="0" borderId="365" xfId="3792" applyFont="1" applyBorder="1" applyAlignment="1">
      <alignment vertical="top" wrapText="1"/>
    </xf>
    <xf numFmtId="167" fontId="2" fillId="0" borderId="366" xfId="8450" applyFont="1" applyFill="1" applyBorder="1" applyAlignment="1">
      <alignment horizontal="right" vertical="top"/>
    </xf>
    <xf numFmtId="0" fontId="11" fillId="0" borderId="359" xfId="3" applyFont="1" applyBorder="1" applyAlignment="1">
      <alignment vertical="top" wrapText="1"/>
    </xf>
    <xf numFmtId="0" fontId="16" fillId="0" borderId="359" xfId="3" applyFont="1" applyBorder="1" applyAlignment="1">
      <alignment vertical="top" wrapText="1"/>
    </xf>
    <xf numFmtId="0" fontId="13" fillId="0" borderId="359" xfId="3" applyBorder="1" applyAlignment="1">
      <alignment horizontal="center" vertical="top"/>
    </xf>
    <xf numFmtId="0" fontId="2" fillId="0" borderId="359" xfId="194" applyBorder="1" applyAlignment="1">
      <alignment horizontal="center" vertical="top"/>
    </xf>
    <xf numFmtId="0" fontId="2" fillId="0" borderId="318" xfId="8449" applyBorder="1" applyAlignment="1">
      <alignment horizontal="center" vertical="top"/>
    </xf>
    <xf numFmtId="0" fontId="2" fillId="0" borderId="318" xfId="8447" applyBorder="1" applyAlignment="1">
      <alignment horizontal="center" vertical="top"/>
    </xf>
    <xf numFmtId="0" fontId="16" fillId="0" borderId="318" xfId="3" applyFont="1" applyBorder="1" applyAlignment="1">
      <alignment vertical="top" wrapText="1"/>
    </xf>
    <xf numFmtId="0" fontId="2" fillId="0" borderId="340" xfId="8447" applyBorder="1" applyAlignment="1">
      <alignment horizontal="center" vertical="top"/>
    </xf>
    <xf numFmtId="44" fontId="2" fillId="60" borderId="342" xfId="3792" applyFont="1" applyFill="1" applyBorder="1" applyAlignment="1">
      <alignment vertical="top"/>
    </xf>
    <xf numFmtId="44" fontId="2" fillId="0" borderId="343" xfId="3792" applyFont="1" applyFill="1" applyBorder="1" applyAlignment="1">
      <alignment vertical="top"/>
    </xf>
    <xf numFmtId="0" fontId="2" fillId="0" borderId="318" xfId="3" applyFont="1" applyBorder="1" applyAlignment="1">
      <alignment vertical="top" wrapText="1"/>
    </xf>
    <xf numFmtId="0" fontId="2" fillId="0" borderId="340" xfId="3" applyFont="1" applyBorder="1" applyAlignment="1">
      <alignment horizontal="center" vertical="top" wrapText="1"/>
    </xf>
    <xf numFmtId="44" fontId="2" fillId="60" borderId="342" xfId="3792" applyFont="1" applyFill="1" applyBorder="1" applyAlignment="1">
      <alignment horizontal="right" vertical="top" wrapText="1"/>
    </xf>
    <xf numFmtId="44" fontId="2" fillId="0" borderId="344" xfId="3792" applyFont="1" applyFill="1" applyBorder="1" applyAlignment="1">
      <alignment horizontal="right" vertical="top" wrapText="1"/>
    </xf>
    <xf numFmtId="44" fontId="2" fillId="60" borderId="342" xfId="3792" applyFont="1" applyFill="1" applyBorder="1" applyAlignment="1">
      <alignment horizontal="right" vertical="top"/>
    </xf>
    <xf numFmtId="44" fontId="2" fillId="0" borderId="343" xfId="3792" applyFont="1" applyFill="1" applyBorder="1" applyAlignment="1">
      <alignment horizontal="right" vertical="top"/>
    </xf>
    <xf numFmtId="0" fontId="2" fillId="0" borderId="339" xfId="8449" applyBorder="1" applyAlignment="1">
      <alignment horizontal="center" vertical="top"/>
    </xf>
    <xf numFmtId="0" fontId="11" fillId="0" borderId="339" xfId="8447" applyFont="1" applyBorder="1" applyAlignment="1">
      <alignment horizontal="center" vertical="top"/>
    </xf>
    <xf numFmtId="0" fontId="11" fillId="0" borderId="339" xfId="457" applyFont="1" applyBorder="1" applyAlignment="1">
      <alignment vertical="top" wrapText="1"/>
    </xf>
    <xf numFmtId="44" fontId="2" fillId="60" borderId="172" xfId="3792" applyFont="1" applyFill="1" applyBorder="1" applyAlignment="1">
      <alignment horizontal="right" vertical="top"/>
    </xf>
    <xf numFmtId="44" fontId="2" fillId="0" borderId="130" xfId="3792" applyFont="1" applyFill="1" applyBorder="1" applyAlignment="1">
      <alignment horizontal="right" vertical="top"/>
    </xf>
    <xf numFmtId="0" fontId="16" fillId="0" borderId="125" xfId="1927" applyFont="1" applyBorder="1" applyAlignment="1">
      <alignment vertical="top" wrapText="1"/>
    </xf>
    <xf numFmtId="0" fontId="2" fillId="0" borderId="126" xfId="4172" applyFont="1" applyBorder="1" applyAlignment="1">
      <alignment horizontal="center" vertical="top" wrapText="1"/>
    </xf>
    <xf numFmtId="44" fontId="2" fillId="0" borderId="144" xfId="3792" applyFont="1" applyFill="1" applyBorder="1" applyAlignment="1">
      <alignment horizontal="right" vertical="top"/>
    </xf>
    <xf numFmtId="0" fontId="2" fillId="0" borderId="125" xfId="1927" applyFont="1" applyBorder="1" applyAlignment="1">
      <alignment vertical="top" wrapText="1"/>
    </xf>
    <xf numFmtId="0" fontId="13" fillId="0" borderId="57" xfId="3" applyBorder="1" applyAlignment="1">
      <alignment horizontal="center" vertical="top" wrapText="1"/>
    </xf>
    <xf numFmtId="43" fontId="13" fillId="60" borderId="169" xfId="3792" applyNumberFormat="1" applyFont="1" applyFill="1" applyBorder="1" applyAlignment="1">
      <alignment horizontal="right" vertical="top" wrapText="1"/>
    </xf>
    <xf numFmtId="43" fontId="13" fillId="0" borderId="175" xfId="3792" applyNumberFormat="1" applyFont="1" applyFill="1" applyBorder="1" applyAlignment="1">
      <alignment horizontal="right" vertical="top" wrapText="1"/>
    </xf>
    <xf numFmtId="167" fontId="4" fillId="0" borderId="153" xfId="3789" applyFont="1" applyBorder="1" applyAlignment="1">
      <alignment horizontal="right" vertical="top"/>
    </xf>
    <xf numFmtId="0" fontId="97" fillId="0" borderId="0" xfId="3787" applyAlignment="1">
      <alignment vertical="top" wrapText="1"/>
    </xf>
    <xf numFmtId="43" fontId="97" fillId="60" borderId="169" xfId="3792" applyNumberFormat="1" applyFont="1" applyFill="1" applyBorder="1" applyAlignment="1">
      <alignment horizontal="right" vertical="top" wrapText="1"/>
    </xf>
    <xf numFmtId="0" fontId="2" fillId="0" borderId="339" xfId="8447" applyBorder="1" applyAlignment="1">
      <alignment horizontal="center" vertical="top"/>
    </xf>
    <xf numFmtId="0" fontId="2" fillId="0" borderId="339" xfId="3" applyFont="1" applyBorder="1" applyAlignment="1">
      <alignment vertical="top" wrapText="1"/>
    </xf>
    <xf numFmtId="2" fontId="2" fillId="0" borderId="348" xfId="3" applyNumberFormat="1" applyFont="1" applyBorder="1" applyAlignment="1">
      <alignment horizontal="center" vertical="top"/>
    </xf>
    <xf numFmtId="0" fontId="2" fillId="0" borderId="348" xfId="3" applyFont="1" applyBorder="1" applyAlignment="1">
      <alignment horizontal="center" vertical="top"/>
    </xf>
    <xf numFmtId="0" fontId="2" fillId="0" borderId="348" xfId="3" applyFont="1" applyBorder="1" applyAlignment="1">
      <alignment vertical="top" wrapText="1"/>
    </xf>
    <xf numFmtId="0" fontId="2" fillId="0" borderId="349" xfId="3" applyFont="1" applyBorder="1" applyAlignment="1">
      <alignment horizontal="center" vertical="top" wrapText="1"/>
    </xf>
    <xf numFmtId="167" fontId="2" fillId="60" borderId="369" xfId="3850" applyFont="1" applyFill="1" applyBorder="1" applyAlignment="1">
      <alignment vertical="top"/>
    </xf>
    <xf numFmtId="167" fontId="2" fillId="0" borderId="343" xfId="3850" applyFont="1" applyFill="1" applyBorder="1" applyAlignment="1">
      <alignment vertical="top"/>
    </xf>
    <xf numFmtId="167" fontId="2" fillId="0" borderId="348" xfId="3850" applyFont="1" applyFill="1" applyBorder="1" applyAlignment="1">
      <alignment vertical="top"/>
    </xf>
    <xf numFmtId="0" fontId="2" fillId="0" borderId="0" xfId="1" applyAlignment="1">
      <alignment vertical="top"/>
    </xf>
    <xf numFmtId="0" fontId="11" fillId="0" borderId="348" xfId="3" applyFont="1" applyBorder="1" applyAlignment="1">
      <alignment vertical="top" wrapText="1"/>
    </xf>
    <xf numFmtId="0" fontId="16" fillId="0" borderId="348" xfId="3" applyFont="1" applyBorder="1" applyAlignment="1">
      <alignment vertical="top" wrapText="1"/>
    </xf>
    <xf numFmtId="230" fontId="2" fillId="0" borderId="343" xfId="3850" applyNumberFormat="1" applyFont="1" applyFill="1" applyBorder="1" applyAlignment="1">
      <alignment vertical="top"/>
    </xf>
    <xf numFmtId="230" fontId="2" fillId="0" borderId="348" xfId="3850" applyNumberFormat="1" applyFont="1" applyFill="1" applyBorder="1" applyAlignment="1">
      <alignment vertical="top"/>
    </xf>
    <xf numFmtId="0" fontId="2" fillId="0" borderId="360" xfId="3" applyFont="1" applyBorder="1" applyAlignment="1">
      <alignment horizontal="center" vertical="top" wrapText="1"/>
    </xf>
    <xf numFmtId="0" fontId="7" fillId="0" borderId="45" xfId="8449" applyFont="1" applyBorder="1" applyAlignment="1">
      <alignment vertical="top"/>
    </xf>
    <xf numFmtId="0" fontId="4" fillId="0" borderId="45" xfId="3" applyFont="1" applyBorder="1" applyAlignment="1">
      <alignment horizontal="center" vertical="top"/>
    </xf>
    <xf numFmtId="0" fontId="4" fillId="0" borderId="45" xfId="3" applyFont="1" applyBorder="1" applyAlignment="1">
      <alignment vertical="top" wrapText="1"/>
    </xf>
    <xf numFmtId="0" fontId="4" fillId="0" borderId="88" xfId="3" applyFont="1" applyBorder="1" applyAlignment="1">
      <alignment horizontal="center" vertical="top" wrapText="1"/>
    </xf>
    <xf numFmtId="1" fontId="4" fillId="0" borderId="117" xfId="3" applyNumberFormat="1" applyFont="1" applyBorder="1" applyAlignment="1">
      <alignment horizontal="center" vertical="top" wrapText="1"/>
    </xf>
    <xf numFmtId="44" fontId="11" fillId="60" borderId="167" xfId="3792" applyFont="1" applyFill="1" applyBorder="1" applyAlignment="1">
      <alignment vertical="top"/>
    </xf>
    <xf numFmtId="44" fontId="11" fillId="0" borderId="118" xfId="3792" applyFont="1" applyBorder="1" applyAlignment="1">
      <alignment vertical="top"/>
    </xf>
    <xf numFmtId="0" fontId="7" fillId="0" borderId="198" xfId="8449" applyFont="1" applyBorder="1" applyAlignment="1">
      <alignment vertical="top"/>
    </xf>
    <xf numFmtId="0" fontId="11" fillId="0" borderId="198" xfId="8447" applyFont="1" applyBorder="1" applyAlignment="1">
      <alignment horizontal="center" vertical="top"/>
    </xf>
    <xf numFmtId="0" fontId="10" fillId="0" borderId="198" xfId="8447" applyFont="1" applyBorder="1" applyAlignment="1">
      <alignment vertical="top"/>
    </xf>
    <xf numFmtId="0" fontId="2" fillId="0" borderId="199" xfId="8447" applyBorder="1" applyAlignment="1">
      <alignment horizontal="center" vertical="top"/>
    </xf>
    <xf numFmtId="44" fontId="2" fillId="60" borderId="201" xfId="3792" applyFont="1" applyFill="1" applyBorder="1" applyAlignment="1">
      <alignment vertical="top"/>
    </xf>
    <xf numFmtId="44" fontId="2" fillId="0" borderId="202" xfId="3792" applyFont="1" applyBorder="1" applyAlignment="1">
      <alignment vertical="top"/>
    </xf>
    <xf numFmtId="0" fontId="11" fillId="0" borderId="198" xfId="8449" applyFont="1" applyBorder="1" applyAlignment="1">
      <alignment horizontal="center" vertical="top"/>
    </xf>
    <xf numFmtId="0" fontId="10" fillId="39" borderId="198" xfId="3" applyFont="1" applyFill="1" applyBorder="1" applyAlignment="1">
      <alignment vertical="top" wrapText="1"/>
    </xf>
    <xf numFmtId="0" fontId="2" fillId="0" borderId="198" xfId="8449" applyBorder="1" applyAlignment="1">
      <alignment horizontal="center" vertical="top"/>
    </xf>
    <xf numFmtId="0" fontId="11" fillId="0" borderId="198" xfId="457" applyFont="1" applyBorder="1" applyAlignment="1">
      <alignment vertical="top" wrapText="1"/>
    </xf>
    <xf numFmtId="0" fontId="2" fillId="0" borderId="198" xfId="3" applyFont="1" applyBorder="1" applyAlignment="1">
      <alignment vertical="top" wrapText="1"/>
    </xf>
    <xf numFmtId="0" fontId="11" fillId="0" borderId="198" xfId="3" applyFont="1" applyBorder="1" applyAlignment="1">
      <alignment vertical="top" wrapText="1"/>
    </xf>
    <xf numFmtId="0" fontId="16" fillId="0" borderId="198" xfId="3" applyFont="1" applyBorder="1" applyAlignment="1">
      <alignment vertical="top" wrapText="1"/>
    </xf>
    <xf numFmtId="167" fontId="4" fillId="0" borderId="203" xfId="8450" applyFont="1" applyBorder="1" applyAlignment="1">
      <alignment horizontal="center" vertical="top"/>
    </xf>
    <xf numFmtId="0" fontId="2" fillId="0" borderId="204" xfId="8449" applyBorder="1" applyAlignment="1">
      <alignment horizontal="center" vertical="top"/>
    </xf>
    <xf numFmtId="0" fontId="11" fillId="0" borderId="204" xfId="8447" applyFont="1" applyBorder="1" applyAlignment="1">
      <alignment horizontal="center" vertical="top"/>
    </xf>
    <xf numFmtId="0" fontId="2" fillId="0" borderId="204" xfId="3" applyFont="1" applyBorder="1" applyAlignment="1">
      <alignment vertical="top" wrapText="1"/>
    </xf>
    <xf numFmtId="0" fontId="2" fillId="0" borderId="205" xfId="8447" applyBorder="1" applyAlignment="1">
      <alignment horizontal="center" vertical="top"/>
    </xf>
    <xf numFmtId="44" fontId="2" fillId="60" borderId="207" xfId="3792" applyFont="1" applyFill="1" applyBorder="1" applyAlignment="1">
      <alignment vertical="top"/>
    </xf>
    <xf numFmtId="44" fontId="2" fillId="0" borderId="208" xfId="3792" applyFont="1" applyBorder="1" applyAlignment="1">
      <alignment vertical="top"/>
    </xf>
    <xf numFmtId="167" fontId="4" fillId="0" borderId="209" xfId="8450" applyFont="1" applyBorder="1" applyAlignment="1">
      <alignment horizontal="center" vertical="top"/>
    </xf>
    <xf numFmtId="0" fontId="2" fillId="0" borderId="210" xfId="8449" applyBorder="1" applyAlignment="1">
      <alignment horizontal="center" vertical="top"/>
    </xf>
    <xf numFmtId="0" fontId="11" fillId="0" borderId="210" xfId="8447" applyFont="1" applyBorder="1" applyAlignment="1">
      <alignment horizontal="center" vertical="top"/>
    </xf>
    <xf numFmtId="0" fontId="11" fillId="0" borderId="210" xfId="3" applyFont="1" applyBorder="1" applyAlignment="1">
      <alignment vertical="top" wrapText="1"/>
    </xf>
    <xf numFmtId="0" fontId="2" fillId="0" borderId="211" xfId="8447" applyBorder="1" applyAlignment="1">
      <alignment horizontal="center" vertical="top"/>
    </xf>
    <xf numFmtId="44" fontId="2" fillId="60" borderId="213" xfId="3792" applyFont="1" applyFill="1" applyBorder="1" applyAlignment="1">
      <alignment vertical="top"/>
    </xf>
    <xf numFmtId="44" fontId="2" fillId="0" borderId="214" xfId="3792" applyFont="1" applyBorder="1" applyAlignment="1">
      <alignment vertical="top"/>
    </xf>
    <xf numFmtId="167" fontId="4" fillId="0" borderId="215" xfId="8450" applyFont="1" applyBorder="1" applyAlignment="1">
      <alignment horizontal="center" vertical="top"/>
    </xf>
    <xf numFmtId="0" fontId="2" fillId="0" borderId="216" xfId="8449" applyBorder="1" applyAlignment="1">
      <alignment horizontal="center" vertical="top"/>
    </xf>
    <xf numFmtId="0" fontId="11" fillId="0" borderId="216" xfId="8447" applyFont="1" applyBorder="1" applyAlignment="1">
      <alignment horizontal="center" vertical="top"/>
    </xf>
    <xf numFmtId="0" fontId="16" fillId="0" borderId="216" xfId="3" applyFont="1" applyBorder="1" applyAlignment="1">
      <alignment vertical="top" wrapText="1"/>
    </xf>
    <xf numFmtId="0" fontId="2" fillId="0" borderId="217" xfId="8447" applyBorder="1" applyAlignment="1">
      <alignment horizontal="center" vertical="top"/>
    </xf>
    <xf numFmtId="44" fontId="2" fillId="60" borderId="219" xfId="3792" applyFont="1" applyFill="1" applyBorder="1" applyAlignment="1">
      <alignment vertical="top"/>
    </xf>
    <xf numFmtId="44" fontId="2" fillId="0" borderId="220" xfId="3792" applyFont="1" applyBorder="1" applyAlignment="1">
      <alignment vertical="top"/>
    </xf>
    <xf numFmtId="167" fontId="4" fillId="0" borderId="221" xfId="8450" applyFont="1" applyBorder="1" applyAlignment="1">
      <alignment horizontal="center" vertical="top"/>
    </xf>
    <xf numFmtId="0" fontId="2" fillId="0" borderId="222" xfId="8449" applyBorder="1" applyAlignment="1">
      <alignment horizontal="center" vertical="top"/>
    </xf>
    <xf numFmtId="0" fontId="11" fillId="0" borderId="222" xfId="8447" applyFont="1" applyBorder="1" applyAlignment="1">
      <alignment horizontal="center" vertical="top"/>
    </xf>
    <xf numFmtId="0" fontId="2" fillId="0" borderId="222" xfId="3" applyFont="1" applyBorder="1" applyAlignment="1">
      <alignment vertical="top" wrapText="1"/>
    </xf>
    <xf numFmtId="0" fontId="2" fillId="0" borderId="223" xfId="8447" applyBorder="1" applyAlignment="1">
      <alignment horizontal="center" vertical="top"/>
    </xf>
    <xf numFmtId="44" fontId="2" fillId="60" borderId="225" xfId="3792" applyFont="1" applyFill="1" applyBorder="1" applyAlignment="1">
      <alignment vertical="top"/>
    </xf>
    <xf numFmtId="44" fontId="2" fillId="0" borderId="226" xfId="3792" applyFont="1" applyBorder="1" applyAlignment="1">
      <alignment vertical="top"/>
    </xf>
    <xf numFmtId="167" fontId="4" fillId="0" borderId="227" xfId="8450" applyFont="1" applyBorder="1" applyAlignment="1">
      <alignment horizontal="center" vertical="top"/>
    </xf>
    <xf numFmtId="0" fontId="2" fillId="0" borderId="228" xfId="8449" applyBorder="1" applyAlignment="1">
      <alignment horizontal="center" vertical="top"/>
    </xf>
    <xf numFmtId="0" fontId="11" fillId="0" borderId="228" xfId="8447" applyFont="1" applyBorder="1" applyAlignment="1">
      <alignment horizontal="center" vertical="top"/>
    </xf>
    <xf numFmtId="0" fontId="2" fillId="0" borderId="228" xfId="3" applyFont="1" applyBorder="1" applyAlignment="1">
      <alignment vertical="top" wrapText="1"/>
    </xf>
    <xf numFmtId="0" fontId="2" fillId="0" borderId="229" xfId="8447" applyBorder="1" applyAlignment="1">
      <alignment horizontal="center" vertical="top"/>
    </xf>
    <xf numFmtId="44" fontId="2" fillId="60" borderId="231" xfId="3792" applyFont="1" applyFill="1" applyBorder="1" applyAlignment="1">
      <alignment vertical="top"/>
    </xf>
    <xf numFmtId="44" fontId="2" fillId="0" borderId="232" xfId="3792" applyFont="1" applyBorder="1" applyAlignment="1">
      <alignment vertical="top"/>
    </xf>
    <xf numFmtId="167" fontId="4" fillId="0" borderId="233" xfId="8450" applyFont="1" applyBorder="1" applyAlignment="1">
      <alignment horizontal="center" vertical="top"/>
    </xf>
    <xf numFmtId="0" fontId="2" fillId="0" borderId="234" xfId="8449" applyBorder="1" applyAlignment="1">
      <alignment horizontal="center" vertical="top"/>
    </xf>
    <xf numFmtId="0" fontId="11" fillId="0" borderId="234" xfId="8447" applyFont="1" applyBorder="1" applyAlignment="1">
      <alignment horizontal="center" vertical="top"/>
    </xf>
    <xf numFmtId="0" fontId="16" fillId="0" borderId="234" xfId="3" applyFont="1" applyBorder="1" applyAlignment="1">
      <alignment vertical="top" wrapText="1"/>
    </xf>
    <xf numFmtId="0" fontId="2" fillId="0" borderId="235" xfId="8447" applyBorder="1" applyAlignment="1">
      <alignment horizontal="center" vertical="top"/>
    </xf>
    <xf numFmtId="44" fontId="2" fillId="60" borderId="237" xfId="3792" applyFont="1" applyFill="1" applyBorder="1" applyAlignment="1">
      <alignment vertical="top"/>
    </xf>
    <xf numFmtId="44" fontId="2" fillId="0" borderId="238" xfId="3792" applyFont="1" applyBorder="1" applyAlignment="1">
      <alignment vertical="top"/>
    </xf>
    <xf numFmtId="167" fontId="4" fillId="0" borderId="239" xfId="8450" applyFont="1" applyBorder="1" applyAlignment="1">
      <alignment horizontal="center" vertical="top"/>
    </xf>
    <xf numFmtId="0" fontId="2" fillId="0" borderId="240" xfId="8449" applyBorder="1" applyAlignment="1">
      <alignment horizontal="center" vertical="top"/>
    </xf>
    <xf numFmtId="0" fontId="11" fillId="0" borderId="240" xfId="8447" applyFont="1" applyBorder="1" applyAlignment="1">
      <alignment horizontal="center" vertical="top"/>
    </xf>
    <xf numFmtId="0" fontId="2" fillId="0" borderId="240" xfId="3" applyFont="1" applyBorder="1" applyAlignment="1">
      <alignment vertical="top" wrapText="1"/>
    </xf>
    <xf numFmtId="0" fontId="2" fillId="0" borderId="241" xfId="8447" applyBorder="1" applyAlignment="1">
      <alignment horizontal="center" vertical="top"/>
    </xf>
    <xf numFmtId="44" fontId="2" fillId="60" borderId="243" xfId="3792" applyFont="1" applyFill="1" applyBorder="1" applyAlignment="1">
      <alignment vertical="top"/>
    </xf>
    <xf numFmtId="44" fontId="2" fillId="0" borderId="244" xfId="3792" applyFont="1" applyBorder="1" applyAlignment="1">
      <alignment vertical="top"/>
    </xf>
    <xf numFmtId="167" fontId="4" fillId="0" borderId="245" xfId="8450" applyFont="1" applyBorder="1" applyAlignment="1">
      <alignment horizontal="center" vertical="top"/>
    </xf>
    <xf numFmtId="0" fontId="2" fillId="0" borderId="246" xfId="8449" applyBorder="1" applyAlignment="1">
      <alignment horizontal="center" vertical="top"/>
    </xf>
    <xf numFmtId="0" fontId="11" fillId="0" borderId="246" xfId="8447" applyFont="1" applyBorder="1" applyAlignment="1">
      <alignment horizontal="center" vertical="top"/>
    </xf>
    <xf numFmtId="0" fontId="2" fillId="0" borderId="246" xfId="3" applyFont="1" applyBorder="1" applyAlignment="1">
      <alignment vertical="top" wrapText="1"/>
    </xf>
    <xf numFmtId="0" fontId="2" fillId="0" borderId="247" xfId="8447" applyBorder="1" applyAlignment="1">
      <alignment horizontal="center" vertical="top"/>
    </xf>
    <xf numFmtId="44" fontId="2" fillId="60" borderId="249" xfId="3792" applyFont="1" applyFill="1" applyBorder="1" applyAlignment="1">
      <alignment vertical="top"/>
    </xf>
    <xf numFmtId="44" fontId="2" fillId="0" borderId="250" xfId="3792" applyFont="1" applyBorder="1" applyAlignment="1">
      <alignment vertical="top"/>
    </xf>
    <xf numFmtId="167" fontId="4" fillId="0" borderId="251" xfId="8450" applyFont="1" applyBorder="1" applyAlignment="1">
      <alignment horizontal="center" vertical="top"/>
    </xf>
    <xf numFmtId="0" fontId="2" fillId="0" borderId="252" xfId="8449" applyBorder="1" applyAlignment="1">
      <alignment horizontal="center" vertical="top"/>
    </xf>
    <xf numFmtId="0" fontId="11" fillId="0" borderId="252" xfId="8447" applyFont="1" applyBorder="1" applyAlignment="1">
      <alignment horizontal="center" vertical="top"/>
    </xf>
    <xf numFmtId="0" fontId="16" fillId="0" borderId="252" xfId="3" applyFont="1" applyBorder="1" applyAlignment="1">
      <alignment vertical="top" wrapText="1"/>
    </xf>
    <xf numFmtId="0" fontId="2" fillId="0" borderId="253" xfId="8447" applyBorder="1" applyAlignment="1">
      <alignment horizontal="center" vertical="top"/>
    </xf>
    <xf numFmtId="44" fontId="2" fillId="60" borderId="255" xfId="3792" applyFont="1" applyFill="1" applyBorder="1" applyAlignment="1">
      <alignment vertical="top"/>
    </xf>
    <xf numFmtId="44" fontId="2" fillId="0" borderId="256" xfId="3792" applyFont="1" applyBorder="1" applyAlignment="1">
      <alignment vertical="top"/>
    </xf>
    <xf numFmtId="167" fontId="4" fillId="0" borderId="257" xfId="8450" applyFont="1" applyBorder="1" applyAlignment="1">
      <alignment horizontal="center" vertical="top"/>
    </xf>
    <xf numFmtId="0" fontId="2" fillId="0" borderId="258" xfId="8449" applyBorder="1" applyAlignment="1">
      <alignment horizontal="center" vertical="top"/>
    </xf>
    <xf numFmtId="0" fontId="11" fillId="0" borderId="258" xfId="8447" applyFont="1" applyBorder="1" applyAlignment="1">
      <alignment horizontal="center" vertical="top"/>
    </xf>
    <xf numFmtId="0" fontId="2" fillId="0" borderId="258" xfId="3" applyFont="1" applyBorder="1" applyAlignment="1">
      <alignment vertical="top" wrapText="1"/>
    </xf>
    <xf numFmtId="0" fontId="2" fillId="0" borderId="259" xfId="8447" applyBorder="1" applyAlignment="1">
      <alignment horizontal="center" vertical="top"/>
    </xf>
    <xf numFmtId="44" fontId="2" fillId="60" borderId="261" xfId="3792" applyFont="1" applyFill="1" applyBorder="1" applyAlignment="1">
      <alignment vertical="top"/>
    </xf>
    <xf numFmtId="44" fontId="2" fillId="0" borderId="262" xfId="3792" applyFont="1" applyBorder="1" applyAlignment="1">
      <alignment vertical="top"/>
    </xf>
    <xf numFmtId="167" fontId="4" fillId="0" borderId="263" xfId="8450" applyFont="1" applyBorder="1" applyAlignment="1">
      <alignment horizontal="center" vertical="top"/>
    </xf>
    <xf numFmtId="0" fontId="2" fillId="0" borderId="264" xfId="8449" applyBorder="1" applyAlignment="1">
      <alignment horizontal="center" vertical="top"/>
    </xf>
    <xf numFmtId="0" fontId="11" fillId="0" borderId="264" xfId="8447" applyFont="1" applyBorder="1" applyAlignment="1">
      <alignment horizontal="center" vertical="top"/>
    </xf>
    <xf numFmtId="0" fontId="2" fillId="0" borderId="264" xfId="3" applyFont="1" applyBorder="1" applyAlignment="1">
      <alignment vertical="top" wrapText="1"/>
    </xf>
    <xf numFmtId="0" fontId="2" fillId="0" borderId="265" xfId="8447" applyBorder="1" applyAlignment="1">
      <alignment horizontal="center" vertical="top"/>
    </xf>
    <xf numFmtId="44" fontId="2" fillId="60" borderId="267" xfId="3792" applyFont="1" applyFill="1" applyBorder="1" applyAlignment="1">
      <alignment vertical="top"/>
    </xf>
    <xf numFmtId="44" fontId="2" fillId="0" borderId="268" xfId="3792" applyFont="1" applyBorder="1" applyAlignment="1">
      <alignment vertical="top"/>
    </xf>
    <xf numFmtId="167" fontId="4" fillId="0" borderId="269" xfId="8450" applyFont="1" applyBorder="1" applyAlignment="1">
      <alignment horizontal="center" vertical="top"/>
    </xf>
    <xf numFmtId="0" fontId="2" fillId="0" borderId="270" xfId="8449" applyBorder="1" applyAlignment="1">
      <alignment horizontal="center" vertical="top"/>
    </xf>
    <xf numFmtId="0" fontId="11" fillId="0" borderId="270" xfId="8447" applyFont="1" applyBorder="1" applyAlignment="1">
      <alignment horizontal="center" vertical="top"/>
    </xf>
    <xf numFmtId="0" fontId="16" fillId="0" borderId="270" xfId="3" applyFont="1" applyBorder="1" applyAlignment="1">
      <alignment vertical="top" wrapText="1"/>
    </xf>
    <xf numFmtId="0" fontId="2" fillId="0" borderId="271" xfId="8447" applyBorder="1" applyAlignment="1">
      <alignment horizontal="center" vertical="top"/>
    </xf>
    <xf numFmtId="44" fontId="2" fillId="60" borderId="273" xfId="3792" applyFont="1" applyFill="1" applyBorder="1" applyAlignment="1">
      <alignment vertical="top"/>
    </xf>
    <xf numFmtId="44" fontId="2" fillId="0" borderId="274" xfId="3792" applyFont="1" applyBorder="1" applyAlignment="1">
      <alignment vertical="top"/>
    </xf>
    <xf numFmtId="167" fontId="4" fillId="0" borderId="275" xfId="8450" applyFont="1" applyBorder="1" applyAlignment="1">
      <alignment horizontal="center" vertical="top"/>
    </xf>
    <xf numFmtId="0" fontId="2" fillId="0" borderId="276" xfId="8449" applyBorder="1" applyAlignment="1">
      <alignment horizontal="center" vertical="top"/>
    </xf>
    <xf numFmtId="0" fontId="11" fillId="0" borderId="276" xfId="8447" applyFont="1" applyBorder="1" applyAlignment="1">
      <alignment horizontal="center" vertical="top"/>
    </xf>
    <xf numFmtId="0" fontId="2" fillId="0" borderId="276" xfId="3" applyFont="1" applyBorder="1" applyAlignment="1">
      <alignment vertical="top" wrapText="1"/>
    </xf>
    <xf numFmtId="0" fontId="2" fillId="0" borderId="277" xfId="8447" applyBorder="1" applyAlignment="1">
      <alignment horizontal="center" vertical="top"/>
    </xf>
    <xf numFmtId="44" fontId="2" fillId="60" borderId="279" xfId="3792" applyFont="1" applyFill="1" applyBorder="1" applyAlignment="1">
      <alignment vertical="top"/>
    </xf>
    <xf numFmtId="44" fontId="2" fillId="0" borderId="280" xfId="3792" applyFont="1" applyBorder="1" applyAlignment="1">
      <alignment vertical="top"/>
    </xf>
    <xf numFmtId="167" fontId="4" fillId="0" borderId="281" xfId="8450" applyFont="1" applyBorder="1" applyAlignment="1">
      <alignment horizontal="center" vertical="top"/>
    </xf>
    <xf numFmtId="0" fontId="2" fillId="0" borderId="282" xfId="8449" applyBorder="1" applyAlignment="1">
      <alignment horizontal="center" vertical="top"/>
    </xf>
    <xf numFmtId="0" fontId="11" fillId="0" borderId="282" xfId="8447" applyFont="1" applyBorder="1" applyAlignment="1">
      <alignment horizontal="center" vertical="top"/>
    </xf>
    <xf numFmtId="0" fontId="2" fillId="0" borderId="282" xfId="3" quotePrefix="1" applyFont="1" applyBorder="1" applyAlignment="1">
      <alignment vertical="top" wrapText="1"/>
    </xf>
    <xf numFmtId="0" fontId="2" fillId="0" borderId="283" xfId="8447" applyBorder="1" applyAlignment="1">
      <alignment horizontal="center" vertical="top"/>
    </xf>
    <xf numFmtId="44" fontId="2" fillId="60" borderId="285" xfId="3792" applyFont="1" applyFill="1" applyBorder="1" applyAlignment="1">
      <alignment vertical="top"/>
    </xf>
    <xf numFmtId="44" fontId="2" fillId="0" borderId="286" xfId="3792" applyFont="1" applyBorder="1" applyAlignment="1">
      <alignment vertical="top"/>
    </xf>
    <xf numFmtId="167" fontId="4" fillId="0" borderId="287" xfId="8450" applyFont="1" applyBorder="1" applyAlignment="1">
      <alignment horizontal="center" vertical="top"/>
    </xf>
    <xf numFmtId="0" fontId="2" fillId="0" borderId="288" xfId="8449" applyBorder="1" applyAlignment="1">
      <alignment horizontal="center" vertical="top"/>
    </xf>
    <xf numFmtId="0" fontId="11" fillId="0" borderId="288" xfId="8447" applyFont="1" applyBorder="1" applyAlignment="1">
      <alignment horizontal="center" vertical="top"/>
    </xf>
    <xf numFmtId="0" fontId="2" fillId="0" borderId="288" xfId="3" quotePrefix="1" applyFont="1" applyBorder="1" applyAlignment="1">
      <alignment vertical="top" wrapText="1"/>
    </xf>
    <xf numFmtId="0" fontId="2" fillId="0" borderId="289" xfId="8447" applyBorder="1" applyAlignment="1">
      <alignment horizontal="center" vertical="top"/>
    </xf>
    <xf numFmtId="44" fontId="2" fillId="60" borderId="291" xfId="3792" applyFont="1" applyFill="1" applyBorder="1" applyAlignment="1">
      <alignment vertical="top"/>
    </xf>
    <xf numFmtId="44" fontId="2" fillId="0" borderId="292" xfId="3792" applyFont="1" applyBorder="1" applyAlignment="1">
      <alignment vertical="top"/>
    </xf>
    <xf numFmtId="167" fontId="4" fillId="0" borderId="293" xfId="8450" applyFont="1" applyBorder="1" applyAlignment="1">
      <alignment horizontal="center" vertical="top"/>
    </xf>
    <xf numFmtId="0" fontId="2" fillId="0" borderId="294" xfId="8449" applyBorder="1" applyAlignment="1">
      <alignment horizontal="center" vertical="top"/>
    </xf>
    <xf numFmtId="0" fontId="11" fillId="0" borderId="294" xfId="8447" applyFont="1" applyBorder="1" applyAlignment="1">
      <alignment horizontal="center" vertical="top"/>
    </xf>
    <xf numFmtId="0" fontId="2" fillId="0" borderId="294" xfId="3" applyFont="1" applyBorder="1" applyAlignment="1">
      <alignment vertical="top" wrapText="1"/>
    </xf>
    <xf numFmtId="0" fontId="2" fillId="0" borderId="295" xfId="8447" applyBorder="1" applyAlignment="1">
      <alignment horizontal="center" vertical="top"/>
    </xf>
    <xf numFmtId="44" fontId="2" fillId="60" borderId="297" xfId="3792" applyFont="1" applyFill="1" applyBorder="1" applyAlignment="1">
      <alignment vertical="top"/>
    </xf>
    <xf numFmtId="44" fontId="2" fillId="0" borderId="298" xfId="3792" applyFont="1" applyBorder="1" applyAlignment="1">
      <alignment vertical="top"/>
    </xf>
    <xf numFmtId="167" fontId="4" fillId="0" borderId="299" xfId="8450" applyFont="1" applyBorder="1" applyAlignment="1">
      <alignment horizontal="center" vertical="top"/>
    </xf>
    <xf numFmtId="0" fontId="2" fillId="0" borderId="300" xfId="8449" applyBorder="1" applyAlignment="1">
      <alignment horizontal="center" vertical="top"/>
    </xf>
    <xf numFmtId="0" fontId="11" fillId="0" borderId="300" xfId="8447" applyFont="1" applyBorder="1" applyAlignment="1">
      <alignment horizontal="center" vertical="top"/>
    </xf>
    <xf numFmtId="0" fontId="2" fillId="0" borderId="300" xfId="3" applyFont="1" applyBorder="1" applyAlignment="1">
      <alignment vertical="top" wrapText="1"/>
    </xf>
    <xf numFmtId="0" fontId="2" fillId="0" borderId="301" xfId="8447" applyBorder="1" applyAlignment="1">
      <alignment horizontal="center" vertical="top"/>
    </xf>
    <xf numFmtId="44" fontId="2" fillId="60" borderId="303" xfId="3792" applyFont="1" applyFill="1" applyBorder="1" applyAlignment="1">
      <alignment vertical="top"/>
    </xf>
    <xf numFmtId="44" fontId="2" fillId="0" borderId="304" xfId="3792" applyFont="1" applyBorder="1" applyAlignment="1">
      <alignment vertical="top"/>
    </xf>
    <xf numFmtId="167" fontId="4" fillId="0" borderId="305" xfId="8450" applyFont="1" applyBorder="1" applyAlignment="1">
      <alignment horizontal="center" vertical="top"/>
    </xf>
    <xf numFmtId="0" fontId="2" fillId="0" borderId="306" xfId="8449" applyBorder="1" applyAlignment="1">
      <alignment horizontal="center" vertical="top"/>
    </xf>
    <xf numFmtId="0" fontId="11" fillId="0" borderId="306" xfId="8447" applyFont="1" applyBorder="1" applyAlignment="1">
      <alignment horizontal="center" vertical="top"/>
    </xf>
    <xf numFmtId="0" fontId="2" fillId="0" borderId="306" xfId="3" applyFont="1" applyBorder="1" applyAlignment="1">
      <alignment vertical="top" wrapText="1"/>
    </xf>
    <xf numFmtId="0" fontId="2" fillId="0" borderId="307" xfId="8447" applyBorder="1" applyAlignment="1">
      <alignment horizontal="center" vertical="top"/>
    </xf>
    <xf numFmtId="44" fontId="2" fillId="60" borderId="309" xfId="3792" applyFont="1" applyFill="1" applyBorder="1" applyAlignment="1">
      <alignment vertical="top"/>
    </xf>
    <xf numFmtId="44" fontId="2" fillId="0" borderId="310" xfId="3792" applyFont="1" applyBorder="1" applyAlignment="1">
      <alignment vertical="top"/>
    </xf>
    <xf numFmtId="167" fontId="4" fillId="0" borderId="311" xfId="8450" applyFont="1" applyBorder="1" applyAlignment="1">
      <alignment horizontal="center" vertical="top"/>
    </xf>
    <xf numFmtId="0" fontId="2" fillId="0" borderId="312" xfId="8449" applyBorder="1" applyAlignment="1">
      <alignment horizontal="center" vertical="top"/>
    </xf>
    <xf numFmtId="0" fontId="11" fillId="0" borderId="312" xfId="0" applyFont="1" applyBorder="1" applyAlignment="1">
      <alignment horizontal="center" vertical="top"/>
    </xf>
    <xf numFmtId="0" fontId="16" fillId="0" borderId="312" xfId="3" applyFont="1" applyBorder="1" applyAlignment="1">
      <alignment vertical="top" wrapText="1"/>
    </xf>
    <xf numFmtId="0" fontId="2" fillId="0" borderId="313" xfId="0" applyFont="1" applyBorder="1" applyAlignment="1">
      <alignment horizontal="center" vertical="top"/>
    </xf>
    <xf numFmtId="44" fontId="2" fillId="60" borderId="315" xfId="3792" applyFont="1" applyFill="1" applyBorder="1" applyAlignment="1">
      <alignment vertical="top"/>
    </xf>
    <xf numFmtId="44" fontId="2" fillId="0" borderId="316" xfId="3792" applyFont="1" applyFill="1" applyBorder="1" applyAlignment="1">
      <alignment vertical="top"/>
    </xf>
    <xf numFmtId="167" fontId="4" fillId="0" borderId="317" xfId="8450" applyFont="1" applyBorder="1" applyAlignment="1">
      <alignment horizontal="center" vertical="top"/>
    </xf>
    <xf numFmtId="0" fontId="11" fillId="0" borderId="318" xfId="0" applyFont="1" applyBorder="1" applyAlignment="1">
      <alignment horizontal="center" vertical="top"/>
    </xf>
    <xf numFmtId="0" fontId="2" fillId="0" borderId="319" xfId="0" applyFont="1" applyBorder="1" applyAlignment="1">
      <alignment horizontal="center" vertical="top"/>
    </xf>
    <xf numFmtId="44" fontId="2" fillId="60" borderId="321" xfId="3792" applyFont="1" applyFill="1" applyBorder="1" applyAlignment="1">
      <alignment vertical="top"/>
    </xf>
    <xf numFmtId="44" fontId="2" fillId="0" borderId="322" xfId="3792" applyFont="1" applyFill="1" applyBorder="1" applyAlignment="1">
      <alignment vertical="top"/>
    </xf>
    <xf numFmtId="167" fontId="4" fillId="0" borderId="323" xfId="8450" applyFont="1" applyBorder="1" applyAlignment="1">
      <alignment horizontal="center" vertical="top"/>
    </xf>
    <xf numFmtId="0" fontId="2" fillId="0" borderId="324" xfId="8449" applyBorder="1" applyAlignment="1">
      <alignment horizontal="center" vertical="top"/>
    </xf>
    <xf numFmtId="0" fontId="11" fillId="0" borderId="324" xfId="0" applyFont="1" applyBorder="1" applyAlignment="1">
      <alignment horizontal="center" vertical="top"/>
    </xf>
    <xf numFmtId="0" fontId="2" fillId="0" borderId="324" xfId="3" applyFont="1" applyBorder="1" applyAlignment="1">
      <alignment vertical="top" wrapText="1"/>
    </xf>
    <xf numFmtId="0" fontId="2" fillId="0" borderId="325" xfId="0" applyFont="1" applyBorder="1" applyAlignment="1">
      <alignment horizontal="center" vertical="top"/>
    </xf>
    <xf numFmtId="44" fontId="2" fillId="60" borderId="327" xfId="3792" applyFont="1" applyFill="1" applyBorder="1" applyAlignment="1">
      <alignment vertical="top"/>
    </xf>
    <xf numFmtId="44" fontId="2" fillId="0" borderId="328" xfId="3792" applyFont="1" applyFill="1" applyBorder="1" applyAlignment="1">
      <alignment vertical="top"/>
    </xf>
    <xf numFmtId="167" fontId="4" fillId="0" borderId="329" xfId="8450" applyFont="1" applyBorder="1" applyAlignment="1">
      <alignment horizontal="center" vertical="top"/>
    </xf>
    <xf numFmtId="0" fontId="2" fillId="0" borderId="328" xfId="8449" applyBorder="1" applyAlignment="1">
      <alignment horizontal="center" vertical="top"/>
    </xf>
    <xf numFmtId="0" fontId="2" fillId="0" borderId="330" xfId="0" applyFont="1" applyBorder="1" applyAlignment="1">
      <alignment horizontal="center" vertical="top"/>
    </xf>
    <xf numFmtId="0" fontId="2" fillId="0" borderId="331" xfId="8449" applyBorder="1" applyAlignment="1">
      <alignment horizontal="center" vertical="top"/>
    </xf>
    <xf numFmtId="0" fontId="11" fillId="0" borderId="331" xfId="8447" applyFont="1" applyBorder="1" applyAlignment="1">
      <alignment horizontal="center" vertical="top"/>
    </xf>
    <xf numFmtId="0" fontId="11" fillId="0" borderId="331" xfId="457" applyFont="1" applyBorder="1" applyAlignment="1">
      <alignment vertical="top" wrapText="1"/>
    </xf>
    <xf numFmtId="0" fontId="2" fillId="0" borderId="332" xfId="8447" applyBorder="1" applyAlignment="1">
      <alignment horizontal="center" vertical="top"/>
    </xf>
    <xf numFmtId="44" fontId="2" fillId="60" borderId="334" xfId="3792" applyFont="1" applyFill="1" applyBorder="1" applyAlignment="1">
      <alignment vertical="top"/>
    </xf>
    <xf numFmtId="44" fontId="2" fillId="0" borderId="335" xfId="3792" applyFont="1" applyFill="1" applyBorder="1" applyAlignment="1">
      <alignment vertical="top"/>
    </xf>
    <xf numFmtId="0" fontId="16" fillId="0" borderId="331" xfId="3" applyFont="1" applyBorder="1" applyAlignment="1">
      <alignment vertical="top" wrapText="1"/>
    </xf>
    <xf numFmtId="0" fontId="2" fillId="0" borderId="331" xfId="8447" applyBorder="1" applyAlignment="1">
      <alignment horizontal="center" vertical="top"/>
    </xf>
    <xf numFmtId="0" fontId="2" fillId="0" borderId="331" xfId="3" applyFont="1" applyBorder="1" applyAlignment="1">
      <alignment vertical="top" wrapText="1"/>
    </xf>
    <xf numFmtId="0" fontId="2" fillId="0" borderId="332" xfId="3" applyFont="1" applyBorder="1" applyAlignment="1">
      <alignment horizontal="center" vertical="top" wrapText="1"/>
    </xf>
    <xf numFmtId="44" fontId="2" fillId="60" borderId="334" xfId="3792" applyFont="1" applyFill="1" applyBorder="1" applyAlignment="1">
      <alignment horizontal="right" vertical="top" wrapText="1"/>
    </xf>
    <xf numFmtId="44" fontId="2" fillId="0" borderId="336" xfId="3792" applyFont="1" applyFill="1" applyBorder="1" applyAlignment="1">
      <alignment horizontal="right" vertical="top" wrapText="1"/>
    </xf>
    <xf numFmtId="0" fontId="2" fillId="0" borderId="335" xfId="8449" applyBorder="1" applyAlignment="1">
      <alignment horizontal="center" vertical="top"/>
    </xf>
    <xf numFmtId="0" fontId="11" fillId="0" borderId="331" xfId="0" applyFont="1" applyBorder="1" applyAlignment="1">
      <alignment horizontal="center" vertical="top"/>
    </xf>
    <xf numFmtId="0" fontId="2" fillId="0" borderId="337" xfId="0" applyFont="1" applyBorder="1" applyAlignment="1">
      <alignment horizontal="center" vertical="top"/>
    </xf>
    <xf numFmtId="167" fontId="4" fillId="0" borderId="338" xfId="8450" applyFont="1" applyBorder="1" applyAlignment="1">
      <alignment horizontal="center" vertical="top"/>
    </xf>
    <xf numFmtId="0" fontId="16" fillId="0" borderId="339" xfId="3" applyFont="1" applyBorder="1" applyAlignment="1">
      <alignment vertical="top" wrapText="1"/>
    </xf>
    <xf numFmtId="0" fontId="13" fillId="0" borderId="57" xfId="457" applyBorder="1" applyAlignment="1">
      <alignment horizontal="center" vertical="top" wrapText="1"/>
    </xf>
    <xf numFmtId="0" fontId="11" fillId="0" borderId="318" xfId="8449" applyFont="1" applyBorder="1" applyAlignment="1">
      <alignment horizontal="center" vertical="top"/>
    </xf>
    <xf numFmtId="0" fontId="11" fillId="0" borderId="318" xfId="8447" applyFont="1" applyBorder="1" applyAlignment="1">
      <alignment horizontal="center" vertical="top"/>
    </xf>
    <xf numFmtId="0" fontId="11" fillId="0" borderId="318" xfId="3" applyFont="1" applyBorder="1" applyAlignment="1">
      <alignment vertical="top" wrapText="1"/>
    </xf>
    <xf numFmtId="0" fontId="11" fillId="0" borderId="340" xfId="3" applyFont="1" applyBorder="1" applyAlignment="1">
      <alignment vertical="top" wrapText="1"/>
    </xf>
    <xf numFmtId="44" fontId="11" fillId="60" borderId="342" xfId="3792" applyFont="1" applyFill="1" applyBorder="1" applyAlignment="1">
      <alignment vertical="top" wrapText="1"/>
    </xf>
    <xf numFmtId="44" fontId="11" fillId="0" borderId="345" xfId="3792" applyFont="1" applyBorder="1" applyAlignment="1">
      <alignment vertical="top" wrapText="1"/>
    </xf>
    <xf numFmtId="49" fontId="2" fillId="0" borderId="318" xfId="3" applyNumberFormat="1" applyFont="1" applyBorder="1" applyAlignment="1">
      <alignment horizontal="center" vertical="top" wrapText="1"/>
    </xf>
    <xf numFmtId="0" fontId="2" fillId="0" borderId="318" xfId="3" applyFont="1" applyBorder="1" applyAlignment="1">
      <alignment horizontal="center" vertical="top" wrapText="1"/>
    </xf>
    <xf numFmtId="44" fontId="2" fillId="0" borderId="343" xfId="3792" applyFont="1" applyBorder="1" applyAlignment="1">
      <alignment vertical="top" wrapText="1"/>
    </xf>
    <xf numFmtId="49" fontId="2" fillId="0" borderId="348" xfId="3" applyNumberFormat="1" applyFont="1" applyBorder="1" applyAlignment="1">
      <alignment horizontal="center" vertical="top" wrapText="1"/>
    </xf>
    <xf numFmtId="0" fontId="2" fillId="0" borderId="348" xfId="3" applyFont="1" applyBorder="1" applyAlignment="1">
      <alignment horizontal="center" vertical="top" wrapText="1"/>
    </xf>
    <xf numFmtId="44" fontId="2" fillId="60" borderId="350" xfId="3792" applyFont="1" applyFill="1" applyBorder="1" applyAlignment="1">
      <alignment horizontal="right" vertical="top" wrapText="1"/>
    </xf>
    <xf numFmtId="44" fontId="2" fillId="0" borderId="352" xfId="3792" applyFont="1" applyBorder="1" applyAlignment="1">
      <alignment horizontal="right" vertical="top" wrapText="1"/>
    </xf>
    <xf numFmtId="0" fontId="2" fillId="0" borderId="355" xfId="3" applyFont="1" applyBorder="1" applyAlignment="1">
      <alignment horizontal="center" vertical="top" wrapText="1"/>
    </xf>
    <xf numFmtId="43" fontId="2" fillId="60" borderId="357" xfId="3792" applyNumberFormat="1" applyFont="1" applyFill="1" applyBorder="1" applyAlignment="1">
      <alignment horizontal="right" vertical="top"/>
    </xf>
    <xf numFmtId="43" fontId="2" fillId="0" borderId="358" xfId="3792" applyNumberFormat="1" applyFont="1" applyFill="1" applyBorder="1" applyAlignment="1">
      <alignment horizontal="right" vertical="top"/>
    </xf>
    <xf numFmtId="43" fontId="2" fillId="60" borderId="315" xfId="3792" applyNumberFormat="1" applyFont="1" applyFill="1" applyBorder="1" applyAlignment="1">
      <alignment horizontal="right" vertical="top" wrapText="1"/>
    </xf>
    <xf numFmtId="43" fontId="13" fillId="0" borderId="362" xfId="3792" applyNumberFormat="1" applyFont="1" applyFill="1" applyBorder="1" applyAlignment="1">
      <alignment horizontal="right" vertical="top" wrapText="1"/>
    </xf>
    <xf numFmtId="167" fontId="4" fillId="0" borderId="363" xfId="8450" applyFont="1" applyFill="1" applyBorder="1" applyAlignment="1">
      <alignment horizontal="right" vertical="top"/>
    </xf>
    <xf numFmtId="0" fontId="2" fillId="64" borderId="0" xfId="8447" applyFill="1" applyAlignment="1">
      <alignment vertical="top"/>
    </xf>
    <xf numFmtId="49" fontId="2" fillId="0" borderId="46" xfId="3" applyNumberFormat="1" applyFont="1" applyBorder="1" applyAlignment="1">
      <alignment horizontal="center" vertical="top" wrapText="1"/>
    </xf>
    <xf numFmtId="0" fontId="2" fillId="0" borderId="46" xfId="3" applyFont="1" applyBorder="1" applyAlignment="1">
      <alignment horizontal="center" vertical="top"/>
    </xf>
    <xf numFmtId="0" fontId="2" fillId="0" borderId="301" xfId="3" applyFont="1" applyBorder="1" applyAlignment="1">
      <alignment horizontal="center" vertical="top" wrapText="1"/>
    </xf>
    <xf numFmtId="44" fontId="2" fillId="60" borderId="315" xfId="3792" applyFont="1" applyFill="1" applyBorder="1" applyAlignment="1">
      <alignment horizontal="right" vertical="top" wrapText="1"/>
    </xf>
    <xf numFmtId="43" fontId="2" fillId="60" borderId="367" xfId="3792" applyNumberFormat="1" applyFont="1" applyFill="1" applyBorder="1" applyAlignment="1">
      <alignment horizontal="right" vertical="top"/>
    </xf>
    <xf numFmtId="43" fontId="2" fillId="0" borderId="362" xfId="3792" applyNumberFormat="1" applyFont="1" applyFill="1" applyBorder="1" applyAlignment="1">
      <alignment horizontal="right" vertical="top"/>
    </xf>
    <xf numFmtId="0" fontId="2" fillId="0" borderId="126" xfId="194" applyBorder="1" applyAlignment="1">
      <alignment horizontal="center" vertical="top" wrapText="1"/>
    </xf>
    <xf numFmtId="44" fontId="2" fillId="0" borderId="130" xfId="194" applyNumberFormat="1" applyBorder="1" applyAlignment="1">
      <alignment vertical="top"/>
    </xf>
    <xf numFmtId="0" fontId="2" fillId="0" borderId="128" xfId="194" applyBorder="1" applyAlignment="1">
      <alignment horizontal="center" vertical="top" wrapText="1"/>
    </xf>
    <xf numFmtId="0" fontId="2" fillId="0" borderId="368" xfId="194" applyBorder="1" applyAlignment="1">
      <alignment horizontal="center" vertical="top"/>
    </xf>
    <xf numFmtId="0" fontId="2" fillId="0" borderId="360" xfId="194" applyBorder="1" applyAlignment="1">
      <alignment horizontal="center" vertical="top"/>
    </xf>
    <xf numFmtId="43" fontId="2" fillId="60" borderId="170" xfId="3792" applyNumberFormat="1" applyFont="1" applyFill="1" applyBorder="1" applyAlignment="1">
      <alignment horizontal="right" vertical="top" wrapText="1"/>
    </xf>
    <xf numFmtId="0" fontId="7" fillId="0" borderId="318" xfId="8449" applyFont="1" applyBorder="1" applyAlignment="1">
      <alignment vertical="top"/>
    </xf>
    <xf numFmtId="0" fontId="11" fillId="0" borderId="318" xfId="457" applyFont="1" applyBorder="1" applyAlignment="1">
      <alignment vertical="top" wrapText="1"/>
    </xf>
    <xf numFmtId="44" fontId="2" fillId="0" borderId="346" xfId="3792" applyFont="1" applyBorder="1" applyAlignment="1">
      <alignment vertical="top"/>
    </xf>
    <xf numFmtId="49" fontId="11" fillId="0" borderId="318" xfId="3" applyNumberFormat="1" applyFont="1" applyBorder="1" applyAlignment="1">
      <alignment horizontal="center" vertical="top" wrapText="1"/>
    </xf>
    <xf numFmtId="0" fontId="10" fillId="39" borderId="318" xfId="3" applyFont="1" applyFill="1" applyBorder="1" applyAlignment="1">
      <alignment vertical="top" wrapText="1"/>
    </xf>
    <xf numFmtId="44" fontId="2" fillId="60" borderId="342" xfId="3792" applyFont="1" applyFill="1" applyBorder="1" applyAlignment="1">
      <alignment horizontal="center" vertical="top" wrapText="1"/>
    </xf>
    <xf numFmtId="44" fontId="2" fillId="0" borderId="343" xfId="3792" applyFont="1" applyFill="1" applyBorder="1" applyAlignment="1">
      <alignment horizontal="center" vertical="top" wrapText="1"/>
    </xf>
    <xf numFmtId="44" fontId="2" fillId="0" borderId="343" xfId="3792" applyFont="1" applyBorder="1" applyAlignment="1">
      <alignment vertical="top"/>
    </xf>
    <xf numFmtId="44" fontId="11" fillId="0" borderId="344" xfId="3792" applyFont="1" applyFill="1" applyBorder="1" applyAlignment="1">
      <alignment horizontal="right" vertical="top" wrapText="1"/>
    </xf>
    <xf numFmtId="44" fontId="2" fillId="61" borderId="344" xfId="3792" applyFont="1" applyFill="1" applyBorder="1" applyAlignment="1">
      <alignment horizontal="right" vertical="top" wrapText="1"/>
    </xf>
    <xf numFmtId="0" fontId="11" fillId="0" borderId="318" xfId="3" applyFont="1" applyBorder="1" applyAlignment="1">
      <alignment horizontal="center" vertical="top" wrapText="1"/>
    </xf>
    <xf numFmtId="0" fontId="11" fillId="0" borderId="340" xfId="3" applyFont="1" applyBorder="1" applyAlignment="1">
      <alignment horizontal="center" vertical="top" wrapText="1"/>
    </xf>
    <xf numFmtId="44" fontId="11" fillId="60" borderId="342" xfId="3792" applyFont="1" applyFill="1" applyBorder="1" applyAlignment="1">
      <alignment horizontal="center" vertical="top" wrapText="1"/>
    </xf>
    <xf numFmtId="44" fontId="2" fillId="0" borderId="346" xfId="3792" applyFont="1" applyFill="1" applyBorder="1" applyAlignment="1">
      <alignment horizontal="center" vertical="top" wrapText="1"/>
    </xf>
    <xf numFmtId="0" fontId="11" fillId="0" borderId="125" xfId="5144" applyFont="1" applyBorder="1" applyAlignment="1">
      <alignment horizontal="center" vertical="top"/>
    </xf>
    <xf numFmtId="0" fontId="9" fillId="65" borderId="125" xfId="5144" applyFont="1" applyFill="1" applyBorder="1" applyAlignment="1">
      <alignment vertical="top" wrapText="1"/>
    </xf>
    <xf numFmtId="0" fontId="11" fillId="0" borderId="126" xfId="5144" applyFont="1" applyBorder="1" applyAlignment="1">
      <alignment horizontal="center" vertical="top" wrapText="1"/>
    </xf>
    <xf numFmtId="177" fontId="2" fillId="60" borderId="172" xfId="5144" applyNumberFormat="1" applyFont="1" applyFill="1" applyBorder="1" applyAlignment="1">
      <alignment horizontal="right" vertical="top"/>
    </xf>
    <xf numFmtId="44" fontId="11" fillId="0" borderId="130" xfId="3792" applyFont="1" applyBorder="1" applyAlignment="1">
      <alignment horizontal="right" vertical="top"/>
    </xf>
    <xf numFmtId="0" fontId="2" fillId="0" borderId="125" xfId="5144" applyFont="1" applyBorder="1" applyAlignment="1">
      <alignment horizontal="center" vertical="top"/>
    </xf>
    <xf numFmtId="0" fontId="11" fillId="0" borderId="125" xfId="5144" applyFont="1" applyBorder="1" applyAlignment="1">
      <alignment vertical="top" wrapText="1"/>
    </xf>
    <xf numFmtId="0" fontId="2" fillId="0" borderId="126" xfId="5144" applyFont="1" applyBorder="1" applyAlignment="1">
      <alignment horizontal="center" vertical="top" wrapText="1"/>
    </xf>
    <xf numFmtId="44" fontId="2" fillId="0" borderId="130" xfId="3792" applyFont="1" applyBorder="1" applyAlignment="1">
      <alignment vertical="top"/>
    </xf>
    <xf numFmtId="0" fontId="2" fillId="0" borderId="125" xfId="5144" applyFont="1" applyBorder="1" applyAlignment="1">
      <alignment vertical="top" wrapText="1"/>
    </xf>
    <xf numFmtId="44" fontId="2" fillId="0" borderId="130" xfId="3792" applyFont="1" applyBorder="1" applyAlignment="1">
      <alignment horizontal="right" vertical="top"/>
    </xf>
    <xf numFmtId="0" fontId="16" fillId="0" borderId="125" xfId="5144" applyFont="1" applyBorder="1" applyAlignment="1">
      <alignment vertical="top" wrapText="1"/>
    </xf>
    <xf numFmtId="177" fontId="11" fillId="60" borderId="172" xfId="5144" applyNumberFormat="1" applyFont="1" applyFill="1" applyBorder="1" applyAlignment="1">
      <alignment horizontal="right" vertical="top"/>
    </xf>
    <xf numFmtId="44" fontId="11" fillId="0" borderId="347" xfId="3792" applyFont="1" applyBorder="1" applyAlignment="1">
      <alignment horizontal="right" vertical="top"/>
    </xf>
    <xf numFmtId="0" fontId="7" fillId="0" borderId="99" xfId="3788" applyFont="1" applyBorder="1" applyAlignment="1">
      <alignment vertical="top"/>
    </xf>
    <xf numFmtId="0" fontId="14" fillId="0" borderId="45" xfId="3" applyFont="1" applyBorder="1" applyAlignment="1">
      <alignment horizontal="center" vertical="top"/>
    </xf>
    <xf numFmtId="0" fontId="14" fillId="0" borderId="45" xfId="3" applyFont="1" applyBorder="1" applyAlignment="1">
      <alignment vertical="top" wrapText="1"/>
    </xf>
    <xf numFmtId="0" fontId="14" fillId="0" borderId="55" xfId="3" applyFont="1" applyBorder="1" applyAlignment="1">
      <alignment horizontal="center" vertical="top" wrapText="1"/>
    </xf>
    <xf numFmtId="43" fontId="4" fillId="60" borderId="167" xfId="3792" applyNumberFormat="1" applyFont="1" applyFill="1" applyBorder="1" applyAlignment="1">
      <alignment horizontal="right" vertical="top"/>
    </xf>
    <xf numFmtId="43" fontId="4" fillId="0" borderId="179" xfId="3792" applyNumberFormat="1" applyFont="1" applyFill="1" applyBorder="1" applyAlignment="1">
      <alignment horizontal="right" vertical="top"/>
    </xf>
    <xf numFmtId="167" fontId="4" fillId="0" borderId="105" xfId="3790" applyFont="1" applyBorder="1" applyAlignment="1">
      <alignment horizontal="right" vertical="top"/>
    </xf>
    <xf numFmtId="0" fontId="4" fillId="0" borderId="0" xfId="3787" applyFont="1" applyAlignment="1">
      <alignment vertical="top"/>
    </xf>
    <xf numFmtId="0" fontId="7" fillId="0" borderId="67" xfId="3788" applyFont="1" applyBorder="1" applyAlignment="1">
      <alignment vertical="top"/>
    </xf>
    <xf numFmtId="0" fontId="14" fillId="0" borderId="67" xfId="3" applyFont="1" applyBorder="1" applyAlignment="1">
      <alignment vertical="top" wrapText="1"/>
    </xf>
    <xf numFmtId="0" fontId="14" fillId="0" borderId="68" xfId="3" applyFont="1" applyBorder="1" applyAlignment="1">
      <alignment horizontal="center" vertical="top" wrapText="1"/>
    </xf>
    <xf numFmtId="43" fontId="4" fillId="60" borderId="168" xfId="3792" applyNumberFormat="1" applyFont="1" applyFill="1" applyBorder="1" applyAlignment="1">
      <alignment horizontal="right" vertical="top"/>
    </xf>
    <xf numFmtId="43" fontId="4" fillId="0" borderId="175" xfId="3792" applyNumberFormat="1" applyFont="1" applyFill="1" applyBorder="1" applyAlignment="1">
      <alignment horizontal="right" vertical="top"/>
    </xf>
    <xf numFmtId="0" fontId="2" fillId="0" borderId="68" xfId="3" applyFont="1" applyBorder="1" applyAlignment="1">
      <alignment horizontal="center" vertical="top" wrapText="1"/>
    </xf>
    <xf numFmtId="43" fontId="2" fillId="0" borderId="175" xfId="3792" applyNumberFormat="1" applyFont="1" applyFill="1" applyBorder="1" applyAlignment="1">
      <alignment horizontal="right" vertical="top"/>
    </xf>
    <xf numFmtId="0" fontId="17" fillId="0" borderId="57" xfId="3" applyFont="1" applyBorder="1" applyAlignment="1">
      <alignment horizontal="center" vertical="top" wrapText="1"/>
    </xf>
    <xf numFmtId="43" fontId="17" fillId="60" borderId="169" xfId="3792" applyNumberFormat="1" applyFont="1" applyFill="1" applyBorder="1" applyAlignment="1">
      <alignment horizontal="right" vertical="top" wrapText="1"/>
    </xf>
    <xf numFmtId="43" fontId="17" fillId="0" borderId="181" xfId="3792" applyNumberFormat="1" applyFont="1" applyFill="1" applyBorder="1" applyAlignment="1">
      <alignment horizontal="right" vertical="top" wrapText="1"/>
    </xf>
    <xf numFmtId="0" fontId="15" fillId="0" borderId="0" xfId="3786" applyFont="1" applyAlignment="1">
      <alignment vertical="top"/>
    </xf>
    <xf numFmtId="0" fontId="4" fillId="0" borderId="57" xfId="3786" applyFont="1" applyBorder="1" applyAlignment="1">
      <alignment vertical="top"/>
    </xf>
    <xf numFmtId="43" fontId="4" fillId="60" borderId="169" xfId="3792" applyNumberFormat="1" applyFont="1" applyFill="1" applyBorder="1" applyAlignment="1">
      <alignment vertical="top"/>
    </xf>
    <xf numFmtId="43" fontId="4" fillId="0" borderId="182" xfId="3792" applyNumberFormat="1" applyFont="1" applyFill="1" applyBorder="1" applyAlignment="1">
      <alignment vertical="top"/>
    </xf>
    <xf numFmtId="43" fontId="97" fillId="60" borderId="168" xfId="3792" applyNumberFormat="1" applyFont="1" applyFill="1" applyBorder="1" applyAlignment="1">
      <alignment horizontal="right" vertical="top"/>
    </xf>
    <xf numFmtId="43" fontId="97" fillId="0" borderId="175" xfId="3792" applyNumberFormat="1" applyFont="1" applyFill="1" applyBorder="1" applyAlignment="1">
      <alignment horizontal="right" vertical="top"/>
    </xf>
    <xf numFmtId="0" fontId="97" fillId="0" borderId="68" xfId="3" applyFont="1" applyBorder="1" applyAlignment="1">
      <alignment horizontal="center" vertical="top" wrapText="1"/>
    </xf>
    <xf numFmtId="44" fontId="2" fillId="0" borderId="128" xfId="194" applyNumberFormat="1" applyBorder="1" applyAlignment="1">
      <alignment vertical="top"/>
    </xf>
    <xf numFmtId="0" fontId="2" fillId="0" borderId="142" xfId="194" applyBorder="1" applyAlignment="1">
      <alignment horizontal="center" vertical="top"/>
    </xf>
    <xf numFmtId="0" fontId="2" fillId="0" borderId="68" xfId="194" applyBorder="1" applyAlignment="1">
      <alignment horizontal="center" vertical="top"/>
    </xf>
    <xf numFmtId="167" fontId="4" fillId="0" borderId="153" xfId="3789" applyFont="1" applyFill="1" applyBorder="1" applyAlignment="1">
      <alignment horizontal="right" vertical="top"/>
    </xf>
    <xf numFmtId="43" fontId="97" fillId="60" borderId="170" xfId="3792" applyNumberFormat="1" applyFont="1" applyFill="1" applyBorder="1" applyAlignment="1">
      <alignment horizontal="right" vertical="top" wrapText="1"/>
    </xf>
    <xf numFmtId="0" fontId="97" fillId="0" borderId="72" xfId="3" applyFont="1" applyBorder="1" applyAlignment="1">
      <alignment horizontal="center" vertical="top" wrapText="1"/>
    </xf>
    <xf numFmtId="0" fontId="97" fillId="0" borderId="73" xfId="3" applyFont="1" applyBorder="1" applyAlignment="1">
      <alignment horizontal="center" vertical="top" wrapText="1"/>
    </xf>
    <xf numFmtId="43" fontId="97" fillId="0" borderId="176" xfId="3792" applyNumberFormat="1" applyFont="1" applyFill="1" applyBorder="1" applyAlignment="1">
      <alignment horizontal="right" vertical="top"/>
    </xf>
    <xf numFmtId="0" fontId="11" fillId="0" borderId="68" xfId="3" applyFont="1" applyBorder="1" applyAlignment="1">
      <alignment horizontal="center" vertical="top" wrapText="1"/>
    </xf>
    <xf numFmtId="43" fontId="11" fillId="0" borderId="177" xfId="3792" applyNumberFormat="1" applyFont="1" applyFill="1" applyBorder="1" applyAlignment="1">
      <alignment horizontal="right" vertical="top"/>
    </xf>
    <xf numFmtId="43" fontId="97" fillId="0" borderId="178" xfId="3792" applyNumberFormat="1" applyFont="1" applyFill="1" applyBorder="1" applyAlignment="1">
      <alignment horizontal="right" vertical="top"/>
    </xf>
    <xf numFmtId="43" fontId="97" fillId="60" borderId="170" xfId="3792" applyNumberFormat="1" applyFont="1" applyFill="1" applyBorder="1" applyAlignment="1">
      <alignment horizontal="right" vertical="top"/>
    </xf>
    <xf numFmtId="0" fontId="97" fillId="0" borderId="111" xfId="3" applyFont="1" applyBorder="1" applyAlignment="1">
      <alignment horizontal="center" vertical="top" wrapText="1"/>
    </xf>
    <xf numFmtId="43" fontId="2" fillId="60" borderId="168" xfId="3792" applyNumberFormat="1" applyFont="1" applyFill="1" applyBorder="1" applyAlignment="1">
      <alignment horizontal="right" vertical="top"/>
    </xf>
    <xf numFmtId="0" fontId="97" fillId="64" borderId="0" xfId="3786" applyFill="1" applyAlignment="1">
      <alignment vertical="top"/>
    </xf>
    <xf numFmtId="4" fontId="97" fillId="0" borderId="68" xfId="577" applyNumberFormat="1" applyFont="1" applyBorder="1" applyAlignment="1">
      <alignment horizontal="center" vertical="top" wrapText="1"/>
    </xf>
    <xf numFmtId="43" fontId="97" fillId="60" borderId="168" xfId="3792" applyNumberFormat="1" applyFont="1" applyFill="1" applyBorder="1" applyAlignment="1">
      <alignment horizontal="right" vertical="top" wrapText="1"/>
    </xf>
    <xf numFmtId="167" fontId="2" fillId="0" borderId="153" xfId="3789" applyFont="1" applyFill="1" applyBorder="1" applyAlignment="1">
      <alignment horizontal="center" vertical="top" wrapText="1"/>
    </xf>
    <xf numFmtId="43" fontId="97" fillId="0" borderId="180" xfId="3792" applyNumberFormat="1" applyFont="1" applyFill="1" applyBorder="1" applyAlignment="1">
      <alignment horizontal="right" vertical="top"/>
    </xf>
    <xf numFmtId="43" fontId="24" fillId="60" borderId="168" xfId="3792" applyNumberFormat="1" applyFont="1" applyFill="1" applyBorder="1" applyAlignment="1">
      <alignment horizontal="right" vertical="top"/>
    </xf>
    <xf numFmtId="0" fontId="97" fillId="0" borderId="115" xfId="3" applyFont="1" applyBorder="1" applyAlignment="1">
      <alignment horizontal="center" vertical="top" wrapText="1"/>
    </xf>
    <xf numFmtId="43" fontId="97" fillId="60" borderId="169" xfId="3786" applyNumberFormat="1" applyFill="1" applyBorder="1" applyAlignment="1">
      <alignment horizontal="right" vertical="top" wrapText="1"/>
    </xf>
    <xf numFmtId="178" fontId="97" fillId="0" borderId="156" xfId="3786" applyNumberFormat="1" applyBorder="1" applyAlignment="1">
      <alignment vertical="top" wrapText="1"/>
    </xf>
    <xf numFmtId="0" fontId="2" fillId="0" borderId="193" xfId="3" applyFont="1" applyBorder="1" applyAlignment="1">
      <alignment horizontal="center" vertical="top" wrapText="1"/>
    </xf>
    <xf numFmtId="43" fontId="2" fillId="60" borderId="191" xfId="3792" applyNumberFormat="1" applyFont="1" applyFill="1" applyBorder="1" applyAlignment="1">
      <alignment horizontal="right" vertical="top"/>
    </xf>
    <xf numFmtId="43" fontId="2" fillId="0" borderId="188" xfId="3792" applyNumberFormat="1" applyFont="1" applyFill="1" applyBorder="1" applyAlignment="1">
      <alignment horizontal="right" vertical="top"/>
    </xf>
    <xf numFmtId="167" fontId="4" fillId="0" borderId="184" xfId="8450" applyFont="1" applyFill="1" applyBorder="1" applyAlignment="1">
      <alignment horizontal="right" vertical="top"/>
    </xf>
    <xf numFmtId="0" fontId="97" fillId="0" borderId="21" xfId="3" applyFont="1" applyBorder="1" applyAlignment="1">
      <alignment horizontal="center" vertical="top" wrapText="1"/>
    </xf>
    <xf numFmtId="43" fontId="97" fillId="60" borderId="171" xfId="3792" applyNumberFormat="1" applyFont="1" applyFill="1" applyBorder="1" applyAlignment="1">
      <alignment horizontal="right" vertical="top"/>
    </xf>
    <xf numFmtId="43" fontId="11" fillId="0" borderId="180" xfId="3792" applyNumberFormat="1" applyFont="1" applyFill="1" applyBorder="1" applyAlignment="1">
      <alignment horizontal="right" vertical="top"/>
    </xf>
    <xf numFmtId="0" fontId="97" fillId="0" borderId="33" xfId="3" applyFont="1" applyBorder="1" applyAlignment="1">
      <alignment horizontal="center" vertical="top" wrapText="1"/>
    </xf>
    <xf numFmtId="43" fontId="13" fillId="0" borderId="180" xfId="3792" applyNumberFormat="1" applyFont="1" applyFill="1" applyBorder="1" applyAlignment="1">
      <alignment horizontal="right" vertical="top" wrapText="1"/>
    </xf>
    <xf numFmtId="0" fontId="97" fillId="0" borderId="0" xfId="3787" applyAlignment="1">
      <alignment vertical="top"/>
    </xf>
    <xf numFmtId="0" fontId="97" fillId="0" borderId="116" xfId="3" applyFont="1" applyBorder="1" applyAlignment="1">
      <alignment horizontal="center" vertical="top" wrapText="1"/>
    </xf>
    <xf numFmtId="43" fontId="24" fillId="60" borderId="169" xfId="3792" applyNumberFormat="1" applyFont="1" applyFill="1" applyBorder="1" applyAlignment="1">
      <alignment horizontal="right" vertical="top"/>
    </xf>
    <xf numFmtId="43" fontId="24" fillId="0" borderId="176" xfId="3792" applyNumberFormat="1" applyFont="1" applyFill="1" applyBorder="1" applyAlignment="1">
      <alignment horizontal="right" vertical="top"/>
    </xf>
    <xf numFmtId="43" fontId="11" fillId="0" borderId="178" xfId="3792" applyNumberFormat="1" applyFont="1" applyFill="1" applyBorder="1" applyAlignment="1">
      <alignment horizontal="right" vertical="top"/>
    </xf>
    <xf numFmtId="0" fontId="97" fillId="0" borderId="158" xfId="3" applyFont="1" applyBorder="1" applyAlignment="1">
      <alignment horizontal="center" vertical="top" wrapText="1"/>
    </xf>
    <xf numFmtId="0" fontId="11" fillId="0" borderId="33" xfId="3" applyFont="1" applyBorder="1" applyAlignment="1">
      <alignment horizontal="center" vertical="top" wrapText="1"/>
    </xf>
    <xf numFmtId="0" fontId="97" fillId="0" borderId="52" xfId="3" applyFont="1" applyBorder="1" applyAlignment="1">
      <alignment horizontal="center" vertical="top" wrapText="1"/>
    </xf>
    <xf numFmtId="43" fontId="97" fillId="0" borderId="183" xfId="3792" applyNumberFormat="1" applyFont="1" applyFill="1" applyBorder="1" applyAlignment="1">
      <alignment horizontal="right" vertical="top" wrapText="1"/>
    </xf>
    <xf numFmtId="1" fontId="14" fillId="0" borderId="120" xfId="3" applyNumberFormat="1" applyFont="1" applyBorder="1" applyAlignment="1">
      <alignment horizontal="center" vertical="top" wrapText="1"/>
    </xf>
    <xf numFmtId="1" fontId="14" fillId="0" borderId="69" xfId="3" applyNumberFormat="1" applyFont="1" applyBorder="1" applyAlignment="1">
      <alignment horizontal="center" vertical="top" wrapText="1"/>
    </xf>
    <xf numFmtId="2" fontId="51" fillId="0" borderId="190" xfId="3" applyNumberFormat="1" applyFont="1" applyBorder="1" applyAlignment="1">
      <alignment horizontal="center" vertical="top" wrapText="1"/>
    </xf>
    <xf numFmtId="1" fontId="2" fillId="0" borderId="190" xfId="0" applyNumberFormat="1" applyFont="1" applyBorder="1" applyAlignment="1">
      <alignment horizontal="center" vertical="top"/>
    </xf>
    <xf numFmtId="1" fontId="2" fillId="0" borderId="190" xfId="3" applyNumberFormat="1" applyFont="1" applyBorder="1" applyAlignment="1">
      <alignment horizontal="center" vertical="top" wrapText="1"/>
    </xf>
    <xf numFmtId="1" fontId="11" fillId="0" borderId="190" xfId="457" applyNumberFormat="1" applyFont="1" applyBorder="1" applyAlignment="1">
      <alignment horizontal="center" vertical="top" wrapText="1"/>
    </xf>
    <xf numFmtId="1" fontId="13" fillId="0" borderId="121" xfId="3" applyNumberFormat="1" applyBorder="1" applyAlignment="1">
      <alignment horizontal="center" vertical="top" wrapText="1"/>
    </xf>
    <xf numFmtId="1" fontId="2" fillId="0" borderId="159" xfId="3" applyNumberFormat="1" applyFont="1" applyBorder="1" applyAlignment="1">
      <alignment horizontal="center" vertical="top" wrapText="1"/>
    </xf>
    <xf numFmtId="1" fontId="2" fillId="0" borderId="122" xfId="3" applyNumberFormat="1" applyFont="1" applyBorder="1" applyAlignment="1">
      <alignment horizontal="center" vertical="top" wrapText="1"/>
    </xf>
    <xf numFmtId="1" fontId="17" fillId="0" borderId="121" xfId="3" applyNumberFormat="1" applyFont="1" applyBorder="1" applyAlignment="1">
      <alignment horizontal="center" vertical="top" wrapText="1"/>
    </xf>
    <xf numFmtId="1" fontId="13" fillId="0" borderId="69" xfId="3" applyNumberFormat="1" applyBorder="1" applyAlignment="1">
      <alignment horizontal="center" vertical="top" wrapText="1"/>
    </xf>
    <xf numFmtId="1" fontId="97" fillId="0" borderId="69" xfId="3" applyNumberFormat="1" applyFont="1" applyBorder="1" applyAlignment="1">
      <alignment horizontal="center" vertical="top" wrapText="1"/>
    </xf>
    <xf numFmtId="3" fontId="2" fillId="0" borderId="127" xfId="194" applyNumberFormat="1" applyBorder="1" applyAlignment="1">
      <alignment horizontal="center" vertical="top" wrapText="1"/>
    </xf>
    <xf numFmtId="184" fontId="2" fillId="0" borderId="69" xfId="3" applyNumberFormat="1" applyFont="1" applyBorder="1" applyAlignment="1">
      <alignment horizontal="center" vertical="top" wrapText="1"/>
    </xf>
    <xf numFmtId="4" fontId="2" fillId="0" borderId="127" xfId="194" applyNumberFormat="1" applyBorder="1" applyAlignment="1">
      <alignment horizontal="center" vertical="top" wrapText="1"/>
    </xf>
    <xf numFmtId="1" fontId="11" fillId="0" borderId="69" xfId="3" applyNumberFormat="1" applyFont="1" applyBorder="1" applyAlignment="1">
      <alignment horizontal="center" vertical="top" wrapText="1"/>
    </xf>
    <xf numFmtId="1" fontId="2" fillId="0" borderId="69" xfId="3" applyNumberFormat="1" applyFont="1" applyBorder="1" applyAlignment="1">
      <alignment horizontal="center" vertical="top" wrapText="1"/>
    </xf>
    <xf numFmtId="1" fontId="97" fillId="0" borderId="122" xfId="3" applyNumberFormat="1" applyFont="1" applyBorder="1" applyAlignment="1">
      <alignment horizontal="center" vertical="top" wrapText="1"/>
    </xf>
    <xf numFmtId="1" fontId="97" fillId="0" borderId="159" xfId="3" applyNumberFormat="1" applyFont="1" applyBorder="1" applyAlignment="1">
      <alignment horizontal="center" vertical="top" wrapText="1"/>
    </xf>
    <xf numFmtId="1" fontId="97" fillId="0" borderId="69" xfId="577" applyNumberFormat="1" applyFont="1" applyBorder="1" applyAlignment="1">
      <alignment horizontal="center" vertical="top" wrapText="1"/>
    </xf>
    <xf numFmtId="3" fontId="2" fillId="0" borderId="127" xfId="4172" applyNumberFormat="1" applyFont="1" applyBorder="1" applyAlignment="1">
      <alignment horizontal="center" vertical="top" wrapText="1"/>
    </xf>
    <xf numFmtId="1" fontId="13" fillId="0" borderId="159" xfId="3" applyNumberFormat="1" applyBorder="1" applyAlignment="1">
      <alignment horizontal="center" vertical="top" wrapText="1"/>
    </xf>
    <xf numFmtId="1" fontId="2" fillId="0" borderId="186" xfId="3" applyNumberFormat="1" applyFont="1" applyBorder="1" applyAlignment="1">
      <alignment horizontal="center" vertical="top" wrapText="1"/>
    </xf>
    <xf numFmtId="1" fontId="97" fillId="0" borderId="22" xfId="3" applyNumberFormat="1" applyFont="1" applyBorder="1" applyAlignment="1">
      <alignment horizontal="center" vertical="top" wrapText="1"/>
    </xf>
    <xf numFmtId="1" fontId="97" fillId="0" borderId="7" xfId="3" applyNumberFormat="1" applyFont="1" applyBorder="1" applyAlignment="1">
      <alignment horizontal="center" vertical="top" wrapText="1"/>
    </xf>
    <xf numFmtId="1" fontId="2" fillId="0" borderId="341" xfId="3" applyNumberFormat="1" applyFont="1" applyBorder="1" applyAlignment="1">
      <alignment horizontal="center" vertical="top" wrapText="1"/>
    </xf>
    <xf numFmtId="184" fontId="2" fillId="0" borderId="341" xfId="3" applyNumberFormat="1" applyFont="1" applyBorder="1" applyAlignment="1">
      <alignment horizontal="center" vertical="top" wrapText="1"/>
    </xf>
    <xf numFmtId="1" fontId="24" fillId="0" borderId="123" xfId="3" applyNumberFormat="1" applyFont="1" applyBorder="1" applyAlignment="1">
      <alignment horizontal="center" vertical="top" wrapText="1"/>
    </xf>
    <xf numFmtId="1" fontId="11" fillId="0" borderId="7" xfId="3" applyNumberFormat="1" applyFont="1" applyBorder="1" applyAlignment="1">
      <alignment horizontal="center" vertical="top" wrapText="1"/>
    </xf>
    <xf numFmtId="1" fontId="97" fillId="0" borderId="124" xfId="3" applyNumberFormat="1" applyFont="1" applyBorder="1" applyAlignment="1">
      <alignment horizontal="center" vertical="top" wrapText="1"/>
    </xf>
    <xf numFmtId="0" fontId="97" fillId="0" borderId="124" xfId="3" applyFont="1" applyBorder="1" applyAlignment="1">
      <alignment horizontal="center" vertical="top" wrapText="1"/>
    </xf>
    <xf numFmtId="1" fontId="2" fillId="0" borderId="200" xfId="8447" applyNumberFormat="1" applyBorder="1" applyAlignment="1">
      <alignment horizontal="center" vertical="top"/>
    </xf>
    <xf numFmtId="1" fontId="2" fillId="0" borderId="206" xfId="8447" applyNumberFormat="1" applyBorder="1" applyAlignment="1">
      <alignment horizontal="center" vertical="top"/>
    </xf>
    <xf numFmtId="1" fontId="2" fillId="0" borderId="212" xfId="8447" applyNumberFormat="1" applyBorder="1" applyAlignment="1">
      <alignment horizontal="center" vertical="top"/>
    </xf>
    <xf numFmtId="1" fontId="2" fillId="0" borderId="218" xfId="8447" applyNumberFormat="1" applyBorder="1" applyAlignment="1">
      <alignment horizontal="center" vertical="top"/>
    </xf>
    <xf numFmtId="1" fontId="2" fillId="0" borderId="224" xfId="8447" applyNumberFormat="1" applyBorder="1" applyAlignment="1">
      <alignment horizontal="center" vertical="top"/>
    </xf>
    <xf numFmtId="1" fontId="2" fillId="0" borderId="230" xfId="8447" applyNumberFormat="1" applyBorder="1" applyAlignment="1">
      <alignment horizontal="center" vertical="top"/>
    </xf>
    <xf numFmtId="1" fontId="2" fillId="0" borderId="236" xfId="8447" applyNumberFormat="1" applyBorder="1" applyAlignment="1">
      <alignment horizontal="center" vertical="top"/>
    </xf>
    <xf numFmtId="1" fontId="2" fillId="0" borderId="242" xfId="8447" applyNumberFormat="1" applyBorder="1" applyAlignment="1">
      <alignment horizontal="center" vertical="top"/>
    </xf>
    <xf numFmtId="1" fontId="2" fillId="0" borderId="248" xfId="8447" applyNumberFormat="1" applyBorder="1" applyAlignment="1">
      <alignment horizontal="center" vertical="top"/>
    </xf>
    <xf numFmtId="1" fontId="2" fillId="0" borderId="254" xfId="8447" applyNumberFormat="1" applyBorder="1" applyAlignment="1">
      <alignment horizontal="center" vertical="top"/>
    </xf>
    <xf numFmtId="1" fontId="2" fillId="0" borderId="260" xfId="8447" applyNumberFormat="1" applyBorder="1" applyAlignment="1">
      <alignment horizontal="center" vertical="top"/>
    </xf>
    <xf numFmtId="1" fontId="2" fillId="0" borderId="266" xfId="8447" applyNumberFormat="1" applyBorder="1" applyAlignment="1">
      <alignment horizontal="center" vertical="top"/>
    </xf>
    <xf numFmtId="1" fontId="2" fillId="0" borderId="272" xfId="8447" applyNumberFormat="1" applyBorder="1" applyAlignment="1">
      <alignment horizontal="center" vertical="top"/>
    </xf>
    <xf numFmtId="1" fontId="2" fillId="0" borderId="278" xfId="8447" applyNumberFormat="1" applyBorder="1" applyAlignment="1">
      <alignment horizontal="center" vertical="top"/>
    </xf>
    <xf numFmtId="1" fontId="2" fillId="0" borderId="284" xfId="8447" applyNumberFormat="1" applyBorder="1" applyAlignment="1">
      <alignment horizontal="center" vertical="top"/>
    </xf>
    <xf numFmtId="1" fontId="2" fillId="0" borderId="290" xfId="8447" applyNumberFormat="1" applyBorder="1" applyAlignment="1">
      <alignment horizontal="center" vertical="top"/>
    </xf>
    <xf numFmtId="1" fontId="2" fillId="0" borderId="296" xfId="8447" applyNumberFormat="1" applyBorder="1" applyAlignment="1">
      <alignment horizontal="center" vertical="top"/>
    </xf>
    <xf numFmtId="1" fontId="2" fillId="0" borderId="302" xfId="8447" applyNumberFormat="1" applyBorder="1" applyAlignment="1">
      <alignment horizontal="center" vertical="top"/>
    </xf>
    <xf numFmtId="1" fontId="2" fillId="0" borderId="308" xfId="8447" applyNumberFormat="1" applyBorder="1" applyAlignment="1">
      <alignment horizontal="center" vertical="top"/>
    </xf>
    <xf numFmtId="1" fontId="2" fillId="0" borderId="314" xfId="0" applyNumberFormat="1" applyFont="1" applyBorder="1" applyAlignment="1">
      <alignment horizontal="center" vertical="top"/>
    </xf>
    <xf numFmtId="1" fontId="2" fillId="0" borderId="320" xfId="0" applyNumberFormat="1" applyFont="1" applyBorder="1" applyAlignment="1">
      <alignment horizontal="center" vertical="top"/>
    </xf>
    <xf numFmtId="1" fontId="2" fillId="0" borderId="326" xfId="0" applyNumberFormat="1" applyFont="1" applyBorder="1" applyAlignment="1">
      <alignment horizontal="center" vertical="top"/>
    </xf>
    <xf numFmtId="1" fontId="2" fillId="0" borderId="333" xfId="8447" applyNumberFormat="1" applyBorder="1" applyAlignment="1">
      <alignment horizontal="center" vertical="top"/>
    </xf>
    <xf numFmtId="1" fontId="2" fillId="0" borderId="333" xfId="0" applyNumberFormat="1" applyFont="1" applyBorder="1" applyAlignment="1">
      <alignment horizontal="center" vertical="top"/>
    </xf>
    <xf numFmtId="1" fontId="2" fillId="0" borderId="341" xfId="8447" applyNumberFormat="1" applyBorder="1" applyAlignment="1">
      <alignment horizontal="center" vertical="top"/>
    </xf>
    <xf numFmtId="0" fontId="11" fillId="0" borderId="341" xfId="3" applyFont="1" applyBorder="1" applyAlignment="1">
      <alignment vertical="top" wrapText="1"/>
    </xf>
    <xf numFmtId="0" fontId="2" fillId="0" borderId="351" xfId="3" applyFont="1" applyBorder="1" applyAlignment="1">
      <alignment horizontal="center" vertical="top" wrapText="1"/>
    </xf>
    <xf numFmtId="1" fontId="2" fillId="0" borderId="356" xfId="3" applyNumberFormat="1" applyFont="1" applyBorder="1" applyAlignment="1">
      <alignment horizontal="center" vertical="top" wrapText="1"/>
    </xf>
    <xf numFmtId="1" fontId="2" fillId="0" borderId="361" xfId="3" applyNumberFormat="1" applyFont="1" applyBorder="1" applyAlignment="1">
      <alignment horizontal="center" vertical="top" wrapText="1"/>
    </xf>
    <xf numFmtId="1" fontId="2" fillId="0" borderId="364" xfId="3" applyNumberFormat="1" applyFont="1" applyBorder="1" applyAlignment="1">
      <alignment horizontal="center" vertical="top" wrapText="1"/>
    </xf>
    <xf numFmtId="0" fontId="2" fillId="0" borderId="341" xfId="3" applyFont="1" applyBorder="1" applyAlignment="1">
      <alignment horizontal="center" vertical="top" wrapText="1"/>
    </xf>
    <xf numFmtId="0" fontId="11" fillId="0" borderId="341" xfId="3" applyFont="1" applyBorder="1" applyAlignment="1">
      <alignment horizontal="center" vertical="top" wrapText="1"/>
    </xf>
    <xf numFmtId="3" fontId="11" fillId="0" borderId="127" xfId="5144" applyNumberFormat="1" applyFont="1" applyBorder="1" applyAlignment="1">
      <alignment horizontal="center" vertical="top" wrapText="1"/>
    </xf>
    <xf numFmtId="3" fontId="2" fillId="0" borderId="127" xfId="5144" applyNumberFormat="1" applyFont="1" applyBorder="1" applyAlignment="1">
      <alignment horizontal="center" vertical="top" wrapText="1"/>
    </xf>
    <xf numFmtId="1" fontId="97" fillId="0" borderId="69" xfId="3" applyNumberFormat="1" applyFont="1" applyBorder="1" applyAlignment="1">
      <alignment horizontal="center" vertical="center" wrapText="1"/>
    </xf>
    <xf numFmtId="168" fontId="14" fillId="2" borderId="173" xfId="3" applyNumberFormat="1" applyFont="1" applyFill="1" applyBorder="1" applyAlignment="1">
      <alignment horizontal="center" vertical="center"/>
    </xf>
    <xf numFmtId="178" fontId="2" fillId="0" borderId="156" xfId="3786" applyNumberFormat="1" applyFont="1" applyBorder="1" applyAlignment="1">
      <alignment horizontal="center" vertical="center" wrapText="1"/>
    </xf>
    <xf numFmtId="0" fontId="24" fillId="0" borderId="370" xfId="0" applyFont="1" applyBorder="1" applyAlignment="1">
      <alignment horizontal="center" vertical="top"/>
    </xf>
    <xf numFmtId="0" fontId="24" fillId="0" borderId="370" xfId="0" applyFont="1" applyBorder="1" applyAlignment="1">
      <alignment vertical="top" wrapText="1"/>
    </xf>
    <xf numFmtId="0" fontId="24" fillId="0" borderId="371" xfId="0" applyFont="1" applyBorder="1" applyAlignment="1">
      <alignment horizontal="center" vertical="top"/>
    </xf>
    <xf numFmtId="0" fontId="24" fillId="0" borderId="372" xfId="0" applyFont="1" applyBorder="1" applyAlignment="1">
      <alignment horizontal="center" vertical="top"/>
    </xf>
    <xf numFmtId="43" fontId="24" fillId="60" borderId="373" xfId="0" applyNumberFormat="1" applyFont="1" applyFill="1" applyBorder="1" applyAlignment="1">
      <alignment horizontal="center" vertical="top"/>
    </xf>
    <xf numFmtId="43" fontId="24" fillId="0" borderId="374" xfId="0" applyNumberFormat="1" applyFont="1" applyBorder="1" applyAlignment="1">
      <alignment horizontal="center" vertical="top"/>
    </xf>
    <xf numFmtId="0" fontId="24" fillId="0" borderId="370" xfId="0" applyFont="1" applyBorder="1" applyAlignment="1">
      <alignment vertical="top"/>
    </xf>
    <xf numFmtId="0" fontId="24" fillId="0" borderId="0" xfId="0" applyFont="1" applyAlignment="1">
      <alignment vertical="top"/>
    </xf>
    <xf numFmtId="0" fontId="24" fillId="0" borderId="349" xfId="0" applyFont="1" applyBorder="1" applyAlignment="1">
      <alignment horizontal="center" vertical="top"/>
    </xf>
    <xf numFmtId="0" fontId="101" fillId="0" borderId="370" xfId="0" applyFont="1" applyBorder="1" applyAlignment="1">
      <alignment vertical="top" wrapText="1"/>
    </xf>
    <xf numFmtId="0" fontId="129" fillId="0" borderId="370" xfId="0" applyFont="1" applyBorder="1" applyAlignment="1">
      <alignment vertical="top" wrapText="1"/>
    </xf>
    <xf numFmtId="49" fontId="24" fillId="0" borderId="195" xfId="457" quotePrefix="1" applyNumberFormat="1" applyFont="1" applyBorder="1" applyAlignment="1">
      <alignment horizontal="center" vertical="top" wrapText="1"/>
    </xf>
    <xf numFmtId="49" fontId="11" fillId="0" borderId="195" xfId="457" quotePrefix="1" applyNumberFormat="1" applyFont="1" applyBorder="1" applyAlignment="1">
      <alignment horizontal="center" vertical="top" wrapText="1"/>
    </xf>
    <xf numFmtId="0" fontId="8" fillId="0" borderId="52" xfId="3785" applyFont="1" applyBorder="1" applyAlignment="1">
      <alignment vertical="center" wrapText="1"/>
    </xf>
  </cellXfs>
  <cellStyles count="8456">
    <cellStyle name="_BILL OF QUANTITIES (Electricity)" xfId="579" xr:uid="{00000000-0005-0000-0000-000000000000}"/>
    <cellStyle name="_BILL OF QUANTITIES (Electricity) 2" xfId="5141" xr:uid="{00000000-0005-0000-0000-000001000000}"/>
    <cellStyle name="_BOQ-BOH-STAFF-ADMINR" xfId="580" xr:uid="{00000000-0005-0000-0000-000002000000}"/>
    <cellStyle name="_Cascadelle-Swimming Pool" xfId="581" xr:uid="{00000000-0005-0000-0000-000003000000}"/>
    <cellStyle name="_Costing Sheet ALL Services" xfId="582" xr:uid="{00000000-0005-0000-0000-000004000000}"/>
    <cellStyle name="_COSTING-Combined - 28Jul10" xfId="583" xr:uid="{00000000-0005-0000-0000-000005000000}"/>
    <cellStyle name="_Equipment Schedules-Beau Sejour" xfId="584" xr:uid="{00000000-0005-0000-0000-000006000000}"/>
    <cellStyle name="_ET_STYLE_NoName_00_" xfId="585" xr:uid="{00000000-0005-0000-0000-000007000000}"/>
    <cellStyle name="_ET_STYLE_NoName_00__2010 - 12 - 22 - Part 3 - BOQ -  PH &amp;FF" xfId="586" xr:uid="{00000000-0005-0000-0000-000008000000}"/>
    <cellStyle name="_ET_STYLE_NoName_00__2010 - 12 - 22 - Part 3 - BOQ -  PH &amp;FF_ENL House-Material  submital" xfId="587" xr:uid="{00000000-0005-0000-0000-000009000000}"/>
    <cellStyle name="_ET_STYLE_NoName_00__2010 - 12 - 22 - Part 3 - BOQ -  PH &amp;FF_Equipment Schedule" xfId="588" xr:uid="{00000000-0005-0000-0000-00000A000000}"/>
    <cellStyle name="_ET_STYLE_NoName_00__2010 - 12 - 22 - Part 3 - BOQ -  PH &amp;FF_Material Submital Bagatelle" xfId="589" xr:uid="{00000000-0005-0000-0000-00000B000000}"/>
    <cellStyle name="_ET_STYLE_NoName_00__BOQ -Plumbing- Firestation Tamarin" xfId="590" xr:uid="{00000000-0005-0000-0000-00000C000000}"/>
    <cellStyle name="_ET_STYLE_NoName_00__BOQ -Plumbing- Firestation Tamarin_ENL House-Material  submital" xfId="591" xr:uid="{00000000-0005-0000-0000-00000D000000}"/>
    <cellStyle name="_ET_STYLE_NoName_00__BOQ -Plumbing- Firestation Tamarin_Equipment Schedule" xfId="592" xr:uid="{00000000-0005-0000-0000-00000E000000}"/>
    <cellStyle name="_ET_STYLE_NoName_00__BOQ -Plumbing- Firestation Tamarin_Material Submital Bagatelle" xfId="593" xr:uid="{00000000-0005-0000-0000-00000F000000}"/>
    <cellStyle name="_Price List" xfId="594" xr:uid="{00000000-0005-0000-0000-000010000000}"/>
    <cellStyle name="20% - Accent1 2" xfId="334" xr:uid="{00000000-0005-0000-0000-000011000000}"/>
    <cellStyle name="20% - Accent1 2 2" xfId="595" xr:uid="{00000000-0005-0000-0000-000012000000}"/>
    <cellStyle name="20% - Accent1 2 2 2" xfId="4476" xr:uid="{00000000-0005-0000-0000-000013000000}"/>
    <cellStyle name="20% - Accent1 2 2 2 2" xfId="5090" xr:uid="{00000000-0005-0000-0000-000014000000}"/>
    <cellStyle name="20% - Accent1 2 2 3" xfId="4780" xr:uid="{00000000-0005-0000-0000-000015000000}"/>
    <cellStyle name="20% - Accent1 2 2 4" xfId="4160" xr:uid="{00000000-0005-0000-0000-000016000000}"/>
    <cellStyle name="20% - Accent1 2 3" xfId="4316" xr:uid="{00000000-0005-0000-0000-000017000000}"/>
    <cellStyle name="20% - Accent1 2 3 2" xfId="4930" xr:uid="{00000000-0005-0000-0000-000018000000}"/>
    <cellStyle name="20% - Accent1 2 4" xfId="4629" xr:uid="{00000000-0005-0000-0000-000019000000}"/>
    <cellStyle name="20% - Accent1 3" xfId="3813" xr:uid="{00000000-0005-0000-0000-00001A000000}"/>
    <cellStyle name="20% - Accent2 2" xfId="335" xr:uid="{00000000-0005-0000-0000-00001B000000}"/>
    <cellStyle name="20% - Accent2 2 2" xfId="596" xr:uid="{00000000-0005-0000-0000-00001C000000}"/>
    <cellStyle name="20% - Accent2 2 2 2" xfId="4477" xr:uid="{00000000-0005-0000-0000-00001D000000}"/>
    <cellStyle name="20% - Accent2 2 2 2 2" xfId="5091" xr:uid="{00000000-0005-0000-0000-00001E000000}"/>
    <cellStyle name="20% - Accent2 2 2 3" xfId="4781" xr:uid="{00000000-0005-0000-0000-00001F000000}"/>
    <cellStyle name="20% - Accent2 2 2 4" xfId="4161" xr:uid="{00000000-0005-0000-0000-000020000000}"/>
    <cellStyle name="20% - Accent2 2 3" xfId="4317" xr:uid="{00000000-0005-0000-0000-000021000000}"/>
    <cellStyle name="20% - Accent2 2 3 2" xfId="4931" xr:uid="{00000000-0005-0000-0000-000022000000}"/>
    <cellStyle name="20% - Accent2 2 4" xfId="4630" xr:uid="{00000000-0005-0000-0000-000023000000}"/>
    <cellStyle name="20% - Accent2 3" xfId="3817" xr:uid="{00000000-0005-0000-0000-000024000000}"/>
    <cellStyle name="20% - Accent3 2" xfId="336" xr:uid="{00000000-0005-0000-0000-000025000000}"/>
    <cellStyle name="20% - Accent3 2 2" xfId="597" xr:uid="{00000000-0005-0000-0000-000026000000}"/>
    <cellStyle name="20% - Accent3 2 2 2" xfId="4478" xr:uid="{00000000-0005-0000-0000-000027000000}"/>
    <cellStyle name="20% - Accent3 2 2 2 2" xfId="5092" xr:uid="{00000000-0005-0000-0000-000028000000}"/>
    <cellStyle name="20% - Accent3 2 2 3" xfId="4782" xr:uid="{00000000-0005-0000-0000-000029000000}"/>
    <cellStyle name="20% - Accent3 2 2 4" xfId="4162" xr:uid="{00000000-0005-0000-0000-00002A000000}"/>
    <cellStyle name="20% - Accent3 2 3" xfId="4318" xr:uid="{00000000-0005-0000-0000-00002B000000}"/>
    <cellStyle name="20% - Accent3 2 3 2" xfId="4932" xr:uid="{00000000-0005-0000-0000-00002C000000}"/>
    <cellStyle name="20% - Accent3 2 4" xfId="4631" xr:uid="{00000000-0005-0000-0000-00002D000000}"/>
    <cellStyle name="20% - Accent3 3" xfId="3821" xr:uid="{00000000-0005-0000-0000-00002E000000}"/>
    <cellStyle name="20% - Accent4 2" xfId="337" xr:uid="{00000000-0005-0000-0000-00002F000000}"/>
    <cellStyle name="20% - Accent4 2 2" xfId="598" xr:uid="{00000000-0005-0000-0000-000030000000}"/>
    <cellStyle name="20% - Accent4 2 2 2" xfId="4479" xr:uid="{00000000-0005-0000-0000-000031000000}"/>
    <cellStyle name="20% - Accent4 2 2 2 2" xfId="5093" xr:uid="{00000000-0005-0000-0000-000032000000}"/>
    <cellStyle name="20% - Accent4 2 2 3" xfId="4783" xr:uid="{00000000-0005-0000-0000-000033000000}"/>
    <cellStyle name="20% - Accent4 2 2 4" xfId="4163" xr:uid="{00000000-0005-0000-0000-000034000000}"/>
    <cellStyle name="20% - Accent4 2 3" xfId="4319" xr:uid="{00000000-0005-0000-0000-000035000000}"/>
    <cellStyle name="20% - Accent4 2 3 2" xfId="4933" xr:uid="{00000000-0005-0000-0000-000036000000}"/>
    <cellStyle name="20% - Accent4 2 4" xfId="4632" xr:uid="{00000000-0005-0000-0000-000037000000}"/>
    <cellStyle name="20% - Accent4 3" xfId="3825" xr:uid="{00000000-0005-0000-0000-000038000000}"/>
    <cellStyle name="20% - Accent5" xfId="328" builtinId="46" customBuiltin="1"/>
    <cellStyle name="20% - Accent5 2" xfId="4058" xr:uid="{00000000-0005-0000-0000-00003A000000}"/>
    <cellStyle name="20% - Accent5 2 2" xfId="4373" xr:uid="{00000000-0005-0000-0000-00003B000000}"/>
    <cellStyle name="20% - Accent5 2 2 2" xfId="4987" xr:uid="{00000000-0005-0000-0000-00003C000000}"/>
    <cellStyle name="20% - Accent5 2 3" xfId="4677" xr:uid="{00000000-0005-0000-0000-00003D000000}"/>
    <cellStyle name="20% - Accent5 3" xfId="3892" xr:uid="{00000000-0005-0000-0000-00003E000000}"/>
    <cellStyle name="20% - Accent5 3 2" xfId="4208" xr:uid="{00000000-0005-0000-0000-00003F000000}"/>
    <cellStyle name="20% - Accent5 3 2 2" xfId="4823" xr:uid="{00000000-0005-0000-0000-000040000000}"/>
    <cellStyle name="20% - Accent5 3 3" xfId="4520" xr:uid="{00000000-0005-0000-0000-000041000000}"/>
    <cellStyle name="20% - Accent5 4" xfId="3829" xr:uid="{00000000-0005-0000-0000-000042000000}"/>
    <cellStyle name="20% - Accent6" xfId="332" builtinId="50" customBuiltin="1"/>
    <cellStyle name="20% - Accent6 2" xfId="4060" xr:uid="{00000000-0005-0000-0000-000044000000}"/>
    <cellStyle name="20% - Accent6 2 2" xfId="4375" xr:uid="{00000000-0005-0000-0000-000045000000}"/>
    <cellStyle name="20% - Accent6 2 2 2" xfId="4989" xr:uid="{00000000-0005-0000-0000-000046000000}"/>
    <cellStyle name="20% - Accent6 2 3" xfId="4679" xr:uid="{00000000-0005-0000-0000-000047000000}"/>
    <cellStyle name="20% - Accent6 3" xfId="3896" xr:uid="{00000000-0005-0000-0000-000048000000}"/>
    <cellStyle name="20% - Accent6 3 2" xfId="4210" xr:uid="{00000000-0005-0000-0000-000049000000}"/>
    <cellStyle name="20% - Accent6 3 2 2" xfId="4825" xr:uid="{00000000-0005-0000-0000-00004A000000}"/>
    <cellStyle name="20% - Accent6 3 3" xfId="4522" xr:uid="{00000000-0005-0000-0000-00004B000000}"/>
    <cellStyle name="20% - Accent6 4" xfId="3833" xr:uid="{00000000-0005-0000-0000-00004C000000}"/>
    <cellStyle name="40% - Accent1" xfId="319" builtinId="31" customBuiltin="1"/>
    <cellStyle name="40% - Accent1 2" xfId="600" xr:uid="{00000000-0005-0000-0000-00004E000000}"/>
    <cellStyle name="40% - Accent1 2 2" xfId="601" xr:uid="{00000000-0005-0000-0000-00004F000000}"/>
    <cellStyle name="40% - Accent1 2 2 2" xfId="4985" xr:uid="{00000000-0005-0000-0000-000050000000}"/>
    <cellStyle name="40% - Accent1 2 2 3" xfId="4371" xr:uid="{00000000-0005-0000-0000-000051000000}"/>
    <cellStyle name="40% - Accent1 2 3" xfId="602" xr:uid="{00000000-0005-0000-0000-000052000000}"/>
    <cellStyle name="40% - Accent1 2 3 2" xfId="4675" xr:uid="{00000000-0005-0000-0000-000053000000}"/>
    <cellStyle name="40% - Accent1 2 4" xfId="603" xr:uid="{00000000-0005-0000-0000-000054000000}"/>
    <cellStyle name="40% - Accent1 2 5" xfId="604" xr:uid="{00000000-0005-0000-0000-000055000000}"/>
    <cellStyle name="40% - Accent1 2 6" xfId="605" xr:uid="{00000000-0005-0000-0000-000056000000}"/>
    <cellStyle name="40% - Accent1 2 7" xfId="4054" xr:uid="{00000000-0005-0000-0000-000057000000}"/>
    <cellStyle name="40% - Accent1 2_BOQ-05.04.12(from Dhinesh)updated" xfId="606" xr:uid="{00000000-0005-0000-0000-000058000000}"/>
    <cellStyle name="40% - Accent1 3" xfId="599" xr:uid="{00000000-0005-0000-0000-000059000000}"/>
    <cellStyle name="40% - Accent1 3 2" xfId="4205" xr:uid="{00000000-0005-0000-0000-00005A000000}"/>
    <cellStyle name="40% - Accent1 3 2 2" xfId="4820" xr:uid="{00000000-0005-0000-0000-00005B000000}"/>
    <cellStyle name="40% - Accent1 3 3" xfId="4517" xr:uid="{00000000-0005-0000-0000-00005C000000}"/>
    <cellStyle name="40% - Accent1 3 4" xfId="3883" xr:uid="{00000000-0005-0000-0000-00005D000000}"/>
    <cellStyle name="40% - Accent1 4" xfId="3814" xr:uid="{00000000-0005-0000-0000-00005E000000}"/>
    <cellStyle name="40% - Accent1 5" xfId="3924" xr:uid="{00000000-0005-0000-0000-00005F000000}"/>
    <cellStyle name="40% - Accent2" xfId="322" builtinId="35" customBuiltin="1"/>
    <cellStyle name="40% - Accent2 2" xfId="4057" xr:uid="{00000000-0005-0000-0000-000061000000}"/>
    <cellStyle name="40% - Accent2 2 2" xfId="4372" xr:uid="{00000000-0005-0000-0000-000062000000}"/>
    <cellStyle name="40% - Accent2 2 2 2" xfId="4986" xr:uid="{00000000-0005-0000-0000-000063000000}"/>
    <cellStyle name="40% - Accent2 2 3" xfId="4676" xr:uid="{00000000-0005-0000-0000-000064000000}"/>
    <cellStyle name="40% - Accent2 3" xfId="3886" xr:uid="{00000000-0005-0000-0000-000065000000}"/>
    <cellStyle name="40% - Accent2 3 2" xfId="4206" xr:uid="{00000000-0005-0000-0000-000066000000}"/>
    <cellStyle name="40% - Accent2 3 2 2" xfId="4821" xr:uid="{00000000-0005-0000-0000-000067000000}"/>
    <cellStyle name="40% - Accent2 3 3" xfId="4518" xr:uid="{00000000-0005-0000-0000-000068000000}"/>
    <cellStyle name="40% - Accent2 4" xfId="3818" xr:uid="{00000000-0005-0000-0000-000069000000}"/>
    <cellStyle name="40% - Accent3 2" xfId="338" xr:uid="{00000000-0005-0000-0000-00006A000000}"/>
    <cellStyle name="40% - Accent3 2 2" xfId="607" xr:uid="{00000000-0005-0000-0000-00006B000000}"/>
    <cellStyle name="40% - Accent3 2 2 2" xfId="4480" xr:uid="{00000000-0005-0000-0000-00006C000000}"/>
    <cellStyle name="40% - Accent3 2 2 2 2" xfId="5094" xr:uid="{00000000-0005-0000-0000-00006D000000}"/>
    <cellStyle name="40% - Accent3 2 2 3" xfId="4784" xr:uid="{00000000-0005-0000-0000-00006E000000}"/>
    <cellStyle name="40% - Accent3 2 2 4" xfId="4164" xr:uid="{00000000-0005-0000-0000-00006F000000}"/>
    <cellStyle name="40% - Accent3 2 3" xfId="4320" xr:uid="{00000000-0005-0000-0000-000070000000}"/>
    <cellStyle name="40% - Accent3 2 3 2" xfId="4934" xr:uid="{00000000-0005-0000-0000-000071000000}"/>
    <cellStyle name="40% - Accent3 2 4" xfId="4633" xr:uid="{00000000-0005-0000-0000-000072000000}"/>
    <cellStyle name="40% - Accent3 3" xfId="3822" xr:uid="{00000000-0005-0000-0000-000073000000}"/>
    <cellStyle name="40% - Accent4" xfId="326" builtinId="43" customBuiltin="1"/>
    <cellStyle name="40% - Accent4 2" xfId="608" xr:uid="{00000000-0005-0000-0000-000075000000}"/>
    <cellStyle name="40% - Accent4 2 2" xfId="4403" xr:uid="{00000000-0005-0000-0000-000076000000}"/>
    <cellStyle name="40% - Accent4 2 2 2" xfId="5017" xr:uid="{00000000-0005-0000-0000-000077000000}"/>
    <cellStyle name="40% - Accent4 2 3" xfId="4707" xr:uid="{00000000-0005-0000-0000-000078000000}"/>
    <cellStyle name="40% - Accent4 2 4" xfId="4087" xr:uid="{00000000-0005-0000-0000-000079000000}"/>
    <cellStyle name="40% - Accent4 3" xfId="3890" xr:uid="{00000000-0005-0000-0000-00007A000000}"/>
    <cellStyle name="40% - Accent4 3 2" xfId="4207" xr:uid="{00000000-0005-0000-0000-00007B000000}"/>
    <cellStyle name="40% - Accent4 3 2 2" xfId="4822" xr:uid="{00000000-0005-0000-0000-00007C000000}"/>
    <cellStyle name="40% - Accent4 3 3" xfId="4519" xr:uid="{00000000-0005-0000-0000-00007D000000}"/>
    <cellStyle name="40% - Accent4 4" xfId="3826" xr:uid="{00000000-0005-0000-0000-00007E000000}"/>
    <cellStyle name="40% - Accent5" xfId="329" builtinId="47" customBuiltin="1"/>
    <cellStyle name="40% - Accent5 2" xfId="4059" xr:uid="{00000000-0005-0000-0000-000080000000}"/>
    <cellStyle name="40% - Accent5 2 2" xfId="4374" xr:uid="{00000000-0005-0000-0000-000081000000}"/>
    <cellStyle name="40% - Accent5 2 2 2" xfId="4988" xr:uid="{00000000-0005-0000-0000-000082000000}"/>
    <cellStyle name="40% - Accent5 2 3" xfId="4678" xr:uid="{00000000-0005-0000-0000-000083000000}"/>
    <cellStyle name="40% - Accent5 3" xfId="3893" xr:uid="{00000000-0005-0000-0000-000084000000}"/>
    <cellStyle name="40% - Accent5 3 2" xfId="4209" xr:uid="{00000000-0005-0000-0000-000085000000}"/>
    <cellStyle name="40% - Accent5 3 2 2" xfId="4824" xr:uid="{00000000-0005-0000-0000-000086000000}"/>
    <cellStyle name="40% - Accent5 3 3" xfId="4521" xr:uid="{00000000-0005-0000-0000-000087000000}"/>
    <cellStyle name="40% - Accent5 4" xfId="3830" xr:uid="{00000000-0005-0000-0000-000088000000}"/>
    <cellStyle name="40% - Accent6" xfId="333" builtinId="51" customBuiltin="1"/>
    <cellStyle name="40% - Accent6 2" xfId="609" xr:uid="{00000000-0005-0000-0000-00008A000000}"/>
    <cellStyle name="40% - Accent6 2 2" xfId="4376" xr:uid="{00000000-0005-0000-0000-00008B000000}"/>
    <cellStyle name="40% - Accent6 2 2 2" xfId="4990" xr:uid="{00000000-0005-0000-0000-00008C000000}"/>
    <cellStyle name="40% - Accent6 2 3" xfId="4680" xr:uid="{00000000-0005-0000-0000-00008D000000}"/>
    <cellStyle name="40% - Accent6 2 4" xfId="4061" xr:uid="{00000000-0005-0000-0000-00008E000000}"/>
    <cellStyle name="40% - Accent6 3" xfId="3897" xr:uid="{00000000-0005-0000-0000-00008F000000}"/>
    <cellStyle name="40% - Accent6 3 2" xfId="4211" xr:uid="{00000000-0005-0000-0000-000090000000}"/>
    <cellStyle name="40% - Accent6 3 2 2" xfId="4826" xr:uid="{00000000-0005-0000-0000-000091000000}"/>
    <cellStyle name="40% - Accent6 3 3" xfId="4523" xr:uid="{00000000-0005-0000-0000-000092000000}"/>
    <cellStyle name="40% - Accent6 4" xfId="3834" xr:uid="{00000000-0005-0000-0000-000093000000}"/>
    <cellStyle name="60% - Accent1" xfId="320" builtinId="32" customBuiltin="1"/>
    <cellStyle name="60% - Accent1 2" xfId="611" xr:uid="{00000000-0005-0000-0000-000095000000}"/>
    <cellStyle name="60% - Accent1 2 2" xfId="3884" xr:uid="{00000000-0005-0000-0000-000096000000}"/>
    <cellStyle name="60% - Accent1 3" xfId="610" xr:uid="{00000000-0005-0000-0000-000097000000}"/>
    <cellStyle name="60% - Accent1 3 2" xfId="5153" xr:uid="{00000000-0005-0000-0000-000098000000}"/>
    <cellStyle name="60% - Accent1 4" xfId="3815" xr:uid="{00000000-0005-0000-0000-000099000000}"/>
    <cellStyle name="60% - Accent2" xfId="323" builtinId="36" customBuiltin="1"/>
    <cellStyle name="60% - Accent2 2" xfId="3887" xr:uid="{00000000-0005-0000-0000-00009B000000}"/>
    <cellStyle name="60% - Accent2 3" xfId="3819" xr:uid="{00000000-0005-0000-0000-00009C000000}"/>
    <cellStyle name="60% - Accent3 2" xfId="339" xr:uid="{00000000-0005-0000-0000-00009D000000}"/>
    <cellStyle name="60% - Accent3 2 2" xfId="612" xr:uid="{00000000-0005-0000-0000-00009E000000}"/>
    <cellStyle name="60% - Accent3 3" xfId="3823" xr:uid="{00000000-0005-0000-0000-00009F000000}"/>
    <cellStyle name="60% - Accent4 2" xfId="340" xr:uid="{00000000-0005-0000-0000-0000A0000000}"/>
    <cellStyle name="60% - Accent4 2 2" xfId="613" xr:uid="{00000000-0005-0000-0000-0000A1000000}"/>
    <cellStyle name="60% - Accent4 3" xfId="3827" xr:uid="{00000000-0005-0000-0000-0000A2000000}"/>
    <cellStyle name="60% - Accent5" xfId="330" builtinId="48" customBuiltin="1"/>
    <cellStyle name="60% - Accent5 2" xfId="3894" xr:uid="{00000000-0005-0000-0000-0000A4000000}"/>
    <cellStyle name="60% - Accent5 3" xfId="3831" xr:uid="{00000000-0005-0000-0000-0000A5000000}"/>
    <cellStyle name="60% - Accent6 2" xfId="341" xr:uid="{00000000-0005-0000-0000-0000A6000000}"/>
    <cellStyle name="60% - Accent6 2 2" xfId="614" xr:uid="{00000000-0005-0000-0000-0000A7000000}"/>
    <cellStyle name="60% - Accent6 3" xfId="3835" xr:uid="{00000000-0005-0000-0000-0000A8000000}"/>
    <cellStyle name="A4 Small 210 x 297 mm" xfId="615" xr:uid="{00000000-0005-0000-0000-0000A9000000}"/>
    <cellStyle name="Accent1" xfId="318" builtinId="29" customBuiltin="1"/>
    <cellStyle name="Accent1 2" xfId="616" xr:uid="{00000000-0005-0000-0000-0000AB000000}"/>
    <cellStyle name="Accent1 2 2" xfId="3882" xr:uid="{00000000-0005-0000-0000-0000AC000000}"/>
    <cellStyle name="Accent1 3" xfId="3812" xr:uid="{00000000-0005-0000-0000-0000AD000000}"/>
    <cellStyle name="Accent2" xfId="321" builtinId="33" customBuiltin="1"/>
    <cellStyle name="Accent2 2" xfId="617" xr:uid="{00000000-0005-0000-0000-0000AF000000}"/>
    <cellStyle name="Accent2 2 2" xfId="3885" xr:uid="{00000000-0005-0000-0000-0000B0000000}"/>
    <cellStyle name="Accent2 3" xfId="3816" xr:uid="{00000000-0005-0000-0000-0000B1000000}"/>
    <cellStyle name="Accent3" xfId="324" builtinId="37" customBuiltin="1"/>
    <cellStyle name="Accent3 2" xfId="618" xr:uid="{00000000-0005-0000-0000-0000B3000000}"/>
    <cellStyle name="Accent3 2 2" xfId="3888" xr:uid="{00000000-0005-0000-0000-0000B4000000}"/>
    <cellStyle name="Accent3 3" xfId="3820" xr:uid="{00000000-0005-0000-0000-0000B5000000}"/>
    <cellStyle name="Accent4" xfId="325" builtinId="41" customBuiltin="1"/>
    <cellStyle name="Accent4 2" xfId="619" xr:uid="{00000000-0005-0000-0000-0000B7000000}"/>
    <cellStyle name="Accent4 2 2" xfId="3889" xr:uid="{00000000-0005-0000-0000-0000B8000000}"/>
    <cellStyle name="Accent4 3" xfId="3824" xr:uid="{00000000-0005-0000-0000-0000B9000000}"/>
    <cellStyle name="Accent5" xfId="327" builtinId="45" customBuiltin="1"/>
    <cellStyle name="Accent5 2" xfId="3891" xr:uid="{00000000-0005-0000-0000-0000BB000000}"/>
    <cellStyle name="Accent5 3" xfId="3828" xr:uid="{00000000-0005-0000-0000-0000BC000000}"/>
    <cellStyle name="Accent6" xfId="331" builtinId="49" customBuiltin="1"/>
    <cellStyle name="Accent6 2" xfId="3895" xr:uid="{00000000-0005-0000-0000-0000BE000000}"/>
    <cellStyle name="Accent6 3" xfId="3832" xr:uid="{00000000-0005-0000-0000-0000BF000000}"/>
    <cellStyle name="args.style" xfId="15" xr:uid="{00000000-0005-0000-0000-0000C0000000}"/>
    <cellStyle name="args.style 2" xfId="5447" xr:uid="{00000000-0005-0000-0000-0000C1000000}"/>
    <cellStyle name="args.style 3" xfId="5561" xr:uid="{00000000-0005-0000-0000-0000C2000000}"/>
    <cellStyle name="args.style 4" xfId="5329" xr:uid="{00000000-0005-0000-0000-0000C3000000}"/>
    <cellStyle name="ARIAL" xfId="620" xr:uid="{00000000-0005-0000-0000-0000C4000000}"/>
    <cellStyle name="Bad" xfId="308" builtinId="27" customBuiltin="1"/>
    <cellStyle name="Bad 2" xfId="621" xr:uid="{00000000-0005-0000-0000-0000C6000000}"/>
    <cellStyle name="Bad 2 2" xfId="3872" xr:uid="{00000000-0005-0000-0000-0000C7000000}"/>
    <cellStyle name="Bad 3" xfId="3801" xr:uid="{00000000-0005-0000-0000-0000C8000000}"/>
    <cellStyle name="Calc Currency (0)" xfId="622" xr:uid="{00000000-0005-0000-0000-0000C9000000}"/>
    <cellStyle name="Calc Currency (0) 2" xfId="623" xr:uid="{00000000-0005-0000-0000-0000CA000000}"/>
    <cellStyle name="Calc Currency (0) 2 2" xfId="624" xr:uid="{00000000-0005-0000-0000-0000CB000000}"/>
    <cellStyle name="Calc Currency (0) 3" xfId="625" xr:uid="{00000000-0005-0000-0000-0000CC000000}"/>
    <cellStyle name="Calc Currency (0) 3 2" xfId="626" xr:uid="{00000000-0005-0000-0000-0000CD000000}"/>
    <cellStyle name="Calc Currency (0) 4" xfId="627" xr:uid="{00000000-0005-0000-0000-0000CE000000}"/>
    <cellStyle name="Calc Currency (0) 4 2" xfId="628" xr:uid="{00000000-0005-0000-0000-0000CF000000}"/>
    <cellStyle name="Calc Currency (0) 5" xfId="629" xr:uid="{00000000-0005-0000-0000-0000D0000000}"/>
    <cellStyle name="Calc Currency (0) 5 2" xfId="630" xr:uid="{00000000-0005-0000-0000-0000D1000000}"/>
    <cellStyle name="Calc Currency (0) 6" xfId="631" xr:uid="{00000000-0005-0000-0000-0000D2000000}"/>
    <cellStyle name="Calc Currency (0)_Copy of Load schedule REGUS" xfId="632" xr:uid="{00000000-0005-0000-0000-0000D3000000}"/>
    <cellStyle name="Calc Currency (2)" xfId="633" xr:uid="{00000000-0005-0000-0000-0000D4000000}"/>
    <cellStyle name="Calc Currency (2) 2" xfId="634" xr:uid="{00000000-0005-0000-0000-0000D5000000}"/>
    <cellStyle name="Calc Currency (2) 2 2" xfId="635" xr:uid="{00000000-0005-0000-0000-0000D6000000}"/>
    <cellStyle name="Calc Currency (2) 3" xfId="636" xr:uid="{00000000-0005-0000-0000-0000D7000000}"/>
    <cellStyle name="Calc Currency (2) 3 2" xfId="637" xr:uid="{00000000-0005-0000-0000-0000D8000000}"/>
    <cellStyle name="Calc Currency (2) 4" xfId="638" xr:uid="{00000000-0005-0000-0000-0000D9000000}"/>
    <cellStyle name="Calc Currency (2) 4 2" xfId="639" xr:uid="{00000000-0005-0000-0000-0000DA000000}"/>
    <cellStyle name="Calc Currency (2) 5" xfId="640" xr:uid="{00000000-0005-0000-0000-0000DB000000}"/>
    <cellStyle name="Calc Currency (2) 5 2" xfId="641" xr:uid="{00000000-0005-0000-0000-0000DC000000}"/>
    <cellStyle name="Calc Currency (2) 6" xfId="642" xr:uid="{00000000-0005-0000-0000-0000DD000000}"/>
    <cellStyle name="Calc Currency (2)_Copy of Load schedule REGUS" xfId="643" xr:uid="{00000000-0005-0000-0000-0000DE000000}"/>
    <cellStyle name="Calc Percent (0)" xfId="644" xr:uid="{00000000-0005-0000-0000-0000DF000000}"/>
    <cellStyle name="Calc Percent (0) 2" xfId="645" xr:uid="{00000000-0005-0000-0000-0000E0000000}"/>
    <cellStyle name="Calc Percent (0) 2 2" xfId="646" xr:uid="{00000000-0005-0000-0000-0000E1000000}"/>
    <cellStyle name="Calc Percent (0) 3" xfId="647" xr:uid="{00000000-0005-0000-0000-0000E2000000}"/>
    <cellStyle name="Calc Percent (0) 3 2" xfId="648" xr:uid="{00000000-0005-0000-0000-0000E3000000}"/>
    <cellStyle name="Calc Percent (0) 4" xfId="649" xr:uid="{00000000-0005-0000-0000-0000E4000000}"/>
    <cellStyle name="Calc Percent (0) 4 2" xfId="650" xr:uid="{00000000-0005-0000-0000-0000E5000000}"/>
    <cellStyle name="Calc Percent (0) 5" xfId="651" xr:uid="{00000000-0005-0000-0000-0000E6000000}"/>
    <cellStyle name="Calc Percent (0) 5 2" xfId="652" xr:uid="{00000000-0005-0000-0000-0000E7000000}"/>
    <cellStyle name="Calc Percent (0) 6" xfId="653" xr:uid="{00000000-0005-0000-0000-0000E8000000}"/>
    <cellStyle name="Calc Percent (0)_Copy of Load schedule REGUS" xfId="654" xr:uid="{00000000-0005-0000-0000-0000E9000000}"/>
    <cellStyle name="Calc Percent (1)" xfId="655" xr:uid="{00000000-0005-0000-0000-0000EA000000}"/>
    <cellStyle name="Calc Percent (1) 2" xfId="656" xr:uid="{00000000-0005-0000-0000-0000EB000000}"/>
    <cellStyle name="Calc Percent (1) 2 2" xfId="657" xr:uid="{00000000-0005-0000-0000-0000EC000000}"/>
    <cellStyle name="Calc Percent (1) 3" xfId="658" xr:uid="{00000000-0005-0000-0000-0000ED000000}"/>
    <cellStyle name="Calc Percent (1) 3 2" xfId="659" xr:uid="{00000000-0005-0000-0000-0000EE000000}"/>
    <cellStyle name="Calc Percent (1) 4" xfId="660" xr:uid="{00000000-0005-0000-0000-0000EF000000}"/>
    <cellStyle name="Calc Percent (1) 4 2" xfId="661" xr:uid="{00000000-0005-0000-0000-0000F0000000}"/>
    <cellStyle name="Calc Percent (1) 5" xfId="662" xr:uid="{00000000-0005-0000-0000-0000F1000000}"/>
    <cellStyle name="Calc Percent (1) 5 2" xfId="663" xr:uid="{00000000-0005-0000-0000-0000F2000000}"/>
    <cellStyle name="Calc Percent (1) 6" xfId="664" xr:uid="{00000000-0005-0000-0000-0000F3000000}"/>
    <cellStyle name="Calc Percent (1)_Copy of Load schedule REGUS" xfId="665" xr:uid="{00000000-0005-0000-0000-0000F4000000}"/>
    <cellStyle name="Calc Percent (2)" xfId="666" xr:uid="{00000000-0005-0000-0000-0000F5000000}"/>
    <cellStyle name="Calc Percent (2) 2" xfId="667" xr:uid="{00000000-0005-0000-0000-0000F6000000}"/>
    <cellStyle name="Calc Percent (2) 2 2" xfId="668" xr:uid="{00000000-0005-0000-0000-0000F7000000}"/>
    <cellStyle name="Calc Percent (2) 3" xfId="669" xr:uid="{00000000-0005-0000-0000-0000F8000000}"/>
    <cellStyle name="Calc Percent (2) 3 2" xfId="670" xr:uid="{00000000-0005-0000-0000-0000F9000000}"/>
    <cellStyle name="Calc Percent (2) 4" xfId="671" xr:uid="{00000000-0005-0000-0000-0000FA000000}"/>
    <cellStyle name="Calc Percent (2) 4 2" xfId="672" xr:uid="{00000000-0005-0000-0000-0000FB000000}"/>
    <cellStyle name="Calc Percent (2) 5" xfId="673" xr:uid="{00000000-0005-0000-0000-0000FC000000}"/>
    <cellStyle name="Calc Percent (2) 5 2" xfId="674" xr:uid="{00000000-0005-0000-0000-0000FD000000}"/>
    <cellStyle name="Calc Percent (2) 6" xfId="675" xr:uid="{00000000-0005-0000-0000-0000FE000000}"/>
    <cellStyle name="Calc Percent (2)_Copy of Load schedule REGUS" xfId="676" xr:uid="{00000000-0005-0000-0000-0000FF000000}"/>
    <cellStyle name="Calc Units (0)" xfId="677" xr:uid="{00000000-0005-0000-0000-000000010000}"/>
    <cellStyle name="Calc Units (0) 2" xfId="678" xr:uid="{00000000-0005-0000-0000-000001010000}"/>
    <cellStyle name="Calc Units (0) 2 2" xfId="679" xr:uid="{00000000-0005-0000-0000-000002010000}"/>
    <cellStyle name="Calc Units (0) 3" xfId="680" xr:uid="{00000000-0005-0000-0000-000003010000}"/>
    <cellStyle name="Calc Units (0) 3 2" xfId="681" xr:uid="{00000000-0005-0000-0000-000004010000}"/>
    <cellStyle name="Calc Units (0) 4" xfId="682" xr:uid="{00000000-0005-0000-0000-000005010000}"/>
    <cellStyle name="Calc Units (0) 4 2" xfId="683" xr:uid="{00000000-0005-0000-0000-000006010000}"/>
    <cellStyle name="Calc Units (0) 5" xfId="684" xr:uid="{00000000-0005-0000-0000-000007010000}"/>
    <cellStyle name="Calc Units (0) 5 2" xfId="685" xr:uid="{00000000-0005-0000-0000-000008010000}"/>
    <cellStyle name="Calc Units (0) 6" xfId="686" xr:uid="{00000000-0005-0000-0000-000009010000}"/>
    <cellStyle name="Calc Units (0)_Copy of Load schedule REGUS" xfId="687" xr:uid="{00000000-0005-0000-0000-00000A010000}"/>
    <cellStyle name="Calc Units (1)" xfId="688" xr:uid="{00000000-0005-0000-0000-00000B010000}"/>
    <cellStyle name="Calc Units (1) 2" xfId="689" xr:uid="{00000000-0005-0000-0000-00000C010000}"/>
    <cellStyle name="Calc Units (1) 2 2" xfId="690" xr:uid="{00000000-0005-0000-0000-00000D010000}"/>
    <cellStyle name="Calc Units (1) 3" xfId="691" xr:uid="{00000000-0005-0000-0000-00000E010000}"/>
    <cellStyle name="Calc Units (1) 3 2" xfId="692" xr:uid="{00000000-0005-0000-0000-00000F010000}"/>
    <cellStyle name="Calc Units (1) 4" xfId="693" xr:uid="{00000000-0005-0000-0000-000010010000}"/>
    <cellStyle name="Calc Units (1) 4 2" xfId="694" xr:uid="{00000000-0005-0000-0000-000011010000}"/>
    <cellStyle name="Calc Units (1) 5" xfId="695" xr:uid="{00000000-0005-0000-0000-000012010000}"/>
    <cellStyle name="Calc Units (1) 5 2" xfId="696" xr:uid="{00000000-0005-0000-0000-000013010000}"/>
    <cellStyle name="Calc Units (1) 6" xfId="697" xr:uid="{00000000-0005-0000-0000-000014010000}"/>
    <cellStyle name="Calc Units (1)_Copy of Load schedule REGUS" xfId="698" xr:uid="{00000000-0005-0000-0000-000015010000}"/>
    <cellStyle name="Calc Units (2)" xfId="699" xr:uid="{00000000-0005-0000-0000-000016010000}"/>
    <cellStyle name="Calc Units (2) 2" xfId="700" xr:uid="{00000000-0005-0000-0000-000017010000}"/>
    <cellStyle name="Calc Units (2) 2 2" xfId="701" xr:uid="{00000000-0005-0000-0000-000018010000}"/>
    <cellStyle name="Calc Units (2) 3" xfId="702" xr:uid="{00000000-0005-0000-0000-000019010000}"/>
    <cellStyle name="Calc Units (2) 3 2" xfId="703" xr:uid="{00000000-0005-0000-0000-00001A010000}"/>
    <cellStyle name="Calc Units (2) 4" xfId="704" xr:uid="{00000000-0005-0000-0000-00001B010000}"/>
    <cellStyle name="Calc Units (2) 4 2" xfId="705" xr:uid="{00000000-0005-0000-0000-00001C010000}"/>
    <cellStyle name="Calc Units (2) 5" xfId="706" xr:uid="{00000000-0005-0000-0000-00001D010000}"/>
    <cellStyle name="Calc Units (2) 5 2" xfId="707" xr:uid="{00000000-0005-0000-0000-00001E010000}"/>
    <cellStyle name="Calc Units (2) 6" xfId="708" xr:uid="{00000000-0005-0000-0000-00001F010000}"/>
    <cellStyle name="Calc Units (2)_Copy of Load schedule REGUS" xfId="709" xr:uid="{00000000-0005-0000-0000-000020010000}"/>
    <cellStyle name="Calculation" xfId="312" builtinId="22" customBuiltin="1"/>
    <cellStyle name="Calculation 2" xfId="710" xr:uid="{00000000-0005-0000-0000-000022010000}"/>
    <cellStyle name="Calculation 2 2" xfId="3876" xr:uid="{00000000-0005-0000-0000-000023010000}"/>
    <cellStyle name="Calculation 3" xfId="3805" xr:uid="{00000000-0005-0000-0000-000024010000}"/>
    <cellStyle name="Check Cell" xfId="314" builtinId="23" customBuiltin="1"/>
    <cellStyle name="Check Cell 2" xfId="3878" xr:uid="{00000000-0005-0000-0000-000026010000}"/>
    <cellStyle name="Check Cell 3" xfId="3807" xr:uid="{00000000-0005-0000-0000-000027010000}"/>
    <cellStyle name="Collegamento ipertestuale" xfId="711" xr:uid="{00000000-0005-0000-0000-000028010000}"/>
    <cellStyle name="Collegamento ipertestuale visitato" xfId="712" xr:uid="{00000000-0005-0000-0000-000029010000}"/>
    <cellStyle name="Collegamento ipertestuale_BOQ_Bagatelle_EME_Rev6" xfId="713" xr:uid="{00000000-0005-0000-0000-00002A010000}"/>
    <cellStyle name="Comma  - Style1" xfId="714" xr:uid="{00000000-0005-0000-0000-00002B010000}"/>
    <cellStyle name="Comma  - Style2" xfId="715" xr:uid="{00000000-0005-0000-0000-00002C010000}"/>
    <cellStyle name="Comma  - Style3" xfId="716" xr:uid="{00000000-0005-0000-0000-00002D010000}"/>
    <cellStyle name="Comma  - Style4" xfId="717" xr:uid="{00000000-0005-0000-0000-00002E010000}"/>
    <cellStyle name="Comma  - Style5" xfId="718" xr:uid="{00000000-0005-0000-0000-00002F010000}"/>
    <cellStyle name="Comma  - Style6" xfId="719" xr:uid="{00000000-0005-0000-0000-000030010000}"/>
    <cellStyle name="Comma  - Style7" xfId="720" xr:uid="{00000000-0005-0000-0000-000031010000}"/>
    <cellStyle name="Comma  - Style8" xfId="721" xr:uid="{00000000-0005-0000-0000-000032010000}"/>
    <cellStyle name="Comma [0] 2" xfId="722" xr:uid="{00000000-0005-0000-0000-000033010000}"/>
    <cellStyle name="Comma [0] 2 2" xfId="723" xr:uid="{00000000-0005-0000-0000-000034010000}"/>
    <cellStyle name="Comma [0] 2 2 2" xfId="724" xr:uid="{00000000-0005-0000-0000-000035010000}"/>
    <cellStyle name="Comma [0] 2 3" xfId="725" xr:uid="{00000000-0005-0000-0000-000036010000}"/>
    <cellStyle name="Comma [0] 2 3 2" xfId="726" xr:uid="{00000000-0005-0000-0000-000037010000}"/>
    <cellStyle name="Comma [0] 2 4" xfId="727" xr:uid="{00000000-0005-0000-0000-000038010000}"/>
    <cellStyle name="Comma [0] 2 5" xfId="728" xr:uid="{00000000-0005-0000-0000-000039010000}"/>
    <cellStyle name="Comma [0] 3" xfId="729" xr:uid="{00000000-0005-0000-0000-00003A010000}"/>
    <cellStyle name="Comma [00]" xfId="730" xr:uid="{00000000-0005-0000-0000-00003B010000}"/>
    <cellStyle name="Comma [00] 2" xfId="731" xr:uid="{00000000-0005-0000-0000-00003C010000}"/>
    <cellStyle name="Comma [00] 2 2" xfId="732" xr:uid="{00000000-0005-0000-0000-00003D010000}"/>
    <cellStyle name="Comma [00] 3" xfId="733" xr:uid="{00000000-0005-0000-0000-00003E010000}"/>
    <cellStyle name="Comma [00] 3 2" xfId="734" xr:uid="{00000000-0005-0000-0000-00003F010000}"/>
    <cellStyle name="Comma [00] 4" xfId="735" xr:uid="{00000000-0005-0000-0000-000040010000}"/>
    <cellStyle name="Comma [00] 4 2" xfId="736" xr:uid="{00000000-0005-0000-0000-000041010000}"/>
    <cellStyle name="Comma [00] 5" xfId="737" xr:uid="{00000000-0005-0000-0000-000042010000}"/>
    <cellStyle name="Comma [00] 5 2" xfId="738" xr:uid="{00000000-0005-0000-0000-000043010000}"/>
    <cellStyle name="Comma [00] 6" xfId="739" xr:uid="{00000000-0005-0000-0000-000044010000}"/>
    <cellStyle name="Comma [00] 7" xfId="5267" xr:uid="{00000000-0005-0000-0000-000045010000}"/>
    <cellStyle name="Comma [1]" xfId="740" xr:uid="{00000000-0005-0000-0000-000046010000}"/>
    <cellStyle name="Comma [1] 10" xfId="6385" xr:uid="{00000000-0005-0000-0000-000047010000}"/>
    <cellStyle name="Comma [1] 10 2" xfId="7517" xr:uid="{00000000-0005-0000-0000-000048010000}"/>
    <cellStyle name="Comma [1] 11" xfId="6233" xr:uid="{00000000-0005-0000-0000-000049010000}"/>
    <cellStyle name="Comma [1] 11 2" xfId="7377" xr:uid="{00000000-0005-0000-0000-00004A010000}"/>
    <cellStyle name="Comma [1] 12" xfId="6603" xr:uid="{00000000-0005-0000-0000-00004B010000}"/>
    <cellStyle name="Comma [1] 12 2" xfId="7691" xr:uid="{00000000-0005-0000-0000-00004C010000}"/>
    <cellStyle name="Comma [1] 13" xfId="7182" xr:uid="{00000000-0005-0000-0000-00004D010000}"/>
    <cellStyle name="Comma [1] 2" xfId="4542" xr:uid="{00000000-0005-0000-0000-00004E010000}"/>
    <cellStyle name="Comma [1] 2 10" xfId="6440" xr:uid="{00000000-0005-0000-0000-00004F010000}"/>
    <cellStyle name="Comma [1] 2 10 2" xfId="7563" xr:uid="{00000000-0005-0000-0000-000050010000}"/>
    <cellStyle name="Comma [1] 2 11" xfId="6432" xr:uid="{00000000-0005-0000-0000-000051010000}"/>
    <cellStyle name="Comma [1] 2 11 2" xfId="7558" xr:uid="{00000000-0005-0000-0000-000052010000}"/>
    <cellStyle name="Comma [1] 2 12" xfId="7190" xr:uid="{00000000-0005-0000-0000-000053010000}"/>
    <cellStyle name="Comma [1] 2 2" xfId="5111" xr:uid="{00000000-0005-0000-0000-000054010000}"/>
    <cellStyle name="Comma [1] 2 2 10" xfId="7241" xr:uid="{00000000-0005-0000-0000-000055010000}"/>
    <cellStyle name="Comma [1] 2 2 2" xfId="6057" xr:uid="{00000000-0005-0000-0000-000056010000}"/>
    <cellStyle name="Comma [1] 2 2 2 2" xfId="6710" xr:uid="{00000000-0005-0000-0000-000057010000}"/>
    <cellStyle name="Comma [1] 2 2 2 2 2" xfId="7778" xr:uid="{00000000-0005-0000-0000-000058010000}"/>
    <cellStyle name="Comma [1] 2 2 2 3" xfId="6853" xr:uid="{00000000-0005-0000-0000-000059010000}"/>
    <cellStyle name="Comma [1] 2 2 2 3 2" xfId="7910" xr:uid="{00000000-0005-0000-0000-00005A010000}"/>
    <cellStyle name="Comma [1] 2 2 2 4" xfId="6959" xr:uid="{00000000-0005-0000-0000-00005B010000}"/>
    <cellStyle name="Comma [1] 2 2 2 4 2" xfId="8015" xr:uid="{00000000-0005-0000-0000-00005C010000}"/>
    <cellStyle name="Comma [1] 2 2 2 5" xfId="7017" xr:uid="{00000000-0005-0000-0000-00005D010000}"/>
    <cellStyle name="Comma [1] 2 2 2 5 2" xfId="8072" xr:uid="{00000000-0005-0000-0000-00005E010000}"/>
    <cellStyle name="Comma [1] 2 2 2 6" xfId="7121" xr:uid="{00000000-0005-0000-0000-00005F010000}"/>
    <cellStyle name="Comma [1] 2 2 2 6 2" xfId="8163" xr:uid="{00000000-0005-0000-0000-000060010000}"/>
    <cellStyle name="Comma [1] 2 2 2 7" xfId="7276" xr:uid="{00000000-0005-0000-0000-000061010000}"/>
    <cellStyle name="Comma [1] 2 2 3" xfId="6081" xr:uid="{00000000-0005-0000-0000-000062010000}"/>
    <cellStyle name="Comma [1] 2 2 3 2" xfId="6738" xr:uid="{00000000-0005-0000-0000-000063010000}"/>
    <cellStyle name="Comma [1] 2 2 3 2 2" xfId="7801" xr:uid="{00000000-0005-0000-0000-000064010000}"/>
    <cellStyle name="Comma [1] 2 2 3 3" xfId="6876" xr:uid="{00000000-0005-0000-0000-000065010000}"/>
    <cellStyle name="Comma [1] 2 2 3 3 2" xfId="7933" xr:uid="{00000000-0005-0000-0000-000066010000}"/>
    <cellStyle name="Comma [1] 2 2 3 4" xfId="6979" xr:uid="{00000000-0005-0000-0000-000067010000}"/>
    <cellStyle name="Comma [1] 2 2 3 4 2" xfId="8035" xr:uid="{00000000-0005-0000-0000-000068010000}"/>
    <cellStyle name="Comma [1] 2 2 3 5" xfId="7040" xr:uid="{00000000-0005-0000-0000-000069010000}"/>
    <cellStyle name="Comma [1] 2 2 3 5 2" xfId="8095" xr:uid="{00000000-0005-0000-0000-00006A010000}"/>
    <cellStyle name="Comma [1] 2 2 3 6" xfId="7146" xr:uid="{00000000-0005-0000-0000-00006B010000}"/>
    <cellStyle name="Comma [1] 2 2 3 6 2" xfId="8183" xr:uid="{00000000-0005-0000-0000-00006C010000}"/>
    <cellStyle name="Comma [1] 2 2 3 7" xfId="7296" xr:uid="{00000000-0005-0000-0000-00006D010000}"/>
    <cellStyle name="Comma [1] 2 2 4" xfId="6104" xr:uid="{00000000-0005-0000-0000-00006E010000}"/>
    <cellStyle name="Comma [1] 2 2 4 2" xfId="6761" xr:uid="{00000000-0005-0000-0000-00006F010000}"/>
    <cellStyle name="Comma [1] 2 2 4 2 2" xfId="7821" xr:uid="{00000000-0005-0000-0000-000070010000}"/>
    <cellStyle name="Comma [1] 2 2 4 3" xfId="6896" xr:uid="{00000000-0005-0000-0000-000071010000}"/>
    <cellStyle name="Comma [1] 2 2 4 3 2" xfId="7953" xr:uid="{00000000-0005-0000-0000-000072010000}"/>
    <cellStyle name="Comma [1] 2 2 4 4" xfId="6997" xr:uid="{00000000-0005-0000-0000-000073010000}"/>
    <cellStyle name="Comma [1] 2 2 4 4 2" xfId="8053" xr:uid="{00000000-0005-0000-0000-000074010000}"/>
    <cellStyle name="Comma [1] 2 2 4 5" xfId="7060" xr:uid="{00000000-0005-0000-0000-000075010000}"/>
    <cellStyle name="Comma [1] 2 2 4 5 2" xfId="8115" xr:uid="{00000000-0005-0000-0000-000076010000}"/>
    <cellStyle name="Comma [1] 2 2 4 6" xfId="7166" xr:uid="{00000000-0005-0000-0000-000077010000}"/>
    <cellStyle name="Comma [1] 2 2 4 6 2" xfId="8200" xr:uid="{00000000-0005-0000-0000-000078010000}"/>
    <cellStyle name="Comma [1] 2 2 4 7" xfId="7313" xr:uid="{00000000-0005-0000-0000-000079010000}"/>
    <cellStyle name="Comma [1] 2 2 5" xfId="6654" xr:uid="{00000000-0005-0000-0000-00007A010000}"/>
    <cellStyle name="Comma [1] 2 2 5 2" xfId="7734" xr:uid="{00000000-0005-0000-0000-00007B010000}"/>
    <cellStyle name="Comma [1] 2 2 6" xfId="6807" xr:uid="{00000000-0005-0000-0000-00007C010000}"/>
    <cellStyle name="Comma [1] 2 2 6 2" xfId="7864" xr:uid="{00000000-0005-0000-0000-00007D010000}"/>
    <cellStyle name="Comma [1] 2 2 7" xfId="6922" xr:uid="{00000000-0005-0000-0000-00007E010000}"/>
    <cellStyle name="Comma [1] 2 2 7 2" xfId="7978" xr:uid="{00000000-0005-0000-0000-00007F010000}"/>
    <cellStyle name="Comma [1] 2 2 8" xfId="6215" xr:uid="{00000000-0005-0000-0000-000080010000}"/>
    <cellStyle name="Comma [1] 2 2 8 2" xfId="7359" xr:uid="{00000000-0005-0000-0000-000081010000}"/>
    <cellStyle name="Comma [1] 2 2 9" xfId="7074" xr:uid="{00000000-0005-0000-0000-000082010000}"/>
    <cellStyle name="Comma [1] 2 2 9 2" xfId="8128" xr:uid="{00000000-0005-0000-0000-000083010000}"/>
    <cellStyle name="Comma [1] 2 3" xfId="5742" xr:uid="{00000000-0005-0000-0000-000084010000}"/>
    <cellStyle name="Comma [1] 2 3 2" xfId="6593" xr:uid="{00000000-0005-0000-0000-000085010000}"/>
    <cellStyle name="Comma [1] 2 3 2 2" xfId="7682" xr:uid="{00000000-0005-0000-0000-000086010000}"/>
    <cellStyle name="Comma [1] 2 3 3" xfId="6262" xr:uid="{00000000-0005-0000-0000-000087010000}"/>
    <cellStyle name="Comma [1] 2 3 3 2" xfId="7405" xr:uid="{00000000-0005-0000-0000-000088010000}"/>
    <cellStyle name="Comma [1] 2 3 4" xfId="6230" xr:uid="{00000000-0005-0000-0000-000089010000}"/>
    <cellStyle name="Comma [1] 2 3 4 2" xfId="7374" xr:uid="{00000000-0005-0000-0000-00008A010000}"/>
    <cellStyle name="Comma [1] 2 3 5" xfId="6433" xr:uid="{00000000-0005-0000-0000-00008B010000}"/>
    <cellStyle name="Comma [1] 2 3 5 2" xfId="7559" xr:uid="{00000000-0005-0000-0000-00008C010000}"/>
    <cellStyle name="Comma [1] 2 3 6" xfId="6633" xr:uid="{00000000-0005-0000-0000-00008D010000}"/>
    <cellStyle name="Comma [1] 2 3 6 2" xfId="7717" xr:uid="{00000000-0005-0000-0000-00008E010000}"/>
    <cellStyle name="Comma [1] 2 3 7" xfId="7227" xr:uid="{00000000-0005-0000-0000-00008F010000}"/>
    <cellStyle name="Comma [1] 2 4" xfId="6012" xr:uid="{00000000-0005-0000-0000-000090010000}"/>
    <cellStyle name="Comma [1] 2 4 2" xfId="6665" xr:uid="{00000000-0005-0000-0000-000091010000}"/>
    <cellStyle name="Comma [1] 2 4 2 2" xfId="7743" xr:uid="{00000000-0005-0000-0000-000092010000}"/>
    <cellStyle name="Comma [1] 2 4 3" xfId="6817" xr:uid="{00000000-0005-0000-0000-000093010000}"/>
    <cellStyle name="Comma [1] 2 4 3 2" xfId="7874" xr:uid="{00000000-0005-0000-0000-000094010000}"/>
    <cellStyle name="Comma [1] 2 4 4" xfId="6929" xr:uid="{00000000-0005-0000-0000-000095010000}"/>
    <cellStyle name="Comma [1] 2 4 4 2" xfId="7985" xr:uid="{00000000-0005-0000-0000-000096010000}"/>
    <cellStyle name="Comma [1] 2 4 5" xfId="6333" xr:uid="{00000000-0005-0000-0000-000097010000}"/>
    <cellStyle name="Comma [1] 2 4 5 2" xfId="7474" xr:uid="{00000000-0005-0000-0000-000098010000}"/>
    <cellStyle name="Comma [1] 2 4 6" xfId="7083" xr:uid="{00000000-0005-0000-0000-000099010000}"/>
    <cellStyle name="Comma [1] 2 4 6 2" xfId="8135" xr:uid="{00000000-0005-0000-0000-00009A010000}"/>
    <cellStyle name="Comma [1] 2 4 7" xfId="7248" xr:uid="{00000000-0005-0000-0000-00009B010000}"/>
    <cellStyle name="Comma [1] 2 5" xfId="5706" xr:uid="{00000000-0005-0000-0000-00009C010000}"/>
    <cellStyle name="Comma [1] 2 5 2" xfId="6557" xr:uid="{00000000-0005-0000-0000-00009D010000}"/>
    <cellStyle name="Comma [1] 2 5 2 2" xfId="7654" xr:uid="{00000000-0005-0000-0000-00009E010000}"/>
    <cellStyle name="Comma [1] 2 5 3" xfId="6281" xr:uid="{00000000-0005-0000-0000-00009F010000}"/>
    <cellStyle name="Comma [1] 2 5 3 2" xfId="7424" xr:uid="{00000000-0005-0000-0000-0000A0010000}"/>
    <cellStyle name="Comma [1] 2 5 4" xfId="6241" xr:uid="{00000000-0005-0000-0000-0000A1010000}"/>
    <cellStyle name="Comma [1] 2 5 4 2" xfId="7384" xr:uid="{00000000-0005-0000-0000-0000A2010000}"/>
    <cellStyle name="Comma [1] 2 5 5" xfId="6412" xr:uid="{00000000-0005-0000-0000-0000A3010000}"/>
    <cellStyle name="Comma [1] 2 5 5 2" xfId="7539" xr:uid="{00000000-0005-0000-0000-0000A4010000}"/>
    <cellStyle name="Comma [1] 2 5 6" xfId="6180" xr:uid="{00000000-0005-0000-0000-0000A5010000}"/>
    <cellStyle name="Comma [1] 2 5 6 2" xfId="7326" xr:uid="{00000000-0005-0000-0000-0000A6010000}"/>
    <cellStyle name="Comma [1] 2 5 7" xfId="7212" xr:uid="{00000000-0005-0000-0000-0000A7010000}"/>
    <cellStyle name="Comma [1] 2 6" xfId="5718" xr:uid="{00000000-0005-0000-0000-0000A8010000}"/>
    <cellStyle name="Comma [1] 2 6 2" xfId="6569" xr:uid="{00000000-0005-0000-0000-0000A9010000}"/>
    <cellStyle name="Comma [1] 2 6 2 2" xfId="7663" xr:uid="{00000000-0005-0000-0000-0000AA010000}"/>
    <cellStyle name="Comma [1] 2 6 3" xfId="6274" xr:uid="{00000000-0005-0000-0000-0000AB010000}"/>
    <cellStyle name="Comma [1] 2 6 3 2" xfId="7417" xr:uid="{00000000-0005-0000-0000-0000AC010000}"/>
    <cellStyle name="Comma [1] 2 6 4" xfId="6366" xr:uid="{00000000-0005-0000-0000-0000AD010000}"/>
    <cellStyle name="Comma [1] 2 6 4 2" xfId="7502" xr:uid="{00000000-0005-0000-0000-0000AE010000}"/>
    <cellStyle name="Comma [1] 2 6 5" xfId="6444" xr:uid="{00000000-0005-0000-0000-0000AF010000}"/>
    <cellStyle name="Comma [1] 2 6 5 2" xfId="7567" xr:uid="{00000000-0005-0000-0000-0000B0010000}"/>
    <cellStyle name="Comma [1] 2 6 6" xfId="6497" xr:uid="{00000000-0005-0000-0000-0000B1010000}"/>
    <cellStyle name="Comma [1] 2 6 6 2" xfId="7610" xr:uid="{00000000-0005-0000-0000-0000B2010000}"/>
    <cellStyle name="Comma [1] 2 6 7" xfId="7220" xr:uid="{00000000-0005-0000-0000-0000B3010000}"/>
    <cellStyle name="Comma [1] 2 7" xfId="6508" xr:uid="{00000000-0005-0000-0000-0000B4010000}"/>
    <cellStyle name="Comma [1] 2 7 2" xfId="7619" xr:uid="{00000000-0005-0000-0000-0000B5010000}"/>
    <cellStyle name="Comma [1] 2 8" xfId="6292" xr:uid="{00000000-0005-0000-0000-0000B6010000}"/>
    <cellStyle name="Comma [1] 2 8 2" xfId="7435" xr:uid="{00000000-0005-0000-0000-0000B7010000}"/>
    <cellStyle name="Comma [1] 2 9" xfId="6505" xr:uid="{00000000-0005-0000-0000-0000B8010000}"/>
    <cellStyle name="Comma [1] 2 9 2" xfId="7617" xr:uid="{00000000-0005-0000-0000-0000B9010000}"/>
    <cellStyle name="Comma [1] 3" xfId="5989" xr:uid="{00000000-0005-0000-0000-0000BA010000}"/>
    <cellStyle name="Comma [1] 3 10" xfId="7234" xr:uid="{00000000-0005-0000-0000-0000BB010000}"/>
    <cellStyle name="Comma [1] 3 2" xfId="6043" xr:uid="{00000000-0005-0000-0000-0000BC010000}"/>
    <cellStyle name="Comma [1] 3 2 2" xfId="6696" xr:uid="{00000000-0005-0000-0000-0000BD010000}"/>
    <cellStyle name="Comma [1] 3 2 2 2" xfId="7766" xr:uid="{00000000-0005-0000-0000-0000BE010000}"/>
    <cellStyle name="Comma [1] 3 2 3" xfId="6841" xr:uid="{00000000-0005-0000-0000-0000BF010000}"/>
    <cellStyle name="Comma [1] 3 2 3 2" xfId="7898" xr:uid="{00000000-0005-0000-0000-0000C0010000}"/>
    <cellStyle name="Comma [1] 3 2 4" xfId="6948" xr:uid="{00000000-0005-0000-0000-0000C1010000}"/>
    <cellStyle name="Comma [1] 3 2 4 2" xfId="8004" xr:uid="{00000000-0005-0000-0000-0000C2010000}"/>
    <cellStyle name="Comma [1] 3 2 5" xfId="6423" xr:uid="{00000000-0005-0000-0000-0000C3010000}"/>
    <cellStyle name="Comma [1] 3 2 5 2" xfId="7549" xr:uid="{00000000-0005-0000-0000-0000C4010000}"/>
    <cellStyle name="Comma [1] 3 2 6" xfId="7109" xr:uid="{00000000-0005-0000-0000-0000C5010000}"/>
    <cellStyle name="Comma [1] 3 2 6 2" xfId="8153" xr:uid="{00000000-0005-0000-0000-0000C6010000}"/>
    <cellStyle name="Comma [1] 3 2 7" xfId="7266" xr:uid="{00000000-0005-0000-0000-0000C7010000}"/>
    <cellStyle name="Comma [1] 3 3" xfId="6065" xr:uid="{00000000-0005-0000-0000-0000C8010000}"/>
    <cellStyle name="Comma [1] 3 3 2" xfId="6722" xr:uid="{00000000-0005-0000-0000-0000C9010000}"/>
    <cellStyle name="Comma [1] 3 3 2 2" xfId="7788" xr:uid="{00000000-0005-0000-0000-0000CA010000}"/>
    <cellStyle name="Comma [1] 3 3 3" xfId="6863" xr:uid="{00000000-0005-0000-0000-0000CB010000}"/>
    <cellStyle name="Comma [1] 3 3 3 2" xfId="7920" xr:uid="{00000000-0005-0000-0000-0000CC010000}"/>
    <cellStyle name="Comma [1] 3 3 4" xfId="6968" xr:uid="{00000000-0005-0000-0000-0000CD010000}"/>
    <cellStyle name="Comma [1] 3 3 4 2" xfId="8024" xr:uid="{00000000-0005-0000-0000-0000CE010000}"/>
    <cellStyle name="Comma [1] 3 3 5" xfId="7027" xr:uid="{00000000-0005-0000-0000-0000CF010000}"/>
    <cellStyle name="Comma [1] 3 3 5 2" xfId="8082" xr:uid="{00000000-0005-0000-0000-0000D0010000}"/>
    <cellStyle name="Comma [1] 3 3 6" xfId="7132" xr:uid="{00000000-0005-0000-0000-0000D1010000}"/>
    <cellStyle name="Comma [1] 3 3 6 2" xfId="8172" xr:uid="{00000000-0005-0000-0000-0000D2010000}"/>
    <cellStyle name="Comma [1] 3 3 7" xfId="7285" xr:uid="{00000000-0005-0000-0000-0000D3010000}"/>
    <cellStyle name="Comma [1] 3 4" xfId="6091" xr:uid="{00000000-0005-0000-0000-0000D4010000}"/>
    <cellStyle name="Comma [1] 3 4 2" xfId="6748" xr:uid="{00000000-0005-0000-0000-0000D5010000}"/>
    <cellStyle name="Comma [1] 3 4 2 2" xfId="7810" xr:uid="{00000000-0005-0000-0000-0000D6010000}"/>
    <cellStyle name="Comma [1] 3 4 3" xfId="6885" xr:uid="{00000000-0005-0000-0000-0000D7010000}"/>
    <cellStyle name="Comma [1] 3 4 3 2" xfId="7942" xr:uid="{00000000-0005-0000-0000-0000D8010000}"/>
    <cellStyle name="Comma [1] 3 4 4" xfId="6987" xr:uid="{00000000-0005-0000-0000-0000D9010000}"/>
    <cellStyle name="Comma [1] 3 4 4 2" xfId="8043" xr:uid="{00000000-0005-0000-0000-0000DA010000}"/>
    <cellStyle name="Comma [1] 3 4 5" xfId="7049" xr:uid="{00000000-0005-0000-0000-0000DB010000}"/>
    <cellStyle name="Comma [1] 3 4 5 2" xfId="8104" xr:uid="{00000000-0005-0000-0000-0000DC010000}"/>
    <cellStyle name="Comma [1] 3 4 6" xfId="7155" xr:uid="{00000000-0005-0000-0000-0000DD010000}"/>
    <cellStyle name="Comma [1] 3 4 6 2" xfId="8191" xr:uid="{00000000-0005-0000-0000-0000DE010000}"/>
    <cellStyle name="Comma [1] 3 4 7" xfId="7304" xr:uid="{00000000-0005-0000-0000-0000DF010000}"/>
    <cellStyle name="Comma [1] 3 5" xfId="6642" xr:uid="{00000000-0005-0000-0000-0000E0010000}"/>
    <cellStyle name="Comma [1] 3 5 2" xfId="7724" xr:uid="{00000000-0005-0000-0000-0000E1010000}"/>
    <cellStyle name="Comma [1] 3 6" xfId="6794" xr:uid="{00000000-0005-0000-0000-0000E2010000}"/>
    <cellStyle name="Comma [1] 3 6 2" xfId="7851" xr:uid="{00000000-0005-0000-0000-0000E3010000}"/>
    <cellStyle name="Comma [1] 3 7" xfId="6321" xr:uid="{00000000-0005-0000-0000-0000E4010000}"/>
    <cellStyle name="Comma [1] 3 7 2" xfId="7463" xr:uid="{00000000-0005-0000-0000-0000E5010000}"/>
    <cellStyle name="Comma [1] 3 8" xfId="6250" xr:uid="{00000000-0005-0000-0000-0000E6010000}"/>
    <cellStyle name="Comma [1] 3 8 2" xfId="7393" xr:uid="{00000000-0005-0000-0000-0000E7010000}"/>
    <cellStyle name="Comma [1] 3 9" xfId="6624" xr:uid="{00000000-0005-0000-0000-0000E8010000}"/>
    <cellStyle name="Comma [1] 3 9 2" xfId="7710" xr:uid="{00000000-0005-0000-0000-0000E9010000}"/>
    <cellStyle name="Comma [1] 4" xfId="5696" xr:uid="{00000000-0005-0000-0000-0000EA010000}"/>
    <cellStyle name="Comma [1] 4 2" xfId="6547" xr:uid="{00000000-0005-0000-0000-0000EB010000}"/>
    <cellStyle name="Comma [1] 4 2 2" xfId="7648" xr:uid="{00000000-0005-0000-0000-0000EC010000}"/>
    <cellStyle name="Comma [1] 4 3" xfId="6283" xr:uid="{00000000-0005-0000-0000-0000ED010000}"/>
    <cellStyle name="Comma [1] 4 3 2" xfId="7426" xr:uid="{00000000-0005-0000-0000-0000EE010000}"/>
    <cellStyle name="Comma [1] 4 4" xfId="6340" xr:uid="{00000000-0005-0000-0000-0000EF010000}"/>
    <cellStyle name="Comma [1] 4 4 2" xfId="7479" xr:uid="{00000000-0005-0000-0000-0000F0010000}"/>
    <cellStyle name="Comma [1] 4 5" xfId="6815" xr:uid="{00000000-0005-0000-0000-0000F1010000}"/>
    <cellStyle name="Comma [1] 4 5 2" xfId="7872" xr:uid="{00000000-0005-0000-0000-0000F2010000}"/>
    <cellStyle name="Comma [1] 4 6" xfId="6334" xr:uid="{00000000-0005-0000-0000-0000F3010000}"/>
    <cellStyle name="Comma [1] 4 6 2" xfId="7475" xr:uid="{00000000-0005-0000-0000-0000F4010000}"/>
    <cellStyle name="Comma [1] 4 7" xfId="7206" xr:uid="{00000000-0005-0000-0000-0000F5010000}"/>
    <cellStyle name="Comma [1] 5" xfId="5717" xr:uid="{00000000-0005-0000-0000-0000F6010000}"/>
    <cellStyle name="Comma [1] 5 2" xfId="6568" xr:uid="{00000000-0005-0000-0000-0000F7010000}"/>
    <cellStyle name="Comma [1] 5 2 2" xfId="7662" xr:uid="{00000000-0005-0000-0000-0000F8010000}"/>
    <cellStyle name="Comma [1] 5 3" xfId="6204" xr:uid="{00000000-0005-0000-0000-0000F9010000}"/>
    <cellStyle name="Comma [1] 5 3 2" xfId="7349" xr:uid="{00000000-0005-0000-0000-0000FA010000}"/>
    <cellStyle name="Comma [1] 5 4" xfId="6341" xr:uid="{00000000-0005-0000-0000-0000FB010000}"/>
    <cellStyle name="Comma [1] 5 4 2" xfId="7480" xr:uid="{00000000-0005-0000-0000-0000FC010000}"/>
    <cellStyle name="Comma [1] 5 5" xfId="6494" xr:uid="{00000000-0005-0000-0000-0000FD010000}"/>
    <cellStyle name="Comma [1] 5 5 2" xfId="7607" xr:uid="{00000000-0005-0000-0000-0000FE010000}"/>
    <cellStyle name="Comma [1] 5 6" xfId="6335" xr:uid="{00000000-0005-0000-0000-0000FF010000}"/>
    <cellStyle name="Comma [1] 5 6 2" xfId="7476" xr:uid="{00000000-0005-0000-0000-000000020000}"/>
    <cellStyle name="Comma [1] 5 7" xfId="7219" xr:uid="{00000000-0005-0000-0000-000001020000}"/>
    <cellStyle name="Comma [1] 6" xfId="5663" xr:uid="{00000000-0005-0000-0000-000002020000}"/>
    <cellStyle name="Comma [1] 6 2" xfId="6516" xr:uid="{00000000-0005-0000-0000-000003020000}"/>
    <cellStyle name="Comma [1] 6 2 2" xfId="7626" xr:uid="{00000000-0005-0000-0000-000004020000}"/>
    <cellStyle name="Comma [1] 6 3" xfId="6407" xr:uid="{00000000-0005-0000-0000-000005020000}"/>
    <cellStyle name="Comma [1] 6 3 2" xfId="7534" xr:uid="{00000000-0005-0000-0000-000006020000}"/>
    <cellStyle name="Comma [1] 6 4" xfId="6235" xr:uid="{00000000-0005-0000-0000-000007020000}"/>
    <cellStyle name="Comma [1] 6 4 2" xfId="7378" xr:uid="{00000000-0005-0000-0000-000008020000}"/>
    <cellStyle name="Comma [1] 6 5" xfId="6254" xr:uid="{00000000-0005-0000-0000-000009020000}"/>
    <cellStyle name="Comma [1] 6 5 2" xfId="7397" xr:uid="{00000000-0005-0000-0000-00000A020000}"/>
    <cellStyle name="Comma [1] 6 6" xfId="6906" xr:uid="{00000000-0005-0000-0000-00000B020000}"/>
    <cellStyle name="Comma [1] 6 6 2" xfId="7963" xr:uid="{00000000-0005-0000-0000-00000C020000}"/>
    <cellStyle name="Comma [1] 6 7" xfId="7196" xr:uid="{00000000-0005-0000-0000-00000D020000}"/>
    <cellStyle name="Comma [1] 7" xfId="5723" xr:uid="{00000000-0005-0000-0000-00000E020000}"/>
    <cellStyle name="Comma [1] 7 2" xfId="6574" xr:uid="{00000000-0005-0000-0000-00000F020000}"/>
    <cellStyle name="Comma [1] 7 2 2" xfId="7667" xr:uid="{00000000-0005-0000-0000-000010020000}"/>
    <cellStyle name="Comma [1] 7 3" xfId="6271" xr:uid="{00000000-0005-0000-0000-000011020000}"/>
    <cellStyle name="Comma [1] 7 3 2" xfId="7414" xr:uid="{00000000-0005-0000-0000-000012020000}"/>
    <cellStyle name="Comma [1] 7 4" xfId="6804" xr:uid="{00000000-0005-0000-0000-000013020000}"/>
    <cellStyle name="Comma [1] 7 4 2" xfId="7861" xr:uid="{00000000-0005-0000-0000-000014020000}"/>
    <cellStyle name="Comma [1] 7 5" xfId="6793" xr:uid="{00000000-0005-0000-0000-000015020000}"/>
    <cellStyle name="Comma [1] 7 5 2" xfId="7850" xr:uid="{00000000-0005-0000-0000-000016020000}"/>
    <cellStyle name="Comma [1] 7 6" xfId="6914" xr:uid="{00000000-0005-0000-0000-000017020000}"/>
    <cellStyle name="Comma [1] 7 6 2" xfId="7970" xr:uid="{00000000-0005-0000-0000-000018020000}"/>
    <cellStyle name="Comma [1] 7 7" xfId="7221" xr:uid="{00000000-0005-0000-0000-000019020000}"/>
    <cellStyle name="Comma [1] 8" xfId="6247" xr:uid="{00000000-0005-0000-0000-00001A020000}"/>
    <cellStyle name="Comma [1] 8 2" xfId="7390" xr:uid="{00000000-0005-0000-0000-00001B020000}"/>
    <cellStyle name="Comma [1] 9" xfId="6443" xr:uid="{00000000-0005-0000-0000-00001C020000}"/>
    <cellStyle name="Comma [1] 9 2" xfId="7566" xr:uid="{00000000-0005-0000-0000-00001D020000}"/>
    <cellStyle name="Comma [3]" xfId="741" xr:uid="{00000000-0005-0000-0000-00001E020000}"/>
    <cellStyle name="Comma [3] 10" xfId="6220" xr:uid="{00000000-0005-0000-0000-00001F020000}"/>
    <cellStyle name="Comma [3] 10 2" xfId="7364" xr:uid="{00000000-0005-0000-0000-000020020000}"/>
    <cellStyle name="Comma [3] 11" xfId="6189" xr:uid="{00000000-0005-0000-0000-000021020000}"/>
    <cellStyle name="Comma [3] 11 2" xfId="7335" xr:uid="{00000000-0005-0000-0000-000022020000}"/>
    <cellStyle name="Comma [3] 12" xfId="6905" xr:uid="{00000000-0005-0000-0000-000023020000}"/>
    <cellStyle name="Comma [3] 12 2" xfId="7962" xr:uid="{00000000-0005-0000-0000-000024020000}"/>
    <cellStyle name="Comma [3] 13" xfId="7183" xr:uid="{00000000-0005-0000-0000-000025020000}"/>
    <cellStyle name="Comma [3] 2" xfId="4541" xr:uid="{00000000-0005-0000-0000-000026020000}"/>
    <cellStyle name="Comma [3] 2 10" xfId="6409" xr:uid="{00000000-0005-0000-0000-000027020000}"/>
    <cellStyle name="Comma [3] 2 10 2" xfId="7536" xr:uid="{00000000-0005-0000-0000-000028020000}"/>
    <cellStyle name="Comma [3] 2 11" xfId="6183" xr:uid="{00000000-0005-0000-0000-000029020000}"/>
    <cellStyle name="Comma [3] 2 11 2" xfId="7329" xr:uid="{00000000-0005-0000-0000-00002A020000}"/>
    <cellStyle name="Comma [3] 2 12" xfId="7191" xr:uid="{00000000-0005-0000-0000-00002B020000}"/>
    <cellStyle name="Comma [3] 2 2" xfId="5110" xr:uid="{00000000-0005-0000-0000-00002C020000}"/>
    <cellStyle name="Comma [3] 2 2 10" xfId="7242" xr:uid="{00000000-0005-0000-0000-00002D020000}"/>
    <cellStyle name="Comma [3] 2 2 2" xfId="6058" xr:uid="{00000000-0005-0000-0000-00002E020000}"/>
    <cellStyle name="Comma [3] 2 2 2 2" xfId="6711" xr:uid="{00000000-0005-0000-0000-00002F020000}"/>
    <cellStyle name="Comma [3] 2 2 2 2 2" xfId="7779" xr:uid="{00000000-0005-0000-0000-000030020000}"/>
    <cellStyle name="Comma [3] 2 2 2 3" xfId="6854" xr:uid="{00000000-0005-0000-0000-000031020000}"/>
    <cellStyle name="Comma [3] 2 2 2 3 2" xfId="7911" xr:uid="{00000000-0005-0000-0000-000032020000}"/>
    <cellStyle name="Comma [3] 2 2 2 4" xfId="6960" xr:uid="{00000000-0005-0000-0000-000033020000}"/>
    <cellStyle name="Comma [3] 2 2 2 4 2" xfId="8016" xr:uid="{00000000-0005-0000-0000-000034020000}"/>
    <cellStyle name="Comma [3] 2 2 2 5" xfId="7018" xr:uid="{00000000-0005-0000-0000-000035020000}"/>
    <cellStyle name="Comma [3] 2 2 2 5 2" xfId="8073" xr:uid="{00000000-0005-0000-0000-000036020000}"/>
    <cellStyle name="Comma [3] 2 2 2 6" xfId="7122" xr:uid="{00000000-0005-0000-0000-000037020000}"/>
    <cellStyle name="Comma [3] 2 2 2 6 2" xfId="8164" xr:uid="{00000000-0005-0000-0000-000038020000}"/>
    <cellStyle name="Comma [3] 2 2 2 7" xfId="7277" xr:uid="{00000000-0005-0000-0000-000039020000}"/>
    <cellStyle name="Comma [3] 2 2 3" xfId="6082" xr:uid="{00000000-0005-0000-0000-00003A020000}"/>
    <cellStyle name="Comma [3] 2 2 3 2" xfId="6739" xr:uid="{00000000-0005-0000-0000-00003B020000}"/>
    <cellStyle name="Comma [3] 2 2 3 2 2" xfId="7802" xr:uid="{00000000-0005-0000-0000-00003C020000}"/>
    <cellStyle name="Comma [3] 2 2 3 3" xfId="6877" xr:uid="{00000000-0005-0000-0000-00003D020000}"/>
    <cellStyle name="Comma [3] 2 2 3 3 2" xfId="7934" xr:uid="{00000000-0005-0000-0000-00003E020000}"/>
    <cellStyle name="Comma [3] 2 2 3 4" xfId="6980" xr:uid="{00000000-0005-0000-0000-00003F020000}"/>
    <cellStyle name="Comma [3] 2 2 3 4 2" xfId="8036" xr:uid="{00000000-0005-0000-0000-000040020000}"/>
    <cellStyle name="Comma [3] 2 2 3 5" xfId="7041" xr:uid="{00000000-0005-0000-0000-000041020000}"/>
    <cellStyle name="Comma [3] 2 2 3 5 2" xfId="8096" xr:uid="{00000000-0005-0000-0000-000042020000}"/>
    <cellStyle name="Comma [3] 2 2 3 6" xfId="7147" xr:uid="{00000000-0005-0000-0000-000043020000}"/>
    <cellStyle name="Comma [3] 2 2 3 6 2" xfId="8184" xr:uid="{00000000-0005-0000-0000-000044020000}"/>
    <cellStyle name="Comma [3] 2 2 3 7" xfId="7297" xr:uid="{00000000-0005-0000-0000-000045020000}"/>
    <cellStyle name="Comma [3] 2 2 4" xfId="6105" xr:uid="{00000000-0005-0000-0000-000046020000}"/>
    <cellStyle name="Comma [3] 2 2 4 2" xfId="6762" xr:uid="{00000000-0005-0000-0000-000047020000}"/>
    <cellStyle name="Comma [3] 2 2 4 2 2" xfId="7822" xr:uid="{00000000-0005-0000-0000-000048020000}"/>
    <cellStyle name="Comma [3] 2 2 4 3" xfId="6897" xr:uid="{00000000-0005-0000-0000-000049020000}"/>
    <cellStyle name="Comma [3] 2 2 4 3 2" xfId="7954" xr:uid="{00000000-0005-0000-0000-00004A020000}"/>
    <cellStyle name="Comma [3] 2 2 4 4" xfId="6998" xr:uid="{00000000-0005-0000-0000-00004B020000}"/>
    <cellStyle name="Comma [3] 2 2 4 4 2" xfId="8054" xr:uid="{00000000-0005-0000-0000-00004C020000}"/>
    <cellStyle name="Comma [3] 2 2 4 5" xfId="7061" xr:uid="{00000000-0005-0000-0000-00004D020000}"/>
    <cellStyle name="Comma [3] 2 2 4 5 2" xfId="8116" xr:uid="{00000000-0005-0000-0000-00004E020000}"/>
    <cellStyle name="Comma [3] 2 2 4 6" xfId="7167" xr:uid="{00000000-0005-0000-0000-00004F020000}"/>
    <cellStyle name="Comma [3] 2 2 4 6 2" xfId="8201" xr:uid="{00000000-0005-0000-0000-000050020000}"/>
    <cellStyle name="Comma [3] 2 2 4 7" xfId="7314" xr:uid="{00000000-0005-0000-0000-000051020000}"/>
    <cellStyle name="Comma [3] 2 2 5" xfId="6655" xr:uid="{00000000-0005-0000-0000-000052020000}"/>
    <cellStyle name="Comma [3] 2 2 5 2" xfId="7735" xr:uid="{00000000-0005-0000-0000-000053020000}"/>
    <cellStyle name="Comma [3] 2 2 6" xfId="6808" xr:uid="{00000000-0005-0000-0000-000054020000}"/>
    <cellStyle name="Comma [3] 2 2 6 2" xfId="7865" xr:uid="{00000000-0005-0000-0000-000055020000}"/>
    <cellStyle name="Comma [3] 2 2 7" xfId="6923" xr:uid="{00000000-0005-0000-0000-000056020000}"/>
    <cellStyle name="Comma [3] 2 2 7 2" xfId="7979" xr:uid="{00000000-0005-0000-0000-000057020000}"/>
    <cellStyle name="Comma [3] 2 2 8" xfId="6298" xr:uid="{00000000-0005-0000-0000-000058020000}"/>
    <cellStyle name="Comma [3] 2 2 8 2" xfId="7441" xr:uid="{00000000-0005-0000-0000-000059020000}"/>
    <cellStyle name="Comma [3] 2 2 9" xfId="7075" xr:uid="{00000000-0005-0000-0000-00005A020000}"/>
    <cellStyle name="Comma [3] 2 2 9 2" xfId="8129" xr:uid="{00000000-0005-0000-0000-00005B020000}"/>
    <cellStyle name="Comma [3] 2 3" xfId="5743" xr:uid="{00000000-0005-0000-0000-00005C020000}"/>
    <cellStyle name="Comma [3] 2 3 2" xfId="6594" xr:uid="{00000000-0005-0000-0000-00005D020000}"/>
    <cellStyle name="Comma [3] 2 3 2 2" xfId="7683" xr:uid="{00000000-0005-0000-0000-00005E020000}"/>
    <cellStyle name="Comma [3] 2 3 3" xfId="6261" xr:uid="{00000000-0005-0000-0000-00005F020000}"/>
    <cellStyle name="Comma [3] 2 3 3 2" xfId="7404" xr:uid="{00000000-0005-0000-0000-000060020000}"/>
    <cellStyle name="Comma [3] 2 3 4" xfId="6228" xr:uid="{00000000-0005-0000-0000-000061020000}"/>
    <cellStyle name="Comma [3] 2 3 4 2" xfId="7372" xr:uid="{00000000-0005-0000-0000-000062020000}"/>
    <cellStyle name="Comma [3] 2 3 5" xfId="6365" xr:uid="{00000000-0005-0000-0000-000063020000}"/>
    <cellStyle name="Comma [3] 2 3 5 2" xfId="7501" xr:uid="{00000000-0005-0000-0000-000064020000}"/>
    <cellStyle name="Comma [3] 2 3 6" xfId="6455" xr:uid="{00000000-0005-0000-0000-000065020000}"/>
    <cellStyle name="Comma [3] 2 3 6 2" xfId="7576" xr:uid="{00000000-0005-0000-0000-000066020000}"/>
    <cellStyle name="Comma [3] 2 3 7" xfId="7228" xr:uid="{00000000-0005-0000-0000-000067020000}"/>
    <cellStyle name="Comma [3] 2 4" xfId="6013" xr:uid="{00000000-0005-0000-0000-000068020000}"/>
    <cellStyle name="Comma [3] 2 4 2" xfId="6666" xr:uid="{00000000-0005-0000-0000-000069020000}"/>
    <cellStyle name="Comma [3] 2 4 2 2" xfId="7744" xr:uid="{00000000-0005-0000-0000-00006A020000}"/>
    <cellStyle name="Comma [3] 2 4 3" xfId="6818" xr:uid="{00000000-0005-0000-0000-00006B020000}"/>
    <cellStyle name="Comma [3] 2 4 3 2" xfId="7875" xr:uid="{00000000-0005-0000-0000-00006C020000}"/>
    <cellStyle name="Comma [3] 2 4 4" xfId="6930" xr:uid="{00000000-0005-0000-0000-00006D020000}"/>
    <cellStyle name="Comma [3] 2 4 4 2" xfId="7986" xr:uid="{00000000-0005-0000-0000-00006E020000}"/>
    <cellStyle name="Comma [3] 2 4 5" xfId="6459" xr:uid="{00000000-0005-0000-0000-00006F020000}"/>
    <cellStyle name="Comma [3] 2 4 5 2" xfId="7580" xr:uid="{00000000-0005-0000-0000-000070020000}"/>
    <cellStyle name="Comma [3] 2 4 6" xfId="7084" xr:uid="{00000000-0005-0000-0000-000071020000}"/>
    <cellStyle name="Comma [3] 2 4 6 2" xfId="8136" xr:uid="{00000000-0005-0000-0000-000072020000}"/>
    <cellStyle name="Comma [3] 2 4 7" xfId="7249" xr:uid="{00000000-0005-0000-0000-000073020000}"/>
    <cellStyle name="Comma [3] 2 5" xfId="5662" xr:uid="{00000000-0005-0000-0000-000074020000}"/>
    <cellStyle name="Comma [3] 2 5 2" xfId="6515" xr:uid="{00000000-0005-0000-0000-000075020000}"/>
    <cellStyle name="Comma [3] 2 5 2 2" xfId="7625" xr:uid="{00000000-0005-0000-0000-000076020000}"/>
    <cellStyle name="Comma [3] 2 5 3" xfId="6484" xr:uid="{00000000-0005-0000-0000-000077020000}"/>
    <cellStyle name="Comma [3] 2 5 3 2" xfId="7598" xr:uid="{00000000-0005-0000-0000-000078020000}"/>
    <cellStyle name="Comma [3] 2 5 4" xfId="6796" xr:uid="{00000000-0005-0000-0000-000079020000}"/>
    <cellStyle name="Comma [3] 2 5 4 2" xfId="7853" xr:uid="{00000000-0005-0000-0000-00007A020000}"/>
    <cellStyle name="Comma [3] 2 5 5" xfId="6251" xr:uid="{00000000-0005-0000-0000-00007B020000}"/>
    <cellStyle name="Comma [3] 2 5 5 2" xfId="7394" xr:uid="{00000000-0005-0000-0000-00007C020000}"/>
    <cellStyle name="Comma [3] 2 5 6" xfId="6348" xr:uid="{00000000-0005-0000-0000-00007D020000}"/>
    <cellStyle name="Comma [3] 2 5 6 2" xfId="7487" xr:uid="{00000000-0005-0000-0000-00007E020000}"/>
    <cellStyle name="Comma [3] 2 5 7" xfId="7195" xr:uid="{00000000-0005-0000-0000-00007F020000}"/>
    <cellStyle name="Comma [3] 2 6" xfId="5701" xr:uid="{00000000-0005-0000-0000-000080020000}"/>
    <cellStyle name="Comma [3] 2 6 2" xfId="6552" xr:uid="{00000000-0005-0000-0000-000081020000}"/>
    <cellStyle name="Comma [3] 2 6 2 2" xfId="7651" xr:uid="{00000000-0005-0000-0000-000082020000}"/>
    <cellStyle name="Comma [3] 2 6 3" xfId="6277" xr:uid="{00000000-0005-0000-0000-000083020000}"/>
    <cellStyle name="Comma [3] 2 6 3 2" xfId="7420" xr:uid="{00000000-0005-0000-0000-000084020000}"/>
    <cellStyle name="Comma [3] 2 6 4" xfId="6400" xr:uid="{00000000-0005-0000-0000-000085020000}"/>
    <cellStyle name="Comma [3] 2 6 4 2" xfId="7529" xr:uid="{00000000-0005-0000-0000-000086020000}"/>
    <cellStyle name="Comma [3] 2 6 5" xfId="6425" xr:uid="{00000000-0005-0000-0000-000087020000}"/>
    <cellStyle name="Comma [3] 2 6 5 2" xfId="7551" xr:uid="{00000000-0005-0000-0000-000088020000}"/>
    <cellStyle name="Comma [3] 2 6 6" xfId="6398" xr:uid="{00000000-0005-0000-0000-000089020000}"/>
    <cellStyle name="Comma [3] 2 6 6 2" xfId="7528" xr:uid="{00000000-0005-0000-0000-00008A020000}"/>
    <cellStyle name="Comma [3] 2 6 7" xfId="7209" xr:uid="{00000000-0005-0000-0000-00008B020000}"/>
    <cellStyle name="Comma [3] 2 7" xfId="6509" xr:uid="{00000000-0005-0000-0000-00008C020000}"/>
    <cellStyle name="Comma [3] 2 7 2" xfId="7620" xr:uid="{00000000-0005-0000-0000-00008D020000}"/>
    <cellStyle name="Comma [3] 2 8" xfId="6291" xr:uid="{00000000-0005-0000-0000-00008E020000}"/>
    <cellStyle name="Comma [3] 2 8 2" xfId="7434" xr:uid="{00000000-0005-0000-0000-00008F020000}"/>
    <cellStyle name="Comma [3] 2 9" xfId="6456" xr:uid="{00000000-0005-0000-0000-000090020000}"/>
    <cellStyle name="Comma [3] 2 9 2" xfId="7577" xr:uid="{00000000-0005-0000-0000-000091020000}"/>
    <cellStyle name="Comma [3] 3" xfId="5990" xr:uid="{00000000-0005-0000-0000-000092020000}"/>
    <cellStyle name="Comma [3] 3 10" xfId="7235" xr:uid="{00000000-0005-0000-0000-000093020000}"/>
    <cellStyle name="Comma [3] 3 2" xfId="6044" xr:uid="{00000000-0005-0000-0000-000094020000}"/>
    <cellStyle name="Comma [3] 3 2 2" xfId="6697" xr:uid="{00000000-0005-0000-0000-000095020000}"/>
    <cellStyle name="Comma [3] 3 2 2 2" xfId="7767" xr:uid="{00000000-0005-0000-0000-000096020000}"/>
    <cellStyle name="Comma [3] 3 2 3" xfId="6842" xr:uid="{00000000-0005-0000-0000-000097020000}"/>
    <cellStyle name="Comma [3] 3 2 3 2" xfId="7899" xr:uid="{00000000-0005-0000-0000-000098020000}"/>
    <cellStyle name="Comma [3] 3 2 4" xfId="6949" xr:uid="{00000000-0005-0000-0000-000099020000}"/>
    <cellStyle name="Comma [3] 3 2 4 2" xfId="8005" xr:uid="{00000000-0005-0000-0000-00009A020000}"/>
    <cellStyle name="Comma [3] 3 2 5" xfId="6326" xr:uid="{00000000-0005-0000-0000-00009B020000}"/>
    <cellStyle name="Comma [3] 3 2 5 2" xfId="7468" xr:uid="{00000000-0005-0000-0000-00009C020000}"/>
    <cellStyle name="Comma [3] 3 2 6" xfId="7110" xr:uid="{00000000-0005-0000-0000-00009D020000}"/>
    <cellStyle name="Comma [3] 3 2 6 2" xfId="8154" xr:uid="{00000000-0005-0000-0000-00009E020000}"/>
    <cellStyle name="Comma [3] 3 2 7" xfId="7267" xr:uid="{00000000-0005-0000-0000-00009F020000}"/>
    <cellStyle name="Comma [3] 3 3" xfId="6066" xr:uid="{00000000-0005-0000-0000-0000A0020000}"/>
    <cellStyle name="Comma [3] 3 3 2" xfId="6723" xr:uid="{00000000-0005-0000-0000-0000A1020000}"/>
    <cellStyle name="Comma [3] 3 3 2 2" xfId="7789" xr:uid="{00000000-0005-0000-0000-0000A2020000}"/>
    <cellStyle name="Comma [3] 3 3 3" xfId="6864" xr:uid="{00000000-0005-0000-0000-0000A3020000}"/>
    <cellStyle name="Comma [3] 3 3 3 2" xfId="7921" xr:uid="{00000000-0005-0000-0000-0000A4020000}"/>
    <cellStyle name="Comma [3] 3 3 4" xfId="6969" xr:uid="{00000000-0005-0000-0000-0000A5020000}"/>
    <cellStyle name="Comma [3] 3 3 4 2" xfId="8025" xr:uid="{00000000-0005-0000-0000-0000A6020000}"/>
    <cellStyle name="Comma [3] 3 3 5" xfId="7028" xr:uid="{00000000-0005-0000-0000-0000A7020000}"/>
    <cellStyle name="Comma [3] 3 3 5 2" xfId="8083" xr:uid="{00000000-0005-0000-0000-0000A8020000}"/>
    <cellStyle name="Comma [3] 3 3 6" xfId="7133" xr:uid="{00000000-0005-0000-0000-0000A9020000}"/>
    <cellStyle name="Comma [3] 3 3 6 2" xfId="8173" xr:uid="{00000000-0005-0000-0000-0000AA020000}"/>
    <cellStyle name="Comma [3] 3 3 7" xfId="7286" xr:uid="{00000000-0005-0000-0000-0000AB020000}"/>
    <cellStyle name="Comma [3] 3 4" xfId="6092" xr:uid="{00000000-0005-0000-0000-0000AC020000}"/>
    <cellStyle name="Comma [3] 3 4 2" xfId="6749" xr:uid="{00000000-0005-0000-0000-0000AD020000}"/>
    <cellStyle name="Comma [3] 3 4 2 2" xfId="7811" xr:uid="{00000000-0005-0000-0000-0000AE020000}"/>
    <cellStyle name="Comma [3] 3 4 3" xfId="6886" xr:uid="{00000000-0005-0000-0000-0000AF020000}"/>
    <cellStyle name="Comma [3] 3 4 3 2" xfId="7943" xr:uid="{00000000-0005-0000-0000-0000B0020000}"/>
    <cellStyle name="Comma [3] 3 4 4" xfId="6988" xr:uid="{00000000-0005-0000-0000-0000B1020000}"/>
    <cellStyle name="Comma [3] 3 4 4 2" xfId="8044" xr:uid="{00000000-0005-0000-0000-0000B2020000}"/>
    <cellStyle name="Comma [3] 3 4 5" xfId="7050" xr:uid="{00000000-0005-0000-0000-0000B3020000}"/>
    <cellStyle name="Comma [3] 3 4 5 2" xfId="8105" xr:uid="{00000000-0005-0000-0000-0000B4020000}"/>
    <cellStyle name="Comma [3] 3 4 6" xfId="7156" xr:uid="{00000000-0005-0000-0000-0000B5020000}"/>
    <cellStyle name="Comma [3] 3 4 6 2" xfId="8192" xr:uid="{00000000-0005-0000-0000-0000B6020000}"/>
    <cellStyle name="Comma [3] 3 4 7" xfId="7305" xr:uid="{00000000-0005-0000-0000-0000B7020000}"/>
    <cellStyle name="Comma [3] 3 5" xfId="6643" xr:uid="{00000000-0005-0000-0000-0000B8020000}"/>
    <cellStyle name="Comma [3] 3 5 2" xfId="7725" xr:uid="{00000000-0005-0000-0000-0000B9020000}"/>
    <cellStyle name="Comma [3] 3 6" xfId="6795" xr:uid="{00000000-0005-0000-0000-0000BA020000}"/>
    <cellStyle name="Comma [3] 3 6 2" xfId="7852" xr:uid="{00000000-0005-0000-0000-0000BB020000}"/>
    <cellStyle name="Comma [3] 3 7" xfId="6638" xr:uid="{00000000-0005-0000-0000-0000BC020000}"/>
    <cellStyle name="Comma [3] 3 7 2" xfId="7722" xr:uid="{00000000-0005-0000-0000-0000BD020000}"/>
    <cellStyle name="Comma [3] 3 8" xfId="6306" xr:uid="{00000000-0005-0000-0000-0000BE020000}"/>
    <cellStyle name="Comma [3] 3 8 2" xfId="7448" xr:uid="{00000000-0005-0000-0000-0000BF020000}"/>
    <cellStyle name="Comma [3] 3 9" xfId="6297" xr:uid="{00000000-0005-0000-0000-0000C0020000}"/>
    <cellStyle name="Comma [3] 3 9 2" xfId="7440" xr:uid="{00000000-0005-0000-0000-0000C1020000}"/>
    <cellStyle name="Comma [3] 4" xfId="5697" xr:uid="{00000000-0005-0000-0000-0000C2020000}"/>
    <cellStyle name="Comma [3] 4 2" xfId="6548" xr:uid="{00000000-0005-0000-0000-0000C3020000}"/>
    <cellStyle name="Comma [3] 4 2 2" xfId="7649" xr:uid="{00000000-0005-0000-0000-0000C4020000}"/>
    <cellStyle name="Comma [3] 4 3" xfId="6282" xr:uid="{00000000-0005-0000-0000-0000C5020000}"/>
    <cellStyle name="Comma [3] 4 3 2" xfId="7425" xr:uid="{00000000-0005-0000-0000-0000C6020000}"/>
    <cellStyle name="Comma [3] 4 4" xfId="6349" xr:uid="{00000000-0005-0000-0000-0000C7020000}"/>
    <cellStyle name="Comma [3] 4 4 2" xfId="7488" xr:uid="{00000000-0005-0000-0000-0000C8020000}"/>
    <cellStyle name="Comma [3] 4 5" xfId="6224" xr:uid="{00000000-0005-0000-0000-0000C9020000}"/>
    <cellStyle name="Comma [3] 4 5 2" xfId="7368" xr:uid="{00000000-0005-0000-0000-0000CA020000}"/>
    <cellStyle name="Comma [3] 4 6" xfId="6351" xr:uid="{00000000-0005-0000-0000-0000CB020000}"/>
    <cellStyle name="Comma [3] 4 6 2" xfId="7489" xr:uid="{00000000-0005-0000-0000-0000CC020000}"/>
    <cellStyle name="Comma [3] 4 7" xfId="7207" xr:uid="{00000000-0005-0000-0000-0000CD020000}"/>
    <cellStyle name="Comma [3] 5" xfId="5716" xr:uid="{00000000-0005-0000-0000-0000CE020000}"/>
    <cellStyle name="Comma [3] 5 2" xfId="6567" xr:uid="{00000000-0005-0000-0000-0000CF020000}"/>
    <cellStyle name="Comma [3] 5 2 2" xfId="7661" xr:uid="{00000000-0005-0000-0000-0000D0020000}"/>
    <cellStyle name="Comma [3] 5 3" xfId="6275" xr:uid="{00000000-0005-0000-0000-0000D1020000}"/>
    <cellStyle name="Comma [3] 5 3 2" xfId="7418" xr:uid="{00000000-0005-0000-0000-0000D2020000}"/>
    <cellStyle name="Comma [3] 5 4" xfId="6474" xr:uid="{00000000-0005-0000-0000-0000D3020000}"/>
    <cellStyle name="Comma [3] 5 4 2" xfId="7592" xr:uid="{00000000-0005-0000-0000-0000D4020000}"/>
    <cellStyle name="Comma [3] 5 5" xfId="6242" xr:uid="{00000000-0005-0000-0000-0000D5020000}"/>
    <cellStyle name="Comma [3] 5 5 2" xfId="7385" xr:uid="{00000000-0005-0000-0000-0000D6020000}"/>
    <cellStyle name="Comma [3] 5 6" xfId="6221" xr:uid="{00000000-0005-0000-0000-0000D7020000}"/>
    <cellStyle name="Comma [3] 5 6 2" xfId="7365" xr:uid="{00000000-0005-0000-0000-0000D8020000}"/>
    <cellStyle name="Comma [3] 5 7" xfId="7218" xr:uid="{00000000-0005-0000-0000-0000D9020000}"/>
    <cellStyle name="Comma [3] 6" xfId="5665" xr:uid="{00000000-0005-0000-0000-0000DA020000}"/>
    <cellStyle name="Comma [3] 6 2" xfId="6518" xr:uid="{00000000-0005-0000-0000-0000DB020000}"/>
    <cellStyle name="Comma [3] 6 2 2" xfId="7627" xr:uid="{00000000-0005-0000-0000-0000DC020000}"/>
    <cellStyle name="Comma [3] 6 3" xfId="6392" xr:uid="{00000000-0005-0000-0000-0000DD020000}"/>
    <cellStyle name="Comma [3] 6 3 2" xfId="7523" xr:uid="{00000000-0005-0000-0000-0000DE020000}"/>
    <cellStyle name="Comma [3] 6 4" xfId="6370" xr:uid="{00000000-0005-0000-0000-0000DF020000}"/>
    <cellStyle name="Comma [3] 6 4 2" xfId="7505" xr:uid="{00000000-0005-0000-0000-0000E0020000}"/>
    <cellStyle name="Comma [3] 6 5" xfId="6411" xr:uid="{00000000-0005-0000-0000-0000E1020000}"/>
    <cellStyle name="Comma [3] 6 5 2" xfId="7538" xr:uid="{00000000-0005-0000-0000-0000E2020000}"/>
    <cellStyle name="Comma [3] 6 6" xfId="7006" xr:uid="{00000000-0005-0000-0000-0000E3020000}"/>
    <cellStyle name="Comma [3] 6 6 2" xfId="8061" xr:uid="{00000000-0005-0000-0000-0000E4020000}"/>
    <cellStyle name="Comma [3] 6 7" xfId="7197" xr:uid="{00000000-0005-0000-0000-0000E5020000}"/>
    <cellStyle name="Comma [3] 7" xfId="6021" xr:uid="{00000000-0005-0000-0000-0000E6020000}"/>
    <cellStyle name="Comma [3] 7 2" xfId="6674" xr:uid="{00000000-0005-0000-0000-0000E7020000}"/>
    <cellStyle name="Comma [3] 7 2 2" xfId="7751" xr:uid="{00000000-0005-0000-0000-0000E8020000}"/>
    <cellStyle name="Comma [3] 7 3" xfId="6825" xr:uid="{00000000-0005-0000-0000-0000E9020000}"/>
    <cellStyle name="Comma [3] 7 3 2" xfId="7882" xr:uid="{00000000-0005-0000-0000-0000EA020000}"/>
    <cellStyle name="Comma [3] 7 4" xfId="6936" xr:uid="{00000000-0005-0000-0000-0000EB020000}"/>
    <cellStyle name="Comma [3] 7 4 2" xfId="7992" xr:uid="{00000000-0005-0000-0000-0000EC020000}"/>
    <cellStyle name="Comma [3] 7 5" xfId="6245" xr:uid="{00000000-0005-0000-0000-0000ED020000}"/>
    <cellStyle name="Comma [3] 7 5 2" xfId="7388" xr:uid="{00000000-0005-0000-0000-0000EE020000}"/>
    <cellStyle name="Comma [3] 7 6" xfId="7091" xr:uid="{00000000-0005-0000-0000-0000EF020000}"/>
    <cellStyle name="Comma [3] 7 6 2" xfId="8142" xr:uid="{00000000-0005-0000-0000-0000F0020000}"/>
    <cellStyle name="Comma [3] 7 7" xfId="7255" xr:uid="{00000000-0005-0000-0000-0000F1020000}"/>
    <cellStyle name="Comma [3] 8" xfId="6248" xr:uid="{00000000-0005-0000-0000-0000F2020000}"/>
    <cellStyle name="Comma [3] 8 2" xfId="7391" xr:uid="{00000000-0005-0000-0000-0000F3020000}"/>
    <cellStyle name="Comma [3] 9" xfId="6469" xr:uid="{00000000-0005-0000-0000-0000F4020000}"/>
    <cellStyle name="Comma [3] 9 2" xfId="7587" xr:uid="{00000000-0005-0000-0000-0000F5020000}"/>
    <cellStyle name="Comma 10" xfId="16" xr:uid="{00000000-0005-0000-0000-0000F6020000}"/>
    <cellStyle name="Comma 10 10" xfId="3850" xr:uid="{00000000-0005-0000-0000-0000F7020000}"/>
    <cellStyle name="Comma 10 2" xfId="742" xr:uid="{00000000-0005-0000-0000-0000F8020000}"/>
    <cellStyle name="Comma 10 2 2" xfId="743" xr:uid="{00000000-0005-0000-0000-0000F9020000}"/>
    <cellStyle name="Comma 10 2 2 2" xfId="744" xr:uid="{00000000-0005-0000-0000-0000FA020000}"/>
    <cellStyle name="Comma 10 2 2 3" xfId="745" xr:uid="{00000000-0005-0000-0000-0000FB020000}"/>
    <cellStyle name="Comma 10 2 2 3 2" xfId="746" xr:uid="{00000000-0005-0000-0000-0000FC020000}"/>
    <cellStyle name="Comma 10 2 3" xfId="747" xr:uid="{00000000-0005-0000-0000-0000FD020000}"/>
    <cellStyle name="Comma 10 2 3 2" xfId="748" xr:uid="{00000000-0005-0000-0000-0000FE020000}"/>
    <cellStyle name="Comma 10 2 4" xfId="749" xr:uid="{00000000-0005-0000-0000-0000FF020000}"/>
    <cellStyle name="Comma 10 2 5" xfId="750" xr:uid="{00000000-0005-0000-0000-000000030000}"/>
    <cellStyle name="Comma 10 2 6" xfId="4050" xr:uid="{00000000-0005-0000-0000-000001030000}"/>
    <cellStyle name="Comma 10 2 6 2" xfId="4368" xr:uid="{00000000-0005-0000-0000-000002030000}"/>
    <cellStyle name="Comma 10 2 6 2 2" xfId="4982" xr:uid="{00000000-0005-0000-0000-000003030000}"/>
    <cellStyle name="Comma 10 2 6 3" xfId="4672" xr:uid="{00000000-0005-0000-0000-000004030000}"/>
    <cellStyle name="Comma 10 2 7" xfId="4201" xr:uid="{00000000-0005-0000-0000-000005030000}"/>
    <cellStyle name="Comma 10 2 7 2" xfId="4816" xr:uid="{00000000-0005-0000-0000-000006030000}"/>
    <cellStyle name="Comma 10 2 8" xfId="4514" xr:uid="{00000000-0005-0000-0000-000007030000}"/>
    <cellStyle name="Comma 10 2 9" xfId="3863" xr:uid="{00000000-0005-0000-0000-000008030000}"/>
    <cellStyle name="Comma 10 2_New Costing Template" xfId="751" xr:uid="{00000000-0005-0000-0000-000009030000}"/>
    <cellStyle name="Comma 10 3" xfId="752" xr:uid="{00000000-0005-0000-0000-00000A030000}"/>
    <cellStyle name="Comma 10 3 2" xfId="753" xr:uid="{00000000-0005-0000-0000-00000B030000}"/>
    <cellStyle name="Comma 10 3 2 2" xfId="5562" xr:uid="{00000000-0005-0000-0000-00000C030000}"/>
    <cellStyle name="Comma 10 3 2 3" xfId="8244" xr:uid="{00000000-0005-0000-0000-00000D030000}"/>
    <cellStyle name="Comma 10 3 3" xfId="3901" xr:uid="{00000000-0005-0000-0000-00000E030000}"/>
    <cellStyle name="Comma 10 3 4" xfId="8243" xr:uid="{00000000-0005-0000-0000-00000F030000}"/>
    <cellStyle name="Comma 10 4" xfId="754" xr:uid="{00000000-0005-0000-0000-000010030000}"/>
    <cellStyle name="Comma 10 4 2" xfId="4323" xr:uid="{00000000-0005-0000-0000-000011030000}"/>
    <cellStyle name="Comma 10 4 2 2" xfId="4937" xr:uid="{00000000-0005-0000-0000-000012030000}"/>
    <cellStyle name="Comma 10 4 2 3" xfId="5226" xr:uid="{00000000-0005-0000-0000-000013030000}"/>
    <cellStyle name="Comma 10 4 3" xfId="3931" xr:uid="{00000000-0005-0000-0000-000014030000}"/>
    <cellStyle name="Comma 10 4 4" xfId="5186" xr:uid="{00000000-0005-0000-0000-000015030000}"/>
    <cellStyle name="Comma 10 5" xfId="755" xr:uid="{00000000-0005-0000-0000-000016030000}"/>
    <cellStyle name="Comma 10 5 2" xfId="756" xr:uid="{00000000-0005-0000-0000-000017030000}"/>
    <cellStyle name="Comma 10 5 2 2" xfId="4968" xr:uid="{00000000-0005-0000-0000-000018030000}"/>
    <cellStyle name="Comma 10 5 2 3" xfId="4354" xr:uid="{00000000-0005-0000-0000-000019030000}"/>
    <cellStyle name="Comma 10 5 2 4" xfId="8246" xr:uid="{00000000-0005-0000-0000-00001A030000}"/>
    <cellStyle name="Comma 10 5 3" xfId="4658" xr:uid="{00000000-0005-0000-0000-00001B030000}"/>
    <cellStyle name="Comma 10 5 4" xfId="4036" xr:uid="{00000000-0005-0000-0000-00001C030000}"/>
    <cellStyle name="Comma 10 5 5" xfId="5142" xr:uid="{00000000-0005-0000-0000-00001D030000}"/>
    <cellStyle name="Comma 10 5 6" xfId="8245" xr:uid="{00000000-0005-0000-0000-00001E030000}"/>
    <cellStyle name="Comma 10 6" xfId="757" xr:uid="{00000000-0005-0000-0000-00001F030000}"/>
    <cellStyle name="Comma 10 6 2" xfId="758" xr:uid="{00000000-0005-0000-0000-000020030000}"/>
    <cellStyle name="Comma 10 6 2 2" xfId="4799" xr:uid="{00000000-0005-0000-0000-000021030000}"/>
    <cellStyle name="Comma 10 6 3" xfId="4185" xr:uid="{00000000-0005-0000-0000-000022030000}"/>
    <cellStyle name="Comma 10 7" xfId="759" xr:uid="{00000000-0005-0000-0000-000023030000}"/>
    <cellStyle name="Comma 10 7 2" xfId="4499" xr:uid="{00000000-0005-0000-0000-000024030000}"/>
    <cellStyle name="Comma 10 8" xfId="760" xr:uid="{00000000-0005-0000-0000-000025030000}"/>
    <cellStyle name="Comma 10 9" xfId="761" xr:uid="{00000000-0005-0000-0000-000026030000}"/>
    <cellStyle name="Comma 10_BOQ-MON CHOISY" xfId="762" xr:uid="{00000000-0005-0000-0000-000027030000}"/>
    <cellStyle name="Comma 11" xfId="17" xr:uid="{00000000-0005-0000-0000-000028030000}"/>
    <cellStyle name="Comma 11 2" xfId="763" xr:uid="{00000000-0005-0000-0000-000029030000}"/>
    <cellStyle name="Comma 11 2 2" xfId="764" xr:uid="{00000000-0005-0000-0000-00002A030000}"/>
    <cellStyle name="Comma 11 2 2 2" xfId="765" xr:uid="{00000000-0005-0000-0000-00002B030000}"/>
    <cellStyle name="Comma 11 2 2 2 2" xfId="766" xr:uid="{00000000-0005-0000-0000-00002C030000}"/>
    <cellStyle name="Comma 11 2 2 3" xfId="767" xr:uid="{00000000-0005-0000-0000-00002D030000}"/>
    <cellStyle name="Comma 11 2 2 4" xfId="4204" xr:uid="{00000000-0005-0000-0000-00002E030000}"/>
    <cellStyle name="Comma 11 2 2 4 2" xfId="4819" xr:uid="{00000000-0005-0000-0000-00002F030000}"/>
    <cellStyle name="Comma 11 2 2 4 3" xfId="5218" xr:uid="{00000000-0005-0000-0000-000030030000}"/>
    <cellStyle name="Comma 11 2 2 5" xfId="3865" xr:uid="{00000000-0005-0000-0000-000031030000}"/>
    <cellStyle name="Comma 11 2 2 6" xfId="5173" xr:uid="{00000000-0005-0000-0000-000032030000}"/>
    <cellStyle name="Comma 11 2 3" xfId="768" xr:uid="{00000000-0005-0000-0000-000033030000}"/>
    <cellStyle name="Comma 11 2 3 2" xfId="769" xr:uid="{00000000-0005-0000-0000-000034030000}"/>
    <cellStyle name="Comma 11 2 3 2 2" xfId="770" xr:uid="{00000000-0005-0000-0000-000035030000}"/>
    <cellStyle name="Comma 11 2 3 3" xfId="771" xr:uid="{00000000-0005-0000-0000-000036030000}"/>
    <cellStyle name="Comma 11 2 4" xfId="772" xr:uid="{00000000-0005-0000-0000-000037030000}"/>
    <cellStyle name="Comma 11 2 4 2" xfId="773" xr:uid="{00000000-0005-0000-0000-000038030000}"/>
    <cellStyle name="Comma 11 2 5" xfId="774" xr:uid="{00000000-0005-0000-0000-000039030000}"/>
    <cellStyle name="Comma 11 2 5 2" xfId="775" xr:uid="{00000000-0005-0000-0000-00003A030000}"/>
    <cellStyle name="Comma 11 2 6" xfId="776" xr:uid="{00000000-0005-0000-0000-00003B030000}"/>
    <cellStyle name="Comma 11 2 6 2" xfId="4803" xr:uid="{00000000-0005-0000-0000-00003C030000}"/>
    <cellStyle name="Comma 11 2 6 3" xfId="4189" xr:uid="{00000000-0005-0000-0000-00003D030000}"/>
    <cellStyle name="Comma 11 2 6 4" xfId="5213" xr:uid="{00000000-0005-0000-0000-00003E030000}"/>
    <cellStyle name="Comma 11 2 7" xfId="3853" xr:uid="{00000000-0005-0000-0000-00003F030000}"/>
    <cellStyle name="Comma 11 2 8" xfId="5168" xr:uid="{00000000-0005-0000-0000-000040030000}"/>
    <cellStyle name="Comma 11 3" xfId="777" xr:uid="{00000000-0005-0000-0000-000041030000}"/>
    <cellStyle name="Comma 11 3 2" xfId="778" xr:uid="{00000000-0005-0000-0000-000042030000}"/>
    <cellStyle name="Comma 11 3 2 2" xfId="4370" xr:uid="{00000000-0005-0000-0000-000043030000}"/>
    <cellStyle name="Comma 11 3 2 2 2" xfId="4984" xr:uid="{00000000-0005-0000-0000-000044030000}"/>
    <cellStyle name="Comma 11 3 2 2 3" xfId="5246" xr:uid="{00000000-0005-0000-0000-000045030000}"/>
    <cellStyle name="Comma 11 3 2 3" xfId="4674" xr:uid="{00000000-0005-0000-0000-000046030000}"/>
    <cellStyle name="Comma 11 3 2 4" xfId="4052" xr:uid="{00000000-0005-0000-0000-000047030000}"/>
    <cellStyle name="Comma 11 3 2 5" xfId="5206" xr:uid="{00000000-0005-0000-0000-000048030000}"/>
    <cellStyle name="Comma 11 3 2 6" xfId="8248" xr:uid="{00000000-0005-0000-0000-000049030000}"/>
    <cellStyle name="Comma 11 3 3" xfId="4203" xr:uid="{00000000-0005-0000-0000-00004A030000}"/>
    <cellStyle name="Comma 11 3 3 2" xfId="4818" xr:uid="{00000000-0005-0000-0000-00004B030000}"/>
    <cellStyle name="Comma 11 3 3 3" xfId="5217" xr:uid="{00000000-0005-0000-0000-00004C030000}"/>
    <cellStyle name="Comma 11 3 4" xfId="4516" xr:uid="{00000000-0005-0000-0000-00004D030000}"/>
    <cellStyle name="Comma 11 3 4 2" xfId="5563" xr:uid="{00000000-0005-0000-0000-00004E030000}"/>
    <cellStyle name="Comma 11 3 5" xfId="3864" xr:uid="{00000000-0005-0000-0000-00004F030000}"/>
    <cellStyle name="Comma 11 3 6" xfId="5172" xr:uid="{00000000-0005-0000-0000-000050030000}"/>
    <cellStyle name="Comma 11 3 7" xfId="8247" xr:uid="{00000000-0005-0000-0000-000051030000}"/>
    <cellStyle name="Comma 11 4" xfId="779" xr:uid="{00000000-0005-0000-0000-000052030000}"/>
    <cellStyle name="Comma 11 4 2" xfId="780" xr:uid="{00000000-0005-0000-0000-000053030000}"/>
    <cellStyle name="Comma 11 4 2 2" xfId="781" xr:uid="{00000000-0005-0000-0000-000054030000}"/>
    <cellStyle name="Comma 11 4 2 2 2" xfId="8251" xr:uid="{00000000-0005-0000-0000-000055030000}"/>
    <cellStyle name="Comma 11 4 2 3" xfId="8250" xr:uid="{00000000-0005-0000-0000-000056030000}"/>
    <cellStyle name="Comma 11 4 3" xfId="782" xr:uid="{00000000-0005-0000-0000-000057030000}"/>
    <cellStyle name="Comma 11 4 3 2" xfId="8252" xr:uid="{00000000-0005-0000-0000-000058030000}"/>
    <cellStyle name="Comma 11 4 4" xfId="3902" xr:uid="{00000000-0005-0000-0000-000059030000}"/>
    <cellStyle name="Comma 11 4 5" xfId="8249" xr:uid="{00000000-0005-0000-0000-00005A030000}"/>
    <cellStyle name="Comma 11 5" xfId="783" xr:uid="{00000000-0005-0000-0000-00005B030000}"/>
    <cellStyle name="Comma 11 5 2" xfId="4356" xr:uid="{00000000-0005-0000-0000-00005C030000}"/>
    <cellStyle name="Comma 11 5 2 2" xfId="4970" xr:uid="{00000000-0005-0000-0000-00005D030000}"/>
    <cellStyle name="Comma 11 5 2 3" xfId="5243" xr:uid="{00000000-0005-0000-0000-00005E030000}"/>
    <cellStyle name="Comma 11 5 3" xfId="4660" xr:uid="{00000000-0005-0000-0000-00005F030000}"/>
    <cellStyle name="Comma 11 5 4" xfId="4038" xr:uid="{00000000-0005-0000-0000-000060030000}"/>
    <cellStyle name="Comma 11 5 5" xfId="5203" xr:uid="{00000000-0005-0000-0000-000061030000}"/>
    <cellStyle name="Comma 11 6" xfId="4187" xr:uid="{00000000-0005-0000-0000-000062030000}"/>
    <cellStyle name="Comma 11 6 2" xfId="4801" xr:uid="{00000000-0005-0000-0000-000063030000}"/>
    <cellStyle name="Comma 11 6 3" xfId="5211" xr:uid="{00000000-0005-0000-0000-000064030000}"/>
    <cellStyle name="Comma 11 7" xfId="4501" xr:uid="{00000000-0005-0000-0000-000065030000}"/>
    <cellStyle name="Comma 11 8" xfId="3851" xr:uid="{00000000-0005-0000-0000-000066030000}"/>
    <cellStyle name="Comma 11 9" xfId="5166" xr:uid="{00000000-0005-0000-0000-000067030000}"/>
    <cellStyle name="Comma 11_Copy of Lighting football ground 20-04-2012 -New (3) (2)" xfId="784" xr:uid="{00000000-0005-0000-0000-000068030000}"/>
    <cellStyle name="Comma 12" xfId="18" xr:uid="{00000000-0005-0000-0000-000069030000}"/>
    <cellStyle name="Comma 12 2" xfId="785" xr:uid="{00000000-0005-0000-0000-00006A030000}"/>
    <cellStyle name="Comma 12 2 2" xfId="786" xr:uid="{00000000-0005-0000-0000-00006B030000}"/>
    <cellStyle name="Comma 12 2 2 2" xfId="787" xr:uid="{00000000-0005-0000-0000-00006C030000}"/>
    <cellStyle name="Comma 12 2 3" xfId="788" xr:uid="{00000000-0005-0000-0000-00006D030000}"/>
    <cellStyle name="Comma 12 2 3 2" xfId="789" xr:uid="{00000000-0005-0000-0000-00006E030000}"/>
    <cellStyle name="Comma 12 2 4" xfId="790" xr:uid="{00000000-0005-0000-0000-00006F030000}"/>
    <cellStyle name="Comma 12 2 5" xfId="791" xr:uid="{00000000-0005-0000-0000-000070030000}"/>
    <cellStyle name="Comma 12 2 6" xfId="3903" xr:uid="{00000000-0005-0000-0000-000071030000}"/>
    <cellStyle name="Comma 12 3" xfId="792" xr:uid="{00000000-0005-0000-0000-000072030000}"/>
    <cellStyle name="Comma 12 3 2" xfId="793" xr:uid="{00000000-0005-0000-0000-000073030000}"/>
    <cellStyle name="Comma 12 3 2 2" xfId="4938" xr:uid="{00000000-0005-0000-0000-000074030000}"/>
    <cellStyle name="Comma 12 3 2 3" xfId="4324" xr:uid="{00000000-0005-0000-0000-000075030000}"/>
    <cellStyle name="Comma 12 3 2 4" xfId="5227" xr:uid="{00000000-0005-0000-0000-000076030000}"/>
    <cellStyle name="Comma 12 3 2 5" xfId="8254" xr:uid="{00000000-0005-0000-0000-000077030000}"/>
    <cellStyle name="Comma 12 3 3" xfId="5564" xr:uid="{00000000-0005-0000-0000-000078030000}"/>
    <cellStyle name="Comma 12 3 4" xfId="5187" xr:uid="{00000000-0005-0000-0000-000079030000}"/>
    <cellStyle name="Comma 12 3 5" xfId="8253" xr:uid="{00000000-0005-0000-0000-00007A030000}"/>
    <cellStyle name="Comma 12 4" xfId="794" xr:uid="{00000000-0005-0000-0000-00007B030000}"/>
    <cellStyle name="Comma 12 4 2" xfId="4804" xr:uid="{00000000-0005-0000-0000-00007C030000}"/>
    <cellStyle name="Comma 12 4 3" xfId="4190" xr:uid="{00000000-0005-0000-0000-00007D030000}"/>
    <cellStyle name="Comma 12 4 4" xfId="5214" xr:uid="{00000000-0005-0000-0000-00007E030000}"/>
    <cellStyle name="Comma 12 5" xfId="3854" xr:uid="{00000000-0005-0000-0000-00007F030000}"/>
    <cellStyle name="Comma 12 6" xfId="5169" xr:uid="{00000000-0005-0000-0000-000080030000}"/>
    <cellStyle name="Comma 12_New Costing Template" xfId="795" xr:uid="{00000000-0005-0000-0000-000081030000}"/>
    <cellStyle name="Comma 13" xfId="19" xr:uid="{00000000-0005-0000-0000-000082030000}"/>
    <cellStyle name="Comma 13 2" xfId="796" xr:uid="{00000000-0005-0000-0000-000083030000}"/>
    <cellStyle name="Comma 13 2 2" xfId="797" xr:uid="{00000000-0005-0000-0000-000084030000}"/>
    <cellStyle name="Comma 13 2 2 2" xfId="798" xr:uid="{00000000-0005-0000-0000-000085030000}"/>
    <cellStyle name="Comma 13 2 3" xfId="799" xr:uid="{00000000-0005-0000-0000-000086030000}"/>
    <cellStyle name="Comma 13 2 3 2" xfId="800" xr:uid="{00000000-0005-0000-0000-000087030000}"/>
    <cellStyle name="Comma 13 2 4" xfId="801" xr:uid="{00000000-0005-0000-0000-000088030000}"/>
    <cellStyle name="Comma 13 2 5" xfId="802" xr:uid="{00000000-0005-0000-0000-000089030000}"/>
    <cellStyle name="Comma 13 2 6" xfId="3904" xr:uid="{00000000-0005-0000-0000-00008A030000}"/>
    <cellStyle name="Comma 13 3" xfId="803" xr:uid="{00000000-0005-0000-0000-00008B030000}"/>
    <cellStyle name="Comma 13 3 2" xfId="804" xr:uid="{00000000-0005-0000-0000-00008C030000}"/>
    <cellStyle name="Comma 13 3 2 2" xfId="4939" xr:uid="{00000000-0005-0000-0000-00008D030000}"/>
    <cellStyle name="Comma 13 3 2 3" xfId="4325" xr:uid="{00000000-0005-0000-0000-00008E030000}"/>
    <cellStyle name="Comma 13 3 2 4" xfId="5228" xr:uid="{00000000-0005-0000-0000-00008F030000}"/>
    <cellStyle name="Comma 13 3 2 5" xfId="8256" xr:uid="{00000000-0005-0000-0000-000090030000}"/>
    <cellStyle name="Comma 13 3 3" xfId="5565" xr:uid="{00000000-0005-0000-0000-000091030000}"/>
    <cellStyle name="Comma 13 3 4" xfId="5188" xr:uid="{00000000-0005-0000-0000-000092030000}"/>
    <cellStyle name="Comma 13 3 5" xfId="8255" xr:uid="{00000000-0005-0000-0000-000093030000}"/>
    <cellStyle name="Comma 13 4" xfId="805" xr:uid="{00000000-0005-0000-0000-000094030000}"/>
    <cellStyle name="Comma 13 4 2" xfId="4357" xr:uid="{00000000-0005-0000-0000-000095030000}"/>
    <cellStyle name="Comma 13 4 2 2" xfId="4971" xr:uid="{00000000-0005-0000-0000-000096030000}"/>
    <cellStyle name="Comma 13 4 3" xfId="4661" xr:uid="{00000000-0005-0000-0000-000097030000}"/>
    <cellStyle name="Comma 13 4 4" xfId="4039" xr:uid="{00000000-0005-0000-0000-000098030000}"/>
    <cellStyle name="Comma 13 5" xfId="4191" xr:uid="{00000000-0005-0000-0000-000099030000}"/>
    <cellStyle name="Comma 13 5 2" xfId="4805" xr:uid="{00000000-0005-0000-0000-00009A030000}"/>
    <cellStyle name="Comma 13 6" xfId="4503" xr:uid="{00000000-0005-0000-0000-00009B030000}"/>
    <cellStyle name="Comma 13 7" xfId="3855" xr:uid="{00000000-0005-0000-0000-00009C030000}"/>
    <cellStyle name="Comma 13_New Costing Template" xfId="806" xr:uid="{00000000-0005-0000-0000-00009D030000}"/>
    <cellStyle name="Comma 14" xfId="20" xr:uid="{00000000-0005-0000-0000-00009E030000}"/>
    <cellStyle name="Comma 14 2" xfId="807" xr:uid="{00000000-0005-0000-0000-00009F030000}"/>
    <cellStyle name="Comma 14 2 2" xfId="808" xr:uid="{00000000-0005-0000-0000-0000A0030000}"/>
    <cellStyle name="Comma 14 3" xfId="809" xr:uid="{00000000-0005-0000-0000-0000A1030000}"/>
    <cellStyle name="Comma 14 3 2" xfId="810" xr:uid="{00000000-0005-0000-0000-0000A2030000}"/>
    <cellStyle name="Comma 14 4" xfId="811" xr:uid="{00000000-0005-0000-0000-0000A3030000}"/>
    <cellStyle name="Comma 14 5" xfId="812" xr:uid="{00000000-0005-0000-0000-0000A4030000}"/>
    <cellStyle name="Comma 14 6" xfId="813" xr:uid="{00000000-0005-0000-0000-0000A5030000}"/>
    <cellStyle name="Comma 15" xfId="21" xr:uid="{00000000-0005-0000-0000-0000A6030000}"/>
    <cellStyle name="Comma 15 2" xfId="814" xr:uid="{00000000-0005-0000-0000-0000A7030000}"/>
    <cellStyle name="Comma 15 2 2" xfId="815" xr:uid="{00000000-0005-0000-0000-0000A8030000}"/>
    <cellStyle name="Comma 15 3" xfId="816" xr:uid="{00000000-0005-0000-0000-0000A9030000}"/>
    <cellStyle name="Comma 15 3 2" xfId="817" xr:uid="{00000000-0005-0000-0000-0000AA030000}"/>
    <cellStyle name="Comma 15 4" xfId="818" xr:uid="{00000000-0005-0000-0000-0000AB030000}"/>
    <cellStyle name="Comma 15 5" xfId="819" xr:uid="{00000000-0005-0000-0000-0000AC030000}"/>
    <cellStyle name="Comma 15 6" xfId="820" xr:uid="{00000000-0005-0000-0000-0000AD030000}"/>
    <cellStyle name="Comma 16" xfId="22" xr:uid="{00000000-0005-0000-0000-0000AE030000}"/>
    <cellStyle name="Comma 16 2" xfId="821" xr:uid="{00000000-0005-0000-0000-0000AF030000}"/>
    <cellStyle name="Comma 16 2 2" xfId="822" xr:uid="{00000000-0005-0000-0000-0000B0030000}"/>
    <cellStyle name="Comma 16 3" xfId="823" xr:uid="{00000000-0005-0000-0000-0000B1030000}"/>
    <cellStyle name="Comma 16 3 2" xfId="824" xr:uid="{00000000-0005-0000-0000-0000B2030000}"/>
    <cellStyle name="Comma 16 4" xfId="825" xr:uid="{00000000-0005-0000-0000-0000B3030000}"/>
    <cellStyle name="Comma 16 5" xfId="826" xr:uid="{00000000-0005-0000-0000-0000B4030000}"/>
    <cellStyle name="Comma 16 6" xfId="827" xr:uid="{00000000-0005-0000-0000-0000B5030000}"/>
    <cellStyle name="Comma 17" xfId="23" xr:uid="{00000000-0005-0000-0000-0000B6030000}"/>
    <cellStyle name="Comma 17 2" xfId="828" xr:uid="{00000000-0005-0000-0000-0000B7030000}"/>
    <cellStyle name="Comma 17 2 2" xfId="829" xr:uid="{00000000-0005-0000-0000-0000B8030000}"/>
    <cellStyle name="Comma 17 3" xfId="830" xr:uid="{00000000-0005-0000-0000-0000B9030000}"/>
    <cellStyle name="Comma 17 3 2" xfId="831" xr:uid="{00000000-0005-0000-0000-0000BA030000}"/>
    <cellStyle name="Comma 17 4" xfId="832" xr:uid="{00000000-0005-0000-0000-0000BB030000}"/>
    <cellStyle name="Comma 17 5" xfId="833" xr:uid="{00000000-0005-0000-0000-0000BC030000}"/>
    <cellStyle name="Comma 17 6" xfId="834" xr:uid="{00000000-0005-0000-0000-0000BD030000}"/>
    <cellStyle name="Comma 18" xfId="24" xr:uid="{00000000-0005-0000-0000-0000BE030000}"/>
    <cellStyle name="Comma 18 2" xfId="835" xr:uid="{00000000-0005-0000-0000-0000BF030000}"/>
    <cellStyle name="Comma 18 2 2" xfId="836" xr:uid="{00000000-0005-0000-0000-0000C0030000}"/>
    <cellStyle name="Comma 18 3" xfId="837" xr:uid="{00000000-0005-0000-0000-0000C1030000}"/>
    <cellStyle name="Comma 18 3 2" xfId="838" xr:uid="{00000000-0005-0000-0000-0000C2030000}"/>
    <cellStyle name="Comma 18 4" xfId="839" xr:uid="{00000000-0005-0000-0000-0000C3030000}"/>
    <cellStyle name="Comma 18 5" xfId="840" xr:uid="{00000000-0005-0000-0000-0000C4030000}"/>
    <cellStyle name="Comma 18 6" xfId="841" xr:uid="{00000000-0005-0000-0000-0000C5030000}"/>
    <cellStyle name="Comma 19" xfId="25" xr:uid="{00000000-0005-0000-0000-0000C6030000}"/>
    <cellStyle name="Comma 19 2" xfId="842" xr:uid="{00000000-0005-0000-0000-0000C7030000}"/>
    <cellStyle name="Comma 19 2 2" xfId="3932" xr:uid="{00000000-0005-0000-0000-0000C8030000}"/>
    <cellStyle name="Comma 2" xfId="2" xr:uid="{00000000-0005-0000-0000-0000C9030000}"/>
    <cellStyle name="Comma 2 10" xfId="575" xr:uid="{00000000-0005-0000-0000-0000CA030000}"/>
    <cellStyle name="Comma 2 10 2" xfId="844" xr:uid="{00000000-0005-0000-0000-0000CB030000}"/>
    <cellStyle name="Comma 2 10 3" xfId="843" xr:uid="{00000000-0005-0000-0000-0000CC030000}"/>
    <cellStyle name="Comma 2 11" xfId="845" xr:uid="{00000000-0005-0000-0000-0000CD030000}"/>
    <cellStyle name="Comma 2 11 2" xfId="846" xr:uid="{00000000-0005-0000-0000-0000CE030000}"/>
    <cellStyle name="Comma 2 12" xfId="847" xr:uid="{00000000-0005-0000-0000-0000CF030000}"/>
    <cellStyle name="Comma 2 12 2" xfId="848" xr:uid="{00000000-0005-0000-0000-0000D0030000}"/>
    <cellStyle name="Comma 2 13" xfId="849" xr:uid="{00000000-0005-0000-0000-0000D1030000}"/>
    <cellStyle name="Comma 2 13 2" xfId="850" xr:uid="{00000000-0005-0000-0000-0000D2030000}"/>
    <cellStyle name="Comma 2 14" xfId="851" xr:uid="{00000000-0005-0000-0000-0000D3030000}"/>
    <cellStyle name="Comma 2 15" xfId="3789" xr:uid="{00000000-0005-0000-0000-0000D4030000}"/>
    <cellStyle name="Comma 2 15 2" xfId="8443" xr:uid="{00000000-0005-0000-0000-0000D5030000}"/>
    <cellStyle name="Comma 2 15 3" xfId="8450" xr:uid="{00000000-0005-0000-0000-0000D6030000}"/>
    <cellStyle name="Comma 2 2" xfId="26" xr:uid="{00000000-0005-0000-0000-0000D7030000}"/>
    <cellStyle name="Comma 2 2 10" xfId="852" xr:uid="{00000000-0005-0000-0000-0000D8030000}"/>
    <cellStyle name="Comma 2 2 10 2" xfId="853" xr:uid="{00000000-0005-0000-0000-0000D9030000}"/>
    <cellStyle name="Comma 2 2 11" xfId="854" xr:uid="{00000000-0005-0000-0000-0000DA030000}"/>
    <cellStyle name="Comma 2 2 11 2" xfId="855" xr:uid="{00000000-0005-0000-0000-0000DB030000}"/>
    <cellStyle name="Comma 2 2 12" xfId="856" xr:uid="{00000000-0005-0000-0000-0000DC030000}"/>
    <cellStyle name="Comma 2 2 13" xfId="3791" xr:uid="{00000000-0005-0000-0000-0000DD030000}"/>
    <cellStyle name="Comma 2 2 13 2" xfId="8445" xr:uid="{00000000-0005-0000-0000-0000DE030000}"/>
    <cellStyle name="Comma 2 2 13 3" xfId="8452" xr:uid="{00000000-0005-0000-0000-0000DF030000}"/>
    <cellStyle name="Comma 2 2 14" xfId="3839" xr:uid="{00000000-0005-0000-0000-0000E0030000}"/>
    <cellStyle name="Comma 2 2 2" xfId="27" xr:uid="{00000000-0005-0000-0000-0000E1030000}"/>
    <cellStyle name="Comma 2 2 2 10" xfId="857" xr:uid="{00000000-0005-0000-0000-0000E2030000}"/>
    <cellStyle name="Comma 2 2 2 2" xfId="567" xr:uid="{00000000-0005-0000-0000-0000E3030000}"/>
    <cellStyle name="Comma 2 2 2 2 2" xfId="858" xr:uid="{00000000-0005-0000-0000-0000E4030000}"/>
    <cellStyle name="Comma 2 2 2 2 2 2" xfId="573" xr:uid="{00000000-0005-0000-0000-0000E5030000}"/>
    <cellStyle name="Comma 2 2 2 2 3" xfId="859" xr:uid="{00000000-0005-0000-0000-0000E6030000}"/>
    <cellStyle name="Comma 2 2 2 3" xfId="860" xr:uid="{00000000-0005-0000-0000-0000E7030000}"/>
    <cellStyle name="Comma 2 2 2 3 2" xfId="861" xr:uid="{00000000-0005-0000-0000-0000E8030000}"/>
    <cellStyle name="Comma 2 2 2 3 2 2" xfId="862" xr:uid="{00000000-0005-0000-0000-0000E9030000}"/>
    <cellStyle name="Comma 2 2 2 3 3" xfId="863" xr:uid="{00000000-0005-0000-0000-0000EA030000}"/>
    <cellStyle name="Comma 2 2 2 3_New Costing Template" xfId="864" xr:uid="{00000000-0005-0000-0000-0000EB030000}"/>
    <cellStyle name="Comma 2 2 2 4" xfId="865" xr:uid="{00000000-0005-0000-0000-0000EC030000}"/>
    <cellStyle name="Comma 2 2 2 4 2" xfId="866" xr:uid="{00000000-0005-0000-0000-0000ED030000}"/>
    <cellStyle name="Comma 2 2 2 5" xfId="867" xr:uid="{00000000-0005-0000-0000-0000EE030000}"/>
    <cellStyle name="Comma 2 2 2 5 2" xfId="868" xr:uid="{00000000-0005-0000-0000-0000EF030000}"/>
    <cellStyle name="Comma 2 2 2 6" xfId="869" xr:uid="{00000000-0005-0000-0000-0000F0030000}"/>
    <cellStyle name="Comma 2 2 2 6 2" xfId="870" xr:uid="{00000000-0005-0000-0000-0000F1030000}"/>
    <cellStyle name="Comma 2 2 2 7" xfId="871" xr:uid="{00000000-0005-0000-0000-0000F2030000}"/>
    <cellStyle name="Comma 2 2 2 7 2" xfId="872" xr:uid="{00000000-0005-0000-0000-0000F3030000}"/>
    <cellStyle name="Comma 2 2 2 7 2 2" xfId="8258" xr:uid="{00000000-0005-0000-0000-0000F4030000}"/>
    <cellStyle name="Comma 2 2 2 7 3" xfId="8257" xr:uid="{00000000-0005-0000-0000-0000F5030000}"/>
    <cellStyle name="Comma 2 2 2 8" xfId="873" xr:uid="{00000000-0005-0000-0000-0000F6030000}"/>
    <cellStyle name="Comma 2 2 2 9" xfId="874" xr:uid="{00000000-0005-0000-0000-0000F7030000}"/>
    <cellStyle name="Comma 2 2 2_BOQ-MON CHOISY" xfId="875" xr:uid="{00000000-0005-0000-0000-0000F8030000}"/>
    <cellStyle name="Comma 2 2 3" xfId="343" xr:uid="{00000000-0005-0000-0000-0000F9030000}"/>
    <cellStyle name="Comma 2 2 3 2" xfId="876" xr:uid="{00000000-0005-0000-0000-0000FA030000}"/>
    <cellStyle name="Comma 2 2 3 2 2" xfId="877" xr:uid="{00000000-0005-0000-0000-0000FB030000}"/>
    <cellStyle name="Comma 2 2 3 2 2 2" xfId="878" xr:uid="{00000000-0005-0000-0000-0000FC030000}"/>
    <cellStyle name="Comma 2 2 3 2 2 2 2" xfId="879" xr:uid="{00000000-0005-0000-0000-0000FD030000}"/>
    <cellStyle name="Comma 2 2 3 2 2 3" xfId="880" xr:uid="{00000000-0005-0000-0000-0000FE030000}"/>
    <cellStyle name="Comma 2 2 3 2 2 3 2" xfId="881" xr:uid="{00000000-0005-0000-0000-0000FF030000}"/>
    <cellStyle name="Comma 2 2 3 2 2 3 2 2" xfId="882" xr:uid="{00000000-0005-0000-0000-000000040000}"/>
    <cellStyle name="Comma 2 2 3 2 2 3 3" xfId="883" xr:uid="{00000000-0005-0000-0000-000001040000}"/>
    <cellStyle name="Comma 2 2 3 2 2 4" xfId="884" xr:uid="{00000000-0005-0000-0000-000002040000}"/>
    <cellStyle name="Comma 2 2 3 2 2 4 2" xfId="885" xr:uid="{00000000-0005-0000-0000-000003040000}"/>
    <cellStyle name="Comma 2 2 3 2 2 5" xfId="886" xr:uid="{00000000-0005-0000-0000-000004040000}"/>
    <cellStyle name="Comma 2 2 3 2 3" xfId="887" xr:uid="{00000000-0005-0000-0000-000005040000}"/>
    <cellStyle name="Comma 2 2 3 2 3 2" xfId="888" xr:uid="{00000000-0005-0000-0000-000006040000}"/>
    <cellStyle name="Comma 2 2 3 2 4" xfId="889" xr:uid="{00000000-0005-0000-0000-000007040000}"/>
    <cellStyle name="Comma 2 2 3 2 4 2" xfId="890" xr:uid="{00000000-0005-0000-0000-000008040000}"/>
    <cellStyle name="Comma 2 2 3 2 5" xfId="891" xr:uid="{00000000-0005-0000-0000-000009040000}"/>
    <cellStyle name="Comma 2 2 3 2 5 2" xfId="892" xr:uid="{00000000-0005-0000-0000-00000A040000}"/>
    <cellStyle name="Comma 2 2 3 2 6" xfId="893" xr:uid="{00000000-0005-0000-0000-00000B040000}"/>
    <cellStyle name="Comma 2 2 3 2 6 2" xfId="894" xr:uid="{00000000-0005-0000-0000-00000C040000}"/>
    <cellStyle name="Comma 2 2 3 2 7" xfId="895" xr:uid="{00000000-0005-0000-0000-00000D040000}"/>
    <cellStyle name="Comma 2 2 3 2 7 2" xfId="896" xr:uid="{00000000-0005-0000-0000-00000E040000}"/>
    <cellStyle name="Comma 2 2 3 2 8" xfId="897" xr:uid="{00000000-0005-0000-0000-00000F040000}"/>
    <cellStyle name="Comma 2 2 3 2_Copy of Lighting football ground 20-04-2012 -New (3) (2)" xfId="898" xr:uid="{00000000-0005-0000-0000-000010040000}"/>
    <cellStyle name="Comma 2 2 3 3" xfId="899" xr:uid="{00000000-0005-0000-0000-000011040000}"/>
    <cellStyle name="Comma 2 2 3 3 2" xfId="900" xr:uid="{00000000-0005-0000-0000-000012040000}"/>
    <cellStyle name="Comma 2 2 3 4" xfId="901" xr:uid="{00000000-0005-0000-0000-000013040000}"/>
    <cellStyle name="Comma 2 2 3 4 2" xfId="902" xr:uid="{00000000-0005-0000-0000-000014040000}"/>
    <cellStyle name="Comma 2 2 3 5" xfId="903" xr:uid="{00000000-0005-0000-0000-000015040000}"/>
    <cellStyle name="Comma 2 2 3 5 2" xfId="904" xr:uid="{00000000-0005-0000-0000-000016040000}"/>
    <cellStyle name="Comma 2 2 3 6" xfId="905" xr:uid="{00000000-0005-0000-0000-000017040000}"/>
    <cellStyle name="Comma 2 2 3 6 2" xfId="906" xr:uid="{00000000-0005-0000-0000-000018040000}"/>
    <cellStyle name="Comma 2 2 3 7" xfId="907" xr:uid="{00000000-0005-0000-0000-000019040000}"/>
    <cellStyle name="Comma 2 2 3 7 2" xfId="908" xr:uid="{00000000-0005-0000-0000-00001A040000}"/>
    <cellStyle name="Comma 2 2 3 8" xfId="909" xr:uid="{00000000-0005-0000-0000-00001B040000}"/>
    <cellStyle name="Comma 2 2 3_Copy of Lighting football ground 20-04-2012 -New (3) (2)" xfId="910" xr:uid="{00000000-0005-0000-0000-00001C040000}"/>
    <cellStyle name="Comma 2 2 4" xfId="344" xr:uid="{00000000-0005-0000-0000-00001D040000}"/>
    <cellStyle name="Comma 2 2 4 2" xfId="911" xr:uid="{00000000-0005-0000-0000-00001E040000}"/>
    <cellStyle name="Comma 2 2 4 2 2" xfId="912" xr:uid="{00000000-0005-0000-0000-00001F040000}"/>
    <cellStyle name="Comma 2 2 4 2 2 2" xfId="913" xr:uid="{00000000-0005-0000-0000-000020040000}"/>
    <cellStyle name="Comma 2 2 4 2 2 2 2" xfId="914" xr:uid="{00000000-0005-0000-0000-000021040000}"/>
    <cellStyle name="Comma 2 2 4 2 2 3" xfId="915" xr:uid="{00000000-0005-0000-0000-000022040000}"/>
    <cellStyle name="Comma 2 2 4 2 3" xfId="916" xr:uid="{00000000-0005-0000-0000-000023040000}"/>
    <cellStyle name="Comma 2 2 4 3" xfId="917" xr:uid="{00000000-0005-0000-0000-000024040000}"/>
    <cellStyle name="Comma 2 2 4 3 2" xfId="918" xr:uid="{00000000-0005-0000-0000-000025040000}"/>
    <cellStyle name="Comma 2 2 4 3 2 2" xfId="8260" xr:uid="{00000000-0005-0000-0000-000026040000}"/>
    <cellStyle name="Comma 2 2 4 3 3" xfId="3933" xr:uid="{00000000-0005-0000-0000-000027040000}"/>
    <cellStyle name="Comma 2 2 4 3 4" xfId="8259" xr:uid="{00000000-0005-0000-0000-000028040000}"/>
    <cellStyle name="Comma 2 2 4 4" xfId="919" xr:uid="{00000000-0005-0000-0000-000029040000}"/>
    <cellStyle name="Comma 2 2 4 4 2" xfId="920" xr:uid="{00000000-0005-0000-0000-00002A040000}"/>
    <cellStyle name="Comma 2 2 4 4 2 2" xfId="8262" xr:uid="{00000000-0005-0000-0000-00002B040000}"/>
    <cellStyle name="Comma 2 2 4 4 3" xfId="8261" xr:uid="{00000000-0005-0000-0000-00002C040000}"/>
    <cellStyle name="Comma 2 2 4 5" xfId="921" xr:uid="{00000000-0005-0000-0000-00002D040000}"/>
    <cellStyle name="Comma 2 2 4 5 2" xfId="922" xr:uid="{00000000-0005-0000-0000-00002E040000}"/>
    <cellStyle name="Comma 2 2 4 5 2 2" xfId="8264" xr:uid="{00000000-0005-0000-0000-00002F040000}"/>
    <cellStyle name="Comma 2 2 4 5 3" xfId="8263" xr:uid="{00000000-0005-0000-0000-000030040000}"/>
    <cellStyle name="Comma 2 2 4 6" xfId="923" xr:uid="{00000000-0005-0000-0000-000031040000}"/>
    <cellStyle name="Comma 2 2 4 6 2" xfId="924" xr:uid="{00000000-0005-0000-0000-000032040000}"/>
    <cellStyle name="Comma 2 2 4 7" xfId="925" xr:uid="{00000000-0005-0000-0000-000033040000}"/>
    <cellStyle name="Comma 2 2 4 8" xfId="3905" xr:uid="{00000000-0005-0000-0000-000034040000}"/>
    <cellStyle name="Comma 2 2 4_Copy of Lighting football ground 20-04-2012 -New (3) (2)" xfId="926" xr:uid="{00000000-0005-0000-0000-000035040000}"/>
    <cellStyle name="Comma 2 2 5" xfId="345" xr:uid="{00000000-0005-0000-0000-000036040000}"/>
    <cellStyle name="Comma 2 2 5 2" xfId="928" xr:uid="{00000000-0005-0000-0000-000037040000}"/>
    <cellStyle name="Comma 2 2 5 2 2" xfId="929" xr:uid="{00000000-0005-0000-0000-000038040000}"/>
    <cellStyle name="Comma 2 2 5 3" xfId="930" xr:uid="{00000000-0005-0000-0000-000039040000}"/>
    <cellStyle name="Comma 2 2 5 4" xfId="927" xr:uid="{00000000-0005-0000-0000-00003A040000}"/>
    <cellStyle name="Comma 2 2 6" xfId="342" xr:uid="{00000000-0005-0000-0000-00003B040000}"/>
    <cellStyle name="Comma 2 2 6 2" xfId="931" xr:uid="{00000000-0005-0000-0000-00003C040000}"/>
    <cellStyle name="Comma 2 2 6 2 2" xfId="932" xr:uid="{00000000-0005-0000-0000-00003D040000}"/>
    <cellStyle name="Comma 2 2 6 3" xfId="933" xr:uid="{00000000-0005-0000-0000-00003E040000}"/>
    <cellStyle name="Comma 2 2 7" xfId="934" xr:uid="{00000000-0005-0000-0000-00003F040000}"/>
    <cellStyle name="Comma 2 2 7 2" xfId="935" xr:uid="{00000000-0005-0000-0000-000040040000}"/>
    <cellStyle name="Comma 2 2 7 2 2" xfId="936" xr:uid="{00000000-0005-0000-0000-000041040000}"/>
    <cellStyle name="Comma 2 2 7 3" xfId="937" xr:uid="{00000000-0005-0000-0000-000042040000}"/>
    <cellStyle name="Comma 2 2 7 3 2" xfId="938" xr:uid="{00000000-0005-0000-0000-000043040000}"/>
    <cellStyle name="Comma 2 2 7 4" xfId="939" xr:uid="{00000000-0005-0000-0000-000044040000}"/>
    <cellStyle name="Comma 2 2 7 5" xfId="5330" xr:uid="{00000000-0005-0000-0000-000045040000}"/>
    <cellStyle name="Comma 2 2 7_Copy of Lighting football ground 20-04-2012 -New (3) (2)" xfId="940" xr:uid="{00000000-0005-0000-0000-000046040000}"/>
    <cellStyle name="Comma 2 2 8" xfId="941" xr:uid="{00000000-0005-0000-0000-000047040000}"/>
    <cellStyle name="Comma 2 2 8 2" xfId="942" xr:uid="{00000000-0005-0000-0000-000048040000}"/>
    <cellStyle name="Comma 2 2 8 3" xfId="5291" xr:uid="{00000000-0005-0000-0000-000049040000}"/>
    <cellStyle name="Comma 2 2 9" xfId="943" xr:uid="{00000000-0005-0000-0000-00004A040000}"/>
    <cellStyle name="Comma 2 2 9 2" xfId="944" xr:uid="{00000000-0005-0000-0000-00004B040000}"/>
    <cellStyle name="Comma 2 2 9 3" xfId="5156" xr:uid="{00000000-0005-0000-0000-00004C040000}"/>
    <cellStyle name="Comma 2 2_BOQ-MON CHOISY" xfId="945" xr:uid="{00000000-0005-0000-0000-00004D040000}"/>
    <cellStyle name="Comma 2 3" xfId="28" xr:uid="{00000000-0005-0000-0000-00004E040000}"/>
    <cellStyle name="Comma 2 3 10" xfId="946" xr:uid="{00000000-0005-0000-0000-00004F040000}"/>
    <cellStyle name="Comma 2 3 10 2" xfId="947" xr:uid="{00000000-0005-0000-0000-000050040000}"/>
    <cellStyle name="Comma 2 3 10 2 2" xfId="8266" xr:uid="{00000000-0005-0000-0000-000051040000}"/>
    <cellStyle name="Comma 2 3 10 3" xfId="8265" xr:uid="{00000000-0005-0000-0000-000052040000}"/>
    <cellStyle name="Comma 2 3 11" xfId="948" xr:uid="{00000000-0005-0000-0000-000053040000}"/>
    <cellStyle name="Comma 2 3 2" xfId="949" xr:uid="{00000000-0005-0000-0000-000054040000}"/>
    <cellStyle name="Comma 2 3 2 2" xfId="950" xr:uid="{00000000-0005-0000-0000-000055040000}"/>
    <cellStyle name="Comma 2 3 2 2 2" xfId="951" xr:uid="{00000000-0005-0000-0000-000056040000}"/>
    <cellStyle name="Comma 2 3 2 2 2 2" xfId="952" xr:uid="{00000000-0005-0000-0000-000057040000}"/>
    <cellStyle name="Comma 2 3 2 2 3" xfId="953" xr:uid="{00000000-0005-0000-0000-000058040000}"/>
    <cellStyle name="Comma 2 3 2 3" xfId="954" xr:uid="{00000000-0005-0000-0000-000059040000}"/>
    <cellStyle name="Comma 2 3 2 3 2" xfId="955" xr:uid="{00000000-0005-0000-0000-00005A040000}"/>
    <cellStyle name="Comma 2 3 2 3 2 2" xfId="956" xr:uid="{00000000-0005-0000-0000-00005B040000}"/>
    <cellStyle name="Comma 2 3 2 3 3" xfId="957" xr:uid="{00000000-0005-0000-0000-00005C040000}"/>
    <cellStyle name="Comma 2 3 2 4" xfId="958" xr:uid="{00000000-0005-0000-0000-00005D040000}"/>
    <cellStyle name="Comma 2 3 2 4 2" xfId="959" xr:uid="{00000000-0005-0000-0000-00005E040000}"/>
    <cellStyle name="Comma 2 3 2 5" xfId="960" xr:uid="{00000000-0005-0000-0000-00005F040000}"/>
    <cellStyle name="Comma 2 3 2 5 2" xfId="961" xr:uid="{00000000-0005-0000-0000-000060040000}"/>
    <cellStyle name="Comma 2 3 2 6" xfId="962" xr:uid="{00000000-0005-0000-0000-000061040000}"/>
    <cellStyle name="Comma 2 3 2 6 2" xfId="6116" xr:uid="{00000000-0005-0000-0000-000062040000}"/>
    <cellStyle name="Comma 2 3 3" xfId="963" xr:uid="{00000000-0005-0000-0000-000063040000}"/>
    <cellStyle name="Comma 2 3 3 2" xfId="964" xr:uid="{00000000-0005-0000-0000-000064040000}"/>
    <cellStyle name="Comma 2 3 3 2 2" xfId="4940" xr:uid="{00000000-0005-0000-0000-000065040000}"/>
    <cellStyle name="Comma 2 3 3 2 3" xfId="4326" xr:uid="{00000000-0005-0000-0000-000066040000}"/>
    <cellStyle name="Comma 2 3 3 2 4" xfId="5229" xr:uid="{00000000-0005-0000-0000-000067040000}"/>
    <cellStyle name="Comma 2 3 3 2 5" xfId="8268" xr:uid="{00000000-0005-0000-0000-000068040000}"/>
    <cellStyle name="Comma 2 3 3 3" xfId="5189" xr:uid="{00000000-0005-0000-0000-000069040000}"/>
    <cellStyle name="Comma 2 3 3 4" xfId="8267" xr:uid="{00000000-0005-0000-0000-00006A040000}"/>
    <cellStyle name="Comma 2 3 4" xfId="965" xr:uid="{00000000-0005-0000-0000-00006B040000}"/>
    <cellStyle name="Comma 2 3 4 2" xfId="966" xr:uid="{00000000-0005-0000-0000-00006C040000}"/>
    <cellStyle name="Comma 2 3 4 2 2" xfId="8270" xr:uid="{00000000-0005-0000-0000-00006D040000}"/>
    <cellStyle name="Comma 2 3 4 3" xfId="6115" xr:uid="{00000000-0005-0000-0000-00006E040000}"/>
    <cellStyle name="Comma 2 3 4 4" xfId="8269" xr:uid="{00000000-0005-0000-0000-00006F040000}"/>
    <cellStyle name="Comma 2 3 5" xfId="967" xr:uid="{00000000-0005-0000-0000-000070040000}"/>
    <cellStyle name="Comma 2 3 5 2" xfId="968" xr:uid="{00000000-0005-0000-0000-000071040000}"/>
    <cellStyle name="Comma 2 3 5 2 2" xfId="8272" xr:uid="{00000000-0005-0000-0000-000072040000}"/>
    <cellStyle name="Comma 2 3 5 3" xfId="8271" xr:uid="{00000000-0005-0000-0000-000073040000}"/>
    <cellStyle name="Comma 2 3 6" xfId="969" xr:uid="{00000000-0005-0000-0000-000074040000}"/>
    <cellStyle name="Comma 2 3 6 2" xfId="970" xr:uid="{00000000-0005-0000-0000-000075040000}"/>
    <cellStyle name="Comma 2 3 6 2 2" xfId="8274" xr:uid="{00000000-0005-0000-0000-000076040000}"/>
    <cellStyle name="Comma 2 3 6 3" xfId="8273" xr:uid="{00000000-0005-0000-0000-000077040000}"/>
    <cellStyle name="Comma 2 3 7" xfId="971" xr:uid="{00000000-0005-0000-0000-000078040000}"/>
    <cellStyle name="Comma 2 3 7 2" xfId="972" xr:uid="{00000000-0005-0000-0000-000079040000}"/>
    <cellStyle name="Comma 2 3 7 2 2" xfId="8276" xr:uid="{00000000-0005-0000-0000-00007A040000}"/>
    <cellStyle name="Comma 2 3 7 3" xfId="8275" xr:uid="{00000000-0005-0000-0000-00007B040000}"/>
    <cellStyle name="Comma 2 3 8" xfId="973" xr:uid="{00000000-0005-0000-0000-00007C040000}"/>
    <cellStyle name="Comma 2 3 8 2" xfId="974" xr:uid="{00000000-0005-0000-0000-00007D040000}"/>
    <cellStyle name="Comma 2 3 8 2 2" xfId="8278" xr:uid="{00000000-0005-0000-0000-00007E040000}"/>
    <cellStyle name="Comma 2 3 8 3" xfId="8277" xr:uid="{00000000-0005-0000-0000-00007F040000}"/>
    <cellStyle name="Comma 2 3 9" xfId="975" xr:uid="{00000000-0005-0000-0000-000080040000}"/>
    <cellStyle name="Comma 2 3 9 2" xfId="976" xr:uid="{00000000-0005-0000-0000-000081040000}"/>
    <cellStyle name="Comma 2 3 9 2 2" xfId="8280" xr:uid="{00000000-0005-0000-0000-000082040000}"/>
    <cellStyle name="Comma 2 3 9 3" xfId="8279" xr:uid="{00000000-0005-0000-0000-000083040000}"/>
    <cellStyle name="Comma 2 4" xfId="4" xr:uid="{00000000-0005-0000-0000-000084040000}"/>
    <cellStyle name="Comma 2 4 2" xfId="481" xr:uid="{00000000-0005-0000-0000-000085040000}"/>
    <cellStyle name="Comma 2 4 2 2" xfId="978" xr:uid="{00000000-0005-0000-0000-000086040000}"/>
    <cellStyle name="Comma 2 4 2 2 2" xfId="979" xr:uid="{00000000-0005-0000-0000-000087040000}"/>
    <cellStyle name="Comma 2 4 2 2 2 2" xfId="980" xr:uid="{00000000-0005-0000-0000-000088040000}"/>
    <cellStyle name="Comma 2 4 2 2 3" xfId="981" xr:uid="{00000000-0005-0000-0000-000089040000}"/>
    <cellStyle name="Comma 2 4 2 3" xfId="982" xr:uid="{00000000-0005-0000-0000-00008A040000}"/>
    <cellStyle name="Comma 2 4 2 3 2" xfId="983" xr:uid="{00000000-0005-0000-0000-00008B040000}"/>
    <cellStyle name="Comma 2 4 2 3 2 2" xfId="984" xr:uid="{00000000-0005-0000-0000-00008C040000}"/>
    <cellStyle name="Comma 2 4 2 3 3" xfId="985" xr:uid="{00000000-0005-0000-0000-00008D040000}"/>
    <cellStyle name="Comma 2 4 2 4" xfId="986" xr:uid="{00000000-0005-0000-0000-00008E040000}"/>
    <cellStyle name="Comma 2 4 2 4 2" xfId="987" xr:uid="{00000000-0005-0000-0000-00008F040000}"/>
    <cellStyle name="Comma 2 4 2 5" xfId="988" xr:uid="{00000000-0005-0000-0000-000090040000}"/>
    <cellStyle name="Comma 2 4 2 5 2" xfId="989" xr:uid="{00000000-0005-0000-0000-000091040000}"/>
    <cellStyle name="Comma 2 4 2 6" xfId="990" xr:uid="{00000000-0005-0000-0000-000092040000}"/>
    <cellStyle name="Comma 2 4 2 7" xfId="977" xr:uid="{00000000-0005-0000-0000-000093040000}"/>
    <cellStyle name="Comma 2 4 3" xfId="576" xr:uid="{00000000-0005-0000-0000-000094040000}"/>
    <cellStyle name="Comma 2 4 3 2" xfId="992" xr:uid="{00000000-0005-0000-0000-000095040000}"/>
    <cellStyle name="Comma 2 4 3 2 2" xfId="993" xr:uid="{00000000-0005-0000-0000-000096040000}"/>
    <cellStyle name="Comma 2 4 3 3" xfId="994" xr:uid="{00000000-0005-0000-0000-000097040000}"/>
    <cellStyle name="Comma 2 4 3 4" xfId="991" xr:uid="{00000000-0005-0000-0000-000098040000}"/>
    <cellStyle name="Comma 2 4 4" xfId="995" xr:uid="{00000000-0005-0000-0000-000099040000}"/>
    <cellStyle name="Comma 2 4 4 2" xfId="996" xr:uid="{00000000-0005-0000-0000-00009A040000}"/>
    <cellStyle name="Comma 2 4 4 2 2" xfId="997" xr:uid="{00000000-0005-0000-0000-00009B040000}"/>
    <cellStyle name="Comma 2 4 4 3" xfId="998" xr:uid="{00000000-0005-0000-0000-00009C040000}"/>
    <cellStyle name="Comma 2 4 5" xfId="999" xr:uid="{00000000-0005-0000-0000-00009D040000}"/>
    <cellStyle name="Comma 2 4 5 2" xfId="1000" xr:uid="{00000000-0005-0000-0000-00009E040000}"/>
    <cellStyle name="Comma 2 4 6" xfId="1001" xr:uid="{00000000-0005-0000-0000-00009F040000}"/>
    <cellStyle name="Comma 2 4 6 2" xfId="1002" xr:uid="{00000000-0005-0000-0000-0000A0040000}"/>
    <cellStyle name="Comma 2 4 7" xfId="1003" xr:uid="{00000000-0005-0000-0000-0000A1040000}"/>
    <cellStyle name="Comma 2 4 8" xfId="3790" xr:uid="{00000000-0005-0000-0000-0000A2040000}"/>
    <cellStyle name="Comma 2 4 8 2" xfId="8444" xr:uid="{00000000-0005-0000-0000-0000A3040000}"/>
    <cellStyle name="Comma 2 4 8 3" xfId="8451" xr:uid="{00000000-0005-0000-0000-0000A4040000}"/>
    <cellStyle name="Comma 2 4_Copy of Lighting football ground 20-04-2012 -New (3) (2)" xfId="1004" xr:uid="{00000000-0005-0000-0000-0000A5040000}"/>
    <cellStyle name="Comma 2 5" xfId="29" xr:uid="{00000000-0005-0000-0000-0000A6040000}"/>
    <cellStyle name="Comma 2 5 2" xfId="30" xr:uid="{00000000-0005-0000-0000-0000A7040000}"/>
    <cellStyle name="Comma 2 5 2 2" xfId="31" xr:uid="{00000000-0005-0000-0000-0000A8040000}"/>
    <cellStyle name="Comma 2 5 2 2 2" xfId="1008" xr:uid="{00000000-0005-0000-0000-0000A9040000}"/>
    <cellStyle name="Comma 2 5 2 2 3" xfId="1009" xr:uid="{00000000-0005-0000-0000-0000AA040000}"/>
    <cellStyle name="Comma 2 5 2 2 3 2" xfId="3935" xr:uid="{00000000-0005-0000-0000-0000AB040000}"/>
    <cellStyle name="Comma 2 5 2 2 4" xfId="1007" xr:uid="{00000000-0005-0000-0000-0000AC040000}"/>
    <cellStyle name="Comma 2 5 2 2 4 2" xfId="4382" xr:uid="{00000000-0005-0000-0000-0000AD040000}"/>
    <cellStyle name="Comma 2 5 2 2 4 2 2" xfId="4996" xr:uid="{00000000-0005-0000-0000-0000AE040000}"/>
    <cellStyle name="Comma 2 5 2 2 4 3" xfId="4686" xr:uid="{00000000-0005-0000-0000-0000AF040000}"/>
    <cellStyle name="Comma 2 5 2 2 4 4" xfId="4068" xr:uid="{00000000-0005-0000-0000-0000B0040000}"/>
    <cellStyle name="Comma 2 5 2 2 5" xfId="4218" xr:uid="{00000000-0005-0000-0000-0000B1040000}"/>
    <cellStyle name="Comma 2 5 2 2 5 2" xfId="4833" xr:uid="{00000000-0005-0000-0000-0000B2040000}"/>
    <cellStyle name="Comma 2 5 2 2 6" xfId="4530" xr:uid="{00000000-0005-0000-0000-0000B3040000}"/>
    <cellStyle name="Comma 2 5 2 3" xfId="1010" xr:uid="{00000000-0005-0000-0000-0000B4040000}"/>
    <cellStyle name="Comma 2 5 2 3 2" xfId="1011" xr:uid="{00000000-0005-0000-0000-0000B5040000}"/>
    <cellStyle name="Comma 2 5 2 4" xfId="1012" xr:uid="{00000000-0005-0000-0000-0000B6040000}"/>
    <cellStyle name="Comma 2 5 2 5" xfId="1013" xr:uid="{00000000-0005-0000-0000-0000B7040000}"/>
    <cellStyle name="Comma 2 5 2 6" xfId="1014" xr:uid="{00000000-0005-0000-0000-0000B8040000}"/>
    <cellStyle name="Comma 2 5 2 6 2" xfId="4444" xr:uid="{00000000-0005-0000-0000-0000B9040000}"/>
    <cellStyle name="Comma 2 5 2 6 2 2" xfId="5058" xr:uid="{00000000-0005-0000-0000-0000BA040000}"/>
    <cellStyle name="Comma 2 5 2 6 3" xfId="4748" xr:uid="{00000000-0005-0000-0000-0000BB040000}"/>
    <cellStyle name="Comma 2 5 2 6 4" xfId="4128" xr:uid="{00000000-0005-0000-0000-0000BC040000}"/>
    <cellStyle name="Comma 2 5 2 7" xfId="1006" xr:uid="{00000000-0005-0000-0000-0000BD040000}"/>
    <cellStyle name="Comma 2 5 2 7 2" xfId="4832" xr:uid="{00000000-0005-0000-0000-0000BE040000}"/>
    <cellStyle name="Comma 2 5 2 7 2 2" xfId="5772" xr:uid="{00000000-0005-0000-0000-0000BF040000}"/>
    <cellStyle name="Comma 2 5 2 7 3" xfId="4217" xr:uid="{00000000-0005-0000-0000-0000C0040000}"/>
    <cellStyle name="Comma 2 5 2 8" xfId="4529" xr:uid="{00000000-0005-0000-0000-0000C1040000}"/>
    <cellStyle name="Comma 2 5 2 8 2" xfId="5284" xr:uid="{00000000-0005-0000-0000-0000C2040000}"/>
    <cellStyle name="Comma 2 5 3" xfId="32" xr:uid="{00000000-0005-0000-0000-0000C3040000}"/>
    <cellStyle name="Comma 2 5 3 2" xfId="1016" xr:uid="{00000000-0005-0000-0000-0000C4040000}"/>
    <cellStyle name="Comma 2 5 3 2 2" xfId="1017" xr:uid="{00000000-0005-0000-0000-0000C5040000}"/>
    <cellStyle name="Comma 2 5 3 2 2 2" xfId="4997" xr:uid="{00000000-0005-0000-0000-0000C6040000}"/>
    <cellStyle name="Comma 2 5 3 2 2 3" xfId="4383" xr:uid="{00000000-0005-0000-0000-0000C7040000}"/>
    <cellStyle name="Comma 2 5 3 2 3" xfId="4687" xr:uid="{00000000-0005-0000-0000-0000C8040000}"/>
    <cellStyle name="Comma 2 5 3 2 4" xfId="4069" xr:uid="{00000000-0005-0000-0000-0000C9040000}"/>
    <cellStyle name="Comma 2 5 3 3" xfId="1018" xr:uid="{00000000-0005-0000-0000-0000CA040000}"/>
    <cellStyle name="Comma 2 5 3 3 2" xfId="4834" xr:uid="{00000000-0005-0000-0000-0000CB040000}"/>
    <cellStyle name="Comma 2 5 3 3 3" xfId="4219" xr:uid="{00000000-0005-0000-0000-0000CC040000}"/>
    <cellStyle name="Comma 2 5 3 4" xfId="1015" xr:uid="{00000000-0005-0000-0000-0000CD040000}"/>
    <cellStyle name="Comma 2 5 3 4 2" xfId="4531" xr:uid="{00000000-0005-0000-0000-0000CE040000}"/>
    <cellStyle name="Comma 2 5 4" xfId="1019" xr:uid="{00000000-0005-0000-0000-0000CF040000}"/>
    <cellStyle name="Comma 2 5 4 2" xfId="1020" xr:uid="{00000000-0005-0000-0000-0000D0040000}"/>
    <cellStyle name="Comma 2 5 4 2 2" xfId="4941" xr:uid="{00000000-0005-0000-0000-0000D1040000}"/>
    <cellStyle name="Comma 2 5 4 2 3" xfId="4327" xr:uid="{00000000-0005-0000-0000-0000D2040000}"/>
    <cellStyle name="Comma 2 5 4 2 4" xfId="5230" xr:uid="{00000000-0005-0000-0000-0000D3040000}"/>
    <cellStyle name="Comma 2 5 4 3" xfId="3934" xr:uid="{00000000-0005-0000-0000-0000D4040000}"/>
    <cellStyle name="Comma 2 5 4 3 2" xfId="5566" xr:uid="{00000000-0005-0000-0000-0000D5040000}"/>
    <cellStyle name="Comma 2 5 4 4" xfId="5190" xr:uid="{00000000-0005-0000-0000-0000D6040000}"/>
    <cellStyle name="Comma 2 5 5" xfId="1021" xr:uid="{00000000-0005-0000-0000-0000D7040000}"/>
    <cellStyle name="Comma 2 5 5 2" xfId="1022" xr:uid="{00000000-0005-0000-0000-0000D8040000}"/>
    <cellStyle name="Comma 2 5 5 2 2" xfId="4995" xr:uid="{00000000-0005-0000-0000-0000D9040000}"/>
    <cellStyle name="Comma 2 5 5 2 2 2" xfId="6000" xr:uid="{00000000-0005-0000-0000-0000DA040000}"/>
    <cellStyle name="Comma 2 5 5 2 3" xfId="4381" xr:uid="{00000000-0005-0000-0000-0000DB040000}"/>
    <cellStyle name="Comma 2 5 5 3" xfId="4685" xr:uid="{00000000-0005-0000-0000-0000DC040000}"/>
    <cellStyle name="Comma 2 5 5 3 2" xfId="5651" xr:uid="{00000000-0005-0000-0000-0000DD040000}"/>
    <cellStyle name="Comma 2 5 5 4" xfId="4067" xr:uid="{00000000-0005-0000-0000-0000DE040000}"/>
    <cellStyle name="Comma 2 5 6" xfId="1023" xr:uid="{00000000-0005-0000-0000-0000DF040000}"/>
    <cellStyle name="Comma 2 5 6 2" xfId="1024" xr:uid="{00000000-0005-0000-0000-0000E0040000}"/>
    <cellStyle name="Comma 2 5 6 2 2" xfId="4831" xr:uid="{00000000-0005-0000-0000-0000E1040000}"/>
    <cellStyle name="Comma 2 5 6 2 3" xfId="8282" xr:uid="{00000000-0005-0000-0000-0000E2040000}"/>
    <cellStyle name="Comma 2 5 6 3" xfId="4216" xr:uid="{00000000-0005-0000-0000-0000E3040000}"/>
    <cellStyle name="Comma 2 5 6 4" xfId="8281" xr:uid="{00000000-0005-0000-0000-0000E4040000}"/>
    <cellStyle name="Comma 2 5 7" xfId="1025" xr:uid="{00000000-0005-0000-0000-0000E5040000}"/>
    <cellStyle name="Comma 2 5 7 2" xfId="4528" xr:uid="{00000000-0005-0000-0000-0000E6040000}"/>
    <cellStyle name="Comma 2 5 8" xfId="1005" xr:uid="{00000000-0005-0000-0000-0000E7040000}"/>
    <cellStyle name="Comma 2 5_Copy of Lighting football ground 20-04-2012 -New (3) (2)" xfId="1026" xr:uid="{00000000-0005-0000-0000-0000E8040000}"/>
    <cellStyle name="Comma 2 6" xfId="33" xr:uid="{00000000-0005-0000-0000-0000E9040000}"/>
    <cellStyle name="Comma 2 6 2" xfId="1028" xr:uid="{00000000-0005-0000-0000-0000EA040000}"/>
    <cellStyle name="Comma 2 6 2 2" xfId="1029" xr:uid="{00000000-0005-0000-0000-0000EB040000}"/>
    <cellStyle name="Comma 2 6 2 2 2" xfId="1030" xr:uid="{00000000-0005-0000-0000-0000EC040000}"/>
    <cellStyle name="Comma 2 6 2 3" xfId="1031" xr:uid="{00000000-0005-0000-0000-0000ED040000}"/>
    <cellStyle name="Comma 2 6 3" xfId="1032" xr:uid="{00000000-0005-0000-0000-0000EE040000}"/>
    <cellStyle name="Comma 2 6 3 2" xfId="1033" xr:uid="{00000000-0005-0000-0000-0000EF040000}"/>
    <cellStyle name="Comma 2 6 3 2 2" xfId="1034" xr:uid="{00000000-0005-0000-0000-0000F0040000}"/>
    <cellStyle name="Comma 2 6 3 3" xfId="1035" xr:uid="{00000000-0005-0000-0000-0000F1040000}"/>
    <cellStyle name="Comma 2 6 4" xfId="1036" xr:uid="{00000000-0005-0000-0000-0000F2040000}"/>
    <cellStyle name="Comma 2 6 4 2" xfId="1037" xr:uid="{00000000-0005-0000-0000-0000F3040000}"/>
    <cellStyle name="Comma 2 6 5" xfId="1038" xr:uid="{00000000-0005-0000-0000-0000F4040000}"/>
    <cellStyle name="Comma 2 6 5 2" xfId="1039" xr:uid="{00000000-0005-0000-0000-0000F5040000}"/>
    <cellStyle name="Comma 2 6 6" xfId="1040" xr:uid="{00000000-0005-0000-0000-0000F6040000}"/>
    <cellStyle name="Comma 2 6 6 2" xfId="4384" xr:uid="{00000000-0005-0000-0000-0000F7040000}"/>
    <cellStyle name="Comma 2 6 6 2 2" xfId="4998" xr:uid="{00000000-0005-0000-0000-0000F8040000}"/>
    <cellStyle name="Comma 2 6 6 3" xfId="4688" xr:uid="{00000000-0005-0000-0000-0000F9040000}"/>
    <cellStyle name="Comma 2 6 6 4" xfId="4070" xr:uid="{00000000-0005-0000-0000-0000FA040000}"/>
    <cellStyle name="Comma 2 6 7" xfId="1027" xr:uid="{00000000-0005-0000-0000-0000FB040000}"/>
    <cellStyle name="Comma 2 6 7 2" xfId="4835" xr:uid="{00000000-0005-0000-0000-0000FC040000}"/>
    <cellStyle name="Comma 2 6 7 3" xfId="4220" xr:uid="{00000000-0005-0000-0000-0000FD040000}"/>
    <cellStyle name="Comma 2 6 8" xfId="4532" xr:uid="{00000000-0005-0000-0000-0000FE040000}"/>
    <cellStyle name="Comma 2 7" xfId="34" xr:uid="{00000000-0005-0000-0000-0000FF040000}"/>
    <cellStyle name="Comma 2 7 2" xfId="1041" xr:uid="{00000000-0005-0000-0000-000000050000}"/>
    <cellStyle name="Comma 2 7 2 2" xfId="1042" xr:uid="{00000000-0005-0000-0000-000001050000}"/>
    <cellStyle name="Comma 2 7 2 2 2" xfId="1043" xr:uid="{00000000-0005-0000-0000-000002050000}"/>
    <cellStyle name="Comma 2 7 2 3" xfId="1044" xr:uid="{00000000-0005-0000-0000-000003050000}"/>
    <cellStyle name="Comma 2 7 3" xfId="1045" xr:uid="{00000000-0005-0000-0000-000004050000}"/>
    <cellStyle name="Comma 2 7 3 2" xfId="1046" xr:uid="{00000000-0005-0000-0000-000005050000}"/>
    <cellStyle name="Comma 2 7 3 2 2" xfId="1047" xr:uid="{00000000-0005-0000-0000-000006050000}"/>
    <cellStyle name="Comma 2 7 3 3" xfId="1048" xr:uid="{00000000-0005-0000-0000-000007050000}"/>
    <cellStyle name="Comma 2 7 4" xfId="1049" xr:uid="{00000000-0005-0000-0000-000008050000}"/>
    <cellStyle name="Comma 2 7 4 2" xfId="1050" xr:uid="{00000000-0005-0000-0000-000009050000}"/>
    <cellStyle name="Comma 2 7 5" xfId="1051" xr:uid="{00000000-0005-0000-0000-00000A050000}"/>
    <cellStyle name="Comma 2 7 5 2" xfId="1052" xr:uid="{00000000-0005-0000-0000-00000B050000}"/>
    <cellStyle name="Comma 2 7 6" xfId="1053" xr:uid="{00000000-0005-0000-0000-00000C050000}"/>
    <cellStyle name="Comma 2 8" xfId="35" xr:uid="{00000000-0005-0000-0000-00000D050000}"/>
    <cellStyle name="Comma 2 8 2" xfId="1055" xr:uid="{00000000-0005-0000-0000-00000E050000}"/>
    <cellStyle name="Comma 2 8 2 2" xfId="1056" xr:uid="{00000000-0005-0000-0000-00000F050000}"/>
    <cellStyle name="Comma 2 8 3" xfId="1057" xr:uid="{00000000-0005-0000-0000-000010050000}"/>
    <cellStyle name="Comma 2 8 3 2" xfId="3936" xr:uid="{00000000-0005-0000-0000-000011050000}"/>
    <cellStyle name="Comma 2 8 3 3" xfId="8284" xr:uid="{00000000-0005-0000-0000-000012050000}"/>
    <cellStyle name="Comma 2 8 4" xfId="1054" xr:uid="{00000000-0005-0000-0000-000013050000}"/>
    <cellStyle name="Comma 2 8 4 2" xfId="4836" xr:uid="{00000000-0005-0000-0000-000014050000}"/>
    <cellStyle name="Comma 2 8 4 3" xfId="4221" xr:uid="{00000000-0005-0000-0000-000015050000}"/>
    <cellStyle name="Comma 2 8 4 4" xfId="5219" xr:uid="{00000000-0005-0000-0000-000016050000}"/>
    <cellStyle name="Comma 2 8 4 5" xfId="8283" xr:uid="{00000000-0005-0000-0000-000017050000}"/>
    <cellStyle name="Comma 2 8 5" xfId="4533" xr:uid="{00000000-0005-0000-0000-000018050000}"/>
    <cellStyle name="Comma 2 8 6" xfId="3906" xr:uid="{00000000-0005-0000-0000-000019050000}"/>
    <cellStyle name="Comma 2 8 7" xfId="5175" xr:uid="{00000000-0005-0000-0000-00001A050000}"/>
    <cellStyle name="Comma 2 8 8" xfId="8215" xr:uid="{00000000-0005-0000-0000-00001B050000}"/>
    <cellStyle name="Comma 2 9" xfId="346" xr:uid="{00000000-0005-0000-0000-00001C050000}"/>
    <cellStyle name="Comma 2 9 2" xfId="1058" xr:uid="{00000000-0005-0000-0000-00001D050000}"/>
    <cellStyle name="Comma 2 9 2 2" xfId="1059" xr:uid="{00000000-0005-0000-0000-00001E050000}"/>
    <cellStyle name="Comma 2 9 3" xfId="1060" xr:uid="{00000000-0005-0000-0000-00001F050000}"/>
    <cellStyle name="Comma 2_2010 - 12 - 22 - Part 3 - BOQ -  PH &amp;FF" xfId="1061" xr:uid="{00000000-0005-0000-0000-000020050000}"/>
    <cellStyle name="Comma 20" xfId="36" xr:uid="{00000000-0005-0000-0000-000021050000}"/>
    <cellStyle name="Comma 20 2" xfId="1062" xr:uid="{00000000-0005-0000-0000-000022050000}"/>
    <cellStyle name="Comma 20 2 2" xfId="3937" xr:uid="{00000000-0005-0000-0000-000023050000}"/>
    <cellStyle name="Comma 21" xfId="37" xr:uid="{00000000-0005-0000-0000-000024050000}"/>
    <cellStyle name="Comma 21 2" xfId="1063" xr:uid="{00000000-0005-0000-0000-000025050000}"/>
    <cellStyle name="Comma 22" xfId="38" xr:uid="{00000000-0005-0000-0000-000026050000}"/>
    <cellStyle name="Comma 22 2" xfId="1064" xr:uid="{00000000-0005-0000-0000-000027050000}"/>
    <cellStyle name="Comma 23" xfId="39" xr:uid="{00000000-0005-0000-0000-000028050000}"/>
    <cellStyle name="Comma 23 2" xfId="1065" xr:uid="{00000000-0005-0000-0000-000029050000}"/>
    <cellStyle name="Comma 24" xfId="40" xr:uid="{00000000-0005-0000-0000-00002A050000}"/>
    <cellStyle name="Comma 24 2" xfId="1066" xr:uid="{00000000-0005-0000-0000-00002B050000}"/>
    <cellStyle name="Comma 25" xfId="41" xr:uid="{00000000-0005-0000-0000-00002C050000}"/>
    <cellStyle name="Comma 25 2" xfId="1067" xr:uid="{00000000-0005-0000-0000-00002D050000}"/>
    <cellStyle name="Comma 25 2 2" xfId="1068" xr:uid="{00000000-0005-0000-0000-00002E050000}"/>
    <cellStyle name="Comma 25 2 2 2" xfId="1069" xr:uid="{00000000-0005-0000-0000-00002F050000}"/>
    <cellStyle name="Comma 25 2 2 2 2" xfId="1070" xr:uid="{00000000-0005-0000-0000-000030050000}"/>
    <cellStyle name="Comma 25 2 2 3" xfId="1071" xr:uid="{00000000-0005-0000-0000-000031050000}"/>
    <cellStyle name="Comma 25 2 2 3 2" xfId="1072" xr:uid="{00000000-0005-0000-0000-000032050000}"/>
    <cellStyle name="Comma 25 2 2 3 2 2" xfId="1073" xr:uid="{00000000-0005-0000-0000-000033050000}"/>
    <cellStyle name="Comma 25 2 2 3 3" xfId="1074" xr:uid="{00000000-0005-0000-0000-000034050000}"/>
    <cellStyle name="Comma 25 2 2 4" xfId="1075" xr:uid="{00000000-0005-0000-0000-000035050000}"/>
    <cellStyle name="Comma 25 2 2 4 2" xfId="1076" xr:uid="{00000000-0005-0000-0000-000036050000}"/>
    <cellStyle name="Comma 25 2 2 5" xfId="1077" xr:uid="{00000000-0005-0000-0000-000037050000}"/>
    <cellStyle name="Comma 25 2 3" xfId="1078" xr:uid="{00000000-0005-0000-0000-000038050000}"/>
    <cellStyle name="Comma 25 3" xfId="1079" xr:uid="{00000000-0005-0000-0000-000039050000}"/>
    <cellStyle name="Comma 25_ENL House-BOQ Electrical and allied services - Locked - 20-06-11" xfId="1080" xr:uid="{00000000-0005-0000-0000-00003A050000}"/>
    <cellStyle name="Comma 26" xfId="42" xr:uid="{00000000-0005-0000-0000-00003B050000}"/>
    <cellStyle name="Comma 26 2" xfId="1081" xr:uid="{00000000-0005-0000-0000-00003C050000}"/>
    <cellStyle name="Comma 27" xfId="43" xr:uid="{00000000-0005-0000-0000-00003D050000}"/>
    <cellStyle name="Comma 27 2" xfId="1082" xr:uid="{00000000-0005-0000-0000-00003E050000}"/>
    <cellStyle name="Comma 27 2 2" xfId="1083" xr:uid="{00000000-0005-0000-0000-00003F050000}"/>
    <cellStyle name="Comma 27 2 2 2" xfId="8286" xr:uid="{00000000-0005-0000-0000-000040050000}"/>
    <cellStyle name="Comma 27 2 3" xfId="8285" xr:uid="{00000000-0005-0000-0000-000041050000}"/>
    <cellStyle name="Comma 27 3" xfId="1084" xr:uid="{00000000-0005-0000-0000-000042050000}"/>
    <cellStyle name="Comma 27 3 2" xfId="1085" xr:uid="{00000000-0005-0000-0000-000043050000}"/>
    <cellStyle name="Comma 27 3 2 2" xfId="8288" xr:uid="{00000000-0005-0000-0000-000044050000}"/>
    <cellStyle name="Comma 27 3 3" xfId="8287" xr:uid="{00000000-0005-0000-0000-000045050000}"/>
    <cellStyle name="Comma 27 4" xfId="1086" xr:uid="{00000000-0005-0000-0000-000046050000}"/>
    <cellStyle name="Comma 28" xfId="44" xr:uid="{00000000-0005-0000-0000-000047050000}"/>
    <cellStyle name="Comma 28 2" xfId="1088" xr:uid="{00000000-0005-0000-0000-000048050000}"/>
    <cellStyle name="Comma 28 2 2" xfId="1089" xr:uid="{00000000-0005-0000-0000-000049050000}"/>
    <cellStyle name="Comma 28 2 2 2" xfId="4999" xr:uid="{00000000-0005-0000-0000-00004A050000}"/>
    <cellStyle name="Comma 28 2 2 3" xfId="4385" xr:uid="{00000000-0005-0000-0000-00004B050000}"/>
    <cellStyle name="Comma 28 2 3" xfId="4689" xr:uid="{00000000-0005-0000-0000-00004C050000}"/>
    <cellStyle name="Comma 28 2 4" xfId="4071" xr:uid="{00000000-0005-0000-0000-00004D050000}"/>
    <cellStyle name="Comma 28 3" xfId="1090" xr:uid="{00000000-0005-0000-0000-00004E050000}"/>
    <cellStyle name="Comma 28 3 2" xfId="4837" xr:uid="{00000000-0005-0000-0000-00004F050000}"/>
    <cellStyle name="Comma 28 3 3" xfId="4222" xr:uid="{00000000-0005-0000-0000-000050050000}"/>
    <cellStyle name="Comma 28 4" xfId="1087" xr:uid="{00000000-0005-0000-0000-000051050000}"/>
    <cellStyle name="Comma 28 4 2" xfId="4534" xr:uid="{00000000-0005-0000-0000-000052050000}"/>
    <cellStyle name="Comma 29" xfId="45" xr:uid="{00000000-0005-0000-0000-000053050000}"/>
    <cellStyle name="Comma 29 2" xfId="1092" xr:uid="{00000000-0005-0000-0000-000054050000}"/>
    <cellStyle name="Comma 29 2 2" xfId="4838" xr:uid="{00000000-0005-0000-0000-000055050000}"/>
    <cellStyle name="Comma 29 2 3" xfId="4223" xr:uid="{00000000-0005-0000-0000-000056050000}"/>
    <cellStyle name="Comma 29 2 4" xfId="5220" xr:uid="{00000000-0005-0000-0000-000057050000}"/>
    <cellStyle name="Comma 29 2 5" xfId="8290" xr:uid="{00000000-0005-0000-0000-000058050000}"/>
    <cellStyle name="Comma 29 3" xfId="1091" xr:uid="{00000000-0005-0000-0000-000059050000}"/>
    <cellStyle name="Comma 29 3 2" xfId="4535" xr:uid="{00000000-0005-0000-0000-00005A050000}"/>
    <cellStyle name="Comma 29 3 3" xfId="8289" xr:uid="{00000000-0005-0000-0000-00005B050000}"/>
    <cellStyle name="Comma 29 4" xfId="3907" xr:uid="{00000000-0005-0000-0000-00005C050000}"/>
    <cellStyle name="Comma 29 5" xfId="5176" xr:uid="{00000000-0005-0000-0000-00005D050000}"/>
    <cellStyle name="Comma 29 6" xfId="8216" xr:uid="{00000000-0005-0000-0000-00005E050000}"/>
    <cellStyle name="Comma 3" xfId="46" xr:uid="{00000000-0005-0000-0000-00005F050000}"/>
    <cellStyle name="Comma 3 10" xfId="1094" xr:uid="{00000000-0005-0000-0000-000060050000}"/>
    <cellStyle name="Comma 3 10 2" xfId="1095" xr:uid="{00000000-0005-0000-0000-000061050000}"/>
    <cellStyle name="Comma 3 11" xfId="1096" xr:uid="{00000000-0005-0000-0000-000062050000}"/>
    <cellStyle name="Comma 3 11 2" xfId="1097" xr:uid="{00000000-0005-0000-0000-000063050000}"/>
    <cellStyle name="Comma 3 12" xfId="1098" xr:uid="{00000000-0005-0000-0000-000064050000}"/>
    <cellStyle name="Comma 3 12 2" xfId="1099" xr:uid="{00000000-0005-0000-0000-000065050000}"/>
    <cellStyle name="Comma 3 13" xfId="1100" xr:uid="{00000000-0005-0000-0000-000066050000}"/>
    <cellStyle name="Comma 3 13 2" xfId="1101" xr:uid="{00000000-0005-0000-0000-000067050000}"/>
    <cellStyle name="Comma 3 14" xfId="1102" xr:uid="{00000000-0005-0000-0000-000068050000}"/>
    <cellStyle name="Comma 3 14 2" xfId="1103" xr:uid="{00000000-0005-0000-0000-000069050000}"/>
    <cellStyle name="Comma 3 15" xfId="1104" xr:uid="{00000000-0005-0000-0000-00006A050000}"/>
    <cellStyle name="Comma 3 15 2" xfId="1105" xr:uid="{00000000-0005-0000-0000-00006B050000}"/>
    <cellStyle name="Comma 3 15 2 2" xfId="8293" xr:uid="{00000000-0005-0000-0000-00006C050000}"/>
    <cellStyle name="Comma 3 15 3" xfId="8292" xr:uid="{00000000-0005-0000-0000-00006D050000}"/>
    <cellStyle name="Comma 3 16" xfId="1106" xr:uid="{00000000-0005-0000-0000-00006E050000}"/>
    <cellStyle name="Comma 3 16 2" xfId="1107" xr:uid="{00000000-0005-0000-0000-00006F050000}"/>
    <cellStyle name="Comma 3 16 2 2" xfId="8295" xr:uid="{00000000-0005-0000-0000-000070050000}"/>
    <cellStyle name="Comma 3 16 3" xfId="8294" xr:uid="{00000000-0005-0000-0000-000071050000}"/>
    <cellStyle name="Comma 3 17" xfId="1108" xr:uid="{00000000-0005-0000-0000-000072050000}"/>
    <cellStyle name="Comma 3 17 2" xfId="1109" xr:uid="{00000000-0005-0000-0000-000073050000}"/>
    <cellStyle name="Comma 3 17 2 2" xfId="8297" xr:uid="{00000000-0005-0000-0000-000074050000}"/>
    <cellStyle name="Comma 3 17 3" xfId="8296" xr:uid="{00000000-0005-0000-0000-000075050000}"/>
    <cellStyle name="Comma 3 18" xfId="1110" xr:uid="{00000000-0005-0000-0000-000076050000}"/>
    <cellStyle name="Comma 3 18 2" xfId="1111" xr:uid="{00000000-0005-0000-0000-000077050000}"/>
    <cellStyle name="Comma 3 18 2 2" xfId="8299" xr:uid="{00000000-0005-0000-0000-000078050000}"/>
    <cellStyle name="Comma 3 18 3" xfId="8298" xr:uid="{00000000-0005-0000-0000-000079050000}"/>
    <cellStyle name="Comma 3 19" xfId="1112" xr:uid="{00000000-0005-0000-0000-00007A050000}"/>
    <cellStyle name="Comma 3 19 2" xfId="1113" xr:uid="{00000000-0005-0000-0000-00007B050000}"/>
    <cellStyle name="Comma 3 2" xfId="47" xr:uid="{00000000-0005-0000-0000-00007C050000}"/>
    <cellStyle name="Comma 3 2 10" xfId="1115" xr:uid="{00000000-0005-0000-0000-00007D050000}"/>
    <cellStyle name="Comma 3 2 10 2" xfId="1116" xr:uid="{00000000-0005-0000-0000-00007E050000}"/>
    <cellStyle name="Comma 3 2 11" xfId="1117" xr:uid="{00000000-0005-0000-0000-00007F050000}"/>
    <cellStyle name="Comma 3 2 11 2" xfId="8301" xr:uid="{00000000-0005-0000-0000-000080050000}"/>
    <cellStyle name="Comma 3 2 12" xfId="1114" xr:uid="{00000000-0005-0000-0000-000081050000}"/>
    <cellStyle name="Comma 3 2 12 2" xfId="8300" xr:uid="{00000000-0005-0000-0000-000082050000}"/>
    <cellStyle name="Comma 3 2 13" xfId="3847" xr:uid="{00000000-0005-0000-0000-000083050000}"/>
    <cellStyle name="Comma 3 2 14" xfId="8218" xr:uid="{00000000-0005-0000-0000-000084050000}"/>
    <cellStyle name="Comma 3 2 2" xfId="1118" xr:uid="{00000000-0005-0000-0000-000085050000}"/>
    <cellStyle name="Comma 3 2 2 2" xfId="1119" xr:uid="{00000000-0005-0000-0000-000086050000}"/>
    <cellStyle name="Comma 3 2 2 3" xfId="3939" xr:uid="{00000000-0005-0000-0000-000087050000}"/>
    <cellStyle name="Comma 3 2 2 4" xfId="4225" xr:uid="{00000000-0005-0000-0000-000088050000}"/>
    <cellStyle name="Comma 3 2 2 4 2" xfId="4840" xr:uid="{00000000-0005-0000-0000-000089050000}"/>
    <cellStyle name="Comma 3 2 2 4 3" xfId="5222" xr:uid="{00000000-0005-0000-0000-00008A050000}"/>
    <cellStyle name="Comma 3 2 2 5" xfId="4537" xr:uid="{00000000-0005-0000-0000-00008B050000}"/>
    <cellStyle name="Comma 3 2 2 6" xfId="3909" xr:uid="{00000000-0005-0000-0000-00008C050000}"/>
    <cellStyle name="Comma 3 2 2 7" xfId="5178" xr:uid="{00000000-0005-0000-0000-00008D050000}"/>
    <cellStyle name="Comma 3 2 3" xfId="1120" xr:uid="{00000000-0005-0000-0000-00008E050000}"/>
    <cellStyle name="Comma 3 2 4" xfId="1121" xr:uid="{00000000-0005-0000-0000-00008F050000}"/>
    <cellStyle name="Comma 3 2 4 2" xfId="4329" xr:uid="{00000000-0005-0000-0000-000090050000}"/>
    <cellStyle name="Comma 3 2 4 2 2" xfId="4943" xr:uid="{00000000-0005-0000-0000-000091050000}"/>
    <cellStyle name="Comma 3 2 4 2 3" xfId="5232" xr:uid="{00000000-0005-0000-0000-000092050000}"/>
    <cellStyle name="Comma 3 2 4 3" xfId="3938" xr:uid="{00000000-0005-0000-0000-000093050000}"/>
    <cellStyle name="Comma 3 2 4 3 2" xfId="5568" xr:uid="{00000000-0005-0000-0000-000094050000}"/>
    <cellStyle name="Comma 3 2 4 4" xfId="5192" xr:uid="{00000000-0005-0000-0000-000095050000}"/>
    <cellStyle name="Comma 3 2 5" xfId="1122" xr:uid="{00000000-0005-0000-0000-000096050000}"/>
    <cellStyle name="Comma 3 2 5 2" xfId="1123" xr:uid="{00000000-0005-0000-0000-000097050000}"/>
    <cellStyle name="Comma 3 2 5 2 2" xfId="5811" xr:uid="{00000000-0005-0000-0000-000098050000}"/>
    <cellStyle name="Comma 3 2 5 2 3" xfId="8303" xr:uid="{00000000-0005-0000-0000-000099050000}"/>
    <cellStyle name="Comma 3 2 5 3" xfId="5332" xr:uid="{00000000-0005-0000-0000-00009A050000}"/>
    <cellStyle name="Comma 3 2 5 4" xfId="8302" xr:uid="{00000000-0005-0000-0000-00009B050000}"/>
    <cellStyle name="Comma 3 2 6" xfId="1124" xr:uid="{00000000-0005-0000-0000-00009C050000}"/>
    <cellStyle name="Comma 3 2 6 2" xfId="1125" xr:uid="{00000000-0005-0000-0000-00009D050000}"/>
    <cellStyle name="Comma 3 2 6 2 2" xfId="5798" xr:uid="{00000000-0005-0000-0000-00009E050000}"/>
    <cellStyle name="Comma 3 2 6 2 3" xfId="8305" xr:uid="{00000000-0005-0000-0000-00009F050000}"/>
    <cellStyle name="Comma 3 2 6 3" xfId="5316" xr:uid="{00000000-0005-0000-0000-0000A0050000}"/>
    <cellStyle name="Comma 3 2 6 4" xfId="8304" xr:uid="{00000000-0005-0000-0000-0000A1050000}"/>
    <cellStyle name="Comma 3 2 7" xfId="1126" xr:uid="{00000000-0005-0000-0000-0000A2050000}"/>
    <cellStyle name="Comma 3 2 7 2" xfId="1127" xr:uid="{00000000-0005-0000-0000-0000A3050000}"/>
    <cellStyle name="Comma 3 2 7 2 2" xfId="8307" xr:uid="{00000000-0005-0000-0000-0000A4050000}"/>
    <cellStyle name="Comma 3 2 7 3" xfId="5768" xr:uid="{00000000-0005-0000-0000-0000A5050000}"/>
    <cellStyle name="Comma 3 2 7 4" xfId="8306" xr:uid="{00000000-0005-0000-0000-0000A6050000}"/>
    <cellStyle name="Comma 3 2 8" xfId="1128" xr:uid="{00000000-0005-0000-0000-0000A7050000}"/>
    <cellStyle name="Comma 3 2 8 2" xfId="1129" xr:uid="{00000000-0005-0000-0000-0000A8050000}"/>
    <cellStyle name="Comma 3 2 8 2 2" xfId="8309" xr:uid="{00000000-0005-0000-0000-0000A9050000}"/>
    <cellStyle name="Comma 3 2 8 3" xfId="5274" xr:uid="{00000000-0005-0000-0000-0000AA050000}"/>
    <cellStyle name="Comma 3 2 8 4" xfId="8308" xr:uid="{00000000-0005-0000-0000-0000AB050000}"/>
    <cellStyle name="Comma 3 2 9" xfId="1130" xr:uid="{00000000-0005-0000-0000-0000AC050000}"/>
    <cellStyle name="Comma 3 2 9 2" xfId="1131" xr:uid="{00000000-0005-0000-0000-0000AD050000}"/>
    <cellStyle name="Comma 3 2 9 2 2" xfId="8311" xr:uid="{00000000-0005-0000-0000-0000AE050000}"/>
    <cellStyle name="Comma 3 2 9 3" xfId="8310" xr:uid="{00000000-0005-0000-0000-0000AF050000}"/>
    <cellStyle name="Comma 3 2_Copy of Lighting football ground 20-04-2012 -New (3) (2)" xfId="1132" xr:uid="{00000000-0005-0000-0000-0000B0050000}"/>
    <cellStyle name="Comma 3 20" xfId="1133" xr:uid="{00000000-0005-0000-0000-0000B1050000}"/>
    <cellStyle name="Comma 3 20 2" xfId="1134" xr:uid="{00000000-0005-0000-0000-0000B2050000}"/>
    <cellStyle name="Comma 3 21" xfId="1135" xr:uid="{00000000-0005-0000-0000-0000B3050000}"/>
    <cellStyle name="Comma 3 21 2" xfId="1136" xr:uid="{00000000-0005-0000-0000-0000B4050000}"/>
    <cellStyle name="Comma 3 22" xfId="1137" xr:uid="{00000000-0005-0000-0000-0000B5050000}"/>
    <cellStyle name="Comma 3 22 2" xfId="1138" xr:uid="{00000000-0005-0000-0000-0000B6050000}"/>
    <cellStyle name="Comma 3 23" xfId="1139" xr:uid="{00000000-0005-0000-0000-0000B7050000}"/>
    <cellStyle name="Comma 3 23 2" xfId="1140" xr:uid="{00000000-0005-0000-0000-0000B8050000}"/>
    <cellStyle name="Comma 3 23 2 2" xfId="8313" xr:uid="{00000000-0005-0000-0000-0000B9050000}"/>
    <cellStyle name="Comma 3 23 3" xfId="8312" xr:uid="{00000000-0005-0000-0000-0000BA050000}"/>
    <cellStyle name="Comma 3 24" xfId="1141" xr:uid="{00000000-0005-0000-0000-0000BB050000}"/>
    <cellStyle name="Comma 3 24 2" xfId="1142" xr:uid="{00000000-0005-0000-0000-0000BC050000}"/>
    <cellStyle name="Comma 3 25" xfId="1143" xr:uid="{00000000-0005-0000-0000-0000BD050000}"/>
    <cellStyle name="Comma 3 25 2" xfId="8314" xr:uid="{00000000-0005-0000-0000-0000BE050000}"/>
    <cellStyle name="Comma 3 26" xfId="1093" xr:uid="{00000000-0005-0000-0000-0000BF050000}"/>
    <cellStyle name="Comma 3 26 2" xfId="8291" xr:uid="{00000000-0005-0000-0000-0000C0050000}"/>
    <cellStyle name="Comma 3 27" xfId="3842" xr:uid="{00000000-0005-0000-0000-0000C1050000}"/>
    <cellStyle name="Comma 3 28" xfId="3922" xr:uid="{00000000-0005-0000-0000-0000C2050000}"/>
    <cellStyle name="Comma 3 29" xfId="8217" xr:uid="{00000000-0005-0000-0000-0000C3050000}"/>
    <cellStyle name="Comma 3 3" xfId="347" xr:uid="{00000000-0005-0000-0000-0000C4050000}"/>
    <cellStyle name="Comma 3 3 2" xfId="1145" xr:uid="{00000000-0005-0000-0000-0000C5050000}"/>
    <cellStyle name="Comma 3 3 2 2" xfId="1146" xr:uid="{00000000-0005-0000-0000-0000C6050000}"/>
    <cellStyle name="Comma 3 3 2 2 2" xfId="4481" xr:uid="{00000000-0005-0000-0000-0000C7050000}"/>
    <cellStyle name="Comma 3 3 2 2 2 2" xfId="5095" xr:uid="{00000000-0005-0000-0000-0000C8050000}"/>
    <cellStyle name="Comma 3 3 2 2 3" xfId="4785" xr:uid="{00000000-0005-0000-0000-0000C9050000}"/>
    <cellStyle name="Comma 3 3 2 2 3 2" xfId="5991" xr:uid="{00000000-0005-0000-0000-0000CA050000}"/>
    <cellStyle name="Comma 3 3 2 2 4" xfId="4165" xr:uid="{00000000-0005-0000-0000-0000CB050000}"/>
    <cellStyle name="Comma 3 3 2 2 5" xfId="8316" xr:uid="{00000000-0005-0000-0000-0000CC050000}"/>
    <cellStyle name="Comma 3 3 2 3" xfId="4321" xr:uid="{00000000-0005-0000-0000-0000CD050000}"/>
    <cellStyle name="Comma 3 3 2 3 2" xfId="4935" xr:uid="{00000000-0005-0000-0000-0000CE050000}"/>
    <cellStyle name="Comma 3 3 2 4" xfId="4634" xr:uid="{00000000-0005-0000-0000-0000CF050000}"/>
    <cellStyle name="Comma 3 3 2 4 2" xfId="5569" xr:uid="{00000000-0005-0000-0000-0000D0050000}"/>
    <cellStyle name="Comma 3 3 2 5" xfId="3928" xr:uid="{00000000-0005-0000-0000-0000D1050000}"/>
    <cellStyle name="Comma 3 3 2 6" xfId="8315" xr:uid="{00000000-0005-0000-0000-0000D2050000}"/>
    <cellStyle name="Comma 3 3 3" xfId="1147" xr:uid="{00000000-0005-0000-0000-0000D3050000}"/>
    <cellStyle name="Comma 3 3 3 2" xfId="1148" xr:uid="{00000000-0005-0000-0000-0000D4050000}"/>
    <cellStyle name="Comma 3 3 3 2 2" xfId="4944" xr:uid="{00000000-0005-0000-0000-0000D5050000}"/>
    <cellStyle name="Comma 3 3 3 2 2 2" xfId="5802" xr:uid="{00000000-0005-0000-0000-0000D6050000}"/>
    <cellStyle name="Comma 3 3 3 2 3" xfId="4330" xr:uid="{00000000-0005-0000-0000-0000D7050000}"/>
    <cellStyle name="Comma 3 3 3 2 4" xfId="5233" xr:uid="{00000000-0005-0000-0000-0000D8050000}"/>
    <cellStyle name="Comma 3 3 3 2 5" xfId="8318" xr:uid="{00000000-0005-0000-0000-0000D9050000}"/>
    <cellStyle name="Comma 3 3 3 3" xfId="4640" xr:uid="{00000000-0005-0000-0000-0000DA050000}"/>
    <cellStyle name="Comma 3 3 3 3 2" xfId="5319" xr:uid="{00000000-0005-0000-0000-0000DB050000}"/>
    <cellStyle name="Comma 3 3 3 4" xfId="3940" xr:uid="{00000000-0005-0000-0000-0000DC050000}"/>
    <cellStyle name="Comma 3 3 3 5" xfId="5193" xr:uid="{00000000-0005-0000-0000-0000DD050000}"/>
    <cellStyle name="Comma 3 3 3 6" xfId="8317" xr:uid="{00000000-0005-0000-0000-0000DE050000}"/>
    <cellStyle name="Comma 3 3 4" xfId="1149" xr:uid="{00000000-0005-0000-0000-0000DF050000}"/>
    <cellStyle name="Comma 3 3 4 2" xfId="4360" xr:uid="{00000000-0005-0000-0000-0000E0050000}"/>
    <cellStyle name="Comma 3 3 4 2 2" xfId="4974" xr:uid="{00000000-0005-0000-0000-0000E1050000}"/>
    <cellStyle name="Comma 3 3 4 3" xfId="4664" xr:uid="{00000000-0005-0000-0000-0000E2050000}"/>
    <cellStyle name="Comma 3 3 4 4" xfId="4042" xr:uid="{00000000-0005-0000-0000-0000E3050000}"/>
    <cellStyle name="Comma 3 3 5" xfId="1144" xr:uid="{00000000-0005-0000-0000-0000E4050000}"/>
    <cellStyle name="Comma 3 3 5 2" xfId="4808" xr:uid="{00000000-0005-0000-0000-0000E5050000}"/>
    <cellStyle name="Comma 3 3 5 3" xfId="4194" xr:uid="{00000000-0005-0000-0000-0000E6050000}"/>
    <cellStyle name="Comma 3 3 6" xfId="4506" xr:uid="{00000000-0005-0000-0000-0000E7050000}"/>
    <cellStyle name="Comma 3 30" xfId="8229" xr:uid="{00000000-0005-0000-0000-0000E8050000}"/>
    <cellStyle name="Comma 3 4" xfId="459" xr:uid="{00000000-0005-0000-0000-0000E9050000}"/>
    <cellStyle name="Comma 3 4 10" xfId="5177" xr:uid="{00000000-0005-0000-0000-0000EA050000}"/>
    <cellStyle name="Comma 3 4 2" xfId="1151" xr:uid="{00000000-0005-0000-0000-0000EB050000}"/>
    <cellStyle name="Comma 3 4 2 2" xfId="1152" xr:uid="{00000000-0005-0000-0000-0000EC050000}"/>
    <cellStyle name="Comma 3 4 2 3" xfId="8453" xr:uid="{00000000-0005-0000-0000-0000ED050000}"/>
    <cellStyle name="Comma 3 4 3" xfId="1153" xr:uid="{00000000-0005-0000-0000-0000EE050000}"/>
    <cellStyle name="Comma 3 4 3 2" xfId="1154" xr:uid="{00000000-0005-0000-0000-0000EF050000}"/>
    <cellStyle name="Comma 3 4 4" xfId="1155" xr:uid="{00000000-0005-0000-0000-0000F0050000}"/>
    <cellStyle name="Comma 3 4 5" xfId="1156" xr:uid="{00000000-0005-0000-0000-0000F1050000}"/>
    <cellStyle name="Comma 3 4 6" xfId="1150" xr:uid="{00000000-0005-0000-0000-0000F2050000}"/>
    <cellStyle name="Comma 3 4 6 2" xfId="4386" xr:uid="{00000000-0005-0000-0000-0000F3050000}"/>
    <cellStyle name="Comma 3 4 6 2 2" xfId="5000" xr:uid="{00000000-0005-0000-0000-0000F4050000}"/>
    <cellStyle name="Comma 3 4 6 2 2 2" xfId="5804" xr:uid="{00000000-0005-0000-0000-0000F5050000}"/>
    <cellStyle name="Comma 3 4 6 2 3" xfId="5247" xr:uid="{00000000-0005-0000-0000-0000F6050000}"/>
    <cellStyle name="Comma 3 4 6 3" xfId="4690" xr:uid="{00000000-0005-0000-0000-0000F7050000}"/>
    <cellStyle name="Comma 3 4 6 3 2" xfId="5320" xr:uid="{00000000-0005-0000-0000-0000F8050000}"/>
    <cellStyle name="Comma 3 4 6 4" xfId="4072" xr:uid="{00000000-0005-0000-0000-0000F9050000}"/>
    <cellStyle name="Comma 3 4 6 5" xfId="5207" xr:uid="{00000000-0005-0000-0000-0000FA050000}"/>
    <cellStyle name="Comma 3 4 7" xfId="4224" xr:uid="{00000000-0005-0000-0000-0000FB050000}"/>
    <cellStyle name="Comma 3 4 7 2" xfId="4839" xr:uid="{00000000-0005-0000-0000-0000FC050000}"/>
    <cellStyle name="Comma 3 4 7 2 2" xfId="5774" xr:uid="{00000000-0005-0000-0000-0000FD050000}"/>
    <cellStyle name="Comma 3 4 7 3" xfId="5221" xr:uid="{00000000-0005-0000-0000-0000FE050000}"/>
    <cellStyle name="Comma 3 4 8" xfId="4536" xr:uid="{00000000-0005-0000-0000-0000FF050000}"/>
    <cellStyle name="Comma 3 4 8 2" xfId="5292" xr:uid="{00000000-0005-0000-0000-000000060000}"/>
    <cellStyle name="Comma 3 4 9" xfId="3908" xr:uid="{00000000-0005-0000-0000-000001060000}"/>
    <cellStyle name="Comma 3 5" xfId="1157" xr:uid="{00000000-0005-0000-0000-000002060000}"/>
    <cellStyle name="Comma 3 5 2" xfId="1158" xr:uid="{00000000-0005-0000-0000-000003060000}"/>
    <cellStyle name="Comma 3 5 2 2" xfId="4942" xr:uid="{00000000-0005-0000-0000-000004060000}"/>
    <cellStyle name="Comma 3 5 2 2 2" xfId="5567" xr:uid="{00000000-0005-0000-0000-000005060000}"/>
    <cellStyle name="Comma 3 5 2 3" xfId="4328" xr:uid="{00000000-0005-0000-0000-000006060000}"/>
    <cellStyle name="Comma 3 5 2 4" xfId="5231" xr:uid="{00000000-0005-0000-0000-000007060000}"/>
    <cellStyle name="Comma 3 5 2 5" xfId="8320" xr:uid="{00000000-0005-0000-0000-000008060000}"/>
    <cellStyle name="Comma 3 5 3" xfId="5296" xr:uid="{00000000-0005-0000-0000-000009060000}"/>
    <cellStyle name="Comma 3 5 4" xfId="5191" xr:uid="{00000000-0005-0000-0000-00000A060000}"/>
    <cellStyle name="Comma 3 5 5" xfId="8319" xr:uid="{00000000-0005-0000-0000-00000B060000}"/>
    <cellStyle name="Comma 3 6" xfId="1159" xr:uid="{00000000-0005-0000-0000-00000C060000}"/>
    <cellStyle name="Comma 3 6 2" xfId="1160" xr:uid="{00000000-0005-0000-0000-00000D060000}"/>
    <cellStyle name="Comma 3 6 2 2" xfId="4960" xr:uid="{00000000-0005-0000-0000-00000E060000}"/>
    <cellStyle name="Comma 3 6 2 3" xfId="4346" xr:uid="{00000000-0005-0000-0000-00000F060000}"/>
    <cellStyle name="Comma 3 6 3" xfId="4650" xr:uid="{00000000-0005-0000-0000-000010060000}"/>
    <cellStyle name="Comma 3 6 3 2" xfId="5649" xr:uid="{00000000-0005-0000-0000-000011060000}"/>
    <cellStyle name="Comma 3 6 4" xfId="4028" xr:uid="{00000000-0005-0000-0000-000012060000}"/>
    <cellStyle name="Comma 3 7" xfId="1161" xr:uid="{00000000-0005-0000-0000-000013060000}"/>
    <cellStyle name="Comma 3 7 2" xfId="1162" xr:uid="{00000000-0005-0000-0000-000014060000}"/>
    <cellStyle name="Comma 3 7 2 2" xfId="4791" xr:uid="{00000000-0005-0000-0000-000015060000}"/>
    <cellStyle name="Comma 3 7 2 3" xfId="5810" xr:uid="{00000000-0005-0000-0000-000016060000}"/>
    <cellStyle name="Comma 3 7 3" xfId="4177" xr:uid="{00000000-0005-0000-0000-000017060000}"/>
    <cellStyle name="Comma 3 7 3 2" xfId="5331" xr:uid="{00000000-0005-0000-0000-000018060000}"/>
    <cellStyle name="Comma 3 8" xfId="1163" xr:uid="{00000000-0005-0000-0000-000019060000}"/>
    <cellStyle name="Comma 3 8 2" xfId="1164" xr:uid="{00000000-0005-0000-0000-00001A060000}"/>
    <cellStyle name="Comma 3 8 3" xfId="4491" xr:uid="{00000000-0005-0000-0000-00001B060000}"/>
    <cellStyle name="Comma 3 8 4" xfId="5251" xr:uid="{00000000-0005-0000-0000-00001C060000}"/>
    <cellStyle name="Comma 3 9" xfId="1165" xr:uid="{00000000-0005-0000-0000-00001D060000}"/>
    <cellStyle name="Comma 3 9 2" xfId="1166" xr:uid="{00000000-0005-0000-0000-00001E060000}"/>
    <cellStyle name="Comma 3 9 3" xfId="5160" xr:uid="{00000000-0005-0000-0000-00001F060000}"/>
    <cellStyle name="Comma 3_BOQ-MON CHOISY" xfId="1167" xr:uid="{00000000-0005-0000-0000-000020060000}"/>
    <cellStyle name="Comma 30" xfId="48" xr:uid="{00000000-0005-0000-0000-000021060000}"/>
    <cellStyle name="Comma 30 2" xfId="1169" xr:uid="{00000000-0005-0000-0000-000022060000}"/>
    <cellStyle name="Comma 30 2 2" xfId="1170" xr:uid="{00000000-0005-0000-0000-000023060000}"/>
    <cellStyle name="Comma 30 2 2 2" xfId="5001" xr:uid="{00000000-0005-0000-0000-000024060000}"/>
    <cellStyle name="Comma 30 2 2 3" xfId="4387" xr:uid="{00000000-0005-0000-0000-000025060000}"/>
    <cellStyle name="Comma 30 2 3" xfId="4691" xr:uid="{00000000-0005-0000-0000-000026060000}"/>
    <cellStyle name="Comma 30 2 4" xfId="4074" xr:uid="{00000000-0005-0000-0000-000027060000}"/>
    <cellStyle name="Comma 30 3" xfId="1171" xr:uid="{00000000-0005-0000-0000-000028060000}"/>
    <cellStyle name="Comma 30 3 2" xfId="1172" xr:uid="{00000000-0005-0000-0000-000029060000}"/>
    <cellStyle name="Comma 30 3 2 2" xfId="4841" xr:uid="{00000000-0005-0000-0000-00002A060000}"/>
    <cellStyle name="Comma 30 3 3" xfId="4226" xr:uid="{00000000-0005-0000-0000-00002B060000}"/>
    <cellStyle name="Comma 30 4" xfId="1173" xr:uid="{00000000-0005-0000-0000-00002C060000}"/>
    <cellStyle name="Comma 30 4 2" xfId="4538" xr:uid="{00000000-0005-0000-0000-00002D060000}"/>
    <cellStyle name="Comma 30 5" xfId="1168" xr:uid="{00000000-0005-0000-0000-00002E060000}"/>
    <cellStyle name="Comma 31" xfId="348" xr:uid="{00000000-0005-0000-0000-00002F060000}"/>
    <cellStyle name="Comma 31 2" xfId="1174" xr:uid="{00000000-0005-0000-0000-000030060000}"/>
    <cellStyle name="Comma 31 2 2" xfId="1175" xr:uid="{00000000-0005-0000-0000-000031060000}"/>
    <cellStyle name="Comma 31 2 2 2" xfId="8322" xr:uid="{00000000-0005-0000-0000-000032060000}"/>
    <cellStyle name="Comma 31 2 3" xfId="5987" xr:uid="{00000000-0005-0000-0000-000033060000}"/>
    <cellStyle name="Comma 31 2 4" xfId="8321" xr:uid="{00000000-0005-0000-0000-000034060000}"/>
    <cellStyle name="Comma 31 3" xfId="1176" xr:uid="{00000000-0005-0000-0000-000035060000}"/>
    <cellStyle name="Comma 31 3 2" xfId="5559" xr:uid="{00000000-0005-0000-0000-000036060000}"/>
    <cellStyle name="Comma 32" xfId="578" xr:uid="{00000000-0005-0000-0000-000037060000}"/>
    <cellStyle name="Comma 32 2" xfId="1178" xr:uid="{00000000-0005-0000-0000-000038060000}"/>
    <cellStyle name="Comma 32 2 2" xfId="4957" xr:uid="{00000000-0005-0000-0000-000039060000}"/>
    <cellStyle name="Comma 32 2 3" xfId="4343" xr:uid="{00000000-0005-0000-0000-00003A060000}"/>
    <cellStyle name="Comma 32 3" xfId="1177" xr:uid="{00000000-0005-0000-0000-00003B060000}"/>
    <cellStyle name="Comma 32 3 2" xfId="4647" xr:uid="{00000000-0005-0000-0000-00003C060000}"/>
    <cellStyle name="Comma 32 4" xfId="4025" xr:uid="{00000000-0005-0000-0000-00003D060000}"/>
    <cellStyle name="Comma 33" xfId="1179" xr:uid="{00000000-0005-0000-0000-00003E060000}"/>
    <cellStyle name="Comma 33 2" xfId="1180" xr:uid="{00000000-0005-0000-0000-00003F060000}"/>
    <cellStyle name="Comma 33 2 2" xfId="5020" xr:uid="{00000000-0005-0000-0000-000040060000}"/>
    <cellStyle name="Comma 33 2 3" xfId="4406" xr:uid="{00000000-0005-0000-0000-000041060000}"/>
    <cellStyle name="Comma 33 3" xfId="4710" xr:uid="{00000000-0005-0000-0000-000042060000}"/>
    <cellStyle name="Comma 33 4" xfId="4090" xr:uid="{00000000-0005-0000-0000-000043060000}"/>
    <cellStyle name="Comma 34" xfId="1181" xr:uid="{00000000-0005-0000-0000-000044060000}"/>
    <cellStyle name="Comma 34 2" xfId="1182" xr:uid="{00000000-0005-0000-0000-000045060000}"/>
    <cellStyle name="Comma 34 2 2" xfId="4787" xr:uid="{00000000-0005-0000-0000-000046060000}"/>
    <cellStyle name="Comma 34 2 3" xfId="4173" xr:uid="{00000000-0005-0000-0000-000047060000}"/>
    <cellStyle name="Comma 34 3" xfId="4487" xr:uid="{00000000-0005-0000-0000-000048060000}"/>
    <cellStyle name="Comma 34 4" xfId="3838" xr:uid="{00000000-0005-0000-0000-000049060000}"/>
    <cellStyle name="Comma 35" xfId="1183" xr:uid="{00000000-0005-0000-0000-00004A060000}"/>
    <cellStyle name="Comma 35 2" xfId="4175" xr:uid="{00000000-0005-0000-0000-00004B060000}"/>
    <cellStyle name="Comma 35 2 2" xfId="4789" xr:uid="{00000000-0005-0000-0000-00004C060000}"/>
    <cellStyle name="Comma 35 3" xfId="4489" xr:uid="{00000000-0005-0000-0000-00004D060000}"/>
    <cellStyle name="Comma 35 4" xfId="3841" xr:uid="{00000000-0005-0000-0000-00004E060000}"/>
    <cellStyle name="Comma 36" xfId="1184" xr:uid="{00000000-0005-0000-0000-00004F060000}"/>
    <cellStyle name="Comma 37" xfId="1185" xr:uid="{00000000-0005-0000-0000-000050060000}"/>
    <cellStyle name="Comma 38" xfId="1186" xr:uid="{00000000-0005-0000-0000-000051060000}"/>
    <cellStyle name="Comma 39" xfId="1187" xr:uid="{00000000-0005-0000-0000-000052060000}"/>
    <cellStyle name="Comma 4" xfId="49" xr:uid="{00000000-0005-0000-0000-000053060000}"/>
    <cellStyle name="Comma 4 10" xfId="1188" xr:uid="{00000000-0005-0000-0000-000054060000}"/>
    <cellStyle name="Comma 4 10 2" xfId="1189" xr:uid="{00000000-0005-0000-0000-000055060000}"/>
    <cellStyle name="Comma 4 10 2 2" xfId="1190" xr:uid="{00000000-0005-0000-0000-000056060000}"/>
    <cellStyle name="Comma 4 10 2 2 2" xfId="8324" xr:uid="{00000000-0005-0000-0000-000057060000}"/>
    <cellStyle name="Comma 4 10 2 3" xfId="8323" xr:uid="{00000000-0005-0000-0000-000058060000}"/>
    <cellStyle name="Comma 4 11" xfId="3840" xr:uid="{00000000-0005-0000-0000-000059060000}"/>
    <cellStyle name="Comma 4 2" xfId="50" xr:uid="{00000000-0005-0000-0000-00005A060000}"/>
    <cellStyle name="Comma 4 2 2" xfId="349" xr:uid="{00000000-0005-0000-0000-00005B060000}"/>
    <cellStyle name="Comma 4 2 2 2" xfId="1192" xr:uid="{00000000-0005-0000-0000-00005C060000}"/>
    <cellStyle name="Comma 4 2 2 3" xfId="1193" xr:uid="{00000000-0005-0000-0000-00005D060000}"/>
    <cellStyle name="Comma 4 2 2 3 2" xfId="3942" xr:uid="{00000000-0005-0000-0000-00005E060000}"/>
    <cellStyle name="Comma 4 2 3" xfId="564" xr:uid="{00000000-0005-0000-0000-00005F060000}"/>
    <cellStyle name="Comma 4 2 3 2" xfId="1195" xr:uid="{00000000-0005-0000-0000-000060060000}"/>
    <cellStyle name="Comma 4 2 3 3" xfId="1194" xr:uid="{00000000-0005-0000-0000-000061060000}"/>
    <cellStyle name="Comma 4 2 4" xfId="1196" xr:uid="{00000000-0005-0000-0000-000062060000}"/>
    <cellStyle name="Comma 4 2 5" xfId="1197" xr:uid="{00000000-0005-0000-0000-000063060000}"/>
    <cellStyle name="Comma 4 2 6" xfId="1198" xr:uid="{00000000-0005-0000-0000-000064060000}"/>
    <cellStyle name="Comma 4 2 6 2" xfId="1199" xr:uid="{00000000-0005-0000-0000-000065060000}"/>
    <cellStyle name="Comma 4 2 6 2 2" xfId="4842" xr:uid="{00000000-0005-0000-0000-000066060000}"/>
    <cellStyle name="Comma 4 2 6 3" xfId="4227" xr:uid="{00000000-0005-0000-0000-000067060000}"/>
    <cellStyle name="Comma 4 2 6 4" xfId="5223" xr:uid="{00000000-0005-0000-0000-000068060000}"/>
    <cellStyle name="Comma 4 2 7" xfId="1200" xr:uid="{00000000-0005-0000-0000-000069060000}"/>
    <cellStyle name="Comma 4 2 7 2" xfId="8326" xr:uid="{00000000-0005-0000-0000-00006A060000}"/>
    <cellStyle name="Comma 4 2 8" xfId="1191" xr:uid="{00000000-0005-0000-0000-00006B060000}"/>
    <cellStyle name="Comma 4 2 8 2" xfId="8325" xr:uid="{00000000-0005-0000-0000-00006C060000}"/>
    <cellStyle name="Comma 4 2 9" xfId="5179" xr:uid="{00000000-0005-0000-0000-00006D060000}"/>
    <cellStyle name="Comma 4 2_Copy of Lighting football ground 20-04-2012 -New (3) (2)" xfId="1201" xr:uid="{00000000-0005-0000-0000-00006E060000}"/>
    <cellStyle name="Comma 4 3" xfId="350" xr:uid="{00000000-0005-0000-0000-00006F060000}"/>
    <cellStyle name="Comma 4 3 2" xfId="1202" xr:uid="{00000000-0005-0000-0000-000070060000}"/>
    <cellStyle name="Comma 4 3 2 2" xfId="5570" xr:uid="{00000000-0005-0000-0000-000071060000}"/>
    <cellStyle name="Comma 4 3 3" xfId="6162" xr:uid="{00000000-0005-0000-0000-000072060000}"/>
    <cellStyle name="Comma 4 4" xfId="474" xr:uid="{00000000-0005-0000-0000-000073060000}"/>
    <cellStyle name="Comma 4 4 2" xfId="1204" xr:uid="{00000000-0005-0000-0000-000074060000}"/>
    <cellStyle name="Comma 4 4 3" xfId="1203" xr:uid="{00000000-0005-0000-0000-000075060000}"/>
    <cellStyle name="Comma 4 4 4" xfId="3910" xr:uid="{00000000-0005-0000-0000-000076060000}"/>
    <cellStyle name="Comma 4 4 4 2" xfId="1205" xr:uid="{00000000-0005-0000-0000-000077060000}"/>
    <cellStyle name="Comma 4 4 4 2 2" xfId="1206" xr:uid="{00000000-0005-0000-0000-000078060000}"/>
    <cellStyle name="Comma 4 5" xfId="1207" xr:uid="{00000000-0005-0000-0000-000079060000}"/>
    <cellStyle name="Comma 4 5 2" xfId="1208" xr:uid="{00000000-0005-0000-0000-00007A060000}"/>
    <cellStyle name="Comma 4 5 2 2" xfId="4945" xr:uid="{00000000-0005-0000-0000-00007B060000}"/>
    <cellStyle name="Comma 4 5 2 2 2" xfId="5790" xr:uid="{00000000-0005-0000-0000-00007C060000}"/>
    <cellStyle name="Comma 4 5 2 3" xfId="4331" xr:uid="{00000000-0005-0000-0000-00007D060000}"/>
    <cellStyle name="Comma 4 5 2 4" xfId="5234" xr:uid="{00000000-0005-0000-0000-00007E060000}"/>
    <cellStyle name="Comma 4 5 2 5" xfId="8328" xr:uid="{00000000-0005-0000-0000-00007F060000}"/>
    <cellStyle name="Comma 4 5 3" xfId="3941" xr:uid="{00000000-0005-0000-0000-000080060000}"/>
    <cellStyle name="Comma 4 5 3 2" xfId="5309" xr:uid="{00000000-0005-0000-0000-000081060000}"/>
    <cellStyle name="Comma 4 5 4" xfId="5194" xr:uid="{00000000-0005-0000-0000-000082060000}"/>
    <cellStyle name="Comma 4 5 5" xfId="8327" xr:uid="{00000000-0005-0000-0000-000083060000}"/>
    <cellStyle name="Comma 4 6" xfId="1209" xr:uid="{00000000-0005-0000-0000-000084060000}"/>
    <cellStyle name="Comma 4 6 2" xfId="1210" xr:uid="{00000000-0005-0000-0000-000085060000}"/>
    <cellStyle name="Comma 4 6 2 2" xfId="8330" xr:uid="{00000000-0005-0000-0000-000086060000}"/>
    <cellStyle name="Comma 4 6 3" xfId="5762" xr:uid="{00000000-0005-0000-0000-000087060000}"/>
    <cellStyle name="Comma 4 6 4" xfId="8329" xr:uid="{00000000-0005-0000-0000-000088060000}"/>
    <cellStyle name="Comma 4 7" xfId="1211" xr:uid="{00000000-0005-0000-0000-000089060000}"/>
    <cellStyle name="Comma 4 7 2" xfId="1212" xr:uid="{00000000-0005-0000-0000-00008A060000}"/>
    <cellStyle name="Comma 4 7 2 2" xfId="8332" xr:uid="{00000000-0005-0000-0000-00008B060000}"/>
    <cellStyle name="Comma 4 7 3" xfId="5259" xr:uid="{00000000-0005-0000-0000-00008C060000}"/>
    <cellStyle name="Comma 4 7 4" xfId="8331" xr:uid="{00000000-0005-0000-0000-00008D060000}"/>
    <cellStyle name="Comma 4 8" xfId="1213" xr:uid="{00000000-0005-0000-0000-00008E060000}"/>
    <cellStyle name="Comma 4 8 2" xfId="1214" xr:uid="{00000000-0005-0000-0000-00008F060000}"/>
    <cellStyle name="Comma 4 8 2 2" xfId="8334" xr:uid="{00000000-0005-0000-0000-000090060000}"/>
    <cellStyle name="Comma 4 8 3" xfId="5157" xr:uid="{00000000-0005-0000-0000-000091060000}"/>
    <cellStyle name="Comma 4 8 4" xfId="8333" xr:uid="{00000000-0005-0000-0000-000092060000}"/>
    <cellStyle name="Comma 4 9" xfId="1215" xr:uid="{00000000-0005-0000-0000-000093060000}"/>
    <cellStyle name="Comma 4 9 2" xfId="1216" xr:uid="{00000000-0005-0000-0000-000094060000}"/>
    <cellStyle name="Comma 4 9 2 2" xfId="8336" xr:uid="{00000000-0005-0000-0000-000095060000}"/>
    <cellStyle name="Comma 4 9 3" xfId="8335" xr:uid="{00000000-0005-0000-0000-000096060000}"/>
    <cellStyle name="Comma 4_Cable Tray (2)" xfId="1217" xr:uid="{00000000-0005-0000-0000-000097060000}"/>
    <cellStyle name="Comma 40" xfId="1218" xr:uid="{00000000-0005-0000-0000-000098060000}"/>
    <cellStyle name="Comma 40 2" xfId="1219" xr:uid="{00000000-0005-0000-0000-000099060000}"/>
    <cellStyle name="Comma 41" xfId="1220" xr:uid="{00000000-0005-0000-0000-00009A060000}"/>
    <cellStyle name="Comma 41 2" xfId="1221" xr:uid="{00000000-0005-0000-0000-00009B060000}"/>
    <cellStyle name="Comma 42" xfId="1222" xr:uid="{00000000-0005-0000-0000-00009C060000}"/>
    <cellStyle name="Comma 42 2 2" xfId="1223" xr:uid="{00000000-0005-0000-0000-00009D060000}"/>
    <cellStyle name="Comma 42 2 2 2" xfId="1224" xr:uid="{00000000-0005-0000-0000-00009E060000}"/>
    <cellStyle name="Comma 43" xfId="1225" xr:uid="{00000000-0005-0000-0000-00009F060000}"/>
    <cellStyle name="Comma 43 2" xfId="1226" xr:uid="{00000000-0005-0000-0000-0000A0060000}"/>
    <cellStyle name="Comma 43 2 2" xfId="8338" xr:uid="{00000000-0005-0000-0000-0000A1060000}"/>
    <cellStyle name="Comma 43 3" xfId="8337" xr:uid="{00000000-0005-0000-0000-0000A2060000}"/>
    <cellStyle name="Comma 44" xfId="1227" xr:uid="{00000000-0005-0000-0000-0000A3060000}"/>
    <cellStyle name="Comma 44 2" xfId="1228" xr:uid="{00000000-0005-0000-0000-0000A4060000}"/>
    <cellStyle name="Comma 44 2 2" xfId="8340" xr:uid="{00000000-0005-0000-0000-0000A5060000}"/>
    <cellStyle name="Comma 44 3" xfId="8339" xr:uid="{00000000-0005-0000-0000-0000A6060000}"/>
    <cellStyle name="Comma 45" xfId="1229" xr:uid="{00000000-0005-0000-0000-0000A7060000}"/>
    <cellStyle name="Comma 45 2" xfId="1230" xr:uid="{00000000-0005-0000-0000-0000A8060000}"/>
    <cellStyle name="Comma 45 2 2" xfId="8342" xr:uid="{00000000-0005-0000-0000-0000A9060000}"/>
    <cellStyle name="Comma 45 3" xfId="8341" xr:uid="{00000000-0005-0000-0000-0000AA060000}"/>
    <cellStyle name="Comma 46" xfId="1231" xr:uid="{00000000-0005-0000-0000-0000AB060000}"/>
    <cellStyle name="Comma 46 2" xfId="1232" xr:uid="{00000000-0005-0000-0000-0000AC060000}"/>
    <cellStyle name="Comma 46 2 2" xfId="8344" xr:uid="{00000000-0005-0000-0000-0000AD060000}"/>
    <cellStyle name="Comma 46 3" xfId="8343" xr:uid="{00000000-0005-0000-0000-0000AE060000}"/>
    <cellStyle name="Comma 47" xfId="1233" xr:uid="{00000000-0005-0000-0000-0000AF060000}"/>
    <cellStyle name="Comma 48" xfId="1234" xr:uid="{00000000-0005-0000-0000-0000B0060000}"/>
    <cellStyle name="Comma 49" xfId="1235" xr:uid="{00000000-0005-0000-0000-0000B1060000}"/>
    <cellStyle name="Comma 5" xfId="51" xr:uid="{00000000-0005-0000-0000-0000B2060000}"/>
    <cellStyle name="Comma 5 2" xfId="52" xr:uid="{00000000-0005-0000-0000-0000B3060000}"/>
    <cellStyle name="Comma 5 2 10" xfId="5163" xr:uid="{00000000-0005-0000-0000-0000B4060000}"/>
    <cellStyle name="Comma 5 2 11" xfId="8219" xr:uid="{00000000-0005-0000-0000-0000B5060000}"/>
    <cellStyle name="Comma 5 2 2" xfId="351" xr:uid="{00000000-0005-0000-0000-0000B6060000}"/>
    <cellStyle name="Comma 5 2 2 2" xfId="1237" xr:uid="{00000000-0005-0000-0000-0000B7060000}"/>
    <cellStyle name="Comma 5 2 2 2 2" xfId="3945" xr:uid="{00000000-0005-0000-0000-0000B8060000}"/>
    <cellStyle name="Comma 5 2 2 2 3" xfId="3930" xr:uid="{00000000-0005-0000-0000-0000B9060000}"/>
    <cellStyle name="Comma 5 2 2 3" xfId="1238" xr:uid="{00000000-0005-0000-0000-0000BA060000}"/>
    <cellStyle name="Comma 5 2 2 3 2" xfId="3944" xr:uid="{00000000-0005-0000-0000-0000BB060000}"/>
    <cellStyle name="Comma 5 2 2 4" xfId="4044" xr:uid="{00000000-0005-0000-0000-0000BC060000}"/>
    <cellStyle name="Comma 5 2 2 4 2" xfId="4362" xr:uid="{00000000-0005-0000-0000-0000BD060000}"/>
    <cellStyle name="Comma 5 2 2 4 2 2" xfId="4976" xr:uid="{00000000-0005-0000-0000-0000BE060000}"/>
    <cellStyle name="Comma 5 2 2 4 2 3" xfId="5245" xr:uid="{00000000-0005-0000-0000-0000BF060000}"/>
    <cellStyle name="Comma 5 2 2 4 3" xfId="4666" xr:uid="{00000000-0005-0000-0000-0000C0060000}"/>
    <cellStyle name="Comma 5 2 2 4 4" xfId="5205" xr:uid="{00000000-0005-0000-0000-0000C1060000}"/>
    <cellStyle name="Comma 5 2 2 5" xfId="4196" xr:uid="{00000000-0005-0000-0000-0000C2060000}"/>
    <cellStyle name="Comma 5 2 2 5 2" xfId="4810" xr:uid="{00000000-0005-0000-0000-0000C3060000}"/>
    <cellStyle name="Comma 5 2 2 5 3" xfId="5216" xr:uid="{00000000-0005-0000-0000-0000C4060000}"/>
    <cellStyle name="Comma 5 2 2 6" xfId="4508" xr:uid="{00000000-0005-0000-0000-0000C5060000}"/>
    <cellStyle name="Comma 5 2 2 7" xfId="3858" xr:uid="{00000000-0005-0000-0000-0000C6060000}"/>
    <cellStyle name="Comma 5 2 2 8" xfId="5171" xr:uid="{00000000-0005-0000-0000-0000C7060000}"/>
    <cellStyle name="Comma 5 2 3" xfId="565" xr:uid="{00000000-0005-0000-0000-0000C8060000}"/>
    <cellStyle name="Comma 5 2 3 2" xfId="1240" xr:uid="{00000000-0005-0000-0000-0000C9060000}"/>
    <cellStyle name="Comma 5 2 3 3" xfId="1239" xr:uid="{00000000-0005-0000-0000-0000CA060000}"/>
    <cellStyle name="Comma 5 2 3 4" xfId="4075" xr:uid="{00000000-0005-0000-0000-0000CB060000}"/>
    <cellStyle name="Comma 5 2 3 4 2" xfId="4388" xr:uid="{00000000-0005-0000-0000-0000CC060000}"/>
    <cellStyle name="Comma 5 2 3 4 2 2" xfId="5002" xr:uid="{00000000-0005-0000-0000-0000CD060000}"/>
    <cellStyle name="Comma 5 2 3 4 2 3" xfId="5248" xr:uid="{00000000-0005-0000-0000-0000CE060000}"/>
    <cellStyle name="Comma 5 2 3 4 3" xfId="4692" xr:uid="{00000000-0005-0000-0000-0000CF060000}"/>
    <cellStyle name="Comma 5 2 3 4 4" xfId="5208" xr:uid="{00000000-0005-0000-0000-0000D0060000}"/>
    <cellStyle name="Comma 5 2 3 5" xfId="4228" xr:uid="{00000000-0005-0000-0000-0000D1060000}"/>
    <cellStyle name="Comma 5 2 3 5 2" xfId="4843" xr:uid="{00000000-0005-0000-0000-0000D2060000}"/>
    <cellStyle name="Comma 5 2 3 5 3" xfId="5224" xr:uid="{00000000-0005-0000-0000-0000D3060000}"/>
    <cellStyle name="Comma 5 2 3 6" xfId="4539" xr:uid="{00000000-0005-0000-0000-0000D4060000}"/>
    <cellStyle name="Comma 5 2 3 7" xfId="3912" xr:uid="{00000000-0005-0000-0000-0000D5060000}"/>
    <cellStyle name="Comma 5 2 3 8" xfId="5180" xr:uid="{00000000-0005-0000-0000-0000D6060000}"/>
    <cellStyle name="Comma 5 2 4" xfId="1241" xr:uid="{00000000-0005-0000-0000-0000D7060000}"/>
    <cellStyle name="Comma 5 2 5" xfId="1242" xr:uid="{00000000-0005-0000-0000-0000D8060000}"/>
    <cellStyle name="Comma 5 2 6" xfId="1243" xr:uid="{00000000-0005-0000-0000-0000D9060000}"/>
    <cellStyle name="Comma 5 2 6 2" xfId="4348" xr:uid="{00000000-0005-0000-0000-0000DA060000}"/>
    <cellStyle name="Comma 5 2 6 2 2" xfId="4962" xr:uid="{00000000-0005-0000-0000-0000DB060000}"/>
    <cellStyle name="Comma 5 2 6 2 3" xfId="5242" xr:uid="{00000000-0005-0000-0000-0000DC060000}"/>
    <cellStyle name="Comma 5 2 6 3" xfId="4652" xr:uid="{00000000-0005-0000-0000-0000DD060000}"/>
    <cellStyle name="Comma 5 2 6 3 2" xfId="5812" xr:uid="{00000000-0005-0000-0000-0000DE060000}"/>
    <cellStyle name="Comma 5 2 6 4" xfId="4030" xr:uid="{00000000-0005-0000-0000-0000DF060000}"/>
    <cellStyle name="Comma 5 2 6 5" xfId="5202" xr:uid="{00000000-0005-0000-0000-0000E0060000}"/>
    <cellStyle name="Comma 5 2 6 6" xfId="8346" xr:uid="{00000000-0005-0000-0000-0000E1060000}"/>
    <cellStyle name="Comma 5 2 7" xfId="1236" xr:uid="{00000000-0005-0000-0000-0000E2060000}"/>
    <cellStyle name="Comma 5 2 7 2" xfId="4793" xr:uid="{00000000-0005-0000-0000-0000E3060000}"/>
    <cellStyle name="Comma 5 2 7 3" xfId="4179" xr:uid="{00000000-0005-0000-0000-0000E4060000}"/>
    <cellStyle name="Comma 5 2 7 4" xfId="5210" xr:uid="{00000000-0005-0000-0000-0000E5060000}"/>
    <cellStyle name="Comma 5 2 7 5" xfId="8345" xr:uid="{00000000-0005-0000-0000-0000E6060000}"/>
    <cellStyle name="Comma 5 2 8" xfId="4493" xr:uid="{00000000-0005-0000-0000-0000E7060000}"/>
    <cellStyle name="Comma 5 2 9" xfId="3843" xr:uid="{00000000-0005-0000-0000-0000E8060000}"/>
    <cellStyle name="Comma 5 2_New Costing Template" xfId="1244" xr:uid="{00000000-0005-0000-0000-0000E9060000}"/>
    <cellStyle name="Comma 5 3" xfId="352" xr:uid="{00000000-0005-0000-0000-0000EA060000}"/>
    <cellStyle name="Comma 5 3 2" xfId="1245" xr:uid="{00000000-0005-0000-0000-0000EB060000}"/>
    <cellStyle name="Comma 5 3 2 2" xfId="1246" xr:uid="{00000000-0005-0000-0000-0000EC060000}"/>
    <cellStyle name="Comma 5 3 2 3" xfId="3929" xr:uid="{00000000-0005-0000-0000-0000ED060000}"/>
    <cellStyle name="Comma 5 3 3" xfId="1247" xr:uid="{00000000-0005-0000-0000-0000EE060000}"/>
    <cellStyle name="Comma 5 3 3 2" xfId="4361" xr:uid="{00000000-0005-0000-0000-0000EF060000}"/>
    <cellStyle name="Comma 5 3 3 2 2" xfId="4975" xr:uid="{00000000-0005-0000-0000-0000F0060000}"/>
    <cellStyle name="Comma 5 3 3 2 3" xfId="5244" xr:uid="{00000000-0005-0000-0000-0000F1060000}"/>
    <cellStyle name="Comma 5 3 3 3" xfId="4665" xr:uid="{00000000-0005-0000-0000-0000F2060000}"/>
    <cellStyle name="Comma 5 3 3 4" xfId="4043" xr:uid="{00000000-0005-0000-0000-0000F3060000}"/>
    <cellStyle name="Comma 5 3 3 5" xfId="5204" xr:uid="{00000000-0005-0000-0000-0000F4060000}"/>
    <cellStyle name="Comma 5 3 4" xfId="4195" xr:uid="{00000000-0005-0000-0000-0000F5060000}"/>
    <cellStyle name="Comma 5 3 4 2" xfId="4809" xr:uid="{00000000-0005-0000-0000-0000F6060000}"/>
    <cellStyle name="Comma 5 3 4 3" xfId="5215" xr:uid="{00000000-0005-0000-0000-0000F7060000}"/>
    <cellStyle name="Comma 5 3 5" xfId="4507" xr:uid="{00000000-0005-0000-0000-0000F8060000}"/>
    <cellStyle name="Comma 5 3 5 2" xfId="5571" xr:uid="{00000000-0005-0000-0000-0000F9060000}"/>
    <cellStyle name="Comma 5 3 6" xfId="3857" xr:uid="{00000000-0005-0000-0000-0000FA060000}"/>
    <cellStyle name="Comma 5 3 6 2" xfId="6163" xr:uid="{00000000-0005-0000-0000-0000FB060000}"/>
    <cellStyle name="Comma 5 3 7" xfId="5170" xr:uid="{00000000-0005-0000-0000-0000FC060000}"/>
    <cellStyle name="Comma 5 3_New Costing Template" xfId="1248" xr:uid="{00000000-0005-0000-0000-0000FD060000}"/>
    <cellStyle name="Comma 5 4" xfId="475" xr:uid="{00000000-0005-0000-0000-0000FE060000}"/>
    <cellStyle name="Comma 5 4 2" xfId="1250" xr:uid="{00000000-0005-0000-0000-0000FF060000}"/>
    <cellStyle name="Comma 5 4 2 2" xfId="1251" xr:uid="{00000000-0005-0000-0000-000000070000}"/>
    <cellStyle name="Comma 5 4 3" xfId="1252" xr:uid="{00000000-0005-0000-0000-000001070000}"/>
    <cellStyle name="Comma 5 4 4" xfId="1249" xr:uid="{00000000-0005-0000-0000-000002070000}"/>
    <cellStyle name="Comma 5 4 5" xfId="3911" xr:uid="{00000000-0005-0000-0000-000003070000}"/>
    <cellStyle name="Comma 5 4_New Costing Template" xfId="1253" xr:uid="{00000000-0005-0000-0000-000004070000}"/>
    <cellStyle name="Comma 5 5" xfId="1254" xr:uid="{00000000-0005-0000-0000-000005070000}"/>
    <cellStyle name="Comma 5 5 2" xfId="1255" xr:uid="{00000000-0005-0000-0000-000006070000}"/>
    <cellStyle name="Comma 5 5 2 2" xfId="1256" xr:uid="{00000000-0005-0000-0000-000007070000}"/>
    <cellStyle name="Comma 5 5 2 2 2" xfId="4946" xr:uid="{00000000-0005-0000-0000-000008070000}"/>
    <cellStyle name="Comma 5 5 2 2 3" xfId="5796" xr:uid="{00000000-0005-0000-0000-000009070000}"/>
    <cellStyle name="Comma 5 5 2 3" xfId="4332" xr:uid="{00000000-0005-0000-0000-00000A070000}"/>
    <cellStyle name="Comma 5 5 2 4" xfId="5235" xr:uid="{00000000-0005-0000-0000-00000B070000}"/>
    <cellStyle name="Comma 5 5 3" xfId="1257" xr:uid="{00000000-0005-0000-0000-00000C070000}"/>
    <cellStyle name="Comma 5 5 3 2" xfId="5314" xr:uid="{00000000-0005-0000-0000-00000D070000}"/>
    <cellStyle name="Comma 5 5 4" xfId="3943" xr:uid="{00000000-0005-0000-0000-00000E070000}"/>
    <cellStyle name="Comma 5 5 5" xfId="5195" xr:uid="{00000000-0005-0000-0000-00000F070000}"/>
    <cellStyle name="Comma 5 5_New Costing Template" xfId="1258" xr:uid="{00000000-0005-0000-0000-000010070000}"/>
    <cellStyle name="Comma 5 6" xfId="1259" xr:uid="{00000000-0005-0000-0000-000011070000}"/>
    <cellStyle name="Comma 5 6 2" xfId="1260" xr:uid="{00000000-0005-0000-0000-000012070000}"/>
    <cellStyle name="Comma 5 6 2 2" xfId="4961" xr:uid="{00000000-0005-0000-0000-000013070000}"/>
    <cellStyle name="Comma 5 6 2 3" xfId="4347" xr:uid="{00000000-0005-0000-0000-000014070000}"/>
    <cellStyle name="Comma 5 6 2 4" xfId="5241" xr:uid="{00000000-0005-0000-0000-000015070000}"/>
    <cellStyle name="Comma 5 6 2 5" xfId="8348" xr:uid="{00000000-0005-0000-0000-000016070000}"/>
    <cellStyle name="Comma 5 6 3" xfId="4651" xr:uid="{00000000-0005-0000-0000-000017070000}"/>
    <cellStyle name="Comma 5 6 4" xfId="4029" xr:uid="{00000000-0005-0000-0000-000018070000}"/>
    <cellStyle name="Comma 5 6 5" xfId="5201" xr:uid="{00000000-0005-0000-0000-000019070000}"/>
    <cellStyle name="Comma 5 6 6" xfId="8347" xr:uid="{00000000-0005-0000-0000-00001A070000}"/>
    <cellStyle name="Comma 5 7" xfId="1261" xr:uid="{00000000-0005-0000-0000-00001B070000}"/>
    <cellStyle name="Comma 5 7 2" xfId="4792" xr:uid="{00000000-0005-0000-0000-00001C070000}"/>
    <cellStyle name="Comma 5 7 3" xfId="4178" xr:uid="{00000000-0005-0000-0000-00001D070000}"/>
    <cellStyle name="Comma 5 7 4" xfId="5209" xr:uid="{00000000-0005-0000-0000-00001E070000}"/>
    <cellStyle name="Comma 5 8" xfId="1262" xr:uid="{00000000-0005-0000-0000-00001F070000}"/>
    <cellStyle name="Comma 5 8 2" xfId="4492" xr:uid="{00000000-0005-0000-0000-000020070000}"/>
    <cellStyle name="Comma 5 8 3" xfId="6138" xr:uid="{00000000-0005-0000-0000-000021070000}"/>
    <cellStyle name="Comma 5 9" xfId="1263" xr:uid="{00000000-0005-0000-0000-000022070000}"/>
    <cellStyle name="Comma 5 9 2" xfId="5161" xr:uid="{00000000-0005-0000-0000-000023070000}"/>
    <cellStyle name="Comma 5_BOQ-MON CHOISY" xfId="1264" xr:uid="{00000000-0005-0000-0000-000024070000}"/>
    <cellStyle name="Comma 50" xfId="5129" xr:uid="{00000000-0005-0000-0000-000025070000}"/>
    <cellStyle name="Comma 53" xfId="5143" xr:uid="{00000000-0005-0000-0000-000026070000}"/>
    <cellStyle name="Comma 58" xfId="1265" xr:uid="{00000000-0005-0000-0000-000027070000}"/>
    <cellStyle name="Comma 58 2" xfId="1266" xr:uid="{00000000-0005-0000-0000-000028070000}"/>
    <cellStyle name="Comma 58 2 2" xfId="1267" xr:uid="{00000000-0005-0000-0000-000029070000}"/>
    <cellStyle name="Comma 58 2 2 2" xfId="1268" xr:uid="{00000000-0005-0000-0000-00002A070000}"/>
    <cellStyle name="Comma 58 2 2 2 2" xfId="1269" xr:uid="{00000000-0005-0000-0000-00002B070000}"/>
    <cellStyle name="Comma 58 2 2 3" xfId="1270" xr:uid="{00000000-0005-0000-0000-00002C070000}"/>
    <cellStyle name="Comma 58 2 3" xfId="1271" xr:uid="{00000000-0005-0000-0000-00002D070000}"/>
    <cellStyle name="Comma 58 2 3 2" xfId="1272" xr:uid="{00000000-0005-0000-0000-00002E070000}"/>
    <cellStyle name="Comma 58 2 3 2 2" xfId="1273" xr:uid="{00000000-0005-0000-0000-00002F070000}"/>
    <cellStyle name="Comma 58 2 3 3" xfId="1274" xr:uid="{00000000-0005-0000-0000-000030070000}"/>
    <cellStyle name="Comma 58 2 4" xfId="1275" xr:uid="{00000000-0005-0000-0000-000031070000}"/>
    <cellStyle name="Comma 58 2 4 2" xfId="1276" xr:uid="{00000000-0005-0000-0000-000032070000}"/>
    <cellStyle name="Comma 58 2 5" xfId="1277" xr:uid="{00000000-0005-0000-0000-000033070000}"/>
    <cellStyle name="Comma 58 2 5 2" xfId="1278" xr:uid="{00000000-0005-0000-0000-000034070000}"/>
    <cellStyle name="Comma 58 2 6" xfId="1279" xr:uid="{00000000-0005-0000-0000-000035070000}"/>
    <cellStyle name="Comma 58 3" xfId="1280" xr:uid="{00000000-0005-0000-0000-000036070000}"/>
    <cellStyle name="Comma 58 3 2" xfId="1281" xr:uid="{00000000-0005-0000-0000-000037070000}"/>
    <cellStyle name="Comma 58 3 2 2" xfId="4947" xr:uid="{00000000-0005-0000-0000-000038070000}"/>
    <cellStyle name="Comma 58 3 2 3" xfId="8351" xr:uid="{00000000-0005-0000-0000-000039070000}"/>
    <cellStyle name="Comma 58 3 3" xfId="4333" xr:uid="{00000000-0005-0000-0000-00003A070000}"/>
    <cellStyle name="Comma 58 3 4" xfId="5236" xr:uid="{00000000-0005-0000-0000-00003B070000}"/>
    <cellStyle name="Comma 58 3 5" xfId="8350" xr:uid="{00000000-0005-0000-0000-00003C070000}"/>
    <cellStyle name="Comma 58 4" xfId="1282" xr:uid="{00000000-0005-0000-0000-00003D070000}"/>
    <cellStyle name="Comma 58 4 2" xfId="8352" xr:uid="{00000000-0005-0000-0000-00003E070000}"/>
    <cellStyle name="Comma 58 5" xfId="5196" xr:uid="{00000000-0005-0000-0000-00003F070000}"/>
    <cellStyle name="Comma 58 6" xfId="8349" xr:uid="{00000000-0005-0000-0000-000040070000}"/>
    <cellStyle name="Comma 6" xfId="53" xr:uid="{00000000-0005-0000-0000-000041070000}"/>
    <cellStyle name="Comma 6 2" xfId="216" xr:uid="{00000000-0005-0000-0000-000042070000}"/>
    <cellStyle name="Comma 6 2 2" xfId="566" xr:uid="{00000000-0005-0000-0000-000043070000}"/>
    <cellStyle name="Comma 6 2 2 2" xfId="1284" xr:uid="{00000000-0005-0000-0000-000044070000}"/>
    <cellStyle name="Comma 6 2 2 3" xfId="1283" xr:uid="{00000000-0005-0000-0000-000045070000}"/>
    <cellStyle name="Comma 6 2 2 4" xfId="3927" xr:uid="{00000000-0005-0000-0000-000046070000}"/>
    <cellStyle name="Comma 6 2 3" xfId="1285" xr:uid="{00000000-0005-0000-0000-000047070000}"/>
    <cellStyle name="Comma 6 2 3 2" xfId="1286" xr:uid="{00000000-0005-0000-0000-000048070000}"/>
    <cellStyle name="Comma 6 2 4" xfId="1287" xr:uid="{00000000-0005-0000-0000-000049070000}"/>
    <cellStyle name="Comma 6 2 5" xfId="1288" xr:uid="{00000000-0005-0000-0000-00004A070000}"/>
    <cellStyle name="Comma 6 2 6" xfId="4045" xr:uid="{00000000-0005-0000-0000-00004B070000}"/>
    <cellStyle name="Comma 6 2 6 2" xfId="4363" xr:uid="{00000000-0005-0000-0000-00004C070000}"/>
    <cellStyle name="Comma 6 2 6 2 2" xfId="4977" xr:uid="{00000000-0005-0000-0000-00004D070000}"/>
    <cellStyle name="Comma 6 2 6 3" xfId="4667" xr:uid="{00000000-0005-0000-0000-00004E070000}"/>
    <cellStyle name="Comma 6 2 7" xfId="4197" xr:uid="{00000000-0005-0000-0000-00004F070000}"/>
    <cellStyle name="Comma 6 2 7 2" xfId="4811" xr:uid="{00000000-0005-0000-0000-000050070000}"/>
    <cellStyle name="Comma 6 2 8" xfId="4509" xr:uid="{00000000-0005-0000-0000-000051070000}"/>
    <cellStyle name="Comma 6 2 9" xfId="3859" xr:uid="{00000000-0005-0000-0000-000052070000}"/>
    <cellStyle name="Comma 6 3" xfId="353" xr:uid="{00000000-0005-0000-0000-000053070000}"/>
    <cellStyle name="Comma 6 3 2" xfId="1289" xr:uid="{00000000-0005-0000-0000-000054070000}"/>
    <cellStyle name="Comma 6 3 2 2" xfId="5572" xr:uid="{00000000-0005-0000-0000-000055070000}"/>
    <cellStyle name="Comma 6 4" xfId="476" xr:uid="{00000000-0005-0000-0000-000056070000}"/>
    <cellStyle name="Comma 6 4 2" xfId="1291" xr:uid="{00000000-0005-0000-0000-000057070000}"/>
    <cellStyle name="Comma 6 4 3" xfId="1290" xr:uid="{00000000-0005-0000-0000-000058070000}"/>
    <cellStyle name="Comma 6 4 4" xfId="3913" xr:uid="{00000000-0005-0000-0000-000059070000}"/>
    <cellStyle name="Comma 6 5" xfId="1292" xr:uid="{00000000-0005-0000-0000-00005A070000}"/>
    <cellStyle name="Comma 6 5 2" xfId="1293" xr:uid="{00000000-0005-0000-0000-00005B070000}"/>
    <cellStyle name="Comma 6 5 2 2" xfId="4948" xr:uid="{00000000-0005-0000-0000-00005C070000}"/>
    <cellStyle name="Comma 6 5 2 3" xfId="4334" xr:uid="{00000000-0005-0000-0000-00005D070000}"/>
    <cellStyle name="Comma 6 5 2 4" xfId="5237" xr:uid="{00000000-0005-0000-0000-00005E070000}"/>
    <cellStyle name="Comma 6 5 3" xfId="3946" xr:uid="{00000000-0005-0000-0000-00005F070000}"/>
    <cellStyle name="Comma 6 5 4" xfId="5197" xr:uid="{00000000-0005-0000-0000-000060070000}"/>
    <cellStyle name="Comma 6 6" xfId="1294" xr:uid="{00000000-0005-0000-0000-000061070000}"/>
    <cellStyle name="Comma 6 6 2" xfId="1295" xr:uid="{00000000-0005-0000-0000-000062070000}"/>
    <cellStyle name="Comma 6 6 2 2" xfId="4963" xr:uid="{00000000-0005-0000-0000-000063070000}"/>
    <cellStyle name="Comma 6 6 2 3" xfId="4349" xr:uid="{00000000-0005-0000-0000-000064070000}"/>
    <cellStyle name="Comma 6 6 3" xfId="4653" xr:uid="{00000000-0005-0000-0000-000065070000}"/>
    <cellStyle name="Comma 6 6 4" xfId="4031" xr:uid="{00000000-0005-0000-0000-000066070000}"/>
    <cellStyle name="Comma 6 7" xfId="1296" xr:uid="{00000000-0005-0000-0000-000067070000}"/>
    <cellStyle name="Comma 6 7 2" xfId="1297" xr:uid="{00000000-0005-0000-0000-000068070000}"/>
    <cellStyle name="Comma 6 7 2 2" xfId="4794" xr:uid="{00000000-0005-0000-0000-000069070000}"/>
    <cellStyle name="Comma 6 7 2 3" xfId="8354" xr:uid="{00000000-0005-0000-0000-00006A070000}"/>
    <cellStyle name="Comma 6 7 3" xfId="4180" xr:uid="{00000000-0005-0000-0000-00006B070000}"/>
    <cellStyle name="Comma 6 7 4" xfId="8353" xr:uid="{00000000-0005-0000-0000-00006C070000}"/>
    <cellStyle name="Comma 6 8" xfId="1298" xr:uid="{00000000-0005-0000-0000-00006D070000}"/>
    <cellStyle name="Comma 6 8 2" xfId="4494" xr:uid="{00000000-0005-0000-0000-00006E070000}"/>
    <cellStyle name="Comma 6 8 3" xfId="5250" xr:uid="{00000000-0005-0000-0000-00006F070000}"/>
    <cellStyle name="Comma 6 9" xfId="3844" xr:uid="{00000000-0005-0000-0000-000070070000}"/>
    <cellStyle name="Comma 6_Copy of Lighting football ground 20-04-2012 -New (3) (2)" xfId="1299" xr:uid="{00000000-0005-0000-0000-000071070000}"/>
    <cellStyle name="Comma 7" xfId="54" xr:uid="{00000000-0005-0000-0000-000072070000}"/>
    <cellStyle name="Comma 7 10" xfId="3846" xr:uid="{00000000-0005-0000-0000-000073070000}"/>
    <cellStyle name="Comma 7 11" xfId="5130" xr:uid="{00000000-0005-0000-0000-000074070000}"/>
    <cellStyle name="Comma 7 2" xfId="480" xr:uid="{00000000-0005-0000-0000-000075070000}"/>
    <cellStyle name="Comma 7 2 10" xfId="5131" xr:uid="{00000000-0005-0000-0000-000076070000}"/>
    <cellStyle name="Comma 7 2 11" xfId="8240" xr:uid="{00000000-0005-0000-0000-000077070000}"/>
    <cellStyle name="Comma 7 2 2" xfId="1301" xr:uid="{00000000-0005-0000-0000-000078070000}"/>
    <cellStyle name="Comma 7 2 2 2" xfId="1302" xr:uid="{00000000-0005-0000-0000-000079070000}"/>
    <cellStyle name="Comma 7 2 3" xfId="1303" xr:uid="{00000000-0005-0000-0000-00007A070000}"/>
    <cellStyle name="Comma 7 2 3 2" xfId="1304" xr:uid="{00000000-0005-0000-0000-00007B070000}"/>
    <cellStyle name="Comma 7 2 4" xfId="1305" xr:uid="{00000000-0005-0000-0000-00007C070000}"/>
    <cellStyle name="Comma 7 2 5" xfId="1306" xr:uid="{00000000-0005-0000-0000-00007D070000}"/>
    <cellStyle name="Comma 7 2 6" xfId="1307" xr:uid="{00000000-0005-0000-0000-00007E070000}"/>
    <cellStyle name="Comma 7 2 6 2" xfId="1308" xr:uid="{00000000-0005-0000-0000-00007F070000}"/>
    <cellStyle name="Comma 7 2 6 2 2" xfId="4978" xr:uid="{00000000-0005-0000-0000-000080070000}"/>
    <cellStyle name="Comma 7 2 6 2 3" xfId="4364" xr:uid="{00000000-0005-0000-0000-000081070000}"/>
    <cellStyle name="Comma 7 2 6 3" xfId="4668" xr:uid="{00000000-0005-0000-0000-000082070000}"/>
    <cellStyle name="Comma 7 2 6 4" xfId="4046" xr:uid="{00000000-0005-0000-0000-000083070000}"/>
    <cellStyle name="Comma 7 2 7" xfId="1300" xr:uid="{00000000-0005-0000-0000-000084070000}"/>
    <cellStyle name="Comma 7 2 7 2" xfId="4812" xr:uid="{00000000-0005-0000-0000-000085070000}"/>
    <cellStyle name="Comma 7 2 7 3" xfId="4198" xr:uid="{00000000-0005-0000-0000-000086070000}"/>
    <cellStyle name="Comma 7 2 8" xfId="4510" xr:uid="{00000000-0005-0000-0000-000087070000}"/>
    <cellStyle name="Comma 7 2 9" xfId="3860" xr:uid="{00000000-0005-0000-0000-000088070000}"/>
    <cellStyle name="Comma 7 2_Copy of Lighting football ground 20-04-2012 -New (3) (2)" xfId="1309" xr:uid="{00000000-0005-0000-0000-000089070000}"/>
    <cellStyle name="Comma 7 3" xfId="1310" xr:uid="{00000000-0005-0000-0000-00008A070000}"/>
    <cellStyle name="Comma 7 3 2" xfId="1311" xr:uid="{00000000-0005-0000-0000-00008B070000}"/>
    <cellStyle name="Comma 7 3 2 2" xfId="5573" xr:uid="{00000000-0005-0000-0000-00008C070000}"/>
    <cellStyle name="Comma 7 3 2 3" xfId="8356" xr:uid="{00000000-0005-0000-0000-00008D070000}"/>
    <cellStyle name="Comma 7 3 3" xfId="3914" xr:uid="{00000000-0005-0000-0000-00008E070000}"/>
    <cellStyle name="Comma 7 3 4" xfId="8355" xr:uid="{00000000-0005-0000-0000-00008F070000}"/>
    <cellStyle name="Comma 7 4" xfId="1312" xr:uid="{00000000-0005-0000-0000-000090070000}"/>
    <cellStyle name="Comma 7 4 2" xfId="1313" xr:uid="{00000000-0005-0000-0000-000091070000}"/>
    <cellStyle name="Comma 7 4 2 2" xfId="4949" xr:uid="{00000000-0005-0000-0000-000092070000}"/>
    <cellStyle name="Comma 7 4 2 3" xfId="4335" xr:uid="{00000000-0005-0000-0000-000093070000}"/>
    <cellStyle name="Comma 7 4 2 4" xfId="5238" xr:uid="{00000000-0005-0000-0000-000094070000}"/>
    <cellStyle name="Comma 7 4 3" xfId="3947" xr:uid="{00000000-0005-0000-0000-000095070000}"/>
    <cellStyle name="Comma 7 4 3 2" xfId="5333" xr:uid="{00000000-0005-0000-0000-000096070000}"/>
    <cellStyle name="Comma 7 4 4" xfId="5198" xr:uid="{00000000-0005-0000-0000-000097070000}"/>
    <cellStyle name="Comma 7 5" xfId="1314" xr:uid="{00000000-0005-0000-0000-000098070000}"/>
    <cellStyle name="Comma 7 5 2" xfId="1315" xr:uid="{00000000-0005-0000-0000-000099070000}"/>
    <cellStyle name="Comma 7 5 2 2" xfId="4964" xr:uid="{00000000-0005-0000-0000-00009A070000}"/>
    <cellStyle name="Comma 7 5 2 2 2" xfId="5801" xr:uid="{00000000-0005-0000-0000-00009B070000}"/>
    <cellStyle name="Comma 7 5 2 3" xfId="4350" xr:uid="{00000000-0005-0000-0000-00009C070000}"/>
    <cellStyle name="Comma 7 5 3" xfId="4654" xr:uid="{00000000-0005-0000-0000-00009D070000}"/>
    <cellStyle name="Comma 7 5 3 2" xfId="5318" xr:uid="{00000000-0005-0000-0000-00009E070000}"/>
    <cellStyle name="Comma 7 5 4" xfId="4032" xr:uid="{00000000-0005-0000-0000-00009F070000}"/>
    <cellStyle name="Comma 7 6" xfId="1316" xr:uid="{00000000-0005-0000-0000-0000A0070000}"/>
    <cellStyle name="Comma 7 6 2" xfId="1317" xr:uid="{00000000-0005-0000-0000-0000A1070000}"/>
    <cellStyle name="Comma 7 6 2 2" xfId="4795" xr:uid="{00000000-0005-0000-0000-0000A2070000}"/>
    <cellStyle name="Comma 7 6 2 3" xfId="5771" xr:uid="{00000000-0005-0000-0000-0000A3070000}"/>
    <cellStyle name="Comma 7 6 2 4" xfId="8358" xr:uid="{00000000-0005-0000-0000-0000A4070000}"/>
    <cellStyle name="Comma 7 6 3" xfId="4181" xr:uid="{00000000-0005-0000-0000-0000A5070000}"/>
    <cellStyle name="Comma 7 6 4" xfId="8357" xr:uid="{00000000-0005-0000-0000-0000A6070000}"/>
    <cellStyle name="Comma 7 7" xfId="1318" xr:uid="{00000000-0005-0000-0000-0000A7070000}"/>
    <cellStyle name="Comma 7 7 2" xfId="4495" xr:uid="{00000000-0005-0000-0000-0000A8070000}"/>
    <cellStyle name="Comma 7 7 3" xfId="5279" xr:uid="{00000000-0005-0000-0000-0000A9070000}"/>
    <cellStyle name="Comma 7 8" xfId="1319" xr:uid="{00000000-0005-0000-0000-0000AA070000}"/>
    <cellStyle name="Comma 7 8 2" xfId="5165" xr:uid="{00000000-0005-0000-0000-0000AB070000}"/>
    <cellStyle name="Comma 7 9" xfId="1320" xr:uid="{00000000-0005-0000-0000-0000AC070000}"/>
    <cellStyle name="Comma 7_Copy of Lighting football ground 20-04-2012 -New (3) (2)" xfId="1321" xr:uid="{00000000-0005-0000-0000-0000AD070000}"/>
    <cellStyle name="Comma 8" xfId="55" xr:uid="{00000000-0005-0000-0000-0000AE070000}"/>
    <cellStyle name="Comma 8 2" xfId="56" xr:uid="{00000000-0005-0000-0000-0000AF070000}"/>
    <cellStyle name="Comma 8 2 2" xfId="1322" xr:uid="{00000000-0005-0000-0000-0000B0070000}"/>
    <cellStyle name="Comma 8 2 2 2" xfId="1323" xr:uid="{00000000-0005-0000-0000-0000B1070000}"/>
    <cellStyle name="Comma 8 2 2 3" xfId="3949" xr:uid="{00000000-0005-0000-0000-0000B2070000}"/>
    <cellStyle name="Comma 8 2 2 4" xfId="3916" xr:uid="{00000000-0005-0000-0000-0000B3070000}"/>
    <cellStyle name="Comma 8 2 3" xfId="1324" xr:uid="{00000000-0005-0000-0000-0000B4070000}"/>
    <cellStyle name="Comma 8 2 3 2" xfId="1325" xr:uid="{00000000-0005-0000-0000-0000B5070000}"/>
    <cellStyle name="Comma 8 2 4" xfId="1326" xr:uid="{00000000-0005-0000-0000-0000B6070000}"/>
    <cellStyle name="Comma 8 2 5" xfId="1327" xr:uid="{00000000-0005-0000-0000-0000B7070000}"/>
    <cellStyle name="Comma 8 2 6" xfId="1328" xr:uid="{00000000-0005-0000-0000-0000B8070000}"/>
    <cellStyle name="Comma 8 2 6 2" xfId="4802" xr:uid="{00000000-0005-0000-0000-0000B9070000}"/>
    <cellStyle name="Comma 8 2 6 3" xfId="4188" xr:uid="{00000000-0005-0000-0000-0000BA070000}"/>
    <cellStyle name="Comma 8 2 6 4" xfId="5212" xr:uid="{00000000-0005-0000-0000-0000BB070000}"/>
    <cellStyle name="Comma 8 2 7" xfId="4502" xr:uid="{00000000-0005-0000-0000-0000BC070000}"/>
    <cellStyle name="Comma 8 2 8" xfId="3852" xr:uid="{00000000-0005-0000-0000-0000BD070000}"/>
    <cellStyle name="Comma 8 2 9" xfId="5167" xr:uid="{00000000-0005-0000-0000-0000BE070000}"/>
    <cellStyle name="Comma 8 3" xfId="1329" xr:uid="{00000000-0005-0000-0000-0000BF070000}"/>
    <cellStyle name="Comma 8 3 2" xfId="1330" xr:uid="{00000000-0005-0000-0000-0000C0070000}"/>
    <cellStyle name="Comma 8 3 2 2" xfId="5574" xr:uid="{00000000-0005-0000-0000-0000C1070000}"/>
    <cellStyle name="Comma 8 3 2 3" xfId="8360" xr:uid="{00000000-0005-0000-0000-0000C2070000}"/>
    <cellStyle name="Comma 8 3 3" xfId="3861" xr:uid="{00000000-0005-0000-0000-0000C3070000}"/>
    <cellStyle name="Comma 8 3 4" xfId="8359" xr:uid="{00000000-0005-0000-0000-0000C4070000}"/>
    <cellStyle name="Comma 8 4" xfId="1331" xr:uid="{00000000-0005-0000-0000-0000C5070000}"/>
    <cellStyle name="Comma 8 4 2" xfId="1332" xr:uid="{00000000-0005-0000-0000-0000C6070000}"/>
    <cellStyle name="Comma 8 4 2 2" xfId="8362" xr:uid="{00000000-0005-0000-0000-0000C7070000}"/>
    <cellStyle name="Comma 8 4 3" xfId="3915" xr:uid="{00000000-0005-0000-0000-0000C8070000}"/>
    <cellStyle name="Comma 8 4 4" xfId="8361" xr:uid="{00000000-0005-0000-0000-0000C9070000}"/>
    <cellStyle name="Comma 8 5" xfId="1333" xr:uid="{00000000-0005-0000-0000-0000CA070000}"/>
    <cellStyle name="Comma 8 5 2" xfId="1334" xr:uid="{00000000-0005-0000-0000-0000CB070000}"/>
    <cellStyle name="Comma 8 5 2 2" xfId="4950" xr:uid="{00000000-0005-0000-0000-0000CC070000}"/>
    <cellStyle name="Comma 8 5 2 3" xfId="4336" xr:uid="{00000000-0005-0000-0000-0000CD070000}"/>
    <cellStyle name="Comma 8 5 2 4" xfId="5239" xr:uid="{00000000-0005-0000-0000-0000CE070000}"/>
    <cellStyle name="Comma 8 5 2 5" xfId="8364" xr:uid="{00000000-0005-0000-0000-0000CF070000}"/>
    <cellStyle name="Comma 8 5 3" xfId="3948" xr:uid="{00000000-0005-0000-0000-0000D0070000}"/>
    <cellStyle name="Comma 8 5 3 2" xfId="5778" xr:uid="{00000000-0005-0000-0000-0000D1070000}"/>
    <cellStyle name="Comma 8 5 4" xfId="5199" xr:uid="{00000000-0005-0000-0000-0000D2070000}"/>
    <cellStyle name="Comma 8 5 5" xfId="8363" xr:uid="{00000000-0005-0000-0000-0000D3070000}"/>
    <cellStyle name="Comma 8 6" xfId="1335" xr:uid="{00000000-0005-0000-0000-0000D4070000}"/>
    <cellStyle name="Comma 8 6 2" xfId="1336" xr:uid="{00000000-0005-0000-0000-0000D5070000}"/>
    <cellStyle name="Comma 8 6 2 2" xfId="8366" xr:uid="{00000000-0005-0000-0000-0000D6070000}"/>
    <cellStyle name="Comma 8 6 3" xfId="5297" xr:uid="{00000000-0005-0000-0000-0000D7070000}"/>
    <cellStyle name="Comma 8 6 4" xfId="8365" xr:uid="{00000000-0005-0000-0000-0000D8070000}"/>
    <cellStyle name="Comma 8 7" xfId="1337" xr:uid="{00000000-0005-0000-0000-0000D9070000}"/>
    <cellStyle name="Comma 8 8" xfId="3848" xr:uid="{00000000-0005-0000-0000-0000DA070000}"/>
    <cellStyle name="Comma 9" xfId="57" xr:uid="{00000000-0005-0000-0000-0000DB070000}"/>
    <cellStyle name="Comma 9 10" xfId="58" xr:uid="{00000000-0005-0000-0000-0000DC070000}"/>
    <cellStyle name="Comma 9 10 2" xfId="1338" xr:uid="{00000000-0005-0000-0000-0000DD070000}"/>
    <cellStyle name="Comma 9 11" xfId="59" xr:uid="{00000000-0005-0000-0000-0000DE070000}"/>
    <cellStyle name="Comma 9 11 2" xfId="1339" xr:uid="{00000000-0005-0000-0000-0000DF070000}"/>
    <cellStyle name="Comma 9 12" xfId="1340" xr:uid="{00000000-0005-0000-0000-0000E0070000}"/>
    <cellStyle name="Comma 9 12 2" xfId="5575" xr:uid="{00000000-0005-0000-0000-0000E1070000}"/>
    <cellStyle name="Comma 9 13" xfId="3950" xr:uid="{00000000-0005-0000-0000-0000E2070000}"/>
    <cellStyle name="Comma 9 13 2" xfId="4337" xr:uid="{00000000-0005-0000-0000-0000E3070000}"/>
    <cellStyle name="Comma 9 13 2 2" xfId="4951" xr:uid="{00000000-0005-0000-0000-0000E4070000}"/>
    <cellStyle name="Comma 9 13 2 3" xfId="5240" xr:uid="{00000000-0005-0000-0000-0000E5070000}"/>
    <cellStyle name="Comma 9 13 3" xfId="5200" xr:uid="{00000000-0005-0000-0000-0000E6070000}"/>
    <cellStyle name="Comma 9 14" xfId="4035" xr:uid="{00000000-0005-0000-0000-0000E7070000}"/>
    <cellStyle name="Comma 9 14 2" xfId="4353" xr:uid="{00000000-0005-0000-0000-0000E8070000}"/>
    <cellStyle name="Comma 9 14 2 2" xfId="4967" xr:uid="{00000000-0005-0000-0000-0000E9070000}"/>
    <cellStyle name="Comma 9 14 3" xfId="4657" xr:uid="{00000000-0005-0000-0000-0000EA070000}"/>
    <cellStyle name="Comma 9 15" xfId="4184" xr:uid="{00000000-0005-0000-0000-0000EB070000}"/>
    <cellStyle name="Comma 9 15 2" xfId="4798" xr:uid="{00000000-0005-0000-0000-0000EC070000}"/>
    <cellStyle name="Comma 9 16" xfId="4498" xr:uid="{00000000-0005-0000-0000-0000ED070000}"/>
    <cellStyle name="Comma 9 17" xfId="3849" xr:uid="{00000000-0005-0000-0000-0000EE070000}"/>
    <cellStyle name="Comma 9 2" xfId="60" xr:uid="{00000000-0005-0000-0000-0000EF070000}"/>
    <cellStyle name="Comma 9 2 10" xfId="3862" xr:uid="{00000000-0005-0000-0000-0000F0070000}"/>
    <cellStyle name="Comma 9 2 2" xfId="61" xr:uid="{00000000-0005-0000-0000-0000F1070000}"/>
    <cellStyle name="Comma 9 2 2 2" xfId="1341" xr:uid="{00000000-0005-0000-0000-0000F2070000}"/>
    <cellStyle name="Comma 9 2 2 3" xfId="1342" xr:uid="{00000000-0005-0000-0000-0000F3070000}"/>
    <cellStyle name="Comma 9 2 2 3 2" xfId="3952" xr:uid="{00000000-0005-0000-0000-0000F4070000}"/>
    <cellStyle name="Comma 9 2 3" xfId="62" xr:uid="{00000000-0005-0000-0000-0000F5070000}"/>
    <cellStyle name="Comma 9 2 3 2" xfId="1343" xr:uid="{00000000-0005-0000-0000-0000F6070000}"/>
    <cellStyle name="Comma 9 2 3 3" xfId="1344" xr:uid="{00000000-0005-0000-0000-0000F7070000}"/>
    <cellStyle name="Comma 9 2 3 3 2" xfId="3953" xr:uid="{00000000-0005-0000-0000-0000F8070000}"/>
    <cellStyle name="Comma 9 2 4" xfId="63" xr:uid="{00000000-0005-0000-0000-0000F9070000}"/>
    <cellStyle name="Comma 9 2 4 2" xfId="1345" xr:uid="{00000000-0005-0000-0000-0000FA070000}"/>
    <cellStyle name="Comma 9 2 4 2 2" xfId="3954" xr:uid="{00000000-0005-0000-0000-0000FB070000}"/>
    <cellStyle name="Comma 9 2 5" xfId="1346" xr:uid="{00000000-0005-0000-0000-0000FC070000}"/>
    <cellStyle name="Comma 9 2 5 2" xfId="3917" xr:uid="{00000000-0005-0000-0000-0000FD070000}"/>
    <cellStyle name="Comma 9 2 5 2 2" xfId="5576" xr:uid="{00000000-0005-0000-0000-0000FE070000}"/>
    <cellStyle name="Comma 9 2 6" xfId="1347" xr:uid="{00000000-0005-0000-0000-0000FF070000}"/>
    <cellStyle name="Comma 9 2 6 2" xfId="1348" xr:uid="{00000000-0005-0000-0000-000000080000}"/>
    <cellStyle name="Comma 9 2 6 3" xfId="3951" xr:uid="{00000000-0005-0000-0000-000001080000}"/>
    <cellStyle name="Comma 9 2 7" xfId="1349" xr:uid="{00000000-0005-0000-0000-000002080000}"/>
    <cellStyle name="Comma 9 2 7 2" xfId="4367" xr:uid="{00000000-0005-0000-0000-000003080000}"/>
    <cellStyle name="Comma 9 2 7 2 2" xfId="4981" xr:uid="{00000000-0005-0000-0000-000004080000}"/>
    <cellStyle name="Comma 9 2 7 3" xfId="4671" xr:uid="{00000000-0005-0000-0000-000005080000}"/>
    <cellStyle name="Comma 9 2 7 4" xfId="4049" xr:uid="{00000000-0005-0000-0000-000006080000}"/>
    <cellStyle name="Comma 9 2 8" xfId="4200" xr:uid="{00000000-0005-0000-0000-000007080000}"/>
    <cellStyle name="Comma 9 2 8 2" xfId="4815" xr:uid="{00000000-0005-0000-0000-000008080000}"/>
    <cellStyle name="Comma 9 2 9" xfId="4513" xr:uid="{00000000-0005-0000-0000-000009080000}"/>
    <cellStyle name="Comma 9 2_Copy of Lighting football ground 20-04-2012 -New (3) (2)" xfId="1350" xr:uid="{00000000-0005-0000-0000-00000A080000}"/>
    <cellStyle name="Comma 9 3" xfId="64" xr:uid="{00000000-0005-0000-0000-00000B080000}"/>
    <cellStyle name="Comma 9 3 2" xfId="1351" xr:uid="{00000000-0005-0000-0000-00000C080000}"/>
    <cellStyle name="Comma 9 3 2 2" xfId="1352" xr:uid="{00000000-0005-0000-0000-00000D080000}"/>
    <cellStyle name="Comma 9 3 2 2 2" xfId="8368" xr:uid="{00000000-0005-0000-0000-00000E080000}"/>
    <cellStyle name="Comma 9 3 2 3" xfId="8367" xr:uid="{00000000-0005-0000-0000-00000F080000}"/>
    <cellStyle name="Comma 9 3 3" xfId="1353" xr:uid="{00000000-0005-0000-0000-000010080000}"/>
    <cellStyle name="Comma 9 4" xfId="65" xr:uid="{00000000-0005-0000-0000-000011080000}"/>
    <cellStyle name="Comma 9 4 2" xfId="1354" xr:uid="{00000000-0005-0000-0000-000012080000}"/>
    <cellStyle name="Comma 9 5" xfId="66" xr:uid="{00000000-0005-0000-0000-000013080000}"/>
    <cellStyle name="Comma 9 5 2" xfId="1355" xr:uid="{00000000-0005-0000-0000-000014080000}"/>
    <cellStyle name="Comma 9 6" xfId="67" xr:uid="{00000000-0005-0000-0000-000015080000}"/>
    <cellStyle name="Comma 9 6 2" xfId="1356" xr:uid="{00000000-0005-0000-0000-000016080000}"/>
    <cellStyle name="Comma 9 7" xfId="68" xr:uid="{00000000-0005-0000-0000-000017080000}"/>
    <cellStyle name="Comma 9 7 2" xfId="1357" xr:uid="{00000000-0005-0000-0000-000018080000}"/>
    <cellStyle name="Comma 9 8" xfId="69" xr:uid="{00000000-0005-0000-0000-000019080000}"/>
    <cellStyle name="Comma 9 8 2" xfId="1358" xr:uid="{00000000-0005-0000-0000-00001A080000}"/>
    <cellStyle name="Comma 9 9" xfId="70" xr:uid="{00000000-0005-0000-0000-00001B080000}"/>
    <cellStyle name="Comma 9 9 2" xfId="1359" xr:uid="{00000000-0005-0000-0000-00001C080000}"/>
    <cellStyle name="Comma 9_Copy of Lighting football ground 20-04-2012 -New (3) (2)" xfId="1360" xr:uid="{00000000-0005-0000-0000-00001D080000}"/>
    <cellStyle name="Comma0" xfId="71" xr:uid="{00000000-0005-0000-0000-00001E080000}"/>
    <cellStyle name="Comma0 10" xfId="72" xr:uid="{00000000-0005-0000-0000-00001F080000}"/>
    <cellStyle name="Comma0 10 2" xfId="1361" xr:uid="{00000000-0005-0000-0000-000020080000}"/>
    <cellStyle name="Comma0 11" xfId="73" xr:uid="{00000000-0005-0000-0000-000021080000}"/>
    <cellStyle name="Comma0 11 2" xfId="1362" xr:uid="{00000000-0005-0000-0000-000022080000}"/>
    <cellStyle name="Comma0 12" xfId="74" xr:uid="{00000000-0005-0000-0000-000023080000}"/>
    <cellStyle name="Comma0 12 2" xfId="1363" xr:uid="{00000000-0005-0000-0000-000024080000}"/>
    <cellStyle name="Comma0 13" xfId="75" xr:uid="{00000000-0005-0000-0000-000025080000}"/>
    <cellStyle name="Comma0 13 2" xfId="1364" xr:uid="{00000000-0005-0000-0000-000026080000}"/>
    <cellStyle name="Comma0 14" xfId="76" xr:uid="{00000000-0005-0000-0000-000027080000}"/>
    <cellStyle name="Comma0 14 2" xfId="1365" xr:uid="{00000000-0005-0000-0000-000028080000}"/>
    <cellStyle name="Comma0 15" xfId="77" xr:uid="{00000000-0005-0000-0000-000029080000}"/>
    <cellStyle name="Comma0 15 2" xfId="1366" xr:uid="{00000000-0005-0000-0000-00002A080000}"/>
    <cellStyle name="Comma0 16" xfId="78" xr:uid="{00000000-0005-0000-0000-00002B080000}"/>
    <cellStyle name="Comma0 16 2" xfId="1367" xr:uid="{00000000-0005-0000-0000-00002C080000}"/>
    <cellStyle name="Comma0 17" xfId="79" xr:uid="{00000000-0005-0000-0000-00002D080000}"/>
    <cellStyle name="Comma0 17 2" xfId="1368" xr:uid="{00000000-0005-0000-0000-00002E080000}"/>
    <cellStyle name="Comma0 18" xfId="80" xr:uid="{00000000-0005-0000-0000-00002F080000}"/>
    <cellStyle name="Comma0 18 2" xfId="1369" xr:uid="{00000000-0005-0000-0000-000030080000}"/>
    <cellStyle name="Comma0 19" xfId="81" xr:uid="{00000000-0005-0000-0000-000031080000}"/>
    <cellStyle name="Comma0 19 2" xfId="1370" xr:uid="{00000000-0005-0000-0000-000032080000}"/>
    <cellStyle name="Comma0 2" xfId="82" xr:uid="{00000000-0005-0000-0000-000033080000}"/>
    <cellStyle name="Comma0 2 2" xfId="1371" xr:uid="{00000000-0005-0000-0000-000034080000}"/>
    <cellStyle name="Comma0 2 3" xfId="5290" xr:uid="{00000000-0005-0000-0000-000035080000}"/>
    <cellStyle name="Comma0 20" xfId="83" xr:uid="{00000000-0005-0000-0000-000036080000}"/>
    <cellStyle name="Comma0 20 2" xfId="1372" xr:uid="{00000000-0005-0000-0000-000037080000}"/>
    <cellStyle name="Comma0 21" xfId="84" xr:uid="{00000000-0005-0000-0000-000038080000}"/>
    <cellStyle name="Comma0 21 2" xfId="1373" xr:uid="{00000000-0005-0000-0000-000039080000}"/>
    <cellStyle name="Comma0 22" xfId="85" xr:uid="{00000000-0005-0000-0000-00003A080000}"/>
    <cellStyle name="Comma0 22 2" xfId="1374" xr:uid="{00000000-0005-0000-0000-00003B080000}"/>
    <cellStyle name="Comma0 23" xfId="86" xr:uid="{00000000-0005-0000-0000-00003C080000}"/>
    <cellStyle name="Comma0 23 2" xfId="1375" xr:uid="{00000000-0005-0000-0000-00003D080000}"/>
    <cellStyle name="Comma0 24" xfId="87" xr:uid="{00000000-0005-0000-0000-00003E080000}"/>
    <cellStyle name="Comma0 24 2" xfId="1376" xr:uid="{00000000-0005-0000-0000-00003F080000}"/>
    <cellStyle name="Comma0 25" xfId="88" xr:uid="{00000000-0005-0000-0000-000040080000}"/>
    <cellStyle name="Comma0 25 2" xfId="1377" xr:uid="{00000000-0005-0000-0000-000041080000}"/>
    <cellStyle name="Comma0 26" xfId="89" xr:uid="{00000000-0005-0000-0000-000042080000}"/>
    <cellStyle name="Comma0 26 2" xfId="1378" xr:uid="{00000000-0005-0000-0000-000043080000}"/>
    <cellStyle name="Comma0 27" xfId="90" xr:uid="{00000000-0005-0000-0000-000044080000}"/>
    <cellStyle name="Comma0 27 2" xfId="1379" xr:uid="{00000000-0005-0000-0000-000045080000}"/>
    <cellStyle name="Comma0 28" xfId="91" xr:uid="{00000000-0005-0000-0000-000046080000}"/>
    <cellStyle name="Comma0 28 2" xfId="1380" xr:uid="{00000000-0005-0000-0000-000047080000}"/>
    <cellStyle name="Comma0 29" xfId="92" xr:uid="{00000000-0005-0000-0000-000048080000}"/>
    <cellStyle name="Comma0 29 2" xfId="1381" xr:uid="{00000000-0005-0000-0000-000049080000}"/>
    <cellStyle name="Comma0 3" xfId="93" xr:uid="{00000000-0005-0000-0000-00004A080000}"/>
    <cellStyle name="Comma0 3 2" xfId="1382" xr:uid="{00000000-0005-0000-0000-00004B080000}"/>
    <cellStyle name="Comma0 30" xfId="94" xr:uid="{00000000-0005-0000-0000-00004C080000}"/>
    <cellStyle name="Comma0 30 2" xfId="1383" xr:uid="{00000000-0005-0000-0000-00004D080000}"/>
    <cellStyle name="Comma0 31" xfId="95" xr:uid="{00000000-0005-0000-0000-00004E080000}"/>
    <cellStyle name="Comma0 31 2" xfId="1384" xr:uid="{00000000-0005-0000-0000-00004F080000}"/>
    <cellStyle name="Comma0 32" xfId="96" xr:uid="{00000000-0005-0000-0000-000050080000}"/>
    <cellStyle name="Comma0 32 2" xfId="1385" xr:uid="{00000000-0005-0000-0000-000051080000}"/>
    <cellStyle name="Comma0 33" xfId="97" xr:uid="{00000000-0005-0000-0000-000052080000}"/>
    <cellStyle name="Comma0 33 2" xfId="1386" xr:uid="{00000000-0005-0000-0000-000053080000}"/>
    <cellStyle name="Comma0 34" xfId="98" xr:uid="{00000000-0005-0000-0000-000054080000}"/>
    <cellStyle name="Comma0 34 2" xfId="1387" xr:uid="{00000000-0005-0000-0000-000055080000}"/>
    <cellStyle name="Comma0 35" xfId="354" xr:uid="{00000000-0005-0000-0000-000056080000}"/>
    <cellStyle name="Comma0 35 2" xfId="1388" xr:uid="{00000000-0005-0000-0000-000057080000}"/>
    <cellStyle name="Comma0 36" xfId="1389" xr:uid="{00000000-0005-0000-0000-000058080000}"/>
    <cellStyle name="Comma0 4" xfId="99" xr:uid="{00000000-0005-0000-0000-000059080000}"/>
    <cellStyle name="Comma0 4 2" xfId="1390" xr:uid="{00000000-0005-0000-0000-00005A080000}"/>
    <cellStyle name="Comma0 5" xfId="100" xr:uid="{00000000-0005-0000-0000-00005B080000}"/>
    <cellStyle name="Comma0 5 2" xfId="1391" xr:uid="{00000000-0005-0000-0000-00005C080000}"/>
    <cellStyle name="Comma0 6" xfId="101" xr:uid="{00000000-0005-0000-0000-00005D080000}"/>
    <cellStyle name="Comma0 6 2" xfId="1392" xr:uid="{00000000-0005-0000-0000-00005E080000}"/>
    <cellStyle name="Comma0 7" xfId="102" xr:uid="{00000000-0005-0000-0000-00005F080000}"/>
    <cellStyle name="Comma0 7 2" xfId="1393" xr:uid="{00000000-0005-0000-0000-000060080000}"/>
    <cellStyle name="Comma0 8" xfId="103" xr:uid="{00000000-0005-0000-0000-000061080000}"/>
    <cellStyle name="Comma0 8 2" xfId="1394" xr:uid="{00000000-0005-0000-0000-000062080000}"/>
    <cellStyle name="Comma0 9" xfId="104" xr:uid="{00000000-0005-0000-0000-000063080000}"/>
    <cellStyle name="Comma0 9 2" xfId="1395" xr:uid="{00000000-0005-0000-0000-000064080000}"/>
    <cellStyle name="Comma1" xfId="1396" xr:uid="{00000000-0005-0000-0000-000065080000}"/>
    <cellStyle name="Comma1 2" xfId="1397" xr:uid="{00000000-0005-0000-0000-000066080000}"/>
    <cellStyle name="Comma2" xfId="1398" xr:uid="{00000000-0005-0000-0000-000067080000}"/>
    <cellStyle name="Comma3" xfId="1399" xr:uid="{00000000-0005-0000-0000-000068080000}"/>
    <cellStyle name="Comma3 2" xfId="1400" xr:uid="{00000000-0005-0000-0000-000069080000}"/>
    <cellStyle name="Currency" xfId="3792" builtinId="4"/>
    <cellStyle name="Currency [00]" xfId="1401" xr:uid="{00000000-0005-0000-0000-00006B080000}"/>
    <cellStyle name="Currency [00] 2" xfId="1402" xr:uid="{00000000-0005-0000-0000-00006C080000}"/>
    <cellStyle name="Currency [00] 2 2" xfId="1403" xr:uid="{00000000-0005-0000-0000-00006D080000}"/>
    <cellStyle name="Currency [00] 3" xfId="1404" xr:uid="{00000000-0005-0000-0000-00006E080000}"/>
    <cellStyle name="Currency [00] 3 2" xfId="1405" xr:uid="{00000000-0005-0000-0000-00006F080000}"/>
    <cellStyle name="Currency [00] 4" xfId="1406" xr:uid="{00000000-0005-0000-0000-000070080000}"/>
    <cellStyle name="Currency [00] 4 2" xfId="1407" xr:uid="{00000000-0005-0000-0000-000071080000}"/>
    <cellStyle name="Currency [00] 5" xfId="1408" xr:uid="{00000000-0005-0000-0000-000072080000}"/>
    <cellStyle name="Currency [00] 5 2" xfId="1409" xr:uid="{00000000-0005-0000-0000-000073080000}"/>
    <cellStyle name="Currency [00] 6" xfId="1410" xr:uid="{00000000-0005-0000-0000-000074080000}"/>
    <cellStyle name="Currency 10" xfId="105" xr:uid="{00000000-0005-0000-0000-000075080000}"/>
    <cellStyle name="Currency 10 2" xfId="1411" xr:uid="{00000000-0005-0000-0000-000076080000}"/>
    <cellStyle name="Currency 11" xfId="106" xr:uid="{00000000-0005-0000-0000-000077080000}"/>
    <cellStyle name="Currency 11 2" xfId="1412" xr:uid="{00000000-0005-0000-0000-000078080000}"/>
    <cellStyle name="Currency 12" xfId="107" xr:uid="{00000000-0005-0000-0000-000079080000}"/>
    <cellStyle name="Currency 12 2" xfId="1413" xr:uid="{00000000-0005-0000-0000-00007A080000}"/>
    <cellStyle name="Currency 13" xfId="108" xr:uid="{00000000-0005-0000-0000-00007B080000}"/>
    <cellStyle name="Currency 13 2" xfId="1414" xr:uid="{00000000-0005-0000-0000-00007C080000}"/>
    <cellStyle name="Currency 14" xfId="109" xr:uid="{00000000-0005-0000-0000-00007D080000}"/>
    <cellStyle name="Currency 14 2" xfId="1415" xr:uid="{00000000-0005-0000-0000-00007E080000}"/>
    <cellStyle name="Currency 15" xfId="110" xr:uid="{00000000-0005-0000-0000-00007F080000}"/>
    <cellStyle name="Currency 15 2" xfId="1417" xr:uid="{00000000-0005-0000-0000-000080080000}"/>
    <cellStyle name="Currency 15 2 2" xfId="1418" xr:uid="{00000000-0005-0000-0000-000081080000}"/>
    <cellStyle name="Currency 15 2 2 2" xfId="5003" xr:uid="{00000000-0005-0000-0000-000082080000}"/>
    <cellStyle name="Currency 15 2 2 3" xfId="4389" xr:uid="{00000000-0005-0000-0000-000083080000}"/>
    <cellStyle name="Currency 15 2 3" xfId="4693" xr:uid="{00000000-0005-0000-0000-000084080000}"/>
    <cellStyle name="Currency 15 2 4" xfId="4077" xr:uid="{00000000-0005-0000-0000-000085080000}"/>
    <cellStyle name="Currency 15 3" xfId="1419" xr:uid="{00000000-0005-0000-0000-000086080000}"/>
    <cellStyle name="Currency 15 3 2" xfId="4844" xr:uid="{00000000-0005-0000-0000-000087080000}"/>
    <cellStyle name="Currency 15 3 3" xfId="4229" xr:uid="{00000000-0005-0000-0000-000088080000}"/>
    <cellStyle name="Currency 15 4" xfId="1416" xr:uid="{00000000-0005-0000-0000-000089080000}"/>
    <cellStyle name="Currency 15 4 2" xfId="4540" xr:uid="{00000000-0005-0000-0000-00008A080000}"/>
    <cellStyle name="Currency 16" xfId="111" xr:uid="{00000000-0005-0000-0000-00008B080000}"/>
    <cellStyle name="Currency 16 2" xfId="1420" xr:uid="{00000000-0005-0000-0000-00008C080000}"/>
    <cellStyle name="Currency 17" xfId="112" xr:uid="{00000000-0005-0000-0000-00008D080000}"/>
    <cellStyle name="Currency 17 2" xfId="1421" xr:uid="{00000000-0005-0000-0000-00008E080000}"/>
    <cellStyle name="Currency 18" xfId="113" xr:uid="{00000000-0005-0000-0000-00008F080000}"/>
    <cellStyle name="Currency 18 2" xfId="1422" xr:uid="{00000000-0005-0000-0000-000090080000}"/>
    <cellStyle name="Currency 19" xfId="114" xr:uid="{00000000-0005-0000-0000-000091080000}"/>
    <cellStyle name="Currency 19 2" xfId="1423" xr:uid="{00000000-0005-0000-0000-000092080000}"/>
    <cellStyle name="Currency 2" xfId="5" xr:uid="{00000000-0005-0000-0000-000093080000}"/>
    <cellStyle name="Currency 2 2" xfId="115" xr:uid="{00000000-0005-0000-0000-000094080000}"/>
    <cellStyle name="Currency 2 2 2" xfId="473" xr:uid="{00000000-0005-0000-0000-000095080000}"/>
    <cellStyle name="Currency 2 2 2 2" xfId="1425" xr:uid="{00000000-0005-0000-0000-000096080000}"/>
    <cellStyle name="Currency 2 2 2 2 2" xfId="1426" xr:uid="{00000000-0005-0000-0000-000097080000}"/>
    <cellStyle name="Currency 2 2 2 3" xfId="1427" xr:uid="{00000000-0005-0000-0000-000098080000}"/>
    <cellStyle name="Currency 2 2 3" xfId="1428" xr:uid="{00000000-0005-0000-0000-000099080000}"/>
    <cellStyle name="Currency 2 2 3 2" xfId="1429" xr:uid="{00000000-0005-0000-0000-00009A080000}"/>
    <cellStyle name="Currency 2 2 3 2 2" xfId="1430" xr:uid="{00000000-0005-0000-0000-00009B080000}"/>
    <cellStyle name="Currency 2 2 3 3" xfId="1431" xr:uid="{00000000-0005-0000-0000-00009C080000}"/>
    <cellStyle name="Currency 2 2 4" xfId="1432" xr:uid="{00000000-0005-0000-0000-00009D080000}"/>
    <cellStyle name="Currency 2 2 4 2" xfId="1433" xr:uid="{00000000-0005-0000-0000-00009E080000}"/>
    <cellStyle name="Currency 2 2 5" xfId="1434" xr:uid="{00000000-0005-0000-0000-00009F080000}"/>
    <cellStyle name="Currency 2 2 5 2" xfId="1435" xr:uid="{00000000-0005-0000-0000-0000A0080000}"/>
    <cellStyle name="Currency 2 2 6" xfId="1436" xr:uid="{00000000-0005-0000-0000-0000A1080000}"/>
    <cellStyle name="Currency 2 2 6 2" xfId="1437" xr:uid="{00000000-0005-0000-0000-0000A2080000}"/>
    <cellStyle name="Currency 2 2 6 2 2" xfId="5004" xr:uid="{00000000-0005-0000-0000-0000A3080000}"/>
    <cellStyle name="Currency 2 2 6 2 3" xfId="4390" xr:uid="{00000000-0005-0000-0000-0000A4080000}"/>
    <cellStyle name="Currency 2 2 6 3" xfId="4694" xr:uid="{00000000-0005-0000-0000-0000A5080000}"/>
    <cellStyle name="Currency 2 2 6 4" xfId="4078" xr:uid="{00000000-0005-0000-0000-0000A6080000}"/>
    <cellStyle name="Currency 2 2 7" xfId="1438" xr:uid="{00000000-0005-0000-0000-0000A7080000}"/>
    <cellStyle name="Currency 2 2 7 2" xfId="4845" xr:uid="{00000000-0005-0000-0000-0000A8080000}"/>
    <cellStyle name="Currency 2 2 7 3" xfId="4230" xr:uid="{00000000-0005-0000-0000-0000A9080000}"/>
    <cellStyle name="Currency 2 2 8" xfId="1424" xr:uid="{00000000-0005-0000-0000-0000AA080000}"/>
    <cellStyle name="Currency 2 2 8 2" xfId="4543" xr:uid="{00000000-0005-0000-0000-0000AB080000}"/>
    <cellStyle name="Currency 2 3" xfId="218" xr:uid="{00000000-0005-0000-0000-0000AC080000}"/>
    <cellStyle name="Currency 2 3 2" xfId="482" xr:uid="{00000000-0005-0000-0000-0000AD080000}"/>
    <cellStyle name="Currency 2 3 2 2" xfId="1440" xr:uid="{00000000-0005-0000-0000-0000AE080000}"/>
    <cellStyle name="Currency 2 3 2 2 2" xfId="1441" xr:uid="{00000000-0005-0000-0000-0000AF080000}"/>
    <cellStyle name="Currency 2 3 2 3" xfId="1442" xr:uid="{00000000-0005-0000-0000-0000B0080000}"/>
    <cellStyle name="Currency 2 3 2 4" xfId="1439" xr:uid="{00000000-0005-0000-0000-0000B1080000}"/>
    <cellStyle name="Currency 2 3 2 5" xfId="5134" xr:uid="{00000000-0005-0000-0000-0000B2080000}"/>
    <cellStyle name="Currency 2 3 2 6" xfId="8241" xr:uid="{00000000-0005-0000-0000-0000B3080000}"/>
    <cellStyle name="Currency 2 3 3" xfId="1443" xr:uid="{00000000-0005-0000-0000-0000B4080000}"/>
    <cellStyle name="Currency 2 3 3 2" xfId="1444" xr:uid="{00000000-0005-0000-0000-0000B5080000}"/>
    <cellStyle name="Currency 2 3 3 2 2" xfId="1445" xr:uid="{00000000-0005-0000-0000-0000B6080000}"/>
    <cellStyle name="Currency 2 3 3 3" xfId="1446" xr:uid="{00000000-0005-0000-0000-0000B7080000}"/>
    <cellStyle name="Currency 2 3 4" xfId="1447" xr:uid="{00000000-0005-0000-0000-0000B8080000}"/>
    <cellStyle name="Currency 2 3 4 2" xfId="1448" xr:uid="{00000000-0005-0000-0000-0000B9080000}"/>
    <cellStyle name="Currency 2 3 5" xfId="1449" xr:uid="{00000000-0005-0000-0000-0000BA080000}"/>
    <cellStyle name="Currency 2 3 5 2" xfId="1450" xr:uid="{00000000-0005-0000-0000-0000BB080000}"/>
    <cellStyle name="Currency 2 3 6" xfId="1451" xr:uid="{00000000-0005-0000-0000-0000BC080000}"/>
    <cellStyle name="Currency 2 3 7" xfId="5133" xr:uid="{00000000-0005-0000-0000-0000BD080000}"/>
    <cellStyle name="Currency 2 4" xfId="355" xr:uid="{00000000-0005-0000-0000-0000BE080000}"/>
    <cellStyle name="Currency 2 4 2" xfId="1452" xr:uid="{00000000-0005-0000-0000-0000BF080000}"/>
    <cellStyle name="Currency 2 4 2 2" xfId="1453" xr:uid="{00000000-0005-0000-0000-0000C0080000}"/>
    <cellStyle name="Currency 2 4 3" xfId="1454" xr:uid="{00000000-0005-0000-0000-0000C1080000}"/>
    <cellStyle name="Currency 2 4 4" xfId="6137" xr:uid="{00000000-0005-0000-0000-0000C2080000}"/>
    <cellStyle name="Currency 2 5" xfId="461" xr:uid="{00000000-0005-0000-0000-0000C3080000}"/>
    <cellStyle name="Currency 2 5 2" xfId="1456" xr:uid="{00000000-0005-0000-0000-0000C4080000}"/>
    <cellStyle name="Currency 2 5 2 2" xfId="1457" xr:uid="{00000000-0005-0000-0000-0000C5080000}"/>
    <cellStyle name="Currency 2 5 3" xfId="1458" xr:uid="{00000000-0005-0000-0000-0000C6080000}"/>
    <cellStyle name="Currency 2 5 4" xfId="1455" xr:uid="{00000000-0005-0000-0000-0000C7080000}"/>
    <cellStyle name="Currency 2 5 5" xfId="8239" xr:uid="{00000000-0005-0000-0000-0000C8080000}"/>
    <cellStyle name="Currency 2 6" xfId="1459" xr:uid="{00000000-0005-0000-0000-0000C9080000}"/>
    <cellStyle name="Currency 2 6 2" xfId="1460" xr:uid="{00000000-0005-0000-0000-0000CA080000}"/>
    <cellStyle name="Currency 2 7" xfId="1461" xr:uid="{00000000-0005-0000-0000-0000CB080000}"/>
    <cellStyle name="Currency 2 7 2" xfId="1462" xr:uid="{00000000-0005-0000-0000-0000CC080000}"/>
    <cellStyle name="Currency 2 8" xfId="1463" xr:uid="{00000000-0005-0000-0000-0000CD080000}"/>
    <cellStyle name="Currency 2 8 2" xfId="1464" xr:uid="{00000000-0005-0000-0000-0000CE080000}"/>
    <cellStyle name="Currency 2 9" xfId="1465" xr:uid="{00000000-0005-0000-0000-0000CF080000}"/>
    <cellStyle name="Currency 20" xfId="116" xr:uid="{00000000-0005-0000-0000-0000D0080000}"/>
    <cellStyle name="Currency 20 2" xfId="1466" xr:uid="{00000000-0005-0000-0000-0000D1080000}"/>
    <cellStyle name="Currency 21" xfId="117" xr:uid="{00000000-0005-0000-0000-0000D2080000}"/>
    <cellStyle name="Currency 21 2" xfId="1467" xr:uid="{00000000-0005-0000-0000-0000D3080000}"/>
    <cellStyle name="Currency 22" xfId="118" xr:uid="{00000000-0005-0000-0000-0000D4080000}"/>
    <cellStyle name="Currency 22 2" xfId="1468" xr:uid="{00000000-0005-0000-0000-0000D5080000}"/>
    <cellStyle name="Currency 23" xfId="119" xr:uid="{00000000-0005-0000-0000-0000D6080000}"/>
    <cellStyle name="Currency 23 2" xfId="1469" xr:uid="{00000000-0005-0000-0000-0000D7080000}"/>
    <cellStyle name="Currency 24" xfId="120" xr:uid="{00000000-0005-0000-0000-0000D8080000}"/>
    <cellStyle name="Currency 24 2" xfId="1470" xr:uid="{00000000-0005-0000-0000-0000D9080000}"/>
    <cellStyle name="Currency 25" xfId="121" xr:uid="{00000000-0005-0000-0000-0000DA080000}"/>
    <cellStyle name="Currency 25 2" xfId="1472" xr:uid="{00000000-0005-0000-0000-0000DB080000}"/>
    <cellStyle name="Currency 25 2 2" xfId="1473" xr:uid="{00000000-0005-0000-0000-0000DC080000}"/>
    <cellStyle name="Currency 25 2 2 2" xfId="5005" xr:uid="{00000000-0005-0000-0000-0000DD080000}"/>
    <cellStyle name="Currency 25 2 2 3" xfId="4391" xr:uid="{00000000-0005-0000-0000-0000DE080000}"/>
    <cellStyle name="Currency 25 2 3" xfId="4695" xr:uid="{00000000-0005-0000-0000-0000DF080000}"/>
    <cellStyle name="Currency 25 2 4" xfId="4079" xr:uid="{00000000-0005-0000-0000-0000E0080000}"/>
    <cellStyle name="Currency 25 3" xfId="1474" xr:uid="{00000000-0005-0000-0000-0000E1080000}"/>
    <cellStyle name="Currency 25 3 2" xfId="4846" xr:uid="{00000000-0005-0000-0000-0000E2080000}"/>
    <cellStyle name="Currency 25 3 3" xfId="4231" xr:uid="{00000000-0005-0000-0000-0000E3080000}"/>
    <cellStyle name="Currency 25 4" xfId="1471" xr:uid="{00000000-0005-0000-0000-0000E4080000}"/>
    <cellStyle name="Currency 25 4 2" xfId="4544" xr:uid="{00000000-0005-0000-0000-0000E5080000}"/>
    <cellStyle name="Currency 26" xfId="213" xr:uid="{00000000-0005-0000-0000-0000E6080000}"/>
    <cellStyle name="Currency 26 2" xfId="1476" xr:uid="{00000000-0005-0000-0000-0000E7080000}"/>
    <cellStyle name="Currency 26 2 2" xfId="4860" xr:uid="{00000000-0005-0000-0000-0000E8080000}"/>
    <cellStyle name="Currency 26 2 3" xfId="4246" xr:uid="{00000000-0005-0000-0000-0000E9080000}"/>
    <cellStyle name="Currency 26 2 4" xfId="5225" xr:uid="{00000000-0005-0000-0000-0000EA080000}"/>
    <cellStyle name="Currency 26 2 5" xfId="8370" xr:uid="{00000000-0005-0000-0000-0000EB080000}"/>
    <cellStyle name="Currency 26 3" xfId="1475" xr:uid="{00000000-0005-0000-0000-0000EC080000}"/>
    <cellStyle name="Currency 26 3 2" xfId="4559" xr:uid="{00000000-0005-0000-0000-0000ED080000}"/>
    <cellStyle name="Currency 26 3 3" xfId="8369" xr:uid="{00000000-0005-0000-0000-0000EE080000}"/>
    <cellStyle name="Currency 26 4" xfId="3926" xr:uid="{00000000-0005-0000-0000-0000EF080000}"/>
    <cellStyle name="Currency 26 5" xfId="5185" xr:uid="{00000000-0005-0000-0000-0000F0080000}"/>
    <cellStyle name="Currency 26 6" xfId="8221" xr:uid="{00000000-0005-0000-0000-0000F1080000}"/>
    <cellStyle name="Currency 27" xfId="356" xr:uid="{00000000-0005-0000-0000-0000F2080000}"/>
    <cellStyle name="Currency 27 2" xfId="1477" xr:uid="{00000000-0005-0000-0000-0000F3080000}"/>
    <cellStyle name="Currency 27 2 2" xfId="5988" xr:uid="{00000000-0005-0000-0000-0000F4080000}"/>
    <cellStyle name="Currency 27 3" xfId="5560" xr:uid="{00000000-0005-0000-0000-0000F5080000}"/>
    <cellStyle name="Currency 28" xfId="3900" xr:uid="{00000000-0005-0000-0000-0000F6080000}"/>
    <cellStyle name="Currency 28 2" xfId="4065" xr:uid="{00000000-0005-0000-0000-0000F7080000}"/>
    <cellStyle name="Currency 28 2 2" xfId="4380" xr:uid="{00000000-0005-0000-0000-0000F8080000}"/>
    <cellStyle name="Currency 28 2 2 2" xfId="4994" xr:uid="{00000000-0005-0000-0000-0000F9080000}"/>
    <cellStyle name="Currency 28 2 3" xfId="4684" xr:uid="{00000000-0005-0000-0000-0000FA080000}"/>
    <cellStyle name="Currency 28 2 3 2" xfId="5787" xr:uid="{00000000-0005-0000-0000-0000FB080000}"/>
    <cellStyle name="Currency 28 3" xfId="4215" xr:uid="{00000000-0005-0000-0000-0000FC080000}"/>
    <cellStyle name="Currency 28 3 2" xfId="4830" xr:uid="{00000000-0005-0000-0000-0000FD080000}"/>
    <cellStyle name="Currency 28 4" xfId="4527" xr:uid="{00000000-0005-0000-0000-0000FE080000}"/>
    <cellStyle name="Currency 28 4 2" xfId="5306" xr:uid="{00000000-0005-0000-0000-0000FF080000}"/>
    <cellStyle name="Currency 29" xfId="3955" xr:uid="{00000000-0005-0000-0000-000000090000}"/>
    <cellStyle name="Currency 29 2" xfId="5759" xr:uid="{00000000-0005-0000-0000-000001090000}"/>
    <cellStyle name="Currency 3" xfId="122" xr:uid="{00000000-0005-0000-0000-000002090000}"/>
    <cellStyle name="Currency 3 10" xfId="6122" xr:uid="{00000000-0005-0000-0000-000003090000}"/>
    <cellStyle name="Currency 3 11" xfId="8454" xr:uid="{00000000-0005-0000-0000-000004090000}"/>
    <cellStyle name="Currency 3 2" xfId="123" xr:uid="{00000000-0005-0000-0000-000005090000}"/>
    <cellStyle name="Currency 3 2 2" xfId="124" xr:uid="{00000000-0005-0000-0000-000006090000}"/>
    <cellStyle name="Currency 3 2 2 2" xfId="1479" xr:uid="{00000000-0005-0000-0000-000007090000}"/>
    <cellStyle name="Currency 3 2 3" xfId="125" xr:uid="{00000000-0005-0000-0000-000008090000}"/>
    <cellStyle name="Currency 3 2 3 2" xfId="1480" xr:uid="{00000000-0005-0000-0000-000009090000}"/>
    <cellStyle name="Currency 3 2 4" xfId="126" xr:uid="{00000000-0005-0000-0000-00000A090000}"/>
    <cellStyle name="Currency 3 2 4 2" xfId="1481" xr:uid="{00000000-0005-0000-0000-00000B090000}"/>
    <cellStyle name="Currency 3 2 5" xfId="1482" xr:uid="{00000000-0005-0000-0000-00000C090000}"/>
    <cellStyle name="Currency 3 2 5 2" xfId="1483" xr:uid="{00000000-0005-0000-0000-00000D090000}"/>
    <cellStyle name="Currency 3 2 5 2 2" xfId="4392" xr:uid="{00000000-0005-0000-0000-00000E090000}"/>
    <cellStyle name="Currency 3 2 5 2 2 2" xfId="5006" xr:uid="{00000000-0005-0000-0000-00000F090000}"/>
    <cellStyle name="Currency 3 2 5 2 3" xfId="4696" xr:uid="{00000000-0005-0000-0000-000010090000}"/>
    <cellStyle name="Currency 3 2 5 2 4" xfId="4080" xr:uid="{00000000-0005-0000-0000-000011090000}"/>
    <cellStyle name="Currency 3 2 5 3" xfId="4232" xr:uid="{00000000-0005-0000-0000-000012090000}"/>
    <cellStyle name="Currency 3 2 5 3 2" xfId="4847" xr:uid="{00000000-0005-0000-0000-000013090000}"/>
    <cellStyle name="Currency 3 2 5 4" xfId="4545" xr:uid="{00000000-0005-0000-0000-000014090000}"/>
    <cellStyle name="Currency 3 2 5 5" xfId="3918" xr:uid="{00000000-0005-0000-0000-000015090000}"/>
    <cellStyle name="Currency 3 2 6" xfId="1484" xr:uid="{00000000-0005-0000-0000-000016090000}"/>
    <cellStyle name="Currency 3 2 6 2" xfId="4366" xr:uid="{00000000-0005-0000-0000-000017090000}"/>
    <cellStyle name="Currency 3 2 6 2 2" xfId="4980" xr:uid="{00000000-0005-0000-0000-000018090000}"/>
    <cellStyle name="Currency 3 2 6 3" xfId="4670" xr:uid="{00000000-0005-0000-0000-000019090000}"/>
    <cellStyle name="Currency 3 2 6 4" xfId="4048" xr:uid="{00000000-0005-0000-0000-00001A090000}"/>
    <cellStyle name="Currency 3 2 7" xfId="1478" xr:uid="{00000000-0005-0000-0000-00001B090000}"/>
    <cellStyle name="Currency 3 2 7 2" xfId="4814" xr:uid="{00000000-0005-0000-0000-00001C090000}"/>
    <cellStyle name="Currency 3 2 7 3" xfId="4199" xr:uid="{00000000-0005-0000-0000-00001D090000}"/>
    <cellStyle name="Currency 3 2 8" xfId="4512" xr:uid="{00000000-0005-0000-0000-00001E090000}"/>
    <cellStyle name="Currency 3 2 8 2" xfId="6164" xr:uid="{00000000-0005-0000-0000-00001F090000}"/>
    <cellStyle name="Currency 3 3" xfId="127" xr:uid="{00000000-0005-0000-0000-000020090000}"/>
    <cellStyle name="Currency 3 3 2" xfId="1485" xr:uid="{00000000-0005-0000-0000-000021090000}"/>
    <cellStyle name="Currency 3 4" xfId="128" xr:uid="{00000000-0005-0000-0000-000022090000}"/>
    <cellStyle name="Currency 3 4 2" xfId="1486" xr:uid="{00000000-0005-0000-0000-000023090000}"/>
    <cellStyle name="Currency 3 5" xfId="129" xr:uid="{00000000-0005-0000-0000-000024090000}"/>
    <cellStyle name="Currency 3 5 2" xfId="1487" xr:uid="{00000000-0005-0000-0000-000025090000}"/>
    <cellStyle name="Currency 3 6" xfId="1488" xr:uid="{00000000-0005-0000-0000-000026090000}"/>
    <cellStyle name="Currency 3 7" xfId="4034" xr:uid="{00000000-0005-0000-0000-000027090000}"/>
    <cellStyle name="Currency 3 7 2" xfId="4352" xr:uid="{00000000-0005-0000-0000-000028090000}"/>
    <cellStyle name="Currency 3 7 2 2" xfId="4966" xr:uid="{00000000-0005-0000-0000-000029090000}"/>
    <cellStyle name="Currency 3 7 2 2 2" xfId="5785" xr:uid="{00000000-0005-0000-0000-00002A090000}"/>
    <cellStyle name="Currency 3 7 3" xfId="4656" xr:uid="{00000000-0005-0000-0000-00002B090000}"/>
    <cellStyle name="Currency 3 7 3 2" xfId="5304" xr:uid="{00000000-0005-0000-0000-00002C090000}"/>
    <cellStyle name="Currency 3 8" xfId="4183" xr:uid="{00000000-0005-0000-0000-00002D090000}"/>
    <cellStyle name="Currency 3 8 2" xfId="4797" xr:uid="{00000000-0005-0000-0000-00002E090000}"/>
    <cellStyle name="Currency 3 8 2 2" xfId="5757" xr:uid="{00000000-0005-0000-0000-00002F090000}"/>
    <cellStyle name="Currency 3 9" xfId="4497" xr:uid="{00000000-0005-0000-0000-000030090000}"/>
    <cellStyle name="Currency 3 9 2" xfId="5253" xr:uid="{00000000-0005-0000-0000-000031090000}"/>
    <cellStyle name="Currency 30" xfId="3866" xr:uid="{00000000-0005-0000-0000-000032090000}"/>
    <cellStyle name="Currency 31" xfId="5256" xr:uid="{00000000-0005-0000-0000-000033090000}"/>
    <cellStyle name="Currency 32" xfId="5132" xr:uid="{00000000-0005-0000-0000-000034090000}"/>
    <cellStyle name="Currency 4" xfId="130" xr:uid="{00000000-0005-0000-0000-000035090000}"/>
    <cellStyle name="Currency 4 2" xfId="357" xr:uid="{00000000-0005-0000-0000-000036090000}"/>
    <cellStyle name="Currency 4 2 2" xfId="1489" xr:uid="{00000000-0005-0000-0000-000037090000}"/>
    <cellStyle name="Currency 4 2 2 2" xfId="5334" xr:uid="{00000000-0005-0000-0000-000038090000}"/>
    <cellStyle name="Currency 4 3" xfId="358" xr:uid="{00000000-0005-0000-0000-000039090000}"/>
    <cellStyle name="Currency 4 3 2" xfId="1490" xr:uid="{00000000-0005-0000-0000-00003A090000}"/>
    <cellStyle name="Currency 4 4" xfId="1491" xr:uid="{00000000-0005-0000-0000-00003B090000}"/>
    <cellStyle name="Currency 4 4 2" xfId="5282" xr:uid="{00000000-0005-0000-0000-00003C090000}"/>
    <cellStyle name="Currency 4 5" xfId="1492" xr:uid="{00000000-0005-0000-0000-00003D090000}"/>
    <cellStyle name="Currency 4 5 2" xfId="6139" xr:uid="{00000000-0005-0000-0000-00003E090000}"/>
    <cellStyle name="Currency 4 6" xfId="1493" xr:uid="{00000000-0005-0000-0000-00003F090000}"/>
    <cellStyle name="Currency 5" xfId="131" xr:uid="{00000000-0005-0000-0000-000040090000}"/>
    <cellStyle name="Currency 5 2" xfId="359" xr:uid="{00000000-0005-0000-0000-000041090000}"/>
    <cellStyle name="Currency 5 2 2" xfId="1494" xr:uid="{00000000-0005-0000-0000-000042090000}"/>
    <cellStyle name="Currency 5 3" xfId="360" xr:uid="{00000000-0005-0000-0000-000043090000}"/>
    <cellStyle name="Currency 5 3 2" xfId="1495" xr:uid="{00000000-0005-0000-0000-000044090000}"/>
    <cellStyle name="Currency 5 4" xfId="1496" xr:uid="{00000000-0005-0000-0000-000045090000}"/>
    <cellStyle name="Currency 5 4 2" xfId="6161" xr:uid="{00000000-0005-0000-0000-000046090000}"/>
    <cellStyle name="Currency 5 5" xfId="1497" xr:uid="{00000000-0005-0000-0000-000047090000}"/>
    <cellStyle name="Currency 5 6" xfId="1498" xr:uid="{00000000-0005-0000-0000-000048090000}"/>
    <cellStyle name="Currency 6" xfId="132" xr:uid="{00000000-0005-0000-0000-000049090000}"/>
    <cellStyle name="Currency 6 2" xfId="361" xr:uid="{00000000-0005-0000-0000-00004A090000}"/>
    <cellStyle name="Currency 6 2 2" xfId="1499" xr:uid="{00000000-0005-0000-0000-00004B090000}"/>
    <cellStyle name="Currency 6 3" xfId="1500" xr:uid="{00000000-0005-0000-0000-00004C090000}"/>
    <cellStyle name="Currency 60" xfId="5139" xr:uid="{00000000-0005-0000-0000-00004D090000}"/>
    <cellStyle name="Currency 7" xfId="133" xr:uid="{00000000-0005-0000-0000-00004E090000}"/>
    <cellStyle name="Currency 7 2" xfId="1501" xr:uid="{00000000-0005-0000-0000-00004F090000}"/>
    <cellStyle name="Currency 8" xfId="134" xr:uid="{00000000-0005-0000-0000-000050090000}"/>
    <cellStyle name="Currency 8 2" xfId="1502" xr:uid="{00000000-0005-0000-0000-000051090000}"/>
    <cellStyle name="Currency 9" xfId="135" xr:uid="{00000000-0005-0000-0000-000052090000}"/>
    <cellStyle name="Currency 9 2" xfId="1503" xr:uid="{00000000-0005-0000-0000-000053090000}"/>
    <cellStyle name="Currency0" xfId="136" xr:uid="{00000000-0005-0000-0000-000054090000}"/>
    <cellStyle name="Currency0 10" xfId="137" xr:uid="{00000000-0005-0000-0000-000055090000}"/>
    <cellStyle name="Currency0 10 2" xfId="1504" xr:uid="{00000000-0005-0000-0000-000056090000}"/>
    <cellStyle name="Currency0 11" xfId="138" xr:uid="{00000000-0005-0000-0000-000057090000}"/>
    <cellStyle name="Currency0 11 2" xfId="1505" xr:uid="{00000000-0005-0000-0000-000058090000}"/>
    <cellStyle name="Currency0 12" xfId="139" xr:uid="{00000000-0005-0000-0000-000059090000}"/>
    <cellStyle name="Currency0 12 2" xfId="1506" xr:uid="{00000000-0005-0000-0000-00005A090000}"/>
    <cellStyle name="Currency0 13" xfId="140" xr:uid="{00000000-0005-0000-0000-00005B090000}"/>
    <cellStyle name="Currency0 13 2" xfId="1507" xr:uid="{00000000-0005-0000-0000-00005C090000}"/>
    <cellStyle name="Currency0 14" xfId="141" xr:uid="{00000000-0005-0000-0000-00005D090000}"/>
    <cellStyle name="Currency0 14 2" xfId="1508" xr:uid="{00000000-0005-0000-0000-00005E090000}"/>
    <cellStyle name="Currency0 15" xfId="142" xr:uid="{00000000-0005-0000-0000-00005F090000}"/>
    <cellStyle name="Currency0 15 2" xfId="1509" xr:uid="{00000000-0005-0000-0000-000060090000}"/>
    <cellStyle name="Currency0 16" xfId="143" xr:uid="{00000000-0005-0000-0000-000061090000}"/>
    <cellStyle name="Currency0 16 2" xfId="1510" xr:uid="{00000000-0005-0000-0000-000062090000}"/>
    <cellStyle name="Currency0 17" xfId="144" xr:uid="{00000000-0005-0000-0000-000063090000}"/>
    <cellStyle name="Currency0 17 2" xfId="1511" xr:uid="{00000000-0005-0000-0000-000064090000}"/>
    <cellStyle name="Currency0 18" xfId="145" xr:uid="{00000000-0005-0000-0000-000065090000}"/>
    <cellStyle name="Currency0 18 2" xfId="1512" xr:uid="{00000000-0005-0000-0000-000066090000}"/>
    <cellStyle name="Currency0 19" xfId="146" xr:uid="{00000000-0005-0000-0000-000067090000}"/>
    <cellStyle name="Currency0 19 2" xfId="1513" xr:uid="{00000000-0005-0000-0000-000068090000}"/>
    <cellStyle name="Currency0 2" xfId="147" xr:uid="{00000000-0005-0000-0000-000069090000}"/>
    <cellStyle name="Currency0 2 2" xfId="1514" xr:uid="{00000000-0005-0000-0000-00006A090000}"/>
    <cellStyle name="Currency0 2 2 2" xfId="6165" xr:uid="{00000000-0005-0000-0000-00006B090000}"/>
    <cellStyle name="Currency0 20" xfId="148" xr:uid="{00000000-0005-0000-0000-00006C090000}"/>
    <cellStyle name="Currency0 20 2" xfId="1515" xr:uid="{00000000-0005-0000-0000-00006D090000}"/>
    <cellStyle name="Currency0 21" xfId="149" xr:uid="{00000000-0005-0000-0000-00006E090000}"/>
    <cellStyle name="Currency0 21 2" xfId="1516" xr:uid="{00000000-0005-0000-0000-00006F090000}"/>
    <cellStyle name="Currency0 22" xfId="150" xr:uid="{00000000-0005-0000-0000-000070090000}"/>
    <cellStyle name="Currency0 22 2" xfId="1517" xr:uid="{00000000-0005-0000-0000-000071090000}"/>
    <cellStyle name="Currency0 23" xfId="151" xr:uid="{00000000-0005-0000-0000-000072090000}"/>
    <cellStyle name="Currency0 23 2" xfId="1518" xr:uid="{00000000-0005-0000-0000-000073090000}"/>
    <cellStyle name="Currency0 24" xfId="152" xr:uid="{00000000-0005-0000-0000-000074090000}"/>
    <cellStyle name="Currency0 24 2" xfId="1519" xr:uid="{00000000-0005-0000-0000-000075090000}"/>
    <cellStyle name="Currency0 25" xfId="153" xr:uid="{00000000-0005-0000-0000-000076090000}"/>
    <cellStyle name="Currency0 25 2" xfId="1520" xr:uid="{00000000-0005-0000-0000-000077090000}"/>
    <cellStyle name="Currency0 26" xfId="154" xr:uid="{00000000-0005-0000-0000-000078090000}"/>
    <cellStyle name="Currency0 26 2" xfId="1521" xr:uid="{00000000-0005-0000-0000-000079090000}"/>
    <cellStyle name="Currency0 27" xfId="155" xr:uid="{00000000-0005-0000-0000-00007A090000}"/>
    <cellStyle name="Currency0 27 2" xfId="1522" xr:uid="{00000000-0005-0000-0000-00007B090000}"/>
    <cellStyle name="Currency0 28" xfId="156" xr:uid="{00000000-0005-0000-0000-00007C090000}"/>
    <cellStyle name="Currency0 28 2" xfId="1523" xr:uid="{00000000-0005-0000-0000-00007D090000}"/>
    <cellStyle name="Currency0 29" xfId="157" xr:uid="{00000000-0005-0000-0000-00007E090000}"/>
    <cellStyle name="Currency0 29 2" xfId="1524" xr:uid="{00000000-0005-0000-0000-00007F090000}"/>
    <cellStyle name="Currency0 3" xfId="158" xr:uid="{00000000-0005-0000-0000-000080090000}"/>
    <cellStyle name="Currency0 3 2" xfId="1525" xr:uid="{00000000-0005-0000-0000-000081090000}"/>
    <cellStyle name="Currency0 30" xfId="159" xr:uid="{00000000-0005-0000-0000-000082090000}"/>
    <cellStyle name="Currency0 30 2" xfId="1526" xr:uid="{00000000-0005-0000-0000-000083090000}"/>
    <cellStyle name="Currency0 31" xfId="160" xr:uid="{00000000-0005-0000-0000-000084090000}"/>
    <cellStyle name="Currency0 31 2" xfId="1527" xr:uid="{00000000-0005-0000-0000-000085090000}"/>
    <cellStyle name="Currency0 32" xfId="161" xr:uid="{00000000-0005-0000-0000-000086090000}"/>
    <cellStyle name="Currency0 32 2" xfId="1528" xr:uid="{00000000-0005-0000-0000-000087090000}"/>
    <cellStyle name="Currency0 33" xfId="162" xr:uid="{00000000-0005-0000-0000-000088090000}"/>
    <cellStyle name="Currency0 33 2" xfId="1529" xr:uid="{00000000-0005-0000-0000-000089090000}"/>
    <cellStyle name="Currency0 34" xfId="163" xr:uid="{00000000-0005-0000-0000-00008A090000}"/>
    <cellStyle name="Currency0 34 2" xfId="1530" xr:uid="{00000000-0005-0000-0000-00008B090000}"/>
    <cellStyle name="Currency0 35" xfId="1531" xr:uid="{00000000-0005-0000-0000-00008C090000}"/>
    <cellStyle name="Currency0 35 2" xfId="3956" xr:uid="{00000000-0005-0000-0000-00008D090000}"/>
    <cellStyle name="Currency0 36" xfId="6136" xr:uid="{00000000-0005-0000-0000-00008E090000}"/>
    <cellStyle name="Currency0 4" xfId="164" xr:uid="{00000000-0005-0000-0000-00008F090000}"/>
    <cellStyle name="Currency0 4 2" xfId="1532" xr:uid="{00000000-0005-0000-0000-000090090000}"/>
    <cellStyle name="Currency0 5" xfId="165" xr:uid="{00000000-0005-0000-0000-000091090000}"/>
    <cellStyle name="Currency0 5 2" xfId="1533" xr:uid="{00000000-0005-0000-0000-000092090000}"/>
    <cellStyle name="Currency0 6" xfId="166" xr:uid="{00000000-0005-0000-0000-000093090000}"/>
    <cellStyle name="Currency0 6 2" xfId="1534" xr:uid="{00000000-0005-0000-0000-000094090000}"/>
    <cellStyle name="Currency0 7" xfId="167" xr:uid="{00000000-0005-0000-0000-000095090000}"/>
    <cellStyle name="Currency0 7 2" xfId="1535" xr:uid="{00000000-0005-0000-0000-000096090000}"/>
    <cellStyle name="Currency0 8" xfId="168" xr:uid="{00000000-0005-0000-0000-000097090000}"/>
    <cellStyle name="Currency0 8 2" xfId="1536" xr:uid="{00000000-0005-0000-0000-000098090000}"/>
    <cellStyle name="Currency0 9" xfId="169" xr:uid="{00000000-0005-0000-0000-000099090000}"/>
    <cellStyle name="Currency0 9 2" xfId="1537" xr:uid="{00000000-0005-0000-0000-00009A090000}"/>
    <cellStyle name="D" xfId="1538" xr:uid="{00000000-0005-0000-0000-00009B090000}"/>
    <cellStyle name="D 2" xfId="8371" xr:uid="{00000000-0005-0000-0000-00009C090000}"/>
    <cellStyle name="D_EME BOQ_HVAC_Bagatelle_FINAL" xfId="1539" xr:uid="{00000000-0005-0000-0000-00009D090000}"/>
    <cellStyle name="D_EME BOQ_HVAC_Bagatelle_FINAL 2" xfId="8372" xr:uid="{00000000-0005-0000-0000-00009E090000}"/>
    <cellStyle name="D_TAC1029_EME_BOQ_HVAC_RevFINAL" xfId="1540" xr:uid="{00000000-0005-0000-0000-00009F090000}"/>
    <cellStyle name="D_TAC1029_EME_BOQ_HVAC_RevFINAL 2" xfId="8373" xr:uid="{00000000-0005-0000-0000-0000A0090000}"/>
    <cellStyle name="Date" xfId="219" xr:uid="{00000000-0005-0000-0000-0000A1090000}"/>
    <cellStyle name="Date (dd mmm yy)" xfId="1541" xr:uid="{00000000-0005-0000-0000-0000A2090000}"/>
    <cellStyle name="Date (dd mmm yy) 2" xfId="1542" xr:uid="{00000000-0005-0000-0000-0000A3090000}"/>
    <cellStyle name="Date 10" xfId="6134" xr:uid="{00000000-0005-0000-0000-0000A4090000}"/>
    <cellStyle name="Date 2" xfId="1543" xr:uid="{00000000-0005-0000-0000-0000A5090000}"/>
    <cellStyle name="Date 2 2" xfId="3957" xr:uid="{00000000-0005-0000-0000-0000A6090000}"/>
    <cellStyle name="Date 2 2 2" xfId="5479" xr:uid="{00000000-0005-0000-0000-0000A7090000}"/>
    <cellStyle name="Date 3" xfId="1544" xr:uid="{00000000-0005-0000-0000-0000A8090000}"/>
    <cellStyle name="Date 3 2" xfId="4066" xr:uid="{00000000-0005-0000-0000-0000A9090000}"/>
    <cellStyle name="Date 4" xfId="1545" xr:uid="{00000000-0005-0000-0000-0000AA090000}"/>
    <cellStyle name="Date 4 2" xfId="4056" xr:uid="{00000000-0005-0000-0000-0000AB090000}"/>
    <cellStyle name="Date 5" xfId="1546" xr:uid="{00000000-0005-0000-0000-0000AC090000}"/>
    <cellStyle name="Date 5 2" xfId="4053" xr:uid="{00000000-0005-0000-0000-0000AD090000}"/>
    <cellStyle name="Date 6" xfId="1547" xr:uid="{00000000-0005-0000-0000-0000AE090000}"/>
    <cellStyle name="Date 6 2" xfId="4073" xr:uid="{00000000-0005-0000-0000-0000AF090000}"/>
    <cellStyle name="Date 7" xfId="1548" xr:uid="{00000000-0005-0000-0000-0000B0090000}"/>
    <cellStyle name="Date 7 2" xfId="4055" xr:uid="{00000000-0005-0000-0000-0000B1090000}"/>
    <cellStyle name="Date 8" xfId="4076" xr:uid="{00000000-0005-0000-0000-0000B2090000}"/>
    <cellStyle name="Date 9" xfId="5366" xr:uid="{00000000-0005-0000-0000-0000B3090000}"/>
    <cellStyle name="Date Short" xfId="1549" xr:uid="{00000000-0005-0000-0000-0000B4090000}"/>
    <cellStyle name="Date_Certificate " xfId="1550" xr:uid="{00000000-0005-0000-0000-0000B5090000}"/>
    <cellStyle name="Date1" xfId="1551" xr:uid="{00000000-0005-0000-0000-0000B6090000}"/>
    <cellStyle name="Date1 2" xfId="4168" xr:uid="{00000000-0005-0000-0000-0000B7090000}"/>
    <cellStyle name="Date1 2 10" xfId="6218" xr:uid="{00000000-0005-0000-0000-0000B8090000}"/>
    <cellStyle name="Date1 2 10 2" xfId="7362" xr:uid="{00000000-0005-0000-0000-0000B9090000}"/>
    <cellStyle name="Date1 2 11" xfId="6457" xr:uid="{00000000-0005-0000-0000-0000BA090000}"/>
    <cellStyle name="Date1 2 11 2" xfId="7578" xr:uid="{00000000-0005-0000-0000-0000BB090000}"/>
    <cellStyle name="Date1 2 12" xfId="7186" xr:uid="{00000000-0005-0000-0000-0000BC090000}"/>
    <cellStyle name="Date1 2 2" xfId="5101" xr:uid="{00000000-0005-0000-0000-0000BD090000}"/>
    <cellStyle name="Date1 2 2 10" xfId="7243" xr:uid="{00000000-0005-0000-0000-0000BE090000}"/>
    <cellStyle name="Date1 2 2 2" xfId="5122" xr:uid="{00000000-0005-0000-0000-0000BF090000}"/>
    <cellStyle name="Date1 2 2 2 2" xfId="6712" xr:uid="{00000000-0005-0000-0000-0000C0090000}"/>
    <cellStyle name="Date1 2 2 2 2 2" xfId="7780" xr:uid="{00000000-0005-0000-0000-0000C1090000}"/>
    <cellStyle name="Date1 2 2 2 3" xfId="6855" xr:uid="{00000000-0005-0000-0000-0000C2090000}"/>
    <cellStyle name="Date1 2 2 2 3 2" xfId="7912" xr:uid="{00000000-0005-0000-0000-0000C3090000}"/>
    <cellStyle name="Date1 2 2 2 4" xfId="6961" xr:uid="{00000000-0005-0000-0000-0000C4090000}"/>
    <cellStyle name="Date1 2 2 2 4 2" xfId="8017" xr:uid="{00000000-0005-0000-0000-0000C5090000}"/>
    <cellStyle name="Date1 2 2 2 5" xfId="7019" xr:uid="{00000000-0005-0000-0000-0000C6090000}"/>
    <cellStyle name="Date1 2 2 2 5 2" xfId="8074" xr:uid="{00000000-0005-0000-0000-0000C7090000}"/>
    <cellStyle name="Date1 2 2 2 6" xfId="7123" xr:uid="{00000000-0005-0000-0000-0000C8090000}"/>
    <cellStyle name="Date1 2 2 2 6 2" xfId="8165" xr:uid="{00000000-0005-0000-0000-0000C9090000}"/>
    <cellStyle name="Date1 2 2 2 7" xfId="7278" xr:uid="{00000000-0005-0000-0000-0000CA090000}"/>
    <cellStyle name="Date1 2 2 3" xfId="6083" xr:uid="{00000000-0005-0000-0000-0000CB090000}"/>
    <cellStyle name="Date1 2 2 3 2" xfId="6740" xr:uid="{00000000-0005-0000-0000-0000CC090000}"/>
    <cellStyle name="Date1 2 2 3 2 2" xfId="7803" xr:uid="{00000000-0005-0000-0000-0000CD090000}"/>
    <cellStyle name="Date1 2 2 3 3" xfId="6878" xr:uid="{00000000-0005-0000-0000-0000CE090000}"/>
    <cellStyle name="Date1 2 2 3 3 2" xfId="7935" xr:uid="{00000000-0005-0000-0000-0000CF090000}"/>
    <cellStyle name="Date1 2 2 3 4" xfId="6981" xr:uid="{00000000-0005-0000-0000-0000D0090000}"/>
    <cellStyle name="Date1 2 2 3 4 2" xfId="8037" xr:uid="{00000000-0005-0000-0000-0000D1090000}"/>
    <cellStyle name="Date1 2 2 3 5" xfId="7042" xr:uid="{00000000-0005-0000-0000-0000D2090000}"/>
    <cellStyle name="Date1 2 2 3 5 2" xfId="8097" xr:uid="{00000000-0005-0000-0000-0000D3090000}"/>
    <cellStyle name="Date1 2 2 3 6" xfId="7148" xr:uid="{00000000-0005-0000-0000-0000D4090000}"/>
    <cellStyle name="Date1 2 2 3 6 2" xfId="8185" xr:uid="{00000000-0005-0000-0000-0000D5090000}"/>
    <cellStyle name="Date1 2 2 3 7" xfId="7298" xr:uid="{00000000-0005-0000-0000-0000D6090000}"/>
    <cellStyle name="Date1 2 2 4" xfId="6106" xr:uid="{00000000-0005-0000-0000-0000D7090000}"/>
    <cellStyle name="Date1 2 2 4 2" xfId="6763" xr:uid="{00000000-0005-0000-0000-0000D8090000}"/>
    <cellStyle name="Date1 2 2 4 2 2" xfId="7823" xr:uid="{00000000-0005-0000-0000-0000D9090000}"/>
    <cellStyle name="Date1 2 2 4 3" xfId="6898" xr:uid="{00000000-0005-0000-0000-0000DA090000}"/>
    <cellStyle name="Date1 2 2 4 3 2" xfId="7955" xr:uid="{00000000-0005-0000-0000-0000DB090000}"/>
    <cellStyle name="Date1 2 2 4 4" xfId="6999" xr:uid="{00000000-0005-0000-0000-0000DC090000}"/>
    <cellStyle name="Date1 2 2 4 4 2" xfId="8055" xr:uid="{00000000-0005-0000-0000-0000DD090000}"/>
    <cellStyle name="Date1 2 2 4 5" xfId="7062" xr:uid="{00000000-0005-0000-0000-0000DE090000}"/>
    <cellStyle name="Date1 2 2 4 5 2" xfId="8117" xr:uid="{00000000-0005-0000-0000-0000DF090000}"/>
    <cellStyle name="Date1 2 2 4 6" xfId="7168" xr:uid="{00000000-0005-0000-0000-0000E0090000}"/>
    <cellStyle name="Date1 2 2 4 6 2" xfId="8202" xr:uid="{00000000-0005-0000-0000-0000E1090000}"/>
    <cellStyle name="Date1 2 2 4 7" xfId="7315" xr:uid="{00000000-0005-0000-0000-0000E2090000}"/>
    <cellStyle name="Date1 2 2 5" xfId="6656" xr:uid="{00000000-0005-0000-0000-0000E3090000}"/>
    <cellStyle name="Date1 2 2 5 2" xfId="7736" xr:uid="{00000000-0005-0000-0000-0000E4090000}"/>
    <cellStyle name="Date1 2 2 6" xfId="6809" xr:uid="{00000000-0005-0000-0000-0000E5090000}"/>
    <cellStyle name="Date1 2 2 6 2" xfId="7866" xr:uid="{00000000-0005-0000-0000-0000E6090000}"/>
    <cellStyle name="Date1 2 2 7" xfId="6924" xr:uid="{00000000-0005-0000-0000-0000E7090000}"/>
    <cellStyle name="Date1 2 2 7 2" xfId="7980" xr:uid="{00000000-0005-0000-0000-0000E8090000}"/>
    <cellStyle name="Date1 2 2 8" xfId="6919" xr:uid="{00000000-0005-0000-0000-0000E9090000}"/>
    <cellStyle name="Date1 2 2 8 2" xfId="7975" xr:uid="{00000000-0005-0000-0000-0000EA090000}"/>
    <cellStyle name="Date1 2 2 9" xfId="7076" xr:uid="{00000000-0005-0000-0000-0000EB090000}"/>
    <cellStyle name="Date1 2 2 9 2" xfId="8130" xr:uid="{00000000-0005-0000-0000-0000EC090000}"/>
    <cellStyle name="Date1 2 3" xfId="5744" xr:uid="{00000000-0005-0000-0000-0000ED090000}"/>
    <cellStyle name="Date1 2 3 2" xfId="6595" xr:uid="{00000000-0005-0000-0000-0000EE090000}"/>
    <cellStyle name="Date1 2 3 2 2" xfId="7684" xr:uid="{00000000-0005-0000-0000-0000EF090000}"/>
    <cellStyle name="Date1 2 3 3" xfId="6260" xr:uid="{00000000-0005-0000-0000-0000F0090000}"/>
    <cellStyle name="Date1 2 3 3 2" xfId="7403" xr:uid="{00000000-0005-0000-0000-0000F1090000}"/>
    <cellStyle name="Date1 2 3 4" xfId="6488" xr:uid="{00000000-0005-0000-0000-0000F2090000}"/>
    <cellStyle name="Date1 2 3 4 2" xfId="7601" xr:uid="{00000000-0005-0000-0000-0000F3090000}"/>
    <cellStyle name="Date1 2 3 5" xfId="6630" xr:uid="{00000000-0005-0000-0000-0000F4090000}"/>
    <cellStyle name="Date1 2 3 5 2" xfId="7715" xr:uid="{00000000-0005-0000-0000-0000F5090000}"/>
    <cellStyle name="Date1 2 3 6" xfId="6325" xr:uid="{00000000-0005-0000-0000-0000F6090000}"/>
    <cellStyle name="Date1 2 3 6 2" xfId="7467" xr:uid="{00000000-0005-0000-0000-0000F7090000}"/>
    <cellStyle name="Date1 2 3 7" xfId="7229" xr:uid="{00000000-0005-0000-0000-0000F8090000}"/>
    <cellStyle name="Date1 2 4" xfId="6014" xr:uid="{00000000-0005-0000-0000-0000F9090000}"/>
    <cellStyle name="Date1 2 4 2" xfId="6667" xr:uid="{00000000-0005-0000-0000-0000FA090000}"/>
    <cellStyle name="Date1 2 4 2 2" xfId="7745" xr:uid="{00000000-0005-0000-0000-0000FB090000}"/>
    <cellStyle name="Date1 2 4 3" xfId="6819" xr:uid="{00000000-0005-0000-0000-0000FC090000}"/>
    <cellStyle name="Date1 2 4 3 2" xfId="7876" xr:uid="{00000000-0005-0000-0000-0000FD090000}"/>
    <cellStyle name="Date1 2 4 4" xfId="6931" xr:uid="{00000000-0005-0000-0000-0000FE090000}"/>
    <cellStyle name="Date1 2 4 4 2" xfId="7987" xr:uid="{00000000-0005-0000-0000-0000FF090000}"/>
    <cellStyle name="Date1 2 4 5" xfId="6393" xr:uid="{00000000-0005-0000-0000-0000000A0000}"/>
    <cellStyle name="Date1 2 4 5 2" xfId="7524" xr:uid="{00000000-0005-0000-0000-0000010A0000}"/>
    <cellStyle name="Date1 2 4 6" xfId="7085" xr:uid="{00000000-0005-0000-0000-0000020A0000}"/>
    <cellStyle name="Date1 2 4 6 2" xfId="8137" xr:uid="{00000000-0005-0000-0000-0000030A0000}"/>
    <cellStyle name="Date1 2 4 7" xfId="7250" xr:uid="{00000000-0005-0000-0000-0000040A0000}"/>
    <cellStyle name="Date1 2 5" xfId="6053" xr:uid="{00000000-0005-0000-0000-0000050A0000}"/>
    <cellStyle name="Date1 2 5 2" xfId="6706" xr:uid="{00000000-0005-0000-0000-0000060A0000}"/>
    <cellStyle name="Date1 2 5 2 2" xfId="7775" xr:uid="{00000000-0005-0000-0000-0000070A0000}"/>
    <cellStyle name="Date1 2 5 3" xfId="6850" xr:uid="{00000000-0005-0000-0000-0000080A0000}"/>
    <cellStyle name="Date1 2 5 3 2" xfId="7907" xr:uid="{00000000-0005-0000-0000-0000090A0000}"/>
    <cellStyle name="Date1 2 5 4" xfId="6956" xr:uid="{00000000-0005-0000-0000-00000A0A0000}"/>
    <cellStyle name="Date1 2 5 4 2" xfId="8012" xr:uid="{00000000-0005-0000-0000-00000B0A0000}"/>
    <cellStyle name="Date1 2 5 5" xfId="7014" xr:uid="{00000000-0005-0000-0000-00000C0A0000}"/>
    <cellStyle name="Date1 2 5 5 2" xfId="8069" xr:uid="{00000000-0005-0000-0000-00000D0A0000}"/>
    <cellStyle name="Date1 2 5 6" xfId="7118" xr:uid="{00000000-0005-0000-0000-00000E0A0000}"/>
    <cellStyle name="Date1 2 5 6 2" xfId="8161" xr:uid="{00000000-0005-0000-0000-00000F0A0000}"/>
    <cellStyle name="Date1 2 5 7" xfId="7274" xr:uid="{00000000-0005-0000-0000-0000100A0000}"/>
    <cellStyle name="Date1 2 6" xfId="6171" xr:uid="{00000000-0005-0000-0000-0000110A0000}"/>
    <cellStyle name="Date1 2 6 2" xfId="6780" xr:uid="{00000000-0005-0000-0000-0000120A0000}"/>
    <cellStyle name="Date1 2 6 2 2" xfId="7837" xr:uid="{00000000-0005-0000-0000-0000130A0000}"/>
    <cellStyle name="Date1 2 6 3" xfId="6916" xr:uid="{00000000-0005-0000-0000-0000140A0000}"/>
    <cellStyle name="Date1 2 6 3 2" xfId="7972" xr:uid="{00000000-0005-0000-0000-0000150A0000}"/>
    <cellStyle name="Date1 2 6 4" xfId="7069" xr:uid="{00000000-0005-0000-0000-0000160A0000}"/>
    <cellStyle name="Date1 2 6 4 2" xfId="8124" xr:uid="{00000000-0005-0000-0000-0000170A0000}"/>
    <cellStyle name="Date1 2 6 5" xfId="7176" xr:uid="{00000000-0005-0000-0000-0000180A0000}"/>
    <cellStyle name="Date1 2 6 5 2" xfId="8209" xr:uid="{00000000-0005-0000-0000-0000190A0000}"/>
    <cellStyle name="Date1 2 7" xfId="6376" xr:uid="{00000000-0005-0000-0000-00001A0A0000}"/>
    <cellStyle name="Date1 2 7 2" xfId="7509" xr:uid="{00000000-0005-0000-0000-00001B0A0000}"/>
    <cellStyle name="Date1 2 8" xfId="6468" xr:uid="{00000000-0005-0000-0000-00001C0A0000}"/>
    <cellStyle name="Date1 2 8 2" xfId="7586" xr:uid="{00000000-0005-0000-0000-00001D0A0000}"/>
    <cellStyle name="Date1 2 9" xfId="6382" xr:uid="{00000000-0005-0000-0000-00001E0A0000}"/>
    <cellStyle name="Date1 2 9 2" xfId="7515" xr:uid="{00000000-0005-0000-0000-00001F0A0000}"/>
    <cellStyle name="Date1 3" xfId="4636" xr:uid="{00000000-0005-0000-0000-0000200A0000}"/>
    <cellStyle name="Date1 3 10" xfId="7236" xr:uid="{00000000-0005-0000-0000-0000210A0000}"/>
    <cellStyle name="Date1 3 11" xfId="5992" xr:uid="{00000000-0005-0000-0000-0000220A0000}"/>
    <cellStyle name="Date1 3 2" xfId="5113" xr:uid="{00000000-0005-0000-0000-0000230A0000}"/>
    <cellStyle name="Date1 3 2 2" xfId="6698" xr:uid="{00000000-0005-0000-0000-0000240A0000}"/>
    <cellStyle name="Date1 3 2 2 2" xfId="7768" xr:uid="{00000000-0005-0000-0000-0000250A0000}"/>
    <cellStyle name="Date1 3 2 3" xfId="6843" xr:uid="{00000000-0005-0000-0000-0000260A0000}"/>
    <cellStyle name="Date1 3 2 3 2" xfId="7900" xr:uid="{00000000-0005-0000-0000-0000270A0000}"/>
    <cellStyle name="Date1 3 2 4" xfId="6950" xr:uid="{00000000-0005-0000-0000-0000280A0000}"/>
    <cellStyle name="Date1 3 2 4 2" xfId="8006" xr:uid="{00000000-0005-0000-0000-0000290A0000}"/>
    <cellStyle name="Date1 3 2 5" xfId="6911" xr:uid="{00000000-0005-0000-0000-00002A0A0000}"/>
    <cellStyle name="Date1 3 2 5 2" xfId="7967" xr:uid="{00000000-0005-0000-0000-00002B0A0000}"/>
    <cellStyle name="Date1 3 2 6" xfId="7111" xr:uid="{00000000-0005-0000-0000-00002C0A0000}"/>
    <cellStyle name="Date1 3 2 6 2" xfId="8155" xr:uid="{00000000-0005-0000-0000-00002D0A0000}"/>
    <cellStyle name="Date1 3 2 7" xfId="7268" xr:uid="{00000000-0005-0000-0000-00002E0A0000}"/>
    <cellStyle name="Date1 3 2 8" xfId="6045" xr:uid="{00000000-0005-0000-0000-00002F0A0000}"/>
    <cellStyle name="Date1 3 3" xfId="6067" xr:uid="{00000000-0005-0000-0000-0000300A0000}"/>
    <cellStyle name="Date1 3 3 2" xfId="6724" xr:uid="{00000000-0005-0000-0000-0000310A0000}"/>
    <cellStyle name="Date1 3 3 2 2" xfId="7790" xr:uid="{00000000-0005-0000-0000-0000320A0000}"/>
    <cellStyle name="Date1 3 3 3" xfId="6865" xr:uid="{00000000-0005-0000-0000-0000330A0000}"/>
    <cellStyle name="Date1 3 3 3 2" xfId="7922" xr:uid="{00000000-0005-0000-0000-0000340A0000}"/>
    <cellStyle name="Date1 3 3 4" xfId="6970" xr:uid="{00000000-0005-0000-0000-0000350A0000}"/>
    <cellStyle name="Date1 3 3 4 2" xfId="8026" xr:uid="{00000000-0005-0000-0000-0000360A0000}"/>
    <cellStyle name="Date1 3 3 5" xfId="7029" xr:uid="{00000000-0005-0000-0000-0000370A0000}"/>
    <cellStyle name="Date1 3 3 5 2" xfId="8084" xr:uid="{00000000-0005-0000-0000-0000380A0000}"/>
    <cellStyle name="Date1 3 3 6" xfId="7134" xr:uid="{00000000-0005-0000-0000-0000390A0000}"/>
    <cellStyle name="Date1 3 3 6 2" xfId="8174" xr:uid="{00000000-0005-0000-0000-00003A0A0000}"/>
    <cellStyle name="Date1 3 3 7" xfId="7287" xr:uid="{00000000-0005-0000-0000-00003B0A0000}"/>
    <cellStyle name="Date1 3 4" xfId="6093" xr:uid="{00000000-0005-0000-0000-00003C0A0000}"/>
    <cellStyle name="Date1 3 4 2" xfId="6750" xr:uid="{00000000-0005-0000-0000-00003D0A0000}"/>
    <cellStyle name="Date1 3 4 2 2" xfId="7812" xr:uid="{00000000-0005-0000-0000-00003E0A0000}"/>
    <cellStyle name="Date1 3 4 3" xfId="6887" xr:uid="{00000000-0005-0000-0000-00003F0A0000}"/>
    <cellStyle name="Date1 3 4 3 2" xfId="7944" xr:uid="{00000000-0005-0000-0000-0000400A0000}"/>
    <cellStyle name="Date1 3 4 4" xfId="6989" xr:uid="{00000000-0005-0000-0000-0000410A0000}"/>
    <cellStyle name="Date1 3 4 4 2" xfId="8045" xr:uid="{00000000-0005-0000-0000-0000420A0000}"/>
    <cellStyle name="Date1 3 4 5" xfId="7051" xr:uid="{00000000-0005-0000-0000-0000430A0000}"/>
    <cellStyle name="Date1 3 4 5 2" xfId="8106" xr:uid="{00000000-0005-0000-0000-0000440A0000}"/>
    <cellStyle name="Date1 3 4 6" xfId="7157" xr:uid="{00000000-0005-0000-0000-0000450A0000}"/>
    <cellStyle name="Date1 3 4 6 2" xfId="8193" xr:uid="{00000000-0005-0000-0000-0000460A0000}"/>
    <cellStyle name="Date1 3 4 7" xfId="7306" xr:uid="{00000000-0005-0000-0000-0000470A0000}"/>
    <cellStyle name="Date1 3 5" xfId="6644" xr:uid="{00000000-0005-0000-0000-0000480A0000}"/>
    <cellStyle name="Date1 3 5 2" xfId="7726" xr:uid="{00000000-0005-0000-0000-0000490A0000}"/>
    <cellStyle name="Date1 3 6" xfId="6797" xr:uid="{00000000-0005-0000-0000-00004A0A0000}"/>
    <cellStyle name="Date1 3 6 2" xfId="7854" xr:uid="{00000000-0005-0000-0000-00004B0A0000}"/>
    <cellStyle name="Date1 3 7" xfId="6449" xr:uid="{00000000-0005-0000-0000-00004C0A0000}"/>
    <cellStyle name="Date1 3 7 2" xfId="7570" xr:uid="{00000000-0005-0000-0000-00004D0A0000}"/>
    <cellStyle name="Date1 3 8" xfId="6613" xr:uid="{00000000-0005-0000-0000-00004E0A0000}"/>
    <cellStyle name="Date1 3 8 2" xfId="7700" xr:uid="{00000000-0005-0000-0000-00004F0A0000}"/>
    <cellStyle name="Date1 3 9" xfId="6179" xr:uid="{00000000-0005-0000-0000-0000500A0000}"/>
    <cellStyle name="Date1 3 9 2" xfId="7325" xr:uid="{00000000-0005-0000-0000-0000510A0000}"/>
    <cellStyle name="Date1 4" xfId="3958" xr:uid="{00000000-0005-0000-0000-0000520A0000}"/>
    <cellStyle name="Date1 4 2" xfId="6558" xr:uid="{00000000-0005-0000-0000-0000530A0000}"/>
    <cellStyle name="Date1 4 2 2" xfId="7655" xr:uid="{00000000-0005-0000-0000-0000540A0000}"/>
    <cellStyle name="Date1 4 3" xfId="6280" xr:uid="{00000000-0005-0000-0000-0000550A0000}"/>
    <cellStyle name="Date1 4 3 2" xfId="7423" xr:uid="{00000000-0005-0000-0000-0000560A0000}"/>
    <cellStyle name="Date1 4 4" xfId="6342" xr:uid="{00000000-0005-0000-0000-0000570A0000}"/>
    <cellStyle name="Date1 4 4 2" xfId="7481" xr:uid="{00000000-0005-0000-0000-0000580A0000}"/>
    <cellStyle name="Date1 4 5" xfId="6198" xr:uid="{00000000-0005-0000-0000-0000590A0000}"/>
    <cellStyle name="Date1 4 5 2" xfId="7344" xr:uid="{00000000-0005-0000-0000-00005A0A0000}"/>
    <cellStyle name="Date1 4 6" xfId="6475" xr:uid="{00000000-0005-0000-0000-00005B0A0000}"/>
    <cellStyle name="Date1 4 6 2" xfId="7593" xr:uid="{00000000-0005-0000-0000-00005C0A0000}"/>
    <cellStyle name="Date1 4 7" xfId="7213" xr:uid="{00000000-0005-0000-0000-00005D0A0000}"/>
    <cellStyle name="Date1 4 8" xfId="5707" xr:uid="{00000000-0005-0000-0000-00005E0A0000}"/>
    <cellStyle name="Date1 5" xfId="5670" xr:uid="{00000000-0005-0000-0000-00005F0A0000}"/>
    <cellStyle name="Date1 5 2" xfId="6523" xr:uid="{00000000-0005-0000-0000-0000600A0000}"/>
    <cellStyle name="Date1 5 2 2" xfId="7632" xr:uid="{00000000-0005-0000-0000-0000610A0000}"/>
    <cellStyle name="Date1 5 3" xfId="6610" xr:uid="{00000000-0005-0000-0000-0000620A0000}"/>
    <cellStyle name="Date1 5 3 2" xfId="7697" xr:uid="{00000000-0005-0000-0000-0000630A0000}"/>
    <cellStyle name="Date1 5 4" xfId="6219" xr:uid="{00000000-0005-0000-0000-0000640A0000}"/>
    <cellStyle name="Date1 5 4 2" xfId="7363" xr:uid="{00000000-0005-0000-0000-0000650A0000}"/>
    <cellStyle name="Date1 5 5" xfId="6620" xr:uid="{00000000-0005-0000-0000-0000660A0000}"/>
    <cellStyle name="Date1 5 5 2" xfId="7706" xr:uid="{00000000-0005-0000-0000-0000670A0000}"/>
    <cellStyle name="Date1 5 6" xfId="6308" xr:uid="{00000000-0005-0000-0000-0000680A0000}"/>
    <cellStyle name="Date1 5 6 2" xfId="7450" xr:uid="{00000000-0005-0000-0000-0000690A0000}"/>
    <cellStyle name="Date1 5 7" xfId="7201" xr:uid="{00000000-0005-0000-0000-00006A0A0000}"/>
    <cellStyle name="Date1 6" xfId="6035" xr:uid="{00000000-0005-0000-0000-00006B0A0000}"/>
    <cellStyle name="Date1 6 2" xfId="6688" xr:uid="{00000000-0005-0000-0000-00006C0A0000}"/>
    <cellStyle name="Date1 6 2 2" xfId="7760" xr:uid="{00000000-0005-0000-0000-00006D0A0000}"/>
    <cellStyle name="Date1 6 3" xfId="6835" xr:uid="{00000000-0005-0000-0000-00006E0A0000}"/>
    <cellStyle name="Date1 6 3 2" xfId="7892" xr:uid="{00000000-0005-0000-0000-00006F0A0000}"/>
    <cellStyle name="Date1 6 4" xfId="6943" xr:uid="{00000000-0005-0000-0000-0000700A0000}"/>
    <cellStyle name="Date1 6 4 2" xfId="7999" xr:uid="{00000000-0005-0000-0000-0000710A0000}"/>
    <cellStyle name="Date1 6 5" xfId="6452" xr:uid="{00000000-0005-0000-0000-0000720A0000}"/>
    <cellStyle name="Date1 6 5 2" xfId="7573" xr:uid="{00000000-0005-0000-0000-0000730A0000}"/>
    <cellStyle name="Date1 6 6" xfId="7102" xr:uid="{00000000-0005-0000-0000-0000740A0000}"/>
    <cellStyle name="Date1 6 6 2" xfId="8148" xr:uid="{00000000-0005-0000-0000-0000750A0000}"/>
    <cellStyle name="Date1 6 7" xfId="7261" xr:uid="{00000000-0005-0000-0000-0000760A0000}"/>
    <cellStyle name="Date1 7" xfId="6493" xr:uid="{00000000-0005-0000-0000-0000770A0000}"/>
    <cellStyle name="Date1 7 2" xfId="7606" xr:uid="{00000000-0005-0000-0000-0000780A0000}"/>
    <cellStyle name="DevConstant" xfId="1552" xr:uid="{00000000-0005-0000-0000-0000790A0000}"/>
    <cellStyle name="DevConstant 2" xfId="1553" xr:uid="{00000000-0005-0000-0000-00007A0A0000}"/>
    <cellStyle name="DevConstant 3" xfId="1554" xr:uid="{00000000-0005-0000-0000-00007B0A0000}"/>
    <cellStyle name="DevConstant 4" xfId="1555" xr:uid="{00000000-0005-0000-0000-00007C0A0000}"/>
    <cellStyle name="DevConstant 5" xfId="1556" xr:uid="{00000000-0005-0000-0000-00007D0A0000}"/>
    <cellStyle name="DevCreateNameLeft" xfId="1557" xr:uid="{00000000-0005-0000-0000-00007E0A0000}"/>
    <cellStyle name="DevCreateNameLeft 2" xfId="1558" xr:uid="{00000000-0005-0000-0000-00007F0A0000}"/>
    <cellStyle name="DevCreateNameLeft 3" xfId="1559" xr:uid="{00000000-0005-0000-0000-0000800A0000}"/>
    <cellStyle name="DevCreateNameLeft 4" xfId="1560" xr:uid="{00000000-0005-0000-0000-0000810A0000}"/>
    <cellStyle name="DevCreateNameLeft 5" xfId="1561" xr:uid="{00000000-0005-0000-0000-0000820A0000}"/>
    <cellStyle name="DevFormula" xfId="1562" xr:uid="{00000000-0005-0000-0000-0000830A0000}"/>
    <cellStyle name="DevFormula 2" xfId="1563" xr:uid="{00000000-0005-0000-0000-0000840A0000}"/>
    <cellStyle name="DevFormula 3" xfId="1564" xr:uid="{00000000-0005-0000-0000-0000850A0000}"/>
    <cellStyle name="DevFormula 4" xfId="1565" xr:uid="{00000000-0005-0000-0000-0000860A0000}"/>
    <cellStyle name="DevFormula 5" xfId="1566" xr:uid="{00000000-0005-0000-0000-0000870A0000}"/>
    <cellStyle name="Dezimal [0]_Compiling Utility Macros" xfId="1567" xr:uid="{00000000-0005-0000-0000-0000880A0000}"/>
    <cellStyle name="Dezimal_Compiling Utility Macros" xfId="1568" xr:uid="{00000000-0005-0000-0000-0000890A0000}"/>
    <cellStyle name="Enter Currency (0)" xfId="1569" xr:uid="{00000000-0005-0000-0000-00008A0A0000}"/>
    <cellStyle name="Enter Currency (0) 2" xfId="1570" xr:uid="{00000000-0005-0000-0000-00008B0A0000}"/>
    <cellStyle name="Enter Currency (0) 2 2" xfId="1571" xr:uid="{00000000-0005-0000-0000-00008C0A0000}"/>
    <cellStyle name="Enter Currency (0) 3" xfId="1572" xr:uid="{00000000-0005-0000-0000-00008D0A0000}"/>
    <cellStyle name="Enter Currency (0) 3 2" xfId="1573" xr:uid="{00000000-0005-0000-0000-00008E0A0000}"/>
    <cellStyle name="Enter Currency (0) 4" xfId="1574" xr:uid="{00000000-0005-0000-0000-00008F0A0000}"/>
    <cellStyle name="Enter Currency (0) 4 2" xfId="1575" xr:uid="{00000000-0005-0000-0000-0000900A0000}"/>
    <cellStyle name="Enter Currency (0) 5" xfId="1576" xr:uid="{00000000-0005-0000-0000-0000910A0000}"/>
    <cellStyle name="Enter Currency (0) 5 2" xfId="1577" xr:uid="{00000000-0005-0000-0000-0000920A0000}"/>
    <cellStyle name="Enter Currency (0) 6" xfId="1578" xr:uid="{00000000-0005-0000-0000-0000930A0000}"/>
    <cellStyle name="Enter Currency (0)_Copy of Load schedule REGUS" xfId="1579" xr:uid="{00000000-0005-0000-0000-0000940A0000}"/>
    <cellStyle name="Enter Currency (2)" xfId="1580" xr:uid="{00000000-0005-0000-0000-0000950A0000}"/>
    <cellStyle name="Enter Currency (2) 2" xfId="1581" xr:uid="{00000000-0005-0000-0000-0000960A0000}"/>
    <cellStyle name="Enter Currency (2) 2 2" xfId="1582" xr:uid="{00000000-0005-0000-0000-0000970A0000}"/>
    <cellStyle name="Enter Currency (2) 3" xfId="1583" xr:uid="{00000000-0005-0000-0000-0000980A0000}"/>
    <cellStyle name="Enter Currency (2) 3 2" xfId="1584" xr:uid="{00000000-0005-0000-0000-0000990A0000}"/>
    <cellStyle name="Enter Currency (2) 4" xfId="1585" xr:uid="{00000000-0005-0000-0000-00009A0A0000}"/>
    <cellStyle name="Enter Currency (2) 4 2" xfId="1586" xr:uid="{00000000-0005-0000-0000-00009B0A0000}"/>
    <cellStyle name="Enter Currency (2) 5" xfId="1587" xr:uid="{00000000-0005-0000-0000-00009C0A0000}"/>
    <cellStyle name="Enter Currency (2) 5 2" xfId="1588" xr:uid="{00000000-0005-0000-0000-00009D0A0000}"/>
    <cellStyle name="Enter Currency (2) 6" xfId="1589" xr:uid="{00000000-0005-0000-0000-00009E0A0000}"/>
    <cellStyle name="Enter Currency (2)_Copy of Load schedule REGUS" xfId="1590" xr:uid="{00000000-0005-0000-0000-00009F0A0000}"/>
    <cellStyle name="Enter Units (0)" xfId="1591" xr:uid="{00000000-0005-0000-0000-0000A00A0000}"/>
    <cellStyle name="Enter Units (0) 2" xfId="1592" xr:uid="{00000000-0005-0000-0000-0000A10A0000}"/>
    <cellStyle name="Enter Units (0) 2 2" xfId="1593" xr:uid="{00000000-0005-0000-0000-0000A20A0000}"/>
    <cellStyle name="Enter Units (0) 3" xfId="1594" xr:uid="{00000000-0005-0000-0000-0000A30A0000}"/>
    <cellStyle name="Enter Units (0) 3 2" xfId="1595" xr:uid="{00000000-0005-0000-0000-0000A40A0000}"/>
    <cellStyle name="Enter Units (0) 4" xfId="1596" xr:uid="{00000000-0005-0000-0000-0000A50A0000}"/>
    <cellStyle name="Enter Units (0) 4 2" xfId="1597" xr:uid="{00000000-0005-0000-0000-0000A60A0000}"/>
    <cellStyle name="Enter Units (0) 5" xfId="1598" xr:uid="{00000000-0005-0000-0000-0000A70A0000}"/>
    <cellStyle name="Enter Units (0) 5 2" xfId="1599" xr:uid="{00000000-0005-0000-0000-0000A80A0000}"/>
    <cellStyle name="Enter Units (0) 6" xfId="1600" xr:uid="{00000000-0005-0000-0000-0000A90A0000}"/>
    <cellStyle name="Enter Units (0)_Copy of Load schedule REGUS" xfId="1601" xr:uid="{00000000-0005-0000-0000-0000AA0A0000}"/>
    <cellStyle name="Enter Units (1)" xfId="1602" xr:uid="{00000000-0005-0000-0000-0000AB0A0000}"/>
    <cellStyle name="Enter Units (1) 2" xfId="1603" xr:uid="{00000000-0005-0000-0000-0000AC0A0000}"/>
    <cellStyle name="Enter Units (1) 2 2" xfId="1604" xr:uid="{00000000-0005-0000-0000-0000AD0A0000}"/>
    <cellStyle name="Enter Units (1) 3" xfId="1605" xr:uid="{00000000-0005-0000-0000-0000AE0A0000}"/>
    <cellStyle name="Enter Units (1) 3 2" xfId="1606" xr:uid="{00000000-0005-0000-0000-0000AF0A0000}"/>
    <cellStyle name="Enter Units (1) 4" xfId="1607" xr:uid="{00000000-0005-0000-0000-0000B00A0000}"/>
    <cellStyle name="Enter Units (1) 4 2" xfId="1608" xr:uid="{00000000-0005-0000-0000-0000B10A0000}"/>
    <cellStyle name="Enter Units (1) 5" xfId="1609" xr:uid="{00000000-0005-0000-0000-0000B20A0000}"/>
    <cellStyle name="Enter Units (1) 5 2" xfId="1610" xr:uid="{00000000-0005-0000-0000-0000B30A0000}"/>
    <cellStyle name="Enter Units (1) 6" xfId="1611" xr:uid="{00000000-0005-0000-0000-0000B40A0000}"/>
    <cellStyle name="Enter Units (1)_Copy of Load schedule REGUS" xfId="1612" xr:uid="{00000000-0005-0000-0000-0000B50A0000}"/>
    <cellStyle name="Enter Units (2)" xfId="1613" xr:uid="{00000000-0005-0000-0000-0000B60A0000}"/>
    <cellStyle name="Enter Units (2) 2" xfId="1614" xr:uid="{00000000-0005-0000-0000-0000B70A0000}"/>
    <cellStyle name="Enter Units (2) 2 2" xfId="1615" xr:uid="{00000000-0005-0000-0000-0000B80A0000}"/>
    <cellStyle name="Enter Units (2) 3" xfId="1616" xr:uid="{00000000-0005-0000-0000-0000B90A0000}"/>
    <cellStyle name="Enter Units (2) 3 2" xfId="1617" xr:uid="{00000000-0005-0000-0000-0000BA0A0000}"/>
    <cellStyle name="Enter Units (2) 4" xfId="1618" xr:uid="{00000000-0005-0000-0000-0000BB0A0000}"/>
    <cellStyle name="Enter Units (2) 4 2" xfId="1619" xr:uid="{00000000-0005-0000-0000-0000BC0A0000}"/>
    <cellStyle name="Enter Units (2) 5" xfId="1620" xr:uid="{00000000-0005-0000-0000-0000BD0A0000}"/>
    <cellStyle name="Enter Units (2) 5 2" xfId="1621" xr:uid="{00000000-0005-0000-0000-0000BE0A0000}"/>
    <cellStyle name="Enter Units (2) 6" xfId="1622" xr:uid="{00000000-0005-0000-0000-0000BF0A0000}"/>
    <cellStyle name="Enter Units (2)_Copy of Load schedule REGUS" xfId="1623" xr:uid="{00000000-0005-0000-0000-0000C00A0000}"/>
    <cellStyle name="Euro" xfId="170" xr:uid="{00000000-0005-0000-0000-0000C10A0000}"/>
    <cellStyle name="Euro 2" xfId="1624" xr:uid="{00000000-0005-0000-0000-0000C20A0000}"/>
    <cellStyle name="Euro 2 2" xfId="5450" xr:uid="{00000000-0005-0000-0000-0000C30A0000}"/>
    <cellStyle name="Euro 3" xfId="5335" xr:uid="{00000000-0005-0000-0000-0000C40A0000}"/>
    <cellStyle name="Excel Built-in Normal" xfId="171" xr:uid="{00000000-0005-0000-0000-0000C50A0000}"/>
    <cellStyle name="Excel Built-in Normal 2" xfId="5451" xr:uid="{00000000-0005-0000-0000-0000C60A0000}"/>
    <cellStyle name="Excel Built-in Normal 3" xfId="5336" xr:uid="{00000000-0005-0000-0000-0000C70A0000}"/>
    <cellStyle name="Explanatory Text" xfId="316" builtinId="53" customBuiltin="1"/>
    <cellStyle name="Explanatory Text 2" xfId="3880" xr:uid="{00000000-0005-0000-0000-0000C90A0000}"/>
    <cellStyle name="Explanatory Text 3" xfId="3810" xr:uid="{00000000-0005-0000-0000-0000CA0A0000}"/>
    <cellStyle name="Fix0" xfId="1625" xr:uid="{00000000-0005-0000-0000-0000CB0A0000}"/>
    <cellStyle name="Fix0 2" xfId="1626" xr:uid="{00000000-0005-0000-0000-0000CC0A0000}"/>
    <cellStyle name="Fix1" xfId="1627" xr:uid="{00000000-0005-0000-0000-0000CD0A0000}"/>
    <cellStyle name="Fix1 2" xfId="1628" xr:uid="{00000000-0005-0000-0000-0000CE0A0000}"/>
    <cellStyle name="Fix2" xfId="1629" xr:uid="{00000000-0005-0000-0000-0000CF0A0000}"/>
    <cellStyle name="Fix2 2" xfId="4169" xr:uid="{00000000-0005-0000-0000-0000D00A0000}"/>
    <cellStyle name="Fix2 2 10" xfId="6404" xr:uid="{00000000-0005-0000-0000-0000D10A0000}"/>
    <cellStyle name="Fix2 2 10 2" xfId="7532" xr:uid="{00000000-0005-0000-0000-0000D20A0000}"/>
    <cellStyle name="Fix2 2 11" xfId="6294" xr:uid="{00000000-0005-0000-0000-0000D30A0000}"/>
    <cellStyle name="Fix2 2 11 2" xfId="7437" xr:uid="{00000000-0005-0000-0000-0000D40A0000}"/>
    <cellStyle name="Fix2 2 12" xfId="7187" xr:uid="{00000000-0005-0000-0000-0000D50A0000}"/>
    <cellStyle name="Fix2 2 2" xfId="5102" xr:uid="{00000000-0005-0000-0000-0000D60A0000}"/>
    <cellStyle name="Fix2 2 2 10" xfId="7244" xr:uid="{00000000-0005-0000-0000-0000D70A0000}"/>
    <cellStyle name="Fix2 2 2 2" xfId="5123" xr:uid="{00000000-0005-0000-0000-0000D80A0000}"/>
    <cellStyle name="Fix2 2 2 2 2" xfId="6713" xr:uid="{00000000-0005-0000-0000-0000D90A0000}"/>
    <cellStyle name="Fix2 2 2 2 2 2" xfId="7781" xr:uid="{00000000-0005-0000-0000-0000DA0A0000}"/>
    <cellStyle name="Fix2 2 2 2 3" xfId="6856" xr:uid="{00000000-0005-0000-0000-0000DB0A0000}"/>
    <cellStyle name="Fix2 2 2 2 3 2" xfId="7913" xr:uid="{00000000-0005-0000-0000-0000DC0A0000}"/>
    <cellStyle name="Fix2 2 2 2 4" xfId="6962" xr:uid="{00000000-0005-0000-0000-0000DD0A0000}"/>
    <cellStyle name="Fix2 2 2 2 4 2" xfId="8018" xr:uid="{00000000-0005-0000-0000-0000DE0A0000}"/>
    <cellStyle name="Fix2 2 2 2 5" xfId="7020" xr:uid="{00000000-0005-0000-0000-0000DF0A0000}"/>
    <cellStyle name="Fix2 2 2 2 5 2" xfId="8075" xr:uid="{00000000-0005-0000-0000-0000E00A0000}"/>
    <cellStyle name="Fix2 2 2 2 6" xfId="7124" xr:uid="{00000000-0005-0000-0000-0000E10A0000}"/>
    <cellStyle name="Fix2 2 2 2 6 2" xfId="8166" xr:uid="{00000000-0005-0000-0000-0000E20A0000}"/>
    <cellStyle name="Fix2 2 2 2 7" xfId="7279" xr:uid="{00000000-0005-0000-0000-0000E30A0000}"/>
    <cellStyle name="Fix2 2 2 3" xfId="6084" xr:uid="{00000000-0005-0000-0000-0000E40A0000}"/>
    <cellStyle name="Fix2 2 2 3 2" xfId="6741" xr:uid="{00000000-0005-0000-0000-0000E50A0000}"/>
    <cellStyle name="Fix2 2 2 3 2 2" xfId="7804" xr:uid="{00000000-0005-0000-0000-0000E60A0000}"/>
    <cellStyle name="Fix2 2 2 3 3" xfId="6879" xr:uid="{00000000-0005-0000-0000-0000E70A0000}"/>
    <cellStyle name="Fix2 2 2 3 3 2" xfId="7936" xr:uid="{00000000-0005-0000-0000-0000E80A0000}"/>
    <cellStyle name="Fix2 2 2 3 4" xfId="6982" xr:uid="{00000000-0005-0000-0000-0000E90A0000}"/>
    <cellStyle name="Fix2 2 2 3 4 2" xfId="8038" xr:uid="{00000000-0005-0000-0000-0000EA0A0000}"/>
    <cellStyle name="Fix2 2 2 3 5" xfId="7043" xr:uid="{00000000-0005-0000-0000-0000EB0A0000}"/>
    <cellStyle name="Fix2 2 2 3 5 2" xfId="8098" xr:uid="{00000000-0005-0000-0000-0000EC0A0000}"/>
    <cellStyle name="Fix2 2 2 3 6" xfId="7149" xr:uid="{00000000-0005-0000-0000-0000ED0A0000}"/>
    <cellStyle name="Fix2 2 2 3 6 2" xfId="8186" xr:uid="{00000000-0005-0000-0000-0000EE0A0000}"/>
    <cellStyle name="Fix2 2 2 3 7" xfId="7299" xr:uid="{00000000-0005-0000-0000-0000EF0A0000}"/>
    <cellStyle name="Fix2 2 2 4" xfId="6107" xr:uid="{00000000-0005-0000-0000-0000F00A0000}"/>
    <cellStyle name="Fix2 2 2 4 2" xfId="6764" xr:uid="{00000000-0005-0000-0000-0000F10A0000}"/>
    <cellStyle name="Fix2 2 2 4 2 2" xfId="7824" xr:uid="{00000000-0005-0000-0000-0000F20A0000}"/>
    <cellStyle name="Fix2 2 2 4 3" xfId="6899" xr:uid="{00000000-0005-0000-0000-0000F30A0000}"/>
    <cellStyle name="Fix2 2 2 4 3 2" xfId="7956" xr:uid="{00000000-0005-0000-0000-0000F40A0000}"/>
    <cellStyle name="Fix2 2 2 4 4" xfId="7000" xr:uid="{00000000-0005-0000-0000-0000F50A0000}"/>
    <cellStyle name="Fix2 2 2 4 4 2" xfId="8056" xr:uid="{00000000-0005-0000-0000-0000F60A0000}"/>
    <cellStyle name="Fix2 2 2 4 5" xfId="7063" xr:uid="{00000000-0005-0000-0000-0000F70A0000}"/>
    <cellStyle name="Fix2 2 2 4 5 2" xfId="8118" xr:uid="{00000000-0005-0000-0000-0000F80A0000}"/>
    <cellStyle name="Fix2 2 2 4 6" xfId="7169" xr:uid="{00000000-0005-0000-0000-0000F90A0000}"/>
    <cellStyle name="Fix2 2 2 4 6 2" xfId="8203" xr:uid="{00000000-0005-0000-0000-0000FA0A0000}"/>
    <cellStyle name="Fix2 2 2 4 7" xfId="7316" xr:uid="{00000000-0005-0000-0000-0000FB0A0000}"/>
    <cellStyle name="Fix2 2 2 5" xfId="6657" xr:uid="{00000000-0005-0000-0000-0000FC0A0000}"/>
    <cellStyle name="Fix2 2 2 5 2" xfId="7737" xr:uid="{00000000-0005-0000-0000-0000FD0A0000}"/>
    <cellStyle name="Fix2 2 2 6" xfId="6810" xr:uid="{00000000-0005-0000-0000-0000FE0A0000}"/>
    <cellStyle name="Fix2 2 2 6 2" xfId="7867" xr:uid="{00000000-0005-0000-0000-0000FF0A0000}"/>
    <cellStyle name="Fix2 2 2 7" xfId="6925" xr:uid="{00000000-0005-0000-0000-0000000B0000}"/>
    <cellStyle name="Fix2 2 2 7 2" xfId="7981" xr:uid="{00000000-0005-0000-0000-0000010B0000}"/>
    <cellStyle name="Fix2 2 2 8" xfId="6458" xr:uid="{00000000-0005-0000-0000-0000020B0000}"/>
    <cellStyle name="Fix2 2 2 8 2" xfId="7579" xr:uid="{00000000-0005-0000-0000-0000030B0000}"/>
    <cellStyle name="Fix2 2 2 9" xfId="7077" xr:uid="{00000000-0005-0000-0000-0000040B0000}"/>
    <cellStyle name="Fix2 2 2 9 2" xfId="8131" xr:uid="{00000000-0005-0000-0000-0000050B0000}"/>
    <cellStyle name="Fix2 2 3" xfId="5745" xr:uid="{00000000-0005-0000-0000-0000060B0000}"/>
    <cellStyle name="Fix2 2 3 2" xfId="6596" xr:uid="{00000000-0005-0000-0000-0000070B0000}"/>
    <cellStyle name="Fix2 2 3 2 2" xfId="7685" xr:uid="{00000000-0005-0000-0000-0000080B0000}"/>
    <cellStyle name="Fix2 2 3 3" xfId="6202" xr:uid="{00000000-0005-0000-0000-0000090B0000}"/>
    <cellStyle name="Fix2 2 3 3 2" xfId="7347" xr:uid="{00000000-0005-0000-0000-00000A0B0000}"/>
    <cellStyle name="Fix2 2 3 4" xfId="6637" xr:uid="{00000000-0005-0000-0000-00000B0B0000}"/>
    <cellStyle name="Fix2 2 3 4 2" xfId="7721" xr:uid="{00000000-0005-0000-0000-00000C0B0000}"/>
    <cellStyle name="Fix2 2 3 5" xfId="6323" xr:uid="{00000000-0005-0000-0000-00000D0B0000}"/>
    <cellStyle name="Fix2 2 3 5 2" xfId="7465" xr:uid="{00000000-0005-0000-0000-00000E0B0000}"/>
    <cellStyle name="Fix2 2 3 6" xfId="6201" xr:uid="{00000000-0005-0000-0000-00000F0B0000}"/>
    <cellStyle name="Fix2 2 3 6 2" xfId="7346" xr:uid="{00000000-0005-0000-0000-0000100B0000}"/>
    <cellStyle name="Fix2 2 3 7" xfId="7230" xr:uid="{00000000-0005-0000-0000-0000110B0000}"/>
    <cellStyle name="Fix2 2 4" xfId="6015" xr:uid="{00000000-0005-0000-0000-0000120B0000}"/>
    <cellStyle name="Fix2 2 4 2" xfId="6668" xr:uid="{00000000-0005-0000-0000-0000130B0000}"/>
    <cellStyle name="Fix2 2 4 2 2" xfId="7746" xr:uid="{00000000-0005-0000-0000-0000140B0000}"/>
    <cellStyle name="Fix2 2 4 3" xfId="6820" xr:uid="{00000000-0005-0000-0000-0000150B0000}"/>
    <cellStyle name="Fix2 2 4 3 2" xfId="7877" xr:uid="{00000000-0005-0000-0000-0000160B0000}"/>
    <cellStyle name="Fix2 2 4 4" xfId="6932" xr:uid="{00000000-0005-0000-0000-0000170B0000}"/>
    <cellStyle name="Fix2 2 4 4 2" xfId="7988" xr:uid="{00000000-0005-0000-0000-0000180B0000}"/>
    <cellStyle name="Fix2 2 4 5" xfId="6310" xr:uid="{00000000-0005-0000-0000-0000190B0000}"/>
    <cellStyle name="Fix2 2 4 5 2" xfId="7452" xr:uid="{00000000-0005-0000-0000-00001A0B0000}"/>
    <cellStyle name="Fix2 2 4 6" xfId="7086" xr:uid="{00000000-0005-0000-0000-00001B0B0000}"/>
    <cellStyle name="Fix2 2 4 6 2" xfId="8138" xr:uid="{00000000-0005-0000-0000-00001C0B0000}"/>
    <cellStyle name="Fix2 2 4 7" xfId="7251" xr:uid="{00000000-0005-0000-0000-00001D0B0000}"/>
    <cellStyle name="Fix2 2 5" xfId="5661" xr:uid="{00000000-0005-0000-0000-00001E0B0000}"/>
    <cellStyle name="Fix2 2 5 2" xfId="6514" xr:uid="{00000000-0005-0000-0000-00001F0B0000}"/>
    <cellStyle name="Fix2 2 5 2 2" xfId="7624" xr:uid="{00000000-0005-0000-0000-0000200B0000}"/>
    <cellStyle name="Fix2 2 5 3" xfId="6357" xr:uid="{00000000-0005-0000-0000-0000210B0000}"/>
    <cellStyle name="Fix2 2 5 3 2" xfId="7494" xr:uid="{00000000-0005-0000-0000-0000220B0000}"/>
    <cellStyle name="Fix2 2 5 4" xfId="6360" xr:uid="{00000000-0005-0000-0000-0000230B0000}"/>
    <cellStyle name="Fix2 2 5 4 2" xfId="7497" xr:uid="{00000000-0005-0000-0000-0000240B0000}"/>
    <cellStyle name="Fix2 2 5 5" xfId="6787" xr:uid="{00000000-0005-0000-0000-0000250B0000}"/>
    <cellStyle name="Fix2 2 5 5 2" xfId="7844" xr:uid="{00000000-0005-0000-0000-0000260B0000}"/>
    <cellStyle name="Fix2 2 5 6" xfId="6789" xr:uid="{00000000-0005-0000-0000-0000270B0000}"/>
    <cellStyle name="Fix2 2 5 6 2" xfId="7846" xr:uid="{00000000-0005-0000-0000-0000280B0000}"/>
    <cellStyle name="Fix2 2 5 7" xfId="7194" xr:uid="{00000000-0005-0000-0000-0000290B0000}"/>
    <cellStyle name="Fix2 2 6" xfId="6172" xr:uid="{00000000-0005-0000-0000-00002A0B0000}"/>
    <cellStyle name="Fix2 2 6 2" xfId="6781" xr:uid="{00000000-0005-0000-0000-00002B0B0000}"/>
    <cellStyle name="Fix2 2 6 2 2" xfId="7838" xr:uid="{00000000-0005-0000-0000-00002C0B0000}"/>
    <cellStyle name="Fix2 2 6 3" xfId="6917" xr:uid="{00000000-0005-0000-0000-00002D0B0000}"/>
    <cellStyle name="Fix2 2 6 3 2" xfId="7973" xr:uid="{00000000-0005-0000-0000-00002E0B0000}"/>
    <cellStyle name="Fix2 2 6 4" xfId="7070" xr:uid="{00000000-0005-0000-0000-00002F0B0000}"/>
    <cellStyle name="Fix2 2 6 4 2" xfId="8125" xr:uid="{00000000-0005-0000-0000-0000300B0000}"/>
    <cellStyle name="Fix2 2 6 5" xfId="7177" xr:uid="{00000000-0005-0000-0000-0000310B0000}"/>
    <cellStyle name="Fix2 2 6 5 2" xfId="8210" xr:uid="{00000000-0005-0000-0000-0000320B0000}"/>
    <cellStyle name="Fix2 2 7" xfId="6377" xr:uid="{00000000-0005-0000-0000-0000330B0000}"/>
    <cellStyle name="Fix2 2 7 2" xfId="7510" xr:uid="{00000000-0005-0000-0000-0000340B0000}"/>
    <cellStyle name="Fix2 2 8" xfId="6231" xr:uid="{00000000-0005-0000-0000-0000350B0000}"/>
    <cellStyle name="Fix2 2 8 2" xfId="7375" xr:uid="{00000000-0005-0000-0000-0000360B0000}"/>
    <cellStyle name="Fix2 2 9" xfId="6410" xr:uid="{00000000-0005-0000-0000-0000370B0000}"/>
    <cellStyle name="Fix2 2 9 2" xfId="7537" xr:uid="{00000000-0005-0000-0000-0000380B0000}"/>
    <cellStyle name="Fix2 3" xfId="4639" xr:uid="{00000000-0005-0000-0000-0000390B0000}"/>
    <cellStyle name="Fix2 3 10" xfId="7237" xr:uid="{00000000-0005-0000-0000-00003A0B0000}"/>
    <cellStyle name="Fix2 3 11" xfId="5993" xr:uid="{00000000-0005-0000-0000-00003B0B0000}"/>
    <cellStyle name="Fix2 3 2" xfId="5116" xr:uid="{00000000-0005-0000-0000-00003C0B0000}"/>
    <cellStyle name="Fix2 3 2 2" xfId="6699" xr:uid="{00000000-0005-0000-0000-00003D0B0000}"/>
    <cellStyle name="Fix2 3 2 2 2" xfId="7769" xr:uid="{00000000-0005-0000-0000-00003E0B0000}"/>
    <cellStyle name="Fix2 3 2 3" xfId="6844" xr:uid="{00000000-0005-0000-0000-00003F0B0000}"/>
    <cellStyle name="Fix2 3 2 3 2" xfId="7901" xr:uid="{00000000-0005-0000-0000-0000400B0000}"/>
    <cellStyle name="Fix2 3 2 4" xfId="6951" xr:uid="{00000000-0005-0000-0000-0000410B0000}"/>
    <cellStyle name="Fix2 3 2 4 2" xfId="8007" xr:uid="{00000000-0005-0000-0000-0000420B0000}"/>
    <cellStyle name="Fix2 3 2 5" xfId="6192" xr:uid="{00000000-0005-0000-0000-0000430B0000}"/>
    <cellStyle name="Fix2 3 2 5 2" xfId="7338" xr:uid="{00000000-0005-0000-0000-0000440B0000}"/>
    <cellStyle name="Fix2 3 2 6" xfId="7112" xr:uid="{00000000-0005-0000-0000-0000450B0000}"/>
    <cellStyle name="Fix2 3 2 6 2" xfId="8156" xr:uid="{00000000-0005-0000-0000-0000460B0000}"/>
    <cellStyle name="Fix2 3 2 7" xfId="7269" xr:uid="{00000000-0005-0000-0000-0000470B0000}"/>
    <cellStyle name="Fix2 3 2 8" xfId="6046" xr:uid="{00000000-0005-0000-0000-0000480B0000}"/>
    <cellStyle name="Fix2 3 3" xfId="6068" xr:uid="{00000000-0005-0000-0000-0000490B0000}"/>
    <cellStyle name="Fix2 3 3 2" xfId="6725" xr:uid="{00000000-0005-0000-0000-00004A0B0000}"/>
    <cellStyle name="Fix2 3 3 2 2" xfId="7791" xr:uid="{00000000-0005-0000-0000-00004B0B0000}"/>
    <cellStyle name="Fix2 3 3 3" xfId="6866" xr:uid="{00000000-0005-0000-0000-00004C0B0000}"/>
    <cellStyle name="Fix2 3 3 3 2" xfId="7923" xr:uid="{00000000-0005-0000-0000-00004D0B0000}"/>
    <cellStyle name="Fix2 3 3 4" xfId="6971" xr:uid="{00000000-0005-0000-0000-00004E0B0000}"/>
    <cellStyle name="Fix2 3 3 4 2" xfId="8027" xr:uid="{00000000-0005-0000-0000-00004F0B0000}"/>
    <cellStyle name="Fix2 3 3 5" xfId="7030" xr:uid="{00000000-0005-0000-0000-0000500B0000}"/>
    <cellStyle name="Fix2 3 3 5 2" xfId="8085" xr:uid="{00000000-0005-0000-0000-0000510B0000}"/>
    <cellStyle name="Fix2 3 3 6" xfId="7135" xr:uid="{00000000-0005-0000-0000-0000520B0000}"/>
    <cellStyle name="Fix2 3 3 6 2" xfId="8175" xr:uid="{00000000-0005-0000-0000-0000530B0000}"/>
    <cellStyle name="Fix2 3 3 7" xfId="7288" xr:uid="{00000000-0005-0000-0000-0000540B0000}"/>
    <cellStyle name="Fix2 3 4" xfId="6094" xr:uid="{00000000-0005-0000-0000-0000550B0000}"/>
    <cellStyle name="Fix2 3 4 2" xfId="6751" xr:uid="{00000000-0005-0000-0000-0000560B0000}"/>
    <cellStyle name="Fix2 3 4 2 2" xfId="7813" xr:uid="{00000000-0005-0000-0000-0000570B0000}"/>
    <cellStyle name="Fix2 3 4 3" xfId="6888" xr:uid="{00000000-0005-0000-0000-0000580B0000}"/>
    <cellStyle name="Fix2 3 4 3 2" xfId="7945" xr:uid="{00000000-0005-0000-0000-0000590B0000}"/>
    <cellStyle name="Fix2 3 4 4" xfId="6990" xr:uid="{00000000-0005-0000-0000-00005A0B0000}"/>
    <cellStyle name="Fix2 3 4 4 2" xfId="8046" xr:uid="{00000000-0005-0000-0000-00005B0B0000}"/>
    <cellStyle name="Fix2 3 4 5" xfId="7052" xr:uid="{00000000-0005-0000-0000-00005C0B0000}"/>
    <cellStyle name="Fix2 3 4 5 2" xfId="8107" xr:uid="{00000000-0005-0000-0000-00005D0B0000}"/>
    <cellStyle name="Fix2 3 4 6" xfId="7158" xr:uid="{00000000-0005-0000-0000-00005E0B0000}"/>
    <cellStyle name="Fix2 3 4 6 2" xfId="8194" xr:uid="{00000000-0005-0000-0000-00005F0B0000}"/>
    <cellStyle name="Fix2 3 4 7" xfId="7307" xr:uid="{00000000-0005-0000-0000-0000600B0000}"/>
    <cellStyle name="Fix2 3 5" xfId="6645" xr:uid="{00000000-0005-0000-0000-0000610B0000}"/>
    <cellStyle name="Fix2 3 5 2" xfId="7727" xr:uid="{00000000-0005-0000-0000-0000620B0000}"/>
    <cellStyle name="Fix2 3 6" xfId="6798" xr:uid="{00000000-0005-0000-0000-0000630B0000}"/>
    <cellStyle name="Fix2 3 6 2" xfId="7855" xr:uid="{00000000-0005-0000-0000-0000640B0000}"/>
    <cellStyle name="Fix2 3 7" xfId="6226" xr:uid="{00000000-0005-0000-0000-0000650B0000}"/>
    <cellStyle name="Fix2 3 7 2" xfId="7370" xr:uid="{00000000-0005-0000-0000-0000660B0000}"/>
    <cellStyle name="Fix2 3 8" xfId="6406" xr:uid="{00000000-0005-0000-0000-0000670B0000}"/>
    <cellStyle name="Fix2 3 8 2" xfId="7533" xr:uid="{00000000-0005-0000-0000-0000680B0000}"/>
    <cellStyle name="Fix2 3 9" xfId="6397" xr:uid="{00000000-0005-0000-0000-0000690B0000}"/>
    <cellStyle name="Fix2 3 9 2" xfId="7527" xr:uid="{00000000-0005-0000-0000-00006A0B0000}"/>
    <cellStyle name="Fix2 4" xfId="3959" xr:uid="{00000000-0005-0000-0000-00006B0B0000}"/>
    <cellStyle name="Fix2 4 2" xfId="6559" xr:uid="{00000000-0005-0000-0000-00006C0B0000}"/>
    <cellStyle name="Fix2 4 2 2" xfId="7656" xr:uid="{00000000-0005-0000-0000-00006D0B0000}"/>
    <cellStyle name="Fix2 4 3" xfId="6279" xr:uid="{00000000-0005-0000-0000-00006E0B0000}"/>
    <cellStyle name="Fix2 4 3 2" xfId="7422" xr:uid="{00000000-0005-0000-0000-00006F0B0000}"/>
    <cellStyle name="Fix2 4 4" xfId="6343" xr:uid="{00000000-0005-0000-0000-0000700B0000}"/>
    <cellStyle name="Fix2 4 4 2" xfId="7482" xr:uid="{00000000-0005-0000-0000-0000710B0000}"/>
    <cellStyle name="Fix2 4 5" xfId="6196" xr:uid="{00000000-0005-0000-0000-0000720B0000}"/>
    <cellStyle name="Fix2 4 5 2" xfId="7342" xr:uid="{00000000-0005-0000-0000-0000730B0000}"/>
    <cellStyle name="Fix2 4 6" xfId="6312" xr:uid="{00000000-0005-0000-0000-0000740B0000}"/>
    <cellStyle name="Fix2 4 6 2" xfId="7454" xr:uid="{00000000-0005-0000-0000-0000750B0000}"/>
    <cellStyle name="Fix2 4 7" xfId="7214" xr:uid="{00000000-0005-0000-0000-0000760B0000}"/>
    <cellStyle name="Fix2 4 8" xfId="5708" xr:uid="{00000000-0005-0000-0000-0000770B0000}"/>
    <cellStyle name="Fix2 5" xfId="5669" xr:uid="{00000000-0005-0000-0000-0000780B0000}"/>
    <cellStyle name="Fix2 5 2" xfId="6522" xr:uid="{00000000-0005-0000-0000-0000790B0000}"/>
    <cellStyle name="Fix2 5 2 2" xfId="7631" xr:uid="{00000000-0005-0000-0000-00007A0B0000}"/>
    <cellStyle name="Fix2 5 3" xfId="6441" xr:uid="{00000000-0005-0000-0000-00007B0B0000}"/>
    <cellStyle name="Fix2 5 3 2" xfId="7564" xr:uid="{00000000-0005-0000-0000-00007C0B0000}"/>
    <cellStyle name="Fix2 5 4" xfId="6415" xr:uid="{00000000-0005-0000-0000-00007D0B0000}"/>
    <cellStyle name="Fix2 5 4 2" xfId="7542" xr:uid="{00000000-0005-0000-0000-00007E0B0000}"/>
    <cellStyle name="Fix2 5 5" xfId="6222" xr:uid="{00000000-0005-0000-0000-00007F0B0000}"/>
    <cellStyle name="Fix2 5 5 2" xfId="7366" xr:uid="{00000000-0005-0000-0000-0000800B0000}"/>
    <cellStyle name="Fix2 5 6" xfId="6436" xr:uid="{00000000-0005-0000-0000-0000810B0000}"/>
    <cellStyle name="Fix2 5 6 2" xfId="7560" xr:uid="{00000000-0005-0000-0000-0000820B0000}"/>
    <cellStyle name="Fix2 5 7" xfId="7200" xr:uid="{00000000-0005-0000-0000-0000830B0000}"/>
    <cellStyle name="Fix2 6" xfId="6073" xr:uid="{00000000-0005-0000-0000-0000840B0000}"/>
    <cellStyle name="Fix2 6 2" xfId="6730" xr:uid="{00000000-0005-0000-0000-0000850B0000}"/>
    <cellStyle name="Fix2 6 2 2" xfId="7795" xr:uid="{00000000-0005-0000-0000-0000860B0000}"/>
    <cellStyle name="Fix2 6 3" xfId="6870" xr:uid="{00000000-0005-0000-0000-0000870B0000}"/>
    <cellStyle name="Fix2 6 3 2" xfId="7927" xr:uid="{00000000-0005-0000-0000-0000880B0000}"/>
    <cellStyle name="Fix2 6 4" xfId="6975" xr:uid="{00000000-0005-0000-0000-0000890B0000}"/>
    <cellStyle name="Fix2 6 4 2" xfId="8031" xr:uid="{00000000-0005-0000-0000-00008A0B0000}"/>
    <cellStyle name="Fix2 6 5" xfId="7034" xr:uid="{00000000-0005-0000-0000-00008B0B0000}"/>
    <cellStyle name="Fix2 6 5 2" xfId="8089" xr:uid="{00000000-0005-0000-0000-00008C0B0000}"/>
    <cellStyle name="Fix2 6 6" xfId="7140" xr:uid="{00000000-0005-0000-0000-00008D0B0000}"/>
    <cellStyle name="Fix2 6 6 2" xfId="8179" xr:uid="{00000000-0005-0000-0000-00008E0B0000}"/>
    <cellStyle name="Fix2 6 7" xfId="7292" xr:uid="{00000000-0005-0000-0000-00008F0B0000}"/>
    <cellStyle name="Fix2 7" xfId="6472" xr:uid="{00000000-0005-0000-0000-0000900B0000}"/>
    <cellStyle name="Fix2 7 2" xfId="7590" xr:uid="{00000000-0005-0000-0000-0000910B0000}"/>
    <cellStyle name="Fix3" xfId="1630" xr:uid="{00000000-0005-0000-0000-0000920B0000}"/>
    <cellStyle name="Fix3 2" xfId="4170" xr:uid="{00000000-0005-0000-0000-0000930B0000}"/>
    <cellStyle name="Fix3 2 10" xfId="6490" xr:uid="{00000000-0005-0000-0000-0000940B0000}"/>
    <cellStyle name="Fix3 2 10 2" xfId="7603" xr:uid="{00000000-0005-0000-0000-0000950B0000}"/>
    <cellStyle name="Fix3 2 11" xfId="6384" xr:uid="{00000000-0005-0000-0000-0000960B0000}"/>
    <cellStyle name="Fix3 2 11 2" xfId="7516" xr:uid="{00000000-0005-0000-0000-0000970B0000}"/>
    <cellStyle name="Fix3 2 12" xfId="7188" xr:uid="{00000000-0005-0000-0000-0000980B0000}"/>
    <cellStyle name="Fix3 2 2" xfId="5103" xr:uid="{00000000-0005-0000-0000-0000990B0000}"/>
    <cellStyle name="Fix3 2 2 10" xfId="7245" xr:uid="{00000000-0005-0000-0000-00009A0B0000}"/>
    <cellStyle name="Fix3 2 2 2" xfId="5124" xr:uid="{00000000-0005-0000-0000-00009B0B0000}"/>
    <cellStyle name="Fix3 2 2 2 2" xfId="6714" xr:uid="{00000000-0005-0000-0000-00009C0B0000}"/>
    <cellStyle name="Fix3 2 2 2 2 2" xfId="7782" xr:uid="{00000000-0005-0000-0000-00009D0B0000}"/>
    <cellStyle name="Fix3 2 2 2 3" xfId="6857" xr:uid="{00000000-0005-0000-0000-00009E0B0000}"/>
    <cellStyle name="Fix3 2 2 2 3 2" xfId="7914" xr:uid="{00000000-0005-0000-0000-00009F0B0000}"/>
    <cellStyle name="Fix3 2 2 2 4" xfId="6963" xr:uid="{00000000-0005-0000-0000-0000A00B0000}"/>
    <cellStyle name="Fix3 2 2 2 4 2" xfId="8019" xr:uid="{00000000-0005-0000-0000-0000A10B0000}"/>
    <cellStyle name="Fix3 2 2 2 5" xfId="7021" xr:uid="{00000000-0005-0000-0000-0000A20B0000}"/>
    <cellStyle name="Fix3 2 2 2 5 2" xfId="8076" xr:uid="{00000000-0005-0000-0000-0000A30B0000}"/>
    <cellStyle name="Fix3 2 2 2 6" xfId="7125" xr:uid="{00000000-0005-0000-0000-0000A40B0000}"/>
    <cellStyle name="Fix3 2 2 2 6 2" xfId="8167" xr:uid="{00000000-0005-0000-0000-0000A50B0000}"/>
    <cellStyle name="Fix3 2 2 2 7" xfId="7280" xr:uid="{00000000-0005-0000-0000-0000A60B0000}"/>
    <cellStyle name="Fix3 2 2 3" xfId="6085" xr:uid="{00000000-0005-0000-0000-0000A70B0000}"/>
    <cellStyle name="Fix3 2 2 3 2" xfId="6742" xr:uid="{00000000-0005-0000-0000-0000A80B0000}"/>
    <cellStyle name="Fix3 2 2 3 2 2" xfId="7805" xr:uid="{00000000-0005-0000-0000-0000A90B0000}"/>
    <cellStyle name="Fix3 2 2 3 3" xfId="6880" xr:uid="{00000000-0005-0000-0000-0000AA0B0000}"/>
    <cellStyle name="Fix3 2 2 3 3 2" xfId="7937" xr:uid="{00000000-0005-0000-0000-0000AB0B0000}"/>
    <cellStyle name="Fix3 2 2 3 4" xfId="6983" xr:uid="{00000000-0005-0000-0000-0000AC0B0000}"/>
    <cellStyle name="Fix3 2 2 3 4 2" xfId="8039" xr:uid="{00000000-0005-0000-0000-0000AD0B0000}"/>
    <cellStyle name="Fix3 2 2 3 5" xfId="7044" xr:uid="{00000000-0005-0000-0000-0000AE0B0000}"/>
    <cellStyle name="Fix3 2 2 3 5 2" xfId="8099" xr:uid="{00000000-0005-0000-0000-0000AF0B0000}"/>
    <cellStyle name="Fix3 2 2 3 6" xfId="7150" xr:uid="{00000000-0005-0000-0000-0000B00B0000}"/>
    <cellStyle name="Fix3 2 2 3 6 2" xfId="8187" xr:uid="{00000000-0005-0000-0000-0000B10B0000}"/>
    <cellStyle name="Fix3 2 2 3 7" xfId="7300" xr:uid="{00000000-0005-0000-0000-0000B20B0000}"/>
    <cellStyle name="Fix3 2 2 4" xfId="6108" xr:uid="{00000000-0005-0000-0000-0000B30B0000}"/>
    <cellStyle name="Fix3 2 2 4 2" xfId="6765" xr:uid="{00000000-0005-0000-0000-0000B40B0000}"/>
    <cellStyle name="Fix3 2 2 4 2 2" xfId="7825" xr:uid="{00000000-0005-0000-0000-0000B50B0000}"/>
    <cellStyle name="Fix3 2 2 4 3" xfId="6900" xr:uid="{00000000-0005-0000-0000-0000B60B0000}"/>
    <cellStyle name="Fix3 2 2 4 3 2" xfId="7957" xr:uid="{00000000-0005-0000-0000-0000B70B0000}"/>
    <cellStyle name="Fix3 2 2 4 4" xfId="7001" xr:uid="{00000000-0005-0000-0000-0000B80B0000}"/>
    <cellStyle name="Fix3 2 2 4 4 2" xfId="8057" xr:uid="{00000000-0005-0000-0000-0000B90B0000}"/>
    <cellStyle name="Fix3 2 2 4 5" xfId="7064" xr:uid="{00000000-0005-0000-0000-0000BA0B0000}"/>
    <cellStyle name="Fix3 2 2 4 5 2" xfId="8119" xr:uid="{00000000-0005-0000-0000-0000BB0B0000}"/>
    <cellStyle name="Fix3 2 2 4 6" xfId="7170" xr:uid="{00000000-0005-0000-0000-0000BC0B0000}"/>
    <cellStyle name="Fix3 2 2 4 6 2" xfId="8204" xr:uid="{00000000-0005-0000-0000-0000BD0B0000}"/>
    <cellStyle name="Fix3 2 2 4 7" xfId="7317" xr:uid="{00000000-0005-0000-0000-0000BE0B0000}"/>
    <cellStyle name="Fix3 2 2 5" xfId="6658" xr:uid="{00000000-0005-0000-0000-0000BF0B0000}"/>
    <cellStyle name="Fix3 2 2 5 2" xfId="7738" xr:uid="{00000000-0005-0000-0000-0000C00B0000}"/>
    <cellStyle name="Fix3 2 2 6" xfId="6811" xr:uid="{00000000-0005-0000-0000-0000C10B0000}"/>
    <cellStyle name="Fix3 2 2 6 2" xfId="7868" xr:uid="{00000000-0005-0000-0000-0000C20B0000}"/>
    <cellStyle name="Fix3 2 2 7" xfId="6926" xr:uid="{00000000-0005-0000-0000-0000C30B0000}"/>
    <cellStyle name="Fix3 2 2 7 2" xfId="7982" xr:uid="{00000000-0005-0000-0000-0000C40B0000}"/>
    <cellStyle name="Fix3 2 2 8" xfId="6460" xr:uid="{00000000-0005-0000-0000-0000C50B0000}"/>
    <cellStyle name="Fix3 2 2 8 2" xfId="7581" xr:uid="{00000000-0005-0000-0000-0000C60B0000}"/>
    <cellStyle name="Fix3 2 2 9" xfId="7078" xr:uid="{00000000-0005-0000-0000-0000C70B0000}"/>
    <cellStyle name="Fix3 2 2 9 2" xfId="8132" xr:uid="{00000000-0005-0000-0000-0000C80B0000}"/>
    <cellStyle name="Fix3 2 3" xfId="5746" xr:uid="{00000000-0005-0000-0000-0000C90B0000}"/>
    <cellStyle name="Fix3 2 3 2" xfId="6597" xr:uid="{00000000-0005-0000-0000-0000CA0B0000}"/>
    <cellStyle name="Fix3 2 3 2 2" xfId="7686" xr:uid="{00000000-0005-0000-0000-0000CB0B0000}"/>
    <cellStyle name="Fix3 2 3 3" xfId="6255" xr:uid="{00000000-0005-0000-0000-0000CC0B0000}"/>
    <cellStyle name="Fix3 2 3 3 2" xfId="7398" xr:uid="{00000000-0005-0000-0000-0000CD0B0000}"/>
    <cellStyle name="Fix3 2 3 4" xfId="6345" xr:uid="{00000000-0005-0000-0000-0000CE0B0000}"/>
    <cellStyle name="Fix3 2 3 4 2" xfId="7484" xr:uid="{00000000-0005-0000-0000-0000CF0B0000}"/>
    <cellStyle name="Fix3 2 3 5" xfId="6628" xr:uid="{00000000-0005-0000-0000-0000D00B0000}"/>
    <cellStyle name="Fix3 2 3 5 2" xfId="7713" xr:uid="{00000000-0005-0000-0000-0000D10B0000}"/>
    <cellStyle name="Fix3 2 3 6" xfId="6347" xr:uid="{00000000-0005-0000-0000-0000D20B0000}"/>
    <cellStyle name="Fix3 2 3 6 2" xfId="7486" xr:uid="{00000000-0005-0000-0000-0000D30B0000}"/>
    <cellStyle name="Fix3 2 3 7" xfId="7231" xr:uid="{00000000-0005-0000-0000-0000D40B0000}"/>
    <cellStyle name="Fix3 2 4" xfId="6016" xr:uid="{00000000-0005-0000-0000-0000D50B0000}"/>
    <cellStyle name="Fix3 2 4 2" xfId="6669" xr:uid="{00000000-0005-0000-0000-0000D60B0000}"/>
    <cellStyle name="Fix3 2 4 2 2" xfId="7747" xr:uid="{00000000-0005-0000-0000-0000D70B0000}"/>
    <cellStyle name="Fix3 2 4 3" xfId="6821" xr:uid="{00000000-0005-0000-0000-0000D80B0000}"/>
    <cellStyle name="Fix3 2 4 3 2" xfId="7878" xr:uid="{00000000-0005-0000-0000-0000D90B0000}"/>
    <cellStyle name="Fix3 2 4 4" xfId="6933" xr:uid="{00000000-0005-0000-0000-0000DA0B0000}"/>
    <cellStyle name="Fix3 2 4 4 2" xfId="7989" xr:uid="{00000000-0005-0000-0000-0000DB0B0000}"/>
    <cellStyle name="Fix3 2 4 5" xfId="6461" xr:uid="{00000000-0005-0000-0000-0000DC0B0000}"/>
    <cellStyle name="Fix3 2 4 5 2" xfId="7582" xr:uid="{00000000-0005-0000-0000-0000DD0B0000}"/>
    <cellStyle name="Fix3 2 4 6" xfId="7087" xr:uid="{00000000-0005-0000-0000-0000DE0B0000}"/>
    <cellStyle name="Fix3 2 4 6 2" xfId="8139" xr:uid="{00000000-0005-0000-0000-0000DF0B0000}"/>
    <cellStyle name="Fix3 2 4 7" xfId="7252" xr:uid="{00000000-0005-0000-0000-0000E00B0000}"/>
    <cellStyle name="Fix3 2 5" xfId="5702" xr:uid="{00000000-0005-0000-0000-0000E10B0000}"/>
    <cellStyle name="Fix3 2 5 2" xfId="6553" xr:uid="{00000000-0005-0000-0000-0000E20B0000}"/>
    <cellStyle name="Fix3 2 5 2 2" xfId="7652" xr:uid="{00000000-0005-0000-0000-0000E30B0000}"/>
    <cellStyle name="Fix3 2 5 3" xfId="6772" xr:uid="{00000000-0005-0000-0000-0000E40B0000}"/>
    <cellStyle name="Fix3 2 5 3 2" xfId="7831" xr:uid="{00000000-0005-0000-0000-0000E50B0000}"/>
    <cellStyle name="Fix3 2 5 4" xfId="6621" xr:uid="{00000000-0005-0000-0000-0000E60B0000}"/>
    <cellStyle name="Fix3 2 5 4 2" xfId="7707" xr:uid="{00000000-0005-0000-0000-0000E70B0000}"/>
    <cellStyle name="Fix3 2 5 5" xfId="6439" xr:uid="{00000000-0005-0000-0000-0000E80B0000}"/>
    <cellStyle name="Fix3 2 5 5 2" xfId="7562" xr:uid="{00000000-0005-0000-0000-0000E90B0000}"/>
    <cellStyle name="Fix3 2 5 6" xfId="6636" xr:uid="{00000000-0005-0000-0000-0000EA0B0000}"/>
    <cellStyle name="Fix3 2 5 6 2" xfId="7720" xr:uid="{00000000-0005-0000-0000-0000EB0B0000}"/>
    <cellStyle name="Fix3 2 5 7" xfId="7210" xr:uid="{00000000-0005-0000-0000-0000EC0B0000}"/>
    <cellStyle name="Fix3 2 6" xfId="6173" xr:uid="{00000000-0005-0000-0000-0000ED0B0000}"/>
    <cellStyle name="Fix3 2 6 2" xfId="6782" xr:uid="{00000000-0005-0000-0000-0000EE0B0000}"/>
    <cellStyle name="Fix3 2 6 2 2" xfId="7839" xr:uid="{00000000-0005-0000-0000-0000EF0B0000}"/>
    <cellStyle name="Fix3 2 6 3" xfId="6918" xr:uid="{00000000-0005-0000-0000-0000F00B0000}"/>
    <cellStyle name="Fix3 2 6 3 2" xfId="7974" xr:uid="{00000000-0005-0000-0000-0000F10B0000}"/>
    <cellStyle name="Fix3 2 6 4" xfId="7071" xr:uid="{00000000-0005-0000-0000-0000F20B0000}"/>
    <cellStyle name="Fix3 2 6 4 2" xfId="8126" xr:uid="{00000000-0005-0000-0000-0000F30B0000}"/>
    <cellStyle name="Fix3 2 6 5" xfId="7178" xr:uid="{00000000-0005-0000-0000-0000F40B0000}"/>
    <cellStyle name="Fix3 2 6 5 2" xfId="8211" xr:uid="{00000000-0005-0000-0000-0000F50B0000}"/>
    <cellStyle name="Fix3 2 7" xfId="6378" xr:uid="{00000000-0005-0000-0000-0000F60B0000}"/>
    <cellStyle name="Fix3 2 7 2" xfId="7511" xr:uid="{00000000-0005-0000-0000-0000F70B0000}"/>
    <cellStyle name="Fix3 2 8" xfId="6319" xr:uid="{00000000-0005-0000-0000-0000F80B0000}"/>
    <cellStyle name="Fix3 2 8 2" xfId="7461" xr:uid="{00000000-0005-0000-0000-0000F90B0000}"/>
    <cellStyle name="Fix3 2 9" xfId="6430" xr:uid="{00000000-0005-0000-0000-0000FA0B0000}"/>
    <cellStyle name="Fix3 2 9 2" xfId="7556" xr:uid="{00000000-0005-0000-0000-0000FB0B0000}"/>
    <cellStyle name="Fix3 3" xfId="4638" xr:uid="{00000000-0005-0000-0000-0000FC0B0000}"/>
    <cellStyle name="Fix3 3 10" xfId="7238" xr:uid="{00000000-0005-0000-0000-0000FD0B0000}"/>
    <cellStyle name="Fix3 3 11" xfId="5994" xr:uid="{00000000-0005-0000-0000-0000FE0B0000}"/>
    <cellStyle name="Fix3 3 2" xfId="5115" xr:uid="{00000000-0005-0000-0000-0000FF0B0000}"/>
    <cellStyle name="Fix3 3 2 2" xfId="6700" xr:uid="{00000000-0005-0000-0000-0000000C0000}"/>
    <cellStyle name="Fix3 3 2 2 2" xfId="7770" xr:uid="{00000000-0005-0000-0000-0000010C0000}"/>
    <cellStyle name="Fix3 3 2 3" xfId="6845" xr:uid="{00000000-0005-0000-0000-0000020C0000}"/>
    <cellStyle name="Fix3 3 2 3 2" xfId="7902" xr:uid="{00000000-0005-0000-0000-0000030C0000}"/>
    <cellStyle name="Fix3 3 2 4" xfId="6952" xr:uid="{00000000-0005-0000-0000-0000040C0000}"/>
    <cellStyle name="Fix3 3 2 4 2" xfId="8008" xr:uid="{00000000-0005-0000-0000-0000050C0000}"/>
    <cellStyle name="Fix3 3 2 5" xfId="7009" xr:uid="{00000000-0005-0000-0000-0000060C0000}"/>
    <cellStyle name="Fix3 3 2 5 2" xfId="8064" xr:uid="{00000000-0005-0000-0000-0000070C0000}"/>
    <cellStyle name="Fix3 3 2 6" xfId="7113" xr:uid="{00000000-0005-0000-0000-0000080C0000}"/>
    <cellStyle name="Fix3 3 2 6 2" xfId="8157" xr:uid="{00000000-0005-0000-0000-0000090C0000}"/>
    <cellStyle name="Fix3 3 2 7" xfId="7270" xr:uid="{00000000-0005-0000-0000-00000A0C0000}"/>
    <cellStyle name="Fix3 3 2 8" xfId="6047" xr:uid="{00000000-0005-0000-0000-00000B0C0000}"/>
    <cellStyle name="Fix3 3 3" xfId="6069" xr:uid="{00000000-0005-0000-0000-00000C0C0000}"/>
    <cellStyle name="Fix3 3 3 2" xfId="6726" xr:uid="{00000000-0005-0000-0000-00000D0C0000}"/>
    <cellStyle name="Fix3 3 3 2 2" xfId="7792" xr:uid="{00000000-0005-0000-0000-00000E0C0000}"/>
    <cellStyle name="Fix3 3 3 3" xfId="6867" xr:uid="{00000000-0005-0000-0000-00000F0C0000}"/>
    <cellStyle name="Fix3 3 3 3 2" xfId="7924" xr:uid="{00000000-0005-0000-0000-0000100C0000}"/>
    <cellStyle name="Fix3 3 3 4" xfId="6972" xr:uid="{00000000-0005-0000-0000-0000110C0000}"/>
    <cellStyle name="Fix3 3 3 4 2" xfId="8028" xr:uid="{00000000-0005-0000-0000-0000120C0000}"/>
    <cellStyle name="Fix3 3 3 5" xfId="7031" xr:uid="{00000000-0005-0000-0000-0000130C0000}"/>
    <cellStyle name="Fix3 3 3 5 2" xfId="8086" xr:uid="{00000000-0005-0000-0000-0000140C0000}"/>
    <cellStyle name="Fix3 3 3 6" xfId="7136" xr:uid="{00000000-0005-0000-0000-0000150C0000}"/>
    <cellStyle name="Fix3 3 3 6 2" xfId="8176" xr:uid="{00000000-0005-0000-0000-0000160C0000}"/>
    <cellStyle name="Fix3 3 3 7" xfId="7289" xr:uid="{00000000-0005-0000-0000-0000170C0000}"/>
    <cellStyle name="Fix3 3 4" xfId="6095" xr:uid="{00000000-0005-0000-0000-0000180C0000}"/>
    <cellStyle name="Fix3 3 4 2" xfId="6752" xr:uid="{00000000-0005-0000-0000-0000190C0000}"/>
    <cellStyle name="Fix3 3 4 2 2" xfId="7814" xr:uid="{00000000-0005-0000-0000-00001A0C0000}"/>
    <cellStyle name="Fix3 3 4 3" xfId="6889" xr:uid="{00000000-0005-0000-0000-00001B0C0000}"/>
    <cellStyle name="Fix3 3 4 3 2" xfId="7946" xr:uid="{00000000-0005-0000-0000-00001C0C0000}"/>
    <cellStyle name="Fix3 3 4 4" xfId="6991" xr:uid="{00000000-0005-0000-0000-00001D0C0000}"/>
    <cellStyle name="Fix3 3 4 4 2" xfId="8047" xr:uid="{00000000-0005-0000-0000-00001E0C0000}"/>
    <cellStyle name="Fix3 3 4 5" xfId="7053" xr:uid="{00000000-0005-0000-0000-00001F0C0000}"/>
    <cellStyle name="Fix3 3 4 5 2" xfId="8108" xr:uid="{00000000-0005-0000-0000-0000200C0000}"/>
    <cellStyle name="Fix3 3 4 6" xfId="7159" xr:uid="{00000000-0005-0000-0000-0000210C0000}"/>
    <cellStyle name="Fix3 3 4 6 2" xfId="8195" xr:uid="{00000000-0005-0000-0000-0000220C0000}"/>
    <cellStyle name="Fix3 3 4 7" xfId="7308" xr:uid="{00000000-0005-0000-0000-0000230C0000}"/>
    <cellStyle name="Fix3 3 5" xfId="6646" xr:uid="{00000000-0005-0000-0000-0000240C0000}"/>
    <cellStyle name="Fix3 3 5 2" xfId="7728" xr:uid="{00000000-0005-0000-0000-0000250C0000}"/>
    <cellStyle name="Fix3 3 6" xfId="6799" xr:uid="{00000000-0005-0000-0000-0000260C0000}"/>
    <cellStyle name="Fix3 3 6 2" xfId="7856" xr:uid="{00000000-0005-0000-0000-0000270C0000}"/>
    <cellStyle name="Fix3 3 7" xfId="6322" xr:uid="{00000000-0005-0000-0000-0000280C0000}"/>
    <cellStyle name="Fix3 3 7 2" xfId="7464" xr:uid="{00000000-0005-0000-0000-0000290C0000}"/>
    <cellStyle name="Fix3 3 8" xfId="6915" xr:uid="{00000000-0005-0000-0000-00002A0C0000}"/>
    <cellStyle name="Fix3 3 8 2" xfId="7971" xr:uid="{00000000-0005-0000-0000-00002B0C0000}"/>
    <cellStyle name="Fix3 3 9" xfId="6337" xr:uid="{00000000-0005-0000-0000-00002C0C0000}"/>
    <cellStyle name="Fix3 3 9 2" xfId="7477" xr:uid="{00000000-0005-0000-0000-00002D0C0000}"/>
    <cellStyle name="Fix3 4" xfId="3960" xr:uid="{00000000-0005-0000-0000-00002E0C0000}"/>
    <cellStyle name="Fix3 4 2" xfId="6560" xr:uid="{00000000-0005-0000-0000-00002F0C0000}"/>
    <cellStyle name="Fix3 4 2 2" xfId="7657" xr:uid="{00000000-0005-0000-0000-0000300C0000}"/>
    <cellStyle name="Fix3 4 3" xfId="6278" xr:uid="{00000000-0005-0000-0000-0000310C0000}"/>
    <cellStyle name="Fix3 4 3 2" xfId="7421" xr:uid="{00000000-0005-0000-0000-0000320C0000}"/>
    <cellStyle name="Fix3 4 4" xfId="6344" xr:uid="{00000000-0005-0000-0000-0000330C0000}"/>
    <cellStyle name="Fix3 4 4 2" xfId="7483" xr:uid="{00000000-0005-0000-0000-0000340C0000}"/>
    <cellStyle name="Fix3 4 5" xfId="6792" xr:uid="{00000000-0005-0000-0000-0000350C0000}"/>
    <cellStyle name="Fix3 4 5 2" xfId="7849" xr:uid="{00000000-0005-0000-0000-0000360C0000}"/>
    <cellStyle name="Fix3 4 6" xfId="6912" xr:uid="{00000000-0005-0000-0000-0000370C0000}"/>
    <cellStyle name="Fix3 4 6 2" xfId="7968" xr:uid="{00000000-0005-0000-0000-0000380C0000}"/>
    <cellStyle name="Fix3 4 7" xfId="7215" xr:uid="{00000000-0005-0000-0000-0000390C0000}"/>
    <cellStyle name="Fix3 4 8" xfId="5709" xr:uid="{00000000-0005-0000-0000-00003A0C0000}"/>
    <cellStyle name="Fix3 5" xfId="5668" xr:uid="{00000000-0005-0000-0000-00003B0C0000}"/>
    <cellStyle name="Fix3 5 2" xfId="6521" xr:uid="{00000000-0005-0000-0000-00003C0C0000}"/>
    <cellStyle name="Fix3 5 2 2" xfId="7630" xr:uid="{00000000-0005-0000-0000-00003D0C0000}"/>
    <cellStyle name="Fix3 5 3" xfId="6208" xr:uid="{00000000-0005-0000-0000-00003E0C0000}"/>
    <cellStyle name="Fix3 5 3 2" xfId="7353" xr:uid="{00000000-0005-0000-0000-00003F0C0000}"/>
    <cellStyle name="Fix3 5 4" xfId="6352" xr:uid="{00000000-0005-0000-0000-0000400C0000}"/>
    <cellStyle name="Fix3 5 4 2" xfId="7490" xr:uid="{00000000-0005-0000-0000-0000410C0000}"/>
    <cellStyle name="Fix3 5 5" xfId="6244" xr:uid="{00000000-0005-0000-0000-0000420C0000}"/>
    <cellStyle name="Fix3 5 5 2" xfId="7387" xr:uid="{00000000-0005-0000-0000-0000430C0000}"/>
    <cellStyle name="Fix3 5 6" xfId="6313" xr:uid="{00000000-0005-0000-0000-0000440C0000}"/>
    <cellStyle name="Fix3 5 6 2" xfId="7455" xr:uid="{00000000-0005-0000-0000-0000450C0000}"/>
    <cellStyle name="Fix3 5 7" xfId="7199" xr:uid="{00000000-0005-0000-0000-0000460C0000}"/>
    <cellStyle name="Fix3 6" xfId="5726" xr:uid="{00000000-0005-0000-0000-0000470C0000}"/>
    <cellStyle name="Fix3 6 2" xfId="6577" xr:uid="{00000000-0005-0000-0000-0000480C0000}"/>
    <cellStyle name="Fix3 6 2 2" xfId="7670" xr:uid="{00000000-0005-0000-0000-0000490C0000}"/>
    <cellStyle name="Fix3 6 3" xfId="6205" xr:uid="{00000000-0005-0000-0000-00004A0C0000}"/>
    <cellStyle name="Fix3 6 3 2" xfId="7350" xr:uid="{00000000-0005-0000-0000-00004B0C0000}"/>
    <cellStyle name="Fix3 6 4" xfId="6387" xr:uid="{00000000-0005-0000-0000-00004C0C0000}"/>
    <cellStyle name="Fix3 6 4 2" xfId="7519" xr:uid="{00000000-0005-0000-0000-00004D0C0000}"/>
    <cellStyle name="Fix3 6 5" xfId="6369" xr:uid="{00000000-0005-0000-0000-00004E0C0000}"/>
    <cellStyle name="Fix3 6 5 2" xfId="7504" xr:uid="{00000000-0005-0000-0000-00004F0C0000}"/>
    <cellStyle name="Fix3 6 6" xfId="6489" xr:uid="{00000000-0005-0000-0000-0000500C0000}"/>
    <cellStyle name="Fix3 6 6 2" xfId="7602" xr:uid="{00000000-0005-0000-0000-0000510C0000}"/>
    <cellStyle name="Fix3 6 7" xfId="7223" xr:uid="{00000000-0005-0000-0000-0000520C0000}"/>
    <cellStyle name="Fix3 7" xfId="6635" xr:uid="{00000000-0005-0000-0000-0000530C0000}"/>
    <cellStyle name="Fix3 7 2" xfId="7719" xr:uid="{00000000-0005-0000-0000-0000540C0000}"/>
    <cellStyle name="Fix4" xfId="1631" xr:uid="{00000000-0005-0000-0000-0000550C0000}"/>
    <cellStyle name="Fix4 10" xfId="6786" xr:uid="{00000000-0005-0000-0000-0000560C0000}"/>
    <cellStyle name="Fix4 10 2" xfId="7843" xr:uid="{00000000-0005-0000-0000-0000570C0000}"/>
    <cellStyle name="Fix4 11" xfId="6606" xr:uid="{00000000-0005-0000-0000-0000580C0000}"/>
    <cellStyle name="Fix4 11 2" xfId="7694" xr:uid="{00000000-0005-0000-0000-0000590C0000}"/>
    <cellStyle name="Fix4 12" xfId="6324" xr:uid="{00000000-0005-0000-0000-00005A0C0000}"/>
    <cellStyle name="Fix4 12 2" xfId="7466" xr:uid="{00000000-0005-0000-0000-00005B0C0000}"/>
    <cellStyle name="Fix4 13" xfId="7184" xr:uid="{00000000-0005-0000-0000-00005C0C0000}"/>
    <cellStyle name="Fix4 2" xfId="4637" xr:uid="{00000000-0005-0000-0000-00005D0C0000}"/>
    <cellStyle name="Fix4 2 10" xfId="6217" xr:uid="{00000000-0005-0000-0000-00005E0C0000}"/>
    <cellStyle name="Fix4 2 10 2" xfId="7361" xr:uid="{00000000-0005-0000-0000-00005F0C0000}"/>
    <cellStyle name="Fix4 2 11" xfId="6408" xr:uid="{00000000-0005-0000-0000-0000600C0000}"/>
    <cellStyle name="Fix4 2 11 2" xfId="7535" xr:uid="{00000000-0005-0000-0000-0000610C0000}"/>
    <cellStyle name="Fix4 2 12" xfId="7192" xr:uid="{00000000-0005-0000-0000-0000620C0000}"/>
    <cellStyle name="Fix4 2 2" xfId="5114" xr:uid="{00000000-0005-0000-0000-0000630C0000}"/>
    <cellStyle name="Fix4 2 2 10" xfId="7246" xr:uid="{00000000-0005-0000-0000-0000640C0000}"/>
    <cellStyle name="Fix4 2 2 2" xfId="6059" xr:uid="{00000000-0005-0000-0000-0000650C0000}"/>
    <cellStyle name="Fix4 2 2 2 2" xfId="6715" xr:uid="{00000000-0005-0000-0000-0000660C0000}"/>
    <cellStyle name="Fix4 2 2 2 2 2" xfId="7783" xr:uid="{00000000-0005-0000-0000-0000670C0000}"/>
    <cellStyle name="Fix4 2 2 2 3" xfId="6858" xr:uid="{00000000-0005-0000-0000-0000680C0000}"/>
    <cellStyle name="Fix4 2 2 2 3 2" xfId="7915" xr:uid="{00000000-0005-0000-0000-0000690C0000}"/>
    <cellStyle name="Fix4 2 2 2 4" xfId="6964" xr:uid="{00000000-0005-0000-0000-00006A0C0000}"/>
    <cellStyle name="Fix4 2 2 2 4 2" xfId="8020" xr:uid="{00000000-0005-0000-0000-00006B0C0000}"/>
    <cellStyle name="Fix4 2 2 2 5" xfId="7022" xr:uid="{00000000-0005-0000-0000-00006C0C0000}"/>
    <cellStyle name="Fix4 2 2 2 5 2" xfId="8077" xr:uid="{00000000-0005-0000-0000-00006D0C0000}"/>
    <cellStyle name="Fix4 2 2 2 6" xfId="7126" xr:uid="{00000000-0005-0000-0000-00006E0C0000}"/>
    <cellStyle name="Fix4 2 2 2 6 2" xfId="8168" xr:uid="{00000000-0005-0000-0000-00006F0C0000}"/>
    <cellStyle name="Fix4 2 2 2 7" xfId="7281" xr:uid="{00000000-0005-0000-0000-0000700C0000}"/>
    <cellStyle name="Fix4 2 2 3" xfId="6086" xr:uid="{00000000-0005-0000-0000-0000710C0000}"/>
    <cellStyle name="Fix4 2 2 3 2" xfId="6743" xr:uid="{00000000-0005-0000-0000-0000720C0000}"/>
    <cellStyle name="Fix4 2 2 3 2 2" xfId="7806" xr:uid="{00000000-0005-0000-0000-0000730C0000}"/>
    <cellStyle name="Fix4 2 2 3 3" xfId="6881" xr:uid="{00000000-0005-0000-0000-0000740C0000}"/>
    <cellStyle name="Fix4 2 2 3 3 2" xfId="7938" xr:uid="{00000000-0005-0000-0000-0000750C0000}"/>
    <cellStyle name="Fix4 2 2 3 4" xfId="6984" xr:uid="{00000000-0005-0000-0000-0000760C0000}"/>
    <cellStyle name="Fix4 2 2 3 4 2" xfId="8040" xr:uid="{00000000-0005-0000-0000-0000770C0000}"/>
    <cellStyle name="Fix4 2 2 3 5" xfId="7045" xr:uid="{00000000-0005-0000-0000-0000780C0000}"/>
    <cellStyle name="Fix4 2 2 3 5 2" xfId="8100" xr:uid="{00000000-0005-0000-0000-0000790C0000}"/>
    <cellStyle name="Fix4 2 2 3 6" xfId="7151" xr:uid="{00000000-0005-0000-0000-00007A0C0000}"/>
    <cellStyle name="Fix4 2 2 3 6 2" xfId="8188" xr:uid="{00000000-0005-0000-0000-00007B0C0000}"/>
    <cellStyle name="Fix4 2 2 3 7" xfId="7301" xr:uid="{00000000-0005-0000-0000-00007C0C0000}"/>
    <cellStyle name="Fix4 2 2 4" xfId="6109" xr:uid="{00000000-0005-0000-0000-00007D0C0000}"/>
    <cellStyle name="Fix4 2 2 4 2" xfId="6766" xr:uid="{00000000-0005-0000-0000-00007E0C0000}"/>
    <cellStyle name="Fix4 2 2 4 2 2" xfId="7826" xr:uid="{00000000-0005-0000-0000-00007F0C0000}"/>
    <cellStyle name="Fix4 2 2 4 3" xfId="6901" xr:uid="{00000000-0005-0000-0000-0000800C0000}"/>
    <cellStyle name="Fix4 2 2 4 3 2" xfId="7958" xr:uid="{00000000-0005-0000-0000-0000810C0000}"/>
    <cellStyle name="Fix4 2 2 4 4" xfId="7002" xr:uid="{00000000-0005-0000-0000-0000820C0000}"/>
    <cellStyle name="Fix4 2 2 4 4 2" xfId="8058" xr:uid="{00000000-0005-0000-0000-0000830C0000}"/>
    <cellStyle name="Fix4 2 2 4 5" xfId="7065" xr:uid="{00000000-0005-0000-0000-0000840C0000}"/>
    <cellStyle name="Fix4 2 2 4 5 2" xfId="8120" xr:uid="{00000000-0005-0000-0000-0000850C0000}"/>
    <cellStyle name="Fix4 2 2 4 6" xfId="7171" xr:uid="{00000000-0005-0000-0000-0000860C0000}"/>
    <cellStyle name="Fix4 2 2 4 6 2" xfId="8205" xr:uid="{00000000-0005-0000-0000-0000870C0000}"/>
    <cellStyle name="Fix4 2 2 4 7" xfId="7318" xr:uid="{00000000-0005-0000-0000-0000880C0000}"/>
    <cellStyle name="Fix4 2 2 5" xfId="6659" xr:uid="{00000000-0005-0000-0000-0000890C0000}"/>
    <cellStyle name="Fix4 2 2 5 2" xfId="7739" xr:uid="{00000000-0005-0000-0000-00008A0C0000}"/>
    <cellStyle name="Fix4 2 2 6" xfId="6812" xr:uid="{00000000-0005-0000-0000-00008B0C0000}"/>
    <cellStyle name="Fix4 2 2 6 2" xfId="7869" xr:uid="{00000000-0005-0000-0000-00008C0C0000}"/>
    <cellStyle name="Fix4 2 2 7" xfId="6927" xr:uid="{00000000-0005-0000-0000-00008D0C0000}"/>
    <cellStyle name="Fix4 2 2 7 2" xfId="7983" xr:uid="{00000000-0005-0000-0000-00008E0C0000}"/>
    <cellStyle name="Fix4 2 2 8" xfId="6252" xr:uid="{00000000-0005-0000-0000-00008F0C0000}"/>
    <cellStyle name="Fix4 2 2 8 2" xfId="7395" xr:uid="{00000000-0005-0000-0000-0000900C0000}"/>
    <cellStyle name="Fix4 2 2 9" xfId="7079" xr:uid="{00000000-0005-0000-0000-0000910C0000}"/>
    <cellStyle name="Fix4 2 2 9 2" xfId="8133" xr:uid="{00000000-0005-0000-0000-0000920C0000}"/>
    <cellStyle name="Fix4 2 3" xfId="5747" xr:uid="{00000000-0005-0000-0000-0000930C0000}"/>
    <cellStyle name="Fix4 2 3 2" xfId="6598" xr:uid="{00000000-0005-0000-0000-0000940C0000}"/>
    <cellStyle name="Fix4 2 3 2 2" xfId="7687" xr:uid="{00000000-0005-0000-0000-0000950C0000}"/>
    <cellStyle name="Fix4 2 3 3" xfId="6259" xr:uid="{00000000-0005-0000-0000-0000960C0000}"/>
    <cellStyle name="Fix4 2 3 3 2" xfId="7402" xr:uid="{00000000-0005-0000-0000-0000970C0000}"/>
    <cellStyle name="Fix4 2 3 4" xfId="6500" xr:uid="{00000000-0005-0000-0000-0000980C0000}"/>
    <cellStyle name="Fix4 2 3 4 2" xfId="7612" xr:uid="{00000000-0005-0000-0000-0000990C0000}"/>
    <cellStyle name="Fix4 2 3 5" xfId="6210" xr:uid="{00000000-0005-0000-0000-00009A0C0000}"/>
    <cellStyle name="Fix4 2 3 5 2" xfId="7355" xr:uid="{00000000-0005-0000-0000-00009B0C0000}"/>
    <cellStyle name="Fix4 2 3 6" xfId="6296" xr:uid="{00000000-0005-0000-0000-00009C0C0000}"/>
    <cellStyle name="Fix4 2 3 6 2" xfId="7439" xr:uid="{00000000-0005-0000-0000-00009D0C0000}"/>
    <cellStyle name="Fix4 2 3 7" xfId="7232" xr:uid="{00000000-0005-0000-0000-00009E0C0000}"/>
    <cellStyle name="Fix4 2 4" xfId="6017" xr:uid="{00000000-0005-0000-0000-00009F0C0000}"/>
    <cellStyle name="Fix4 2 4 2" xfId="6670" xr:uid="{00000000-0005-0000-0000-0000A00C0000}"/>
    <cellStyle name="Fix4 2 4 2 2" xfId="7748" xr:uid="{00000000-0005-0000-0000-0000A10C0000}"/>
    <cellStyle name="Fix4 2 4 3" xfId="6822" xr:uid="{00000000-0005-0000-0000-0000A20C0000}"/>
    <cellStyle name="Fix4 2 4 3 2" xfId="7879" xr:uid="{00000000-0005-0000-0000-0000A30C0000}"/>
    <cellStyle name="Fix4 2 4 4" xfId="6934" xr:uid="{00000000-0005-0000-0000-0000A40C0000}"/>
    <cellStyle name="Fix4 2 4 4 2" xfId="7990" xr:uid="{00000000-0005-0000-0000-0000A50C0000}"/>
    <cellStyle name="Fix4 2 4 5" xfId="6485" xr:uid="{00000000-0005-0000-0000-0000A60C0000}"/>
    <cellStyle name="Fix4 2 4 5 2" xfId="7599" xr:uid="{00000000-0005-0000-0000-0000A70C0000}"/>
    <cellStyle name="Fix4 2 4 6" xfId="7088" xr:uid="{00000000-0005-0000-0000-0000A80C0000}"/>
    <cellStyle name="Fix4 2 4 6 2" xfId="8140" xr:uid="{00000000-0005-0000-0000-0000A90C0000}"/>
    <cellStyle name="Fix4 2 4 7" xfId="7253" xr:uid="{00000000-0005-0000-0000-0000AA0C0000}"/>
    <cellStyle name="Fix4 2 5" xfId="5729" xr:uid="{00000000-0005-0000-0000-0000AB0C0000}"/>
    <cellStyle name="Fix4 2 5 2" xfId="6580" xr:uid="{00000000-0005-0000-0000-0000AC0C0000}"/>
    <cellStyle name="Fix4 2 5 2 2" xfId="7673" xr:uid="{00000000-0005-0000-0000-0000AD0C0000}"/>
    <cellStyle name="Fix4 2 5 3" xfId="6177" xr:uid="{00000000-0005-0000-0000-0000AE0C0000}"/>
    <cellStyle name="Fix4 2 5 3 2" xfId="7323" xr:uid="{00000000-0005-0000-0000-0000AF0C0000}"/>
    <cellStyle name="Fix4 2 5 4" xfId="6185" xr:uid="{00000000-0005-0000-0000-0000B00C0000}"/>
    <cellStyle name="Fix4 2 5 4 2" xfId="7331" xr:uid="{00000000-0005-0000-0000-0000B10C0000}"/>
    <cellStyle name="Fix4 2 5 5" xfId="6909" xr:uid="{00000000-0005-0000-0000-0000B20C0000}"/>
    <cellStyle name="Fix4 2 5 5 2" xfId="7966" xr:uid="{00000000-0005-0000-0000-0000B30C0000}"/>
    <cellStyle name="Fix4 2 5 6" xfId="6299" xr:uid="{00000000-0005-0000-0000-0000B40C0000}"/>
    <cellStyle name="Fix4 2 5 6 2" xfId="7442" xr:uid="{00000000-0005-0000-0000-0000B50C0000}"/>
    <cellStyle name="Fix4 2 5 7" xfId="7224" xr:uid="{00000000-0005-0000-0000-0000B60C0000}"/>
    <cellStyle name="Fix4 2 6" xfId="5724" xr:uid="{00000000-0005-0000-0000-0000B70C0000}"/>
    <cellStyle name="Fix4 2 6 2" xfId="6575" xr:uid="{00000000-0005-0000-0000-0000B80C0000}"/>
    <cellStyle name="Fix4 2 6 2 2" xfId="7668" xr:uid="{00000000-0005-0000-0000-0000B90C0000}"/>
    <cellStyle name="Fix4 2 6 3" xfId="6270" xr:uid="{00000000-0005-0000-0000-0000BA0C0000}"/>
    <cellStyle name="Fix4 2 6 3 2" xfId="7413" xr:uid="{00000000-0005-0000-0000-0000BB0C0000}"/>
    <cellStyle name="Fix4 2 6 4" xfId="6229" xr:uid="{00000000-0005-0000-0000-0000BC0C0000}"/>
    <cellStyle name="Fix4 2 6 4 2" xfId="7373" xr:uid="{00000000-0005-0000-0000-0000BD0C0000}"/>
    <cellStyle name="Fix4 2 6 5" xfId="6832" xr:uid="{00000000-0005-0000-0000-0000BE0C0000}"/>
    <cellStyle name="Fix4 2 6 5 2" xfId="7889" xr:uid="{00000000-0005-0000-0000-0000BF0C0000}"/>
    <cellStyle name="Fix4 2 6 6" xfId="6801" xr:uid="{00000000-0005-0000-0000-0000C00C0000}"/>
    <cellStyle name="Fix4 2 6 6 2" xfId="7858" xr:uid="{00000000-0005-0000-0000-0000C10C0000}"/>
    <cellStyle name="Fix4 2 6 7" xfId="7222" xr:uid="{00000000-0005-0000-0000-0000C20C0000}"/>
    <cellStyle name="Fix4 2 7" xfId="6510" xr:uid="{00000000-0005-0000-0000-0000C30C0000}"/>
    <cellStyle name="Fix4 2 7 2" xfId="7621" xr:uid="{00000000-0005-0000-0000-0000C40C0000}"/>
    <cellStyle name="Fix4 2 8" xfId="6209" xr:uid="{00000000-0005-0000-0000-0000C50C0000}"/>
    <cellStyle name="Fix4 2 8 2" xfId="7354" xr:uid="{00000000-0005-0000-0000-0000C60C0000}"/>
    <cellStyle name="Fix4 2 9" xfId="6605" xr:uid="{00000000-0005-0000-0000-0000C70C0000}"/>
    <cellStyle name="Fix4 2 9 2" xfId="7693" xr:uid="{00000000-0005-0000-0000-0000C80C0000}"/>
    <cellStyle name="Fix4 3" xfId="5995" xr:uid="{00000000-0005-0000-0000-0000C90C0000}"/>
    <cellStyle name="Fix4 3 10" xfId="7239" xr:uid="{00000000-0005-0000-0000-0000CA0C0000}"/>
    <cellStyle name="Fix4 3 2" xfId="6048" xr:uid="{00000000-0005-0000-0000-0000CB0C0000}"/>
    <cellStyle name="Fix4 3 2 2" xfId="6701" xr:uid="{00000000-0005-0000-0000-0000CC0C0000}"/>
    <cellStyle name="Fix4 3 2 2 2" xfId="7771" xr:uid="{00000000-0005-0000-0000-0000CD0C0000}"/>
    <cellStyle name="Fix4 3 2 3" xfId="6846" xr:uid="{00000000-0005-0000-0000-0000CE0C0000}"/>
    <cellStyle name="Fix4 3 2 3 2" xfId="7903" xr:uid="{00000000-0005-0000-0000-0000CF0C0000}"/>
    <cellStyle name="Fix4 3 2 4" xfId="6953" xr:uid="{00000000-0005-0000-0000-0000D00C0000}"/>
    <cellStyle name="Fix4 3 2 4 2" xfId="8009" xr:uid="{00000000-0005-0000-0000-0000D10C0000}"/>
    <cellStyle name="Fix4 3 2 5" xfId="7010" xr:uid="{00000000-0005-0000-0000-0000D20C0000}"/>
    <cellStyle name="Fix4 3 2 5 2" xfId="8065" xr:uid="{00000000-0005-0000-0000-0000D30C0000}"/>
    <cellStyle name="Fix4 3 2 6" xfId="7114" xr:uid="{00000000-0005-0000-0000-0000D40C0000}"/>
    <cellStyle name="Fix4 3 2 6 2" xfId="8158" xr:uid="{00000000-0005-0000-0000-0000D50C0000}"/>
    <cellStyle name="Fix4 3 2 7" xfId="7271" xr:uid="{00000000-0005-0000-0000-0000D60C0000}"/>
    <cellStyle name="Fix4 3 3" xfId="6070" xr:uid="{00000000-0005-0000-0000-0000D70C0000}"/>
    <cellStyle name="Fix4 3 3 2" xfId="6727" xr:uid="{00000000-0005-0000-0000-0000D80C0000}"/>
    <cellStyle name="Fix4 3 3 2 2" xfId="7793" xr:uid="{00000000-0005-0000-0000-0000D90C0000}"/>
    <cellStyle name="Fix4 3 3 3" xfId="6868" xr:uid="{00000000-0005-0000-0000-0000DA0C0000}"/>
    <cellStyle name="Fix4 3 3 3 2" xfId="7925" xr:uid="{00000000-0005-0000-0000-0000DB0C0000}"/>
    <cellStyle name="Fix4 3 3 4" xfId="6973" xr:uid="{00000000-0005-0000-0000-0000DC0C0000}"/>
    <cellStyle name="Fix4 3 3 4 2" xfId="8029" xr:uid="{00000000-0005-0000-0000-0000DD0C0000}"/>
    <cellStyle name="Fix4 3 3 5" xfId="7032" xr:uid="{00000000-0005-0000-0000-0000DE0C0000}"/>
    <cellStyle name="Fix4 3 3 5 2" xfId="8087" xr:uid="{00000000-0005-0000-0000-0000DF0C0000}"/>
    <cellStyle name="Fix4 3 3 6" xfId="7137" xr:uid="{00000000-0005-0000-0000-0000E00C0000}"/>
    <cellStyle name="Fix4 3 3 6 2" xfId="8177" xr:uid="{00000000-0005-0000-0000-0000E10C0000}"/>
    <cellStyle name="Fix4 3 3 7" xfId="7290" xr:uid="{00000000-0005-0000-0000-0000E20C0000}"/>
    <cellStyle name="Fix4 3 4" xfId="6096" xr:uid="{00000000-0005-0000-0000-0000E30C0000}"/>
    <cellStyle name="Fix4 3 4 2" xfId="6753" xr:uid="{00000000-0005-0000-0000-0000E40C0000}"/>
    <cellStyle name="Fix4 3 4 2 2" xfId="7815" xr:uid="{00000000-0005-0000-0000-0000E50C0000}"/>
    <cellStyle name="Fix4 3 4 3" xfId="6890" xr:uid="{00000000-0005-0000-0000-0000E60C0000}"/>
    <cellStyle name="Fix4 3 4 3 2" xfId="7947" xr:uid="{00000000-0005-0000-0000-0000E70C0000}"/>
    <cellStyle name="Fix4 3 4 4" xfId="6992" xr:uid="{00000000-0005-0000-0000-0000E80C0000}"/>
    <cellStyle name="Fix4 3 4 4 2" xfId="8048" xr:uid="{00000000-0005-0000-0000-0000E90C0000}"/>
    <cellStyle name="Fix4 3 4 5" xfId="7054" xr:uid="{00000000-0005-0000-0000-0000EA0C0000}"/>
    <cellStyle name="Fix4 3 4 5 2" xfId="8109" xr:uid="{00000000-0005-0000-0000-0000EB0C0000}"/>
    <cellStyle name="Fix4 3 4 6" xfId="7160" xr:uid="{00000000-0005-0000-0000-0000EC0C0000}"/>
    <cellStyle name="Fix4 3 4 6 2" xfId="8196" xr:uid="{00000000-0005-0000-0000-0000ED0C0000}"/>
    <cellStyle name="Fix4 3 4 7" xfId="7309" xr:uid="{00000000-0005-0000-0000-0000EE0C0000}"/>
    <cellStyle name="Fix4 3 5" xfId="6647" xr:uid="{00000000-0005-0000-0000-0000EF0C0000}"/>
    <cellStyle name="Fix4 3 5 2" xfId="7729" xr:uid="{00000000-0005-0000-0000-0000F00C0000}"/>
    <cellStyle name="Fix4 3 6" xfId="6800" xr:uid="{00000000-0005-0000-0000-0000F10C0000}"/>
    <cellStyle name="Fix4 3 6 2" xfId="7857" xr:uid="{00000000-0005-0000-0000-0000F20C0000}"/>
    <cellStyle name="Fix4 3 7" xfId="6478" xr:uid="{00000000-0005-0000-0000-0000F30C0000}"/>
    <cellStyle name="Fix4 3 7 2" xfId="7595" xr:uid="{00000000-0005-0000-0000-0000F40C0000}"/>
    <cellStyle name="Fix4 3 8" xfId="6364" xr:uid="{00000000-0005-0000-0000-0000F50C0000}"/>
    <cellStyle name="Fix4 3 8 2" xfId="7500" xr:uid="{00000000-0005-0000-0000-0000F60C0000}"/>
    <cellStyle name="Fix4 3 9" xfId="6958" xr:uid="{00000000-0005-0000-0000-0000F70C0000}"/>
    <cellStyle name="Fix4 3 9 2" xfId="8014" xr:uid="{00000000-0005-0000-0000-0000F80C0000}"/>
    <cellStyle name="Fix4 4" xfId="5710" xr:uid="{00000000-0005-0000-0000-0000F90C0000}"/>
    <cellStyle name="Fix4 4 2" xfId="6561" xr:uid="{00000000-0005-0000-0000-0000FA0C0000}"/>
    <cellStyle name="Fix4 4 2 2" xfId="7658" xr:uid="{00000000-0005-0000-0000-0000FB0C0000}"/>
    <cellStyle name="Fix4 4 3" xfId="6190" xr:uid="{00000000-0005-0000-0000-0000FC0C0000}"/>
    <cellStyle name="Fix4 4 3 2" xfId="7336" xr:uid="{00000000-0005-0000-0000-0000FD0C0000}"/>
    <cellStyle name="Fix4 4 4" xfId="6481" xr:uid="{00000000-0005-0000-0000-0000FE0C0000}"/>
    <cellStyle name="Fix4 4 4 2" xfId="7596" xr:uid="{00000000-0005-0000-0000-0000FF0C0000}"/>
    <cellStyle name="Fix4 4 5" xfId="6424" xr:uid="{00000000-0005-0000-0000-0000000D0000}"/>
    <cellStyle name="Fix4 4 5 2" xfId="7550" xr:uid="{00000000-0005-0000-0000-0000010D0000}"/>
    <cellStyle name="Fix4 4 6" xfId="6438" xr:uid="{00000000-0005-0000-0000-0000020D0000}"/>
    <cellStyle name="Fix4 4 6 2" xfId="7561" xr:uid="{00000000-0005-0000-0000-0000030D0000}"/>
    <cellStyle name="Fix4 4 7" xfId="7216" xr:uid="{00000000-0005-0000-0000-0000040D0000}"/>
    <cellStyle name="Fix4 5" xfId="5667" xr:uid="{00000000-0005-0000-0000-0000050D0000}"/>
    <cellStyle name="Fix4 5 2" xfId="6520" xr:uid="{00000000-0005-0000-0000-0000060D0000}"/>
    <cellStyle name="Fix4 5 2 2" xfId="7629" xr:uid="{00000000-0005-0000-0000-0000070D0000}"/>
    <cellStyle name="Fix4 5 3" xfId="6359" xr:uid="{00000000-0005-0000-0000-0000080D0000}"/>
    <cellStyle name="Fix4 5 3 2" xfId="7496" xr:uid="{00000000-0005-0000-0000-0000090D0000}"/>
    <cellStyle name="Fix4 5 4" xfId="6225" xr:uid="{00000000-0005-0000-0000-00000A0D0000}"/>
    <cellStyle name="Fix4 5 4 2" xfId="7369" xr:uid="{00000000-0005-0000-0000-00000B0D0000}"/>
    <cellStyle name="Fix4 5 5" xfId="6305" xr:uid="{00000000-0005-0000-0000-00000C0D0000}"/>
    <cellStyle name="Fix4 5 5 2" xfId="7447" xr:uid="{00000000-0005-0000-0000-00000D0D0000}"/>
    <cellStyle name="Fix4 5 6" xfId="6355" xr:uid="{00000000-0005-0000-0000-00000E0D0000}"/>
    <cellStyle name="Fix4 5 6 2" xfId="7493" xr:uid="{00000000-0005-0000-0000-00000F0D0000}"/>
    <cellStyle name="Fix4 5 7" xfId="7198" xr:uid="{00000000-0005-0000-0000-0000100D0000}"/>
    <cellStyle name="Fix4 6" xfId="5703" xr:uid="{00000000-0005-0000-0000-0000110D0000}"/>
    <cellStyle name="Fix4 6 2" xfId="6554" xr:uid="{00000000-0005-0000-0000-0000120D0000}"/>
    <cellStyle name="Fix4 6 2 2" xfId="7653" xr:uid="{00000000-0005-0000-0000-0000130D0000}"/>
    <cellStyle name="Fix4 6 3" xfId="6778" xr:uid="{00000000-0005-0000-0000-0000140D0000}"/>
    <cellStyle name="Fix4 6 3 2" xfId="7835" xr:uid="{00000000-0005-0000-0000-0000150D0000}"/>
    <cellStyle name="Fix4 6 4" xfId="6640" xr:uid="{00000000-0005-0000-0000-0000160D0000}"/>
    <cellStyle name="Fix4 6 4 2" xfId="7723" xr:uid="{00000000-0005-0000-0000-0000170D0000}"/>
    <cellStyle name="Fix4 6 5" xfId="6773" xr:uid="{00000000-0005-0000-0000-0000180D0000}"/>
    <cellStyle name="Fix4 6 5 2" xfId="7832" xr:uid="{00000000-0005-0000-0000-0000190D0000}"/>
    <cellStyle name="Fix4 6 6" xfId="6239" xr:uid="{00000000-0005-0000-0000-00001A0D0000}"/>
    <cellStyle name="Fix4 6 6 2" xfId="7382" xr:uid="{00000000-0005-0000-0000-00001B0D0000}"/>
    <cellStyle name="Fix4 6 7" xfId="7211" xr:uid="{00000000-0005-0000-0000-00001C0D0000}"/>
    <cellStyle name="Fix4 7" xfId="6042" xr:uid="{00000000-0005-0000-0000-00001D0D0000}"/>
    <cellStyle name="Fix4 7 2" xfId="6695" xr:uid="{00000000-0005-0000-0000-00001E0D0000}"/>
    <cellStyle name="Fix4 7 2 2" xfId="7765" xr:uid="{00000000-0005-0000-0000-00001F0D0000}"/>
    <cellStyle name="Fix4 7 3" xfId="6840" xr:uid="{00000000-0005-0000-0000-0000200D0000}"/>
    <cellStyle name="Fix4 7 3 2" xfId="7897" xr:uid="{00000000-0005-0000-0000-0000210D0000}"/>
    <cellStyle name="Fix4 7 4" xfId="6947" xr:uid="{00000000-0005-0000-0000-0000220D0000}"/>
    <cellStyle name="Fix4 7 4 2" xfId="8003" xr:uid="{00000000-0005-0000-0000-0000230D0000}"/>
    <cellStyle name="Fix4 7 5" xfId="6258" xr:uid="{00000000-0005-0000-0000-0000240D0000}"/>
    <cellStyle name="Fix4 7 5 2" xfId="7401" xr:uid="{00000000-0005-0000-0000-0000250D0000}"/>
    <cellStyle name="Fix4 7 6" xfId="7108" xr:uid="{00000000-0005-0000-0000-0000260D0000}"/>
    <cellStyle name="Fix4 7 6 2" xfId="8152" xr:uid="{00000000-0005-0000-0000-0000270D0000}"/>
    <cellStyle name="Fix4 7 7" xfId="7265" xr:uid="{00000000-0005-0000-0000-0000280D0000}"/>
    <cellStyle name="Fix4 8" xfId="6311" xr:uid="{00000000-0005-0000-0000-0000290D0000}"/>
    <cellStyle name="Fix4 8 2" xfId="7453" xr:uid="{00000000-0005-0000-0000-00002A0D0000}"/>
    <cellStyle name="Fix4 9" xfId="6339" xr:uid="{00000000-0005-0000-0000-00002B0D0000}"/>
    <cellStyle name="Fix4 9 2" xfId="7478" xr:uid="{00000000-0005-0000-0000-00002C0D0000}"/>
    <cellStyle name="Fixed" xfId="220" xr:uid="{00000000-0005-0000-0000-00002D0D0000}"/>
    <cellStyle name="Fixed 2" xfId="3961" xr:uid="{00000000-0005-0000-0000-00002E0D0000}"/>
    <cellStyle name="Followed Hyperlink" xfId="296" builtinId="9" hidden="1"/>
    <cellStyle name="Followed Hyperlink" xfId="298" builtinId="9" hidden="1"/>
    <cellStyle name="Followed Hyperlink" xfId="300" builtinId="9" hidden="1"/>
    <cellStyle name="Followed Hyperlink" xfId="302"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43" builtinId="9" hidden="1"/>
    <cellStyle name="Followed Hyperlink" xfId="394" builtinId="9" hidden="1"/>
    <cellStyle name="Followed Hyperlink" xfId="441" builtinId="9" hidden="1"/>
    <cellStyle name="Followed Hyperlink" xfId="442" builtinId="9" hidden="1"/>
    <cellStyle name="Followed Hyperlink" xfId="416" builtinId="9" hidden="1"/>
    <cellStyle name="Followed Hyperlink" xfId="437" builtinId="9" hidden="1"/>
    <cellStyle name="Followed Hyperlink" xfId="436" builtinId="9" hidden="1"/>
    <cellStyle name="Followed Hyperlink" xfId="420" builtinId="9" hidden="1"/>
    <cellStyle name="Followed Hyperlink" xfId="401" builtinId="9" hidden="1"/>
    <cellStyle name="Followed Hyperlink" xfId="400" builtinId="9" hidden="1"/>
    <cellStyle name="Followed Hyperlink" xfId="399" builtinId="9" hidden="1"/>
    <cellStyle name="Followed Hyperlink" xfId="397" builtinId="9" hidden="1"/>
    <cellStyle name="Followed Hyperlink" xfId="412" builtinId="9" hidden="1"/>
    <cellStyle name="Followed Hyperlink" xfId="408" builtinId="9" hidden="1"/>
    <cellStyle name="Followed Hyperlink" xfId="446" builtinId="9" hidden="1"/>
    <cellStyle name="Followed Hyperlink" xfId="411" builtinId="9" hidden="1"/>
    <cellStyle name="Followed Hyperlink" xfId="455" builtinId="9" hidden="1"/>
    <cellStyle name="Followed Hyperlink" xfId="405" builtinId="9" hidden="1"/>
    <cellStyle name="Followed Hyperlink" xfId="404" builtinId="9" hidden="1"/>
    <cellStyle name="Followed Hyperlink" xfId="403" builtinId="9" hidden="1"/>
    <cellStyle name="Followed Hyperlink" xfId="433" builtinId="9" hidden="1"/>
    <cellStyle name="Followed Hyperlink" xfId="407" builtinId="9" hidden="1"/>
    <cellStyle name="Followed Hyperlink" xfId="432" builtinId="9" hidden="1"/>
    <cellStyle name="Followed Hyperlink" xfId="410" builtinId="9" hidden="1"/>
    <cellStyle name="Good" xfId="307" builtinId="26" customBuiltin="1"/>
    <cellStyle name="Good 2" xfId="3871" xr:uid="{00000000-0005-0000-0000-0000500D0000}"/>
    <cellStyle name="Good 3" xfId="3800" xr:uid="{00000000-0005-0000-0000-0000510D0000}"/>
    <cellStyle name="Grey" xfId="1632" xr:uid="{00000000-0005-0000-0000-0000520D0000}"/>
    <cellStyle name="Grey 2" xfId="1633" xr:uid="{00000000-0005-0000-0000-0000530D0000}"/>
    <cellStyle name="Grey 3" xfId="1634" xr:uid="{00000000-0005-0000-0000-0000540D0000}"/>
    <cellStyle name="Grey 4" xfId="1635" xr:uid="{00000000-0005-0000-0000-0000550D0000}"/>
    <cellStyle name="Grey 5" xfId="1636" xr:uid="{00000000-0005-0000-0000-0000560D0000}"/>
    <cellStyle name="h1" xfId="1637" xr:uid="{00000000-0005-0000-0000-0000570D0000}"/>
    <cellStyle name="HEADER" xfId="1638" xr:uid="{00000000-0005-0000-0000-0000580D0000}"/>
    <cellStyle name="Header1" xfId="172" xr:uid="{00000000-0005-0000-0000-0000590D0000}"/>
    <cellStyle name="Header1 10" xfId="5337" xr:uid="{00000000-0005-0000-0000-00005A0D0000}"/>
    <cellStyle name="Header1 10 2" xfId="6447" xr:uid="{00000000-0005-0000-0000-00005B0D0000}"/>
    <cellStyle name="Header1 10 3" xfId="6338" xr:uid="{00000000-0005-0000-0000-00005C0D0000}"/>
    <cellStyle name="Header1 11" xfId="8220" xr:uid="{00000000-0005-0000-0000-00005D0D0000}"/>
    <cellStyle name="Header1 12" xfId="8433" xr:uid="{00000000-0005-0000-0000-00005E0D0000}"/>
    <cellStyle name="Header1 2" xfId="363" xr:uid="{00000000-0005-0000-0000-00005F0D0000}"/>
    <cellStyle name="Header1 2 10" xfId="6639" xr:uid="{00000000-0005-0000-0000-0000600D0000}"/>
    <cellStyle name="Header1 2 11" xfId="8420" xr:uid="{00000000-0005-0000-0000-0000610D0000}"/>
    <cellStyle name="Header1 2 2" xfId="364" xr:uid="{00000000-0005-0000-0000-0000620D0000}"/>
    <cellStyle name="Header1 2 2 10" xfId="8419" xr:uid="{00000000-0005-0000-0000-0000630D0000}"/>
    <cellStyle name="Header1 2 2 2" xfId="1641" xr:uid="{00000000-0005-0000-0000-0000640D0000}"/>
    <cellStyle name="Header1 2 2 2 2" xfId="6054" xr:uid="{00000000-0005-0000-0000-0000650D0000}"/>
    <cellStyle name="Header1 2 2 2 2 2" xfId="6707" xr:uid="{00000000-0005-0000-0000-0000660D0000}"/>
    <cellStyle name="Header1 2 2 2 2 3" xfId="7119" xr:uid="{00000000-0005-0000-0000-0000670D0000}"/>
    <cellStyle name="Header1 2 2 2 3" xfId="6078" xr:uid="{00000000-0005-0000-0000-0000680D0000}"/>
    <cellStyle name="Header1 2 2 2 3 2" xfId="6735" xr:uid="{00000000-0005-0000-0000-0000690D0000}"/>
    <cellStyle name="Header1 2 2 2 3 3" xfId="7144" xr:uid="{00000000-0005-0000-0000-00006A0D0000}"/>
    <cellStyle name="Header1 2 2 2 4" xfId="6101" xr:uid="{00000000-0005-0000-0000-00006B0D0000}"/>
    <cellStyle name="Header1 2 2 2 4 2" xfId="6758" xr:uid="{00000000-0005-0000-0000-00006C0D0000}"/>
    <cellStyle name="Header1 2 2 2 4 3" xfId="7164" xr:uid="{00000000-0005-0000-0000-00006D0D0000}"/>
    <cellStyle name="Header1 2 2 2 5" xfId="6652" xr:uid="{00000000-0005-0000-0000-00006E0D0000}"/>
    <cellStyle name="Header1 2 2 2 6" xfId="7073" xr:uid="{00000000-0005-0000-0000-00006F0D0000}"/>
    <cellStyle name="Header1 2 2 2 7" xfId="6004" xr:uid="{00000000-0005-0000-0000-0000700D0000}"/>
    <cellStyle name="Header1 2 2 2 8" xfId="8376" xr:uid="{00000000-0005-0000-0000-0000710D0000}"/>
    <cellStyle name="Header1 2 2 3" xfId="5117" xr:uid="{00000000-0005-0000-0000-0000720D0000}"/>
    <cellStyle name="Header1 2 2 3 2" xfId="6590" xr:uid="{00000000-0005-0000-0000-0000730D0000}"/>
    <cellStyle name="Header1 2 2 3 3" xfId="6399" xr:uid="{00000000-0005-0000-0000-0000740D0000}"/>
    <cellStyle name="Header1 2 2 3 4" xfId="5739" xr:uid="{00000000-0005-0000-0000-0000750D0000}"/>
    <cellStyle name="Header1 2 2 4" xfId="6010" xr:uid="{00000000-0005-0000-0000-0000760D0000}"/>
    <cellStyle name="Header1 2 2 4 2" xfId="6663" xr:uid="{00000000-0005-0000-0000-0000770D0000}"/>
    <cellStyle name="Header1 2 2 4 3" xfId="7082" xr:uid="{00000000-0005-0000-0000-0000780D0000}"/>
    <cellStyle name="Header1 2 2 5" xfId="5672" xr:uid="{00000000-0005-0000-0000-0000790D0000}"/>
    <cellStyle name="Header1 2 2 5 2" xfId="6525" xr:uid="{00000000-0005-0000-0000-00007A0D0000}"/>
    <cellStyle name="Header1 2 2 5 3" xfId="6479" xr:uid="{00000000-0005-0000-0000-00007B0D0000}"/>
    <cellStyle name="Header1 2 2 6" xfId="6037" xr:uid="{00000000-0005-0000-0000-00007C0D0000}"/>
    <cellStyle name="Header1 2 2 6 2" xfId="6690" xr:uid="{00000000-0005-0000-0000-00007D0D0000}"/>
    <cellStyle name="Header1 2 2 6 3" xfId="7103" xr:uid="{00000000-0005-0000-0000-00007E0D0000}"/>
    <cellStyle name="Header1 2 2 7" xfId="5654" xr:uid="{00000000-0005-0000-0000-00007F0D0000}"/>
    <cellStyle name="Header1 2 2 7 2" xfId="6506" xr:uid="{00000000-0005-0000-0000-0000800D0000}"/>
    <cellStyle name="Header1 2 2 7 3" xfId="6213" xr:uid="{00000000-0005-0000-0000-0000810D0000}"/>
    <cellStyle name="Header1 2 2 8" xfId="6434" xr:uid="{00000000-0005-0000-0000-0000820D0000}"/>
    <cellStyle name="Header1 2 2 9" xfId="6356" xr:uid="{00000000-0005-0000-0000-0000830D0000}"/>
    <cellStyle name="Header1 2 3" xfId="438" xr:uid="{00000000-0005-0000-0000-0000840D0000}"/>
    <cellStyle name="Header1 2 3 2" xfId="5106" xr:uid="{00000000-0005-0000-0000-0000850D0000}"/>
    <cellStyle name="Header1 2 3 2 2" xfId="6686" xr:uid="{00000000-0005-0000-0000-0000860D0000}"/>
    <cellStyle name="Header1 2 3 2 3" xfId="7100" xr:uid="{00000000-0005-0000-0000-0000870D0000}"/>
    <cellStyle name="Header1 2 3 2 4" xfId="6033" xr:uid="{00000000-0005-0000-0000-0000880D0000}"/>
    <cellStyle name="Header1 2 3 3" xfId="5127" xr:uid="{00000000-0005-0000-0000-0000890D0000}"/>
    <cellStyle name="Header1 2 3 3 2" xfId="6564" xr:uid="{00000000-0005-0000-0000-00008A0D0000}"/>
    <cellStyle name="Header1 2 3 3 3" xfId="6362" xr:uid="{00000000-0005-0000-0000-00008B0D0000}"/>
    <cellStyle name="Header1 2 3 3 4" xfId="5713" xr:uid="{00000000-0005-0000-0000-00008C0D0000}"/>
    <cellStyle name="Header1 2 3 4" xfId="5700" xr:uid="{00000000-0005-0000-0000-00008D0D0000}"/>
    <cellStyle name="Header1 2 3 4 2" xfId="6551" xr:uid="{00000000-0005-0000-0000-00008E0D0000}"/>
    <cellStyle name="Header1 2 3 4 3" xfId="6420" xr:uid="{00000000-0005-0000-0000-00008F0D0000}"/>
    <cellStyle name="Header1 2 3 5" xfId="6627" xr:uid="{00000000-0005-0000-0000-0000900D0000}"/>
    <cellStyle name="Header1 2 3 6" xfId="6389" xr:uid="{00000000-0005-0000-0000-0000910D0000}"/>
    <cellStyle name="Header1 2 3 7" xfId="5900" xr:uid="{00000000-0005-0000-0000-0000920D0000}"/>
    <cellStyle name="Header1 2 3 8" xfId="8235" xr:uid="{00000000-0005-0000-0000-0000930D0000}"/>
    <cellStyle name="Header1 2 3 9" xfId="8413" xr:uid="{00000000-0005-0000-0000-0000940D0000}"/>
    <cellStyle name="Header1 2 4" xfId="1640" xr:uid="{00000000-0005-0000-0000-0000950D0000}"/>
    <cellStyle name="Header1 2 4 2" xfId="6538" xr:uid="{00000000-0005-0000-0000-0000960D0000}"/>
    <cellStyle name="Header1 2 4 3" xfId="6777" xr:uid="{00000000-0005-0000-0000-0000970D0000}"/>
    <cellStyle name="Header1 2 4 4" xfId="5686" xr:uid="{00000000-0005-0000-0000-0000980D0000}"/>
    <cellStyle name="Header1 2 4 5" xfId="8375" xr:uid="{00000000-0005-0000-0000-0000990D0000}"/>
    <cellStyle name="Header1 2 5" xfId="4233" xr:uid="{00000000-0005-0000-0000-00009A0D0000}"/>
    <cellStyle name="Header1 2 5 2" xfId="6571" xr:uid="{00000000-0005-0000-0000-00009B0D0000}"/>
    <cellStyle name="Header1 2 5 3" xfId="6336" xr:uid="{00000000-0005-0000-0000-00009C0D0000}"/>
    <cellStyle name="Header1 2 5 4" xfId="5720" xr:uid="{00000000-0005-0000-0000-00009D0D0000}"/>
    <cellStyle name="Header1 2 6" xfId="5109" xr:uid="{00000000-0005-0000-0000-00009E0D0000}"/>
    <cellStyle name="Header1 2 6 2" xfId="6581" xr:uid="{00000000-0005-0000-0000-00009F0D0000}"/>
    <cellStyle name="Header1 2 6 3" xfId="6383" xr:uid="{00000000-0005-0000-0000-0000A00D0000}"/>
    <cellStyle name="Header1 2 6 4" xfId="5730" xr:uid="{00000000-0005-0000-0000-0000A10D0000}"/>
    <cellStyle name="Header1 2 7" xfId="5715" xr:uid="{00000000-0005-0000-0000-0000A20D0000}"/>
    <cellStyle name="Header1 2 7 2" xfId="6566" xr:uid="{00000000-0005-0000-0000-0000A30D0000}"/>
    <cellStyle name="Header1 2 7 3" xfId="6330" xr:uid="{00000000-0005-0000-0000-0000A40D0000}"/>
    <cellStyle name="Header1 2 8" xfId="5452" xr:uid="{00000000-0005-0000-0000-0000A50D0000}"/>
    <cellStyle name="Header1 2 8 2" xfId="6465" xr:uid="{00000000-0005-0000-0000-0000A60D0000}"/>
    <cellStyle name="Header1 2 8 3" xfId="6405" xr:uid="{00000000-0005-0000-0000-0000A70D0000}"/>
    <cellStyle name="Header1 2 9" xfId="6394" xr:uid="{00000000-0005-0000-0000-0000A80D0000}"/>
    <cellStyle name="Header1 3" xfId="362" xr:uid="{00000000-0005-0000-0000-0000A90D0000}"/>
    <cellStyle name="Header1 3 10" xfId="5577" xr:uid="{00000000-0005-0000-0000-0000AA0D0000}"/>
    <cellStyle name="Header1 3 11" xfId="8421" xr:uid="{00000000-0005-0000-0000-0000AB0D0000}"/>
    <cellStyle name="Header1 3 2" xfId="5657" xr:uid="{00000000-0005-0000-0000-0000AC0D0000}"/>
    <cellStyle name="Header1 3 2 2" xfId="6007" xr:uid="{00000000-0005-0000-0000-0000AD0D0000}"/>
    <cellStyle name="Header1 3 2 2 2" xfId="6060" xr:uid="{00000000-0005-0000-0000-0000AE0D0000}"/>
    <cellStyle name="Header1 3 2 2 2 2" xfId="6716" xr:uid="{00000000-0005-0000-0000-0000AF0D0000}"/>
    <cellStyle name="Header1 3 2 2 2 3" xfId="7127" xr:uid="{00000000-0005-0000-0000-0000B00D0000}"/>
    <cellStyle name="Header1 3 2 2 3" xfId="6087" xr:uid="{00000000-0005-0000-0000-0000B10D0000}"/>
    <cellStyle name="Header1 3 2 2 3 2" xfId="6744" xr:uid="{00000000-0005-0000-0000-0000B20D0000}"/>
    <cellStyle name="Header1 3 2 2 3 3" xfId="7152" xr:uid="{00000000-0005-0000-0000-0000B30D0000}"/>
    <cellStyle name="Header1 3 2 2 4" xfId="6110" xr:uid="{00000000-0005-0000-0000-0000B40D0000}"/>
    <cellStyle name="Header1 3 2 2 4 2" xfId="6767" xr:uid="{00000000-0005-0000-0000-0000B50D0000}"/>
    <cellStyle name="Header1 3 2 2 4 3" xfId="7172" xr:uid="{00000000-0005-0000-0000-0000B60D0000}"/>
    <cellStyle name="Header1 3 2 2 5" xfId="6660" xr:uid="{00000000-0005-0000-0000-0000B70D0000}"/>
    <cellStyle name="Header1 3 2 2 6" xfId="7080" xr:uid="{00000000-0005-0000-0000-0000B80D0000}"/>
    <cellStyle name="Header1 3 2 3" xfId="5748" xr:uid="{00000000-0005-0000-0000-0000B90D0000}"/>
    <cellStyle name="Header1 3 2 3 2" xfId="6599" xr:uid="{00000000-0005-0000-0000-0000BA0D0000}"/>
    <cellStyle name="Header1 3 2 3 3" xfId="6631" xr:uid="{00000000-0005-0000-0000-0000BB0D0000}"/>
    <cellStyle name="Header1 3 2 4" xfId="6018" xr:uid="{00000000-0005-0000-0000-0000BC0D0000}"/>
    <cellStyle name="Header1 3 2 4 2" xfId="6671" xr:uid="{00000000-0005-0000-0000-0000BD0D0000}"/>
    <cellStyle name="Header1 3 2 4 3" xfId="7089" xr:uid="{00000000-0005-0000-0000-0000BE0D0000}"/>
    <cellStyle name="Header1 3 2 5" xfId="5684" xr:uid="{00000000-0005-0000-0000-0000BF0D0000}"/>
    <cellStyle name="Header1 3 2 5 2" xfId="6536" xr:uid="{00000000-0005-0000-0000-0000C00D0000}"/>
    <cellStyle name="Header1 3 2 5 3" xfId="6301" xr:uid="{00000000-0005-0000-0000-0000C10D0000}"/>
    <cellStyle name="Header1 3 2 6" xfId="6031" xr:uid="{00000000-0005-0000-0000-0000C20D0000}"/>
    <cellStyle name="Header1 3 2 6 2" xfId="6684" xr:uid="{00000000-0005-0000-0000-0000C30D0000}"/>
    <cellStyle name="Header1 3 2 6 3" xfId="7099" xr:uid="{00000000-0005-0000-0000-0000C40D0000}"/>
    <cellStyle name="Header1 3 2 7" xfId="6511" xr:uid="{00000000-0005-0000-0000-0000C50D0000}"/>
    <cellStyle name="Header1 3 2 8" xfId="6350" xr:uid="{00000000-0005-0000-0000-0000C60D0000}"/>
    <cellStyle name="Header1 3 3" xfId="5996" xr:uid="{00000000-0005-0000-0000-0000C70D0000}"/>
    <cellStyle name="Header1 3 3 2" xfId="6049" xr:uid="{00000000-0005-0000-0000-0000C80D0000}"/>
    <cellStyle name="Header1 3 3 2 2" xfId="6702" xr:uid="{00000000-0005-0000-0000-0000C90D0000}"/>
    <cellStyle name="Header1 3 3 2 3" xfId="7115" xr:uid="{00000000-0005-0000-0000-0000CA0D0000}"/>
    <cellStyle name="Header1 3 3 3" xfId="6071" xr:uid="{00000000-0005-0000-0000-0000CB0D0000}"/>
    <cellStyle name="Header1 3 3 3 2" xfId="6728" xr:uid="{00000000-0005-0000-0000-0000CC0D0000}"/>
    <cellStyle name="Header1 3 3 3 3" xfId="7138" xr:uid="{00000000-0005-0000-0000-0000CD0D0000}"/>
    <cellStyle name="Header1 3 3 4" xfId="6097" xr:uid="{00000000-0005-0000-0000-0000CE0D0000}"/>
    <cellStyle name="Header1 3 3 4 2" xfId="6754" xr:uid="{00000000-0005-0000-0000-0000CF0D0000}"/>
    <cellStyle name="Header1 3 3 4 3" xfId="7161" xr:uid="{00000000-0005-0000-0000-0000D00D0000}"/>
    <cellStyle name="Header1 3 3 5" xfId="6648" xr:uid="{00000000-0005-0000-0000-0000D10D0000}"/>
    <cellStyle name="Header1 3 3 6" xfId="7005" xr:uid="{00000000-0005-0000-0000-0000D20D0000}"/>
    <cellStyle name="Header1 3 4" xfId="5711" xr:uid="{00000000-0005-0000-0000-0000D30D0000}"/>
    <cellStyle name="Header1 3 4 2" xfId="6562" xr:uid="{00000000-0005-0000-0000-0000D40D0000}"/>
    <cellStyle name="Header1 3 4 3" xfId="6467" xr:uid="{00000000-0005-0000-0000-0000D50D0000}"/>
    <cellStyle name="Header1 3 5" xfId="5705" xr:uid="{00000000-0005-0000-0000-0000D60D0000}"/>
    <cellStyle name="Header1 3 5 2" xfId="6556" xr:uid="{00000000-0005-0000-0000-0000D70D0000}"/>
    <cellStyle name="Header1 3 5 3" xfId="6200" xr:uid="{00000000-0005-0000-0000-0000D80D0000}"/>
    <cellStyle name="Header1 3 6" xfId="5704" xr:uid="{00000000-0005-0000-0000-0000D90D0000}"/>
    <cellStyle name="Header1 3 6 2" xfId="6555" xr:uid="{00000000-0005-0000-0000-0000DA0D0000}"/>
    <cellStyle name="Header1 3 6 3" xfId="6437" xr:uid="{00000000-0005-0000-0000-0000DB0D0000}"/>
    <cellStyle name="Header1 3 7" xfId="5692" xr:uid="{00000000-0005-0000-0000-0000DC0D0000}"/>
    <cellStyle name="Header1 3 7 2" xfId="6543" xr:uid="{00000000-0005-0000-0000-0000DD0D0000}"/>
    <cellStyle name="Header1 3 7 3" xfId="6372" xr:uid="{00000000-0005-0000-0000-0000DE0D0000}"/>
    <cellStyle name="Header1 3 8" xfId="6486" xr:uid="{00000000-0005-0000-0000-0000DF0D0000}"/>
    <cellStyle name="Header1 3 9" xfId="6477" xr:uid="{00000000-0005-0000-0000-0000E00D0000}"/>
    <cellStyle name="Header1 4" xfId="1639" xr:uid="{00000000-0005-0000-0000-0000E10D0000}"/>
    <cellStyle name="Header1 4 10" xfId="8374" xr:uid="{00000000-0005-0000-0000-0000E20D0000}"/>
    <cellStyle name="Header1 4 2" xfId="5984" xr:uid="{00000000-0005-0000-0000-0000E30D0000}"/>
    <cellStyle name="Header1 4 2 2" xfId="6041" xr:uid="{00000000-0005-0000-0000-0000E40D0000}"/>
    <cellStyle name="Header1 4 2 2 2" xfId="6694" xr:uid="{00000000-0005-0000-0000-0000E50D0000}"/>
    <cellStyle name="Header1 4 2 2 3" xfId="7107" xr:uid="{00000000-0005-0000-0000-0000E60D0000}"/>
    <cellStyle name="Header1 4 2 3" xfId="6064" xr:uid="{00000000-0005-0000-0000-0000E70D0000}"/>
    <cellStyle name="Header1 4 2 3 2" xfId="6721" xr:uid="{00000000-0005-0000-0000-0000E80D0000}"/>
    <cellStyle name="Header1 4 2 3 3" xfId="7131" xr:uid="{00000000-0005-0000-0000-0000E90D0000}"/>
    <cellStyle name="Header1 4 2 4" xfId="6076" xr:uid="{00000000-0005-0000-0000-0000EA0D0000}"/>
    <cellStyle name="Header1 4 2 4 2" xfId="6733" xr:uid="{00000000-0005-0000-0000-0000EB0D0000}"/>
    <cellStyle name="Header1 4 2 4 3" xfId="7142" xr:uid="{00000000-0005-0000-0000-0000EC0D0000}"/>
    <cellStyle name="Header1 4 2 5" xfId="6641" xr:uid="{00000000-0005-0000-0000-0000ED0D0000}"/>
    <cellStyle name="Header1 4 2 6" xfId="6234" xr:uid="{00000000-0005-0000-0000-0000EE0D0000}"/>
    <cellStyle name="Header1 4 3" xfId="5694" xr:uid="{00000000-0005-0000-0000-0000EF0D0000}"/>
    <cellStyle name="Header1 4 3 2" xfId="6545" xr:uid="{00000000-0005-0000-0000-0000F00D0000}"/>
    <cellStyle name="Header1 4 3 3" xfId="6480" xr:uid="{00000000-0005-0000-0000-0000F10D0000}"/>
    <cellStyle name="Header1 4 4" xfId="5738" xr:uid="{00000000-0005-0000-0000-0000F20D0000}"/>
    <cellStyle name="Header1 4 4 2" xfId="6589" xr:uid="{00000000-0005-0000-0000-0000F30D0000}"/>
    <cellStyle name="Header1 4 4 3" xfId="6775" xr:uid="{00000000-0005-0000-0000-0000F40D0000}"/>
    <cellStyle name="Header1 4 5" xfId="5664" xr:uid="{00000000-0005-0000-0000-0000F50D0000}"/>
    <cellStyle name="Header1 4 5 2" xfId="6517" xr:uid="{00000000-0005-0000-0000-0000F60D0000}"/>
    <cellStyle name="Header1 4 5 3" xfId="6373" xr:uid="{00000000-0005-0000-0000-0000F70D0000}"/>
    <cellStyle name="Header1 4 6" xfId="6022" xr:uid="{00000000-0005-0000-0000-0000F80D0000}"/>
    <cellStyle name="Header1 4 6 2" xfId="6675" xr:uid="{00000000-0005-0000-0000-0000F90D0000}"/>
    <cellStyle name="Header1 4 6 3" xfId="7092" xr:uid="{00000000-0005-0000-0000-0000FA0D0000}"/>
    <cellStyle name="Header1 4 7" xfId="6482" xr:uid="{00000000-0005-0000-0000-0000FB0D0000}"/>
    <cellStyle name="Header1 4 8" xfId="6367" xr:uid="{00000000-0005-0000-0000-0000FC0D0000}"/>
    <cellStyle name="Header1 4 9" xfId="5555" xr:uid="{00000000-0005-0000-0000-0000FD0D0000}"/>
    <cellStyle name="Header1 5" xfId="5813" xr:uid="{00000000-0005-0000-0000-0000FE0D0000}"/>
    <cellStyle name="Header1 5 2" xfId="6027" xr:uid="{00000000-0005-0000-0000-0000FF0D0000}"/>
    <cellStyle name="Header1 5 2 2" xfId="6680" xr:uid="{00000000-0005-0000-0000-0000000E0000}"/>
    <cellStyle name="Header1 5 2 3" xfId="7096" xr:uid="{00000000-0005-0000-0000-0000010E0000}"/>
    <cellStyle name="Header1 5 3" xfId="6023" xr:uid="{00000000-0005-0000-0000-0000020E0000}"/>
    <cellStyle name="Header1 5 3 2" xfId="6676" xr:uid="{00000000-0005-0000-0000-0000030E0000}"/>
    <cellStyle name="Header1 5 3 3" xfId="7093" xr:uid="{00000000-0005-0000-0000-0000040E0000}"/>
    <cellStyle name="Header1 5 4" xfId="5734" xr:uid="{00000000-0005-0000-0000-0000050E0000}"/>
    <cellStyle name="Header1 5 4 2" xfId="6585" xr:uid="{00000000-0005-0000-0000-0000060E0000}"/>
    <cellStyle name="Header1 5 4 3" xfId="6910" xr:uid="{00000000-0005-0000-0000-0000070E0000}"/>
    <cellStyle name="Header1 5 5" xfId="6614" xr:uid="{00000000-0005-0000-0000-0000080E0000}"/>
    <cellStyle name="Header1 5 6" xfId="6462" xr:uid="{00000000-0005-0000-0000-0000090E0000}"/>
    <cellStyle name="Header1 6" xfId="5675" xr:uid="{00000000-0005-0000-0000-00000A0E0000}"/>
    <cellStyle name="Header1 6 2" xfId="6528" xr:uid="{00000000-0005-0000-0000-00000B0E0000}"/>
    <cellStyle name="Header1 6 3" xfId="6403" xr:uid="{00000000-0005-0000-0000-00000C0E0000}"/>
    <cellStyle name="Header1 7" xfId="5683" xr:uid="{00000000-0005-0000-0000-00000D0E0000}"/>
    <cellStyle name="Header1 7 2" xfId="6535" xr:uid="{00000000-0005-0000-0000-00000E0E0000}"/>
    <cellStyle name="Header1 7 3" xfId="6607" xr:uid="{00000000-0005-0000-0000-00000F0E0000}"/>
    <cellStyle name="Header1 8" xfId="5679" xr:uid="{00000000-0005-0000-0000-0000100E0000}"/>
    <cellStyle name="Header1 8 2" xfId="6531" xr:uid="{00000000-0005-0000-0000-0000110E0000}"/>
    <cellStyle name="Header1 8 3" xfId="6446" xr:uid="{00000000-0005-0000-0000-0000120E0000}"/>
    <cellStyle name="Header1 9" xfId="5698" xr:uid="{00000000-0005-0000-0000-0000130E0000}"/>
    <cellStyle name="Header1 9 2" xfId="6549" xr:uid="{00000000-0005-0000-0000-0000140E0000}"/>
    <cellStyle name="Header1 9 3" xfId="6498" xr:uid="{00000000-0005-0000-0000-0000150E0000}"/>
    <cellStyle name="Header2" xfId="173" xr:uid="{00000000-0005-0000-0000-0000160E0000}"/>
    <cellStyle name="Header2 2" xfId="366" xr:uid="{00000000-0005-0000-0000-0000170E0000}"/>
    <cellStyle name="Header2 2 10" xfId="6634" xr:uid="{00000000-0005-0000-0000-0000180E0000}"/>
    <cellStyle name="Header2 2 10 2" xfId="7718" xr:uid="{00000000-0005-0000-0000-0000190E0000}"/>
    <cellStyle name="Header2 2 11" xfId="6238" xr:uid="{00000000-0005-0000-0000-00001A0E0000}"/>
    <cellStyle name="Header2 2 11 2" xfId="7381" xr:uid="{00000000-0005-0000-0000-00001B0E0000}"/>
    <cellStyle name="Header2 2 12" xfId="6791" xr:uid="{00000000-0005-0000-0000-00001C0E0000}"/>
    <cellStyle name="Header2 2 12 2" xfId="7848" xr:uid="{00000000-0005-0000-0000-00001D0E0000}"/>
    <cellStyle name="Header2 2 13" xfId="7185" xr:uid="{00000000-0005-0000-0000-00001E0E0000}"/>
    <cellStyle name="Header2 2 2" xfId="367" xr:uid="{00000000-0005-0000-0000-00001F0E0000}"/>
    <cellStyle name="Header2 2 2 2" xfId="1644" xr:uid="{00000000-0005-0000-0000-0000200E0000}"/>
    <cellStyle name="Header2 2 2 2 2" xfId="6055" xr:uid="{00000000-0005-0000-0000-0000210E0000}"/>
    <cellStyle name="Header2 2 2 2 2 2" xfId="6708" xr:uid="{00000000-0005-0000-0000-0000220E0000}"/>
    <cellStyle name="Header2 2 2 2 2 2 2" xfId="7776" xr:uid="{00000000-0005-0000-0000-0000230E0000}"/>
    <cellStyle name="Header2 2 2 2 2 3" xfId="6851" xr:uid="{00000000-0005-0000-0000-0000240E0000}"/>
    <cellStyle name="Header2 2 2 2 2 3 2" xfId="7908" xr:uid="{00000000-0005-0000-0000-0000250E0000}"/>
    <cellStyle name="Header2 2 2 2 2 4" xfId="6957" xr:uid="{00000000-0005-0000-0000-0000260E0000}"/>
    <cellStyle name="Header2 2 2 2 2 4 2" xfId="8013" xr:uid="{00000000-0005-0000-0000-0000270E0000}"/>
    <cellStyle name="Header2 2 2 2 2 5" xfId="7015" xr:uid="{00000000-0005-0000-0000-0000280E0000}"/>
    <cellStyle name="Header2 2 2 2 2 5 2" xfId="8070" xr:uid="{00000000-0005-0000-0000-0000290E0000}"/>
    <cellStyle name="Header2 2 2 2 2 6" xfId="7120" xr:uid="{00000000-0005-0000-0000-00002A0E0000}"/>
    <cellStyle name="Header2 2 2 2 2 6 2" xfId="8162" xr:uid="{00000000-0005-0000-0000-00002B0E0000}"/>
    <cellStyle name="Header2 2 2 2 2 7" xfId="7275" xr:uid="{00000000-0005-0000-0000-00002C0E0000}"/>
    <cellStyle name="Header2 2 2 2 3" xfId="6079" xr:uid="{00000000-0005-0000-0000-00002D0E0000}"/>
    <cellStyle name="Header2 2 2 2 3 2" xfId="6736" xr:uid="{00000000-0005-0000-0000-00002E0E0000}"/>
    <cellStyle name="Header2 2 2 2 3 2 2" xfId="7799" xr:uid="{00000000-0005-0000-0000-00002F0E0000}"/>
    <cellStyle name="Header2 2 2 2 3 3" xfId="6874" xr:uid="{00000000-0005-0000-0000-0000300E0000}"/>
    <cellStyle name="Header2 2 2 2 3 3 2" xfId="7931" xr:uid="{00000000-0005-0000-0000-0000310E0000}"/>
    <cellStyle name="Header2 2 2 2 3 4" xfId="6978" xr:uid="{00000000-0005-0000-0000-0000320E0000}"/>
    <cellStyle name="Header2 2 2 2 3 4 2" xfId="8034" xr:uid="{00000000-0005-0000-0000-0000330E0000}"/>
    <cellStyle name="Header2 2 2 2 3 5" xfId="7038" xr:uid="{00000000-0005-0000-0000-0000340E0000}"/>
    <cellStyle name="Header2 2 2 2 3 5 2" xfId="8093" xr:uid="{00000000-0005-0000-0000-0000350E0000}"/>
    <cellStyle name="Header2 2 2 2 3 6" xfId="7145" xr:uid="{00000000-0005-0000-0000-0000360E0000}"/>
    <cellStyle name="Header2 2 2 2 3 6 2" xfId="8182" xr:uid="{00000000-0005-0000-0000-0000370E0000}"/>
    <cellStyle name="Header2 2 2 2 3 7" xfId="7295" xr:uid="{00000000-0005-0000-0000-0000380E0000}"/>
    <cellStyle name="Header2 2 2 2 4" xfId="6102" xr:uid="{00000000-0005-0000-0000-0000390E0000}"/>
    <cellStyle name="Header2 2 2 2 4 2" xfId="6759" xr:uid="{00000000-0005-0000-0000-00003A0E0000}"/>
    <cellStyle name="Header2 2 2 2 4 2 2" xfId="7819" xr:uid="{00000000-0005-0000-0000-00003B0E0000}"/>
    <cellStyle name="Header2 2 2 2 4 3" xfId="6894" xr:uid="{00000000-0005-0000-0000-00003C0E0000}"/>
    <cellStyle name="Header2 2 2 2 4 3 2" xfId="7951" xr:uid="{00000000-0005-0000-0000-00003D0E0000}"/>
    <cellStyle name="Header2 2 2 2 4 4" xfId="6996" xr:uid="{00000000-0005-0000-0000-00003E0E0000}"/>
    <cellStyle name="Header2 2 2 2 4 4 2" xfId="8052" xr:uid="{00000000-0005-0000-0000-00003F0E0000}"/>
    <cellStyle name="Header2 2 2 2 4 5" xfId="7058" xr:uid="{00000000-0005-0000-0000-0000400E0000}"/>
    <cellStyle name="Header2 2 2 2 4 5 2" xfId="8113" xr:uid="{00000000-0005-0000-0000-0000410E0000}"/>
    <cellStyle name="Header2 2 2 2 4 6" xfId="7165" xr:uid="{00000000-0005-0000-0000-0000420E0000}"/>
    <cellStyle name="Header2 2 2 2 4 6 2" xfId="8199" xr:uid="{00000000-0005-0000-0000-0000430E0000}"/>
    <cellStyle name="Header2 2 2 2 4 7" xfId="7312" xr:uid="{00000000-0005-0000-0000-0000440E0000}"/>
    <cellStyle name="Header2 2 2 2 5" xfId="6005" xr:uid="{00000000-0005-0000-0000-0000450E0000}"/>
    <cellStyle name="Header2 2 2 2 6" xfId="8379" xr:uid="{00000000-0005-0000-0000-0000460E0000}"/>
    <cellStyle name="Header2 2 2 3" xfId="5120" xr:uid="{00000000-0005-0000-0000-0000470E0000}"/>
    <cellStyle name="Header2 2 2 3 2" xfId="6591" xr:uid="{00000000-0005-0000-0000-0000480E0000}"/>
    <cellStyle name="Header2 2 2 3 2 2" xfId="7680" xr:uid="{00000000-0005-0000-0000-0000490E0000}"/>
    <cellStyle name="Header2 2 2 3 3" xfId="6269" xr:uid="{00000000-0005-0000-0000-00004A0E0000}"/>
    <cellStyle name="Header2 2 2 3 3 2" xfId="7412" xr:uid="{00000000-0005-0000-0000-00004B0E0000}"/>
    <cellStyle name="Header2 2 2 3 4" xfId="5740" xr:uid="{00000000-0005-0000-0000-00004C0E0000}"/>
    <cellStyle name="Header2 2 2 4" xfId="6025" xr:uid="{00000000-0005-0000-0000-00004D0E0000}"/>
    <cellStyle name="Header2 2 2 4 2" xfId="6678" xr:uid="{00000000-0005-0000-0000-00004E0E0000}"/>
    <cellStyle name="Header2 2 2 4 2 2" xfId="7753" xr:uid="{00000000-0005-0000-0000-00004F0E0000}"/>
    <cellStyle name="Header2 2 2 4 3" xfId="6827" xr:uid="{00000000-0005-0000-0000-0000500E0000}"/>
    <cellStyle name="Header2 2 2 4 3 2" xfId="7884" xr:uid="{00000000-0005-0000-0000-0000510E0000}"/>
    <cellStyle name="Header2 2 2 4 4" xfId="6937" xr:uid="{00000000-0005-0000-0000-0000520E0000}"/>
    <cellStyle name="Header2 2 2 4 4 2" xfId="7993" xr:uid="{00000000-0005-0000-0000-0000530E0000}"/>
    <cellStyle name="Header2 2 2 4 5" xfId="6612" xr:uid="{00000000-0005-0000-0000-0000540E0000}"/>
    <cellStyle name="Header2 2 2 4 5 2" xfId="7699" xr:uid="{00000000-0005-0000-0000-0000550E0000}"/>
    <cellStyle name="Header2 2 2 4 6" xfId="7094" xr:uid="{00000000-0005-0000-0000-0000560E0000}"/>
    <cellStyle name="Header2 2 2 4 6 2" xfId="8143" xr:uid="{00000000-0005-0000-0000-0000570E0000}"/>
    <cellStyle name="Header2 2 2 4 7" xfId="7256" xr:uid="{00000000-0005-0000-0000-0000580E0000}"/>
    <cellStyle name="Header2 2 2 5" xfId="5655" xr:uid="{00000000-0005-0000-0000-0000590E0000}"/>
    <cellStyle name="Header2 2 2 6" xfId="8417" xr:uid="{00000000-0005-0000-0000-00005A0E0000}"/>
    <cellStyle name="Header2 2 3" xfId="368" xr:uid="{00000000-0005-0000-0000-00005B0E0000}"/>
    <cellStyle name="Header2 2 3 2" xfId="1645" xr:uid="{00000000-0005-0000-0000-00005C0E0000}"/>
    <cellStyle name="Header2 2 3 2 2" xfId="6687" xr:uid="{00000000-0005-0000-0000-00005D0E0000}"/>
    <cellStyle name="Header2 2 3 2 2 2" xfId="7759" xr:uid="{00000000-0005-0000-0000-00005E0E0000}"/>
    <cellStyle name="Header2 2 3 2 3" xfId="6834" xr:uid="{00000000-0005-0000-0000-00005F0E0000}"/>
    <cellStyle name="Header2 2 3 2 3 2" xfId="7891" xr:uid="{00000000-0005-0000-0000-0000600E0000}"/>
    <cellStyle name="Header2 2 3 2 4" xfId="6942" xr:uid="{00000000-0005-0000-0000-0000610E0000}"/>
    <cellStyle name="Header2 2 3 2 4 2" xfId="7998" xr:uid="{00000000-0005-0000-0000-0000620E0000}"/>
    <cellStyle name="Header2 2 3 2 5" xfId="6790" xr:uid="{00000000-0005-0000-0000-0000630E0000}"/>
    <cellStyle name="Header2 2 3 2 5 2" xfId="7847" xr:uid="{00000000-0005-0000-0000-0000640E0000}"/>
    <cellStyle name="Header2 2 3 2 6" xfId="7101" xr:uid="{00000000-0005-0000-0000-0000650E0000}"/>
    <cellStyle name="Header2 2 3 2 6 2" xfId="8147" xr:uid="{00000000-0005-0000-0000-0000660E0000}"/>
    <cellStyle name="Header2 2 3 2 7" xfId="7260" xr:uid="{00000000-0005-0000-0000-0000670E0000}"/>
    <cellStyle name="Header2 2 3 2 8" xfId="6034" xr:uid="{00000000-0005-0000-0000-0000680E0000}"/>
    <cellStyle name="Header2 2 3 2 9" xfId="8380" xr:uid="{00000000-0005-0000-0000-0000690E0000}"/>
    <cellStyle name="Header2 2 3 3" xfId="5714" xr:uid="{00000000-0005-0000-0000-00006A0E0000}"/>
    <cellStyle name="Header2 2 3 3 2" xfId="6565" xr:uid="{00000000-0005-0000-0000-00006B0E0000}"/>
    <cellStyle name="Header2 2 3 3 2 2" xfId="7660" xr:uid="{00000000-0005-0000-0000-00006C0E0000}"/>
    <cellStyle name="Header2 2 3 3 3" xfId="6276" xr:uid="{00000000-0005-0000-0000-00006D0E0000}"/>
    <cellStyle name="Header2 2 3 3 3 2" xfId="7419" xr:uid="{00000000-0005-0000-0000-00006E0E0000}"/>
    <cellStyle name="Header2 2 3 3 4" xfId="6622" xr:uid="{00000000-0005-0000-0000-00006F0E0000}"/>
    <cellStyle name="Header2 2 3 3 4 2" xfId="7708" xr:uid="{00000000-0005-0000-0000-0000700E0000}"/>
    <cellStyle name="Header2 2 3 3 5" xfId="6476" xr:uid="{00000000-0005-0000-0000-0000710E0000}"/>
    <cellStyle name="Header2 2 3 3 5 2" xfId="7594" xr:uid="{00000000-0005-0000-0000-0000720E0000}"/>
    <cellStyle name="Header2 2 3 3 6" xfId="6496" xr:uid="{00000000-0005-0000-0000-0000730E0000}"/>
    <cellStyle name="Header2 2 3 3 6 2" xfId="7609" xr:uid="{00000000-0005-0000-0000-0000740E0000}"/>
    <cellStyle name="Header2 2 3 3 7" xfId="7217" xr:uid="{00000000-0005-0000-0000-0000750E0000}"/>
    <cellStyle name="Header2 2 3 4" xfId="5699" xr:uid="{00000000-0005-0000-0000-0000760E0000}"/>
    <cellStyle name="Header2 2 3 4 2" xfId="6550" xr:uid="{00000000-0005-0000-0000-0000770E0000}"/>
    <cellStyle name="Header2 2 3 4 2 2" xfId="7650" xr:uid="{00000000-0005-0000-0000-0000780E0000}"/>
    <cellStyle name="Header2 2 3 4 3" xfId="6771" xr:uid="{00000000-0005-0000-0000-0000790E0000}"/>
    <cellStyle name="Header2 2 3 4 3 2" xfId="7830" xr:uid="{00000000-0005-0000-0000-00007A0E0000}"/>
    <cellStyle name="Header2 2 3 4 4" xfId="6427" xr:uid="{00000000-0005-0000-0000-00007B0E0000}"/>
    <cellStyle name="Header2 2 3 4 4 2" xfId="7553" xr:uid="{00000000-0005-0000-0000-00007C0E0000}"/>
    <cellStyle name="Header2 2 3 4 5" xfId="6616" xr:uid="{00000000-0005-0000-0000-00007D0E0000}"/>
    <cellStyle name="Header2 2 3 4 5 2" xfId="7702" xr:uid="{00000000-0005-0000-0000-00007E0E0000}"/>
    <cellStyle name="Header2 2 3 4 6" xfId="6316" xr:uid="{00000000-0005-0000-0000-00007F0E0000}"/>
    <cellStyle name="Header2 2 3 4 6 2" xfId="7458" xr:uid="{00000000-0005-0000-0000-0000800E0000}"/>
    <cellStyle name="Header2 2 3 4 7" xfId="7208" xr:uid="{00000000-0005-0000-0000-0000810E0000}"/>
    <cellStyle name="Header2 2 3 5" xfId="5901" xr:uid="{00000000-0005-0000-0000-0000820E0000}"/>
    <cellStyle name="Header2 2 3 6" xfId="8223" xr:uid="{00000000-0005-0000-0000-0000830E0000}"/>
    <cellStyle name="Header2 2 3 7" xfId="8416" xr:uid="{00000000-0005-0000-0000-0000840E0000}"/>
    <cellStyle name="Header2 2 4" xfId="390" xr:uid="{00000000-0005-0000-0000-0000850E0000}"/>
    <cellStyle name="Header2 2 4 2" xfId="6539" xr:uid="{00000000-0005-0000-0000-0000860E0000}"/>
    <cellStyle name="Header2 2 4 2 2" xfId="7642" xr:uid="{00000000-0005-0000-0000-0000870E0000}"/>
    <cellStyle name="Header2 2 4 3" xfId="6776" xr:uid="{00000000-0005-0000-0000-0000880E0000}"/>
    <cellStyle name="Header2 2 4 3 2" xfId="7834" xr:uid="{00000000-0005-0000-0000-0000890E0000}"/>
    <cellStyle name="Header2 2 4 4" xfId="5687" xr:uid="{00000000-0005-0000-0000-00008A0E0000}"/>
    <cellStyle name="Header2 2 4 5" xfId="8227" xr:uid="{00000000-0005-0000-0000-00008B0E0000}"/>
    <cellStyle name="Header2 2 4 6" xfId="8415" xr:uid="{00000000-0005-0000-0000-00008C0E0000}"/>
    <cellStyle name="Header2 2 5" xfId="450" xr:uid="{00000000-0005-0000-0000-00008D0E0000}"/>
    <cellStyle name="Header2 2 5 10" xfId="8412" xr:uid="{00000000-0005-0000-0000-00008E0E0000}"/>
    <cellStyle name="Header2 2 5 2" xfId="6691" xr:uid="{00000000-0005-0000-0000-00008F0E0000}"/>
    <cellStyle name="Header2 2 5 2 2" xfId="7762" xr:uid="{00000000-0005-0000-0000-0000900E0000}"/>
    <cellStyle name="Header2 2 5 3" xfId="6837" xr:uid="{00000000-0005-0000-0000-0000910E0000}"/>
    <cellStyle name="Header2 2 5 3 2" xfId="7894" xr:uid="{00000000-0005-0000-0000-0000920E0000}"/>
    <cellStyle name="Header2 2 5 4" xfId="6944" xr:uid="{00000000-0005-0000-0000-0000930E0000}"/>
    <cellStyle name="Header2 2 5 4 2" xfId="8000" xr:uid="{00000000-0005-0000-0000-0000940E0000}"/>
    <cellStyle name="Header2 2 5 5" xfId="6491" xr:uid="{00000000-0005-0000-0000-0000950E0000}"/>
    <cellStyle name="Header2 2 5 5 2" xfId="7604" xr:uid="{00000000-0005-0000-0000-0000960E0000}"/>
    <cellStyle name="Header2 2 5 6" xfId="7104" xr:uid="{00000000-0005-0000-0000-0000970E0000}"/>
    <cellStyle name="Header2 2 5 6 2" xfId="8149" xr:uid="{00000000-0005-0000-0000-0000980E0000}"/>
    <cellStyle name="Header2 2 5 7" xfId="7262" xr:uid="{00000000-0005-0000-0000-0000990E0000}"/>
    <cellStyle name="Header2 2 5 8" xfId="6038" xr:uid="{00000000-0005-0000-0000-00009A0E0000}"/>
    <cellStyle name="Header2 2 5 9" xfId="8237" xr:uid="{00000000-0005-0000-0000-00009B0E0000}"/>
    <cellStyle name="Header2 2 6" xfId="1643" xr:uid="{00000000-0005-0000-0000-00009C0E0000}"/>
    <cellStyle name="Header2 2 6 2" xfId="6466" xr:uid="{00000000-0005-0000-0000-00009D0E0000}"/>
    <cellStyle name="Header2 2 6 2 2" xfId="7585" xr:uid="{00000000-0005-0000-0000-00009E0E0000}"/>
    <cellStyle name="Header2 2 6 3" xfId="6908" xr:uid="{00000000-0005-0000-0000-00009F0E0000}"/>
    <cellStyle name="Header2 2 6 3 2" xfId="7965" xr:uid="{00000000-0005-0000-0000-0000A00E0000}"/>
    <cellStyle name="Header2 2 6 4" xfId="5453" xr:uid="{00000000-0005-0000-0000-0000A10E0000}"/>
    <cellStyle name="Header2 2 6 5" xfId="8378" xr:uid="{00000000-0005-0000-0000-0000A20E0000}"/>
    <cellStyle name="Header2 2 7" xfId="6174" xr:uid="{00000000-0005-0000-0000-0000A30E0000}"/>
    <cellStyle name="Header2 2 7 2" xfId="6783" xr:uid="{00000000-0005-0000-0000-0000A40E0000}"/>
    <cellStyle name="Header2 2 7 2 2" xfId="7840" xr:uid="{00000000-0005-0000-0000-0000A50E0000}"/>
    <cellStyle name="Header2 2 7 3" xfId="7179" xr:uid="{00000000-0005-0000-0000-0000A60E0000}"/>
    <cellStyle name="Header2 2 7 3 2" xfId="8212" xr:uid="{00000000-0005-0000-0000-0000A70E0000}"/>
    <cellStyle name="Header2 2 8" xfId="6374" xr:uid="{00000000-0005-0000-0000-0000A80E0000}"/>
    <cellStyle name="Header2 2 8 2" xfId="7507" xr:uid="{00000000-0005-0000-0000-0000A90E0000}"/>
    <cellStyle name="Header2 2 9" xfId="6450" xr:uid="{00000000-0005-0000-0000-0000AA0E0000}"/>
    <cellStyle name="Header2 2 9 2" xfId="7571" xr:uid="{00000000-0005-0000-0000-0000AB0E0000}"/>
    <cellStyle name="Header2 3" xfId="369" xr:uid="{00000000-0005-0000-0000-0000AC0E0000}"/>
    <cellStyle name="Header2 3 2" xfId="1646" xr:uid="{00000000-0005-0000-0000-0000AD0E0000}"/>
    <cellStyle name="Header2 3 2 2" xfId="6008" xr:uid="{00000000-0005-0000-0000-0000AE0E0000}"/>
    <cellStyle name="Header2 3 2 2 2" xfId="6061" xr:uid="{00000000-0005-0000-0000-0000AF0E0000}"/>
    <cellStyle name="Header2 3 2 2 2 2" xfId="6717" xr:uid="{00000000-0005-0000-0000-0000B00E0000}"/>
    <cellStyle name="Header2 3 2 2 2 2 2" xfId="7784" xr:uid="{00000000-0005-0000-0000-0000B10E0000}"/>
    <cellStyle name="Header2 3 2 2 2 3" xfId="6859" xr:uid="{00000000-0005-0000-0000-0000B20E0000}"/>
    <cellStyle name="Header2 3 2 2 2 3 2" xfId="7916" xr:uid="{00000000-0005-0000-0000-0000B30E0000}"/>
    <cellStyle name="Header2 3 2 2 2 4" xfId="6965" xr:uid="{00000000-0005-0000-0000-0000B40E0000}"/>
    <cellStyle name="Header2 3 2 2 2 4 2" xfId="8021" xr:uid="{00000000-0005-0000-0000-0000B50E0000}"/>
    <cellStyle name="Header2 3 2 2 2 5" xfId="7023" xr:uid="{00000000-0005-0000-0000-0000B60E0000}"/>
    <cellStyle name="Header2 3 2 2 2 5 2" xfId="8078" xr:uid="{00000000-0005-0000-0000-0000B70E0000}"/>
    <cellStyle name="Header2 3 2 2 2 6" xfId="7128" xr:uid="{00000000-0005-0000-0000-0000B80E0000}"/>
    <cellStyle name="Header2 3 2 2 2 6 2" xfId="8169" xr:uid="{00000000-0005-0000-0000-0000B90E0000}"/>
    <cellStyle name="Header2 3 2 2 2 7" xfId="7282" xr:uid="{00000000-0005-0000-0000-0000BA0E0000}"/>
    <cellStyle name="Header2 3 2 2 3" xfId="6088" xr:uid="{00000000-0005-0000-0000-0000BB0E0000}"/>
    <cellStyle name="Header2 3 2 2 3 2" xfId="6745" xr:uid="{00000000-0005-0000-0000-0000BC0E0000}"/>
    <cellStyle name="Header2 3 2 2 3 2 2" xfId="7807" xr:uid="{00000000-0005-0000-0000-0000BD0E0000}"/>
    <cellStyle name="Header2 3 2 2 3 3" xfId="6882" xr:uid="{00000000-0005-0000-0000-0000BE0E0000}"/>
    <cellStyle name="Header2 3 2 2 3 3 2" xfId="7939" xr:uid="{00000000-0005-0000-0000-0000BF0E0000}"/>
    <cellStyle name="Header2 3 2 2 3 4" xfId="6985" xr:uid="{00000000-0005-0000-0000-0000C00E0000}"/>
    <cellStyle name="Header2 3 2 2 3 4 2" xfId="8041" xr:uid="{00000000-0005-0000-0000-0000C10E0000}"/>
    <cellStyle name="Header2 3 2 2 3 5" xfId="7046" xr:uid="{00000000-0005-0000-0000-0000C20E0000}"/>
    <cellStyle name="Header2 3 2 2 3 5 2" xfId="8101" xr:uid="{00000000-0005-0000-0000-0000C30E0000}"/>
    <cellStyle name="Header2 3 2 2 3 6" xfId="7153" xr:uid="{00000000-0005-0000-0000-0000C40E0000}"/>
    <cellStyle name="Header2 3 2 2 3 6 2" xfId="8189" xr:uid="{00000000-0005-0000-0000-0000C50E0000}"/>
    <cellStyle name="Header2 3 2 2 3 7" xfId="7302" xr:uid="{00000000-0005-0000-0000-0000C60E0000}"/>
    <cellStyle name="Header2 3 2 2 4" xfId="6111" xr:uid="{00000000-0005-0000-0000-0000C70E0000}"/>
    <cellStyle name="Header2 3 2 2 4 2" xfId="6768" xr:uid="{00000000-0005-0000-0000-0000C80E0000}"/>
    <cellStyle name="Header2 3 2 2 4 2 2" xfId="7827" xr:uid="{00000000-0005-0000-0000-0000C90E0000}"/>
    <cellStyle name="Header2 3 2 2 4 3" xfId="6902" xr:uid="{00000000-0005-0000-0000-0000CA0E0000}"/>
    <cellStyle name="Header2 3 2 2 4 3 2" xfId="7959" xr:uid="{00000000-0005-0000-0000-0000CB0E0000}"/>
    <cellStyle name="Header2 3 2 2 4 4" xfId="7003" xr:uid="{00000000-0005-0000-0000-0000CC0E0000}"/>
    <cellStyle name="Header2 3 2 2 4 4 2" xfId="8059" xr:uid="{00000000-0005-0000-0000-0000CD0E0000}"/>
    <cellStyle name="Header2 3 2 2 4 5" xfId="7066" xr:uid="{00000000-0005-0000-0000-0000CE0E0000}"/>
    <cellStyle name="Header2 3 2 2 4 5 2" xfId="8121" xr:uid="{00000000-0005-0000-0000-0000CF0E0000}"/>
    <cellStyle name="Header2 3 2 2 4 6" xfId="7173" xr:uid="{00000000-0005-0000-0000-0000D00E0000}"/>
    <cellStyle name="Header2 3 2 2 4 6 2" xfId="8206" xr:uid="{00000000-0005-0000-0000-0000D10E0000}"/>
    <cellStyle name="Header2 3 2 2 4 7" xfId="7319" xr:uid="{00000000-0005-0000-0000-0000D20E0000}"/>
    <cellStyle name="Header2 3 2 3" xfId="5749" xr:uid="{00000000-0005-0000-0000-0000D30E0000}"/>
    <cellStyle name="Header2 3 2 3 2" xfId="6600" xr:uid="{00000000-0005-0000-0000-0000D40E0000}"/>
    <cellStyle name="Header2 3 2 3 2 2" xfId="7688" xr:uid="{00000000-0005-0000-0000-0000D50E0000}"/>
    <cellStyle name="Header2 3 2 3 3" xfId="6499" xr:uid="{00000000-0005-0000-0000-0000D60E0000}"/>
    <cellStyle name="Header2 3 2 3 3 2" xfId="7611" xr:uid="{00000000-0005-0000-0000-0000D70E0000}"/>
    <cellStyle name="Header2 3 2 4" xfId="5680" xr:uid="{00000000-0005-0000-0000-0000D80E0000}"/>
    <cellStyle name="Header2 3 2 4 2" xfId="6532" xr:uid="{00000000-0005-0000-0000-0000D90E0000}"/>
    <cellStyle name="Header2 3 2 4 2 2" xfId="7638" xr:uid="{00000000-0005-0000-0000-0000DA0E0000}"/>
    <cellStyle name="Header2 3 2 4 3" xfId="6358" xr:uid="{00000000-0005-0000-0000-0000DB0E0000}"/>
    <cellStyle name="Header2 3 2 4 3 2" xfId="7495" xr:uid="{00000000-0005-0000-0000-0000DC0E0000}"/>
    <cellStyle name="Header2 3 2 4 4" xfId="6243" xr:uid="{00000000-0005-0000-0000-0000DD0E0000}"/>
    <cellStyle name="Header2 3 2 4 4 2" xfId="7386" xr:uid="{00000000-0005-0000-0000-0000DE0E0000}"/>
    <cellStyle name="Header2 3 2 4 5" xfId="6608" xr:uid="{00000000-0005-0000-0000-0000DF0E0000}"/>
    <cellStyle name="Header2 3 2 4 5 2" xfId="7695" xr:uid="{00000000-0005-0000-0000-0000E00E0000}"/>
    <cellStyle name="Header2 3 2 4 6" xfId="6626" xr:uid="{00000000-0005-0000-0000-0000E10E0000}"/>
    <cellStyle name="Header2 3 2 4 6 2" xfId="7712" xr:uid="{00000000-0005-0000-0000-0000E20E0000}"/>
    <cellStyle name="Header2 3 2 4 7" xfId="7205" xr:uid="{00000000-0005-0000-0000-0000E30E0000}"/>
    <cellStyle name="Header2 3 2 5" xfId="5658" xr:uid="{00000000-0005-0000-0000-0000E40E0000}"/>
    <cellStyle name="Header2 3 3" xfId="4641" xr:uid="{00000000-0005-0000-0000-0000E50E0000}"/>
    <cellStyle name="Header2 3 3 2" xfId="6050" xr:uid="{00000000-0005-0000-0000-0000E60E0000}"/>
    <cellStyle name="Header2 3 3 2 2" xfId="6703" xr:uid="{00000000-0005-0000-0000-0000E70E0000}"/>
    <cellStyle name="Header2 3 3 2 2 2" xfId="7772" xr:uid="{00000000-0005-0000-0000-0000E80E0000}"/>
    <cellStyle name="Header2 3 3 2 3" xfId="6847" xr:uid="{00000000-0005-0000-0000-0000E90E0000}"/>
    <cellStyle name="Header2 3 3 2 3 2" xfId="7904" xr:uid="{00000000-0005-0000-0000-0000EA0E0000}"/>
    <cellStyle name="Header2 3 3 2 4" xfId="6954" xr:uid="{00000000-0005-0000-0000-0000EB0E0000}"/>
    <cellStyle name="Header2 3 3 2 4 2" xfId="8010" xr:uid="{00000000-0005-0000-0000-0000EC0E0000}"/>
    <cellStyle name="Header2 3 3 2 5" xfId="7011" xr:uid="{00000000-0005-0000-0000-0000ED0E0000}"/>
    <cellStyle name="Header2 3 3 2 5 2" xfId="8066" xr:uid="{00000000-0005-0000-0000-0000EE0E0000}"/>
    <cellStyle name="Header2 3 3 2 6" xfId="7116" xr:uid="{00000000-0005-0000-0000-0000EF0E0000}"/>
    <cellStyle name="Header2 3 3 2 6 2" xfId="8159" xr:uid="{00000000-0005-0000-0000-0000F00E0000}"/>
    <cellStyle name="Header2 3 3 2 7" xfId="7272" xr:uid="{00000000-0005-0000-0000-0000F10E0000}"/>
    <cellStyle name="Header2 3 3 3" xfId="6072" xr:uid="{00000000-0005-0000-0000-0000F20E0000}"/>
    <cellStyle name="Header2 3 3 3 2" xfId="6729" xr:uid="{00000000-0005-0000-0000-0000F30E0000}"/>
    <cellStyle name="Header2 3 3 3 2 2" xfId="7794" xr:uid="{00000000-0005-0000-0000-0000F40E0000}"/>
    <cellStyle name="Header2 3 3 3 3" xfId="6869" xr:uid="{00000000-0005-0000-0000-0000F50E0000}"/>
    <cellStyle name="Header2 3 3 3 3 2" xfId="7926" xr:uid="{00000000-0005-0000-0000-0000F60E0000}"/>
    <cellStyle name="Header2 3 3 3 4" xfId="6974" xr:uid="{00000000-0005-0000-0000-0000F70E0000}"/>
    <cellStyle name="Header2 3 3 3 4 2" xfId="8030" xr:uid="{00000000-0005-0000-0000-0000F80E0000}"/>
    <cellStyle name="Header2 3 3 3 5" xfId="7033" xr:uid="{00000000-0005-0000-0000-0000F90E0000}"/>
    <cellStyle name="Header2 3 3 3 5 2" xfId="8088" xr:uid="{00000000-0005-0000-0000-0000FA0E0000}"/>
    <cellStyle name="Header2 3 3 3 6" xfId="7139" xr:uid="{00000000-0005-0000-0000-0000FB0E0000}"/>
    <cellStyle name="Header2 3 3 3 6 2" xfId="8178" xr:uid="{00000000-0005-0000-0000-0000FC0E0000}"/>
    <cellStyle name="Header2 3 3 3 7" xfId="7291" xr:uid="{00000000-0005-0000-0000-0000FD0E0000}"/>
    <cellStyle name="Header2 3 3 4" xfId="6098" xr:uid="{00000000-0005-0000-0000-0000FE0E0000}"/>
    <cellStyle name="Header2 3 3 4 2" xfId="6755" xr:uid="{00000000-0005-0000-0000-0000FF0E0000}"/>
    <cellStyle name="Header2 3 3 4 2 2" xfId="7816" xr:uid="{00000000-0005-0000-0000-0000000F0000}"/>
    <cellStyle name="Header2 3 3 4 3" xfId="6891" xr:uid="{00000000-0005-0000-0000-0000010F0000}"/>
    <cellStyle name="Header2 3 3 4 3 2" xfId="7948" xr:uid="{00000000-0005-0000-0000-0000020F0000}"/>
    <cellStyle name="Header2 3 3 4 4" xfId="6994" xr:uid="{00000000-0005-0000-0000-0000030F0000}"/>
    <cellStyle name="Header2 3 3 4 4 2" xfId="8050" xr:uid="{00000000-0005-0000-0000-0000040F0000}"/>
    <cellStyle name="Header2 3 3 4 5" xfId="7055" xr:uid="{00000000-0005-0000-0000-0000050F0000}"/>
    <cellStyle name="Header2 3 3 4 5 2" xfId="8110" xr:uid="{00000000-0005-0000-0000-0000060F0000}"/>
    <cellStyle name="Header2 3 3 4 6" xfId="7162" xr:uid="{00000000-0005-0000-0000-0000070F0000}"/>
    <cellStyle name="Header2 3 3 4 6 2" xfId="8197" xr:uid="{00000000-0005-0000-0000-0000080F0000}"/>
    <cellStyle name="Header2 3 3 4 7" xfId="7310" xr:uid="{00000000-0005-0000-0000-0000090F0000}"/>
    <cellStyle name="Header2 3 4" xfId="5712" xr:uid="{00000000-0005-0000-0000-00000A0F0000}"/>
    <cellStyle name="Header2 3 4 2" xfId="6563" xr:uid="{00000000-0005-0000-0000-00000B0F0000}"/>
    <cellStyle name="Header2 3 4 2 2" xfId="7659" xr:uid="{00000000-0005-0000-0000-00000C0F0000}"/>
    <cellStyle name="Header2 3 4 3" xfId="6236" xr:uid="{00000000-0005-0000-0000-00000D0F0000}"/>
    <cellStyle name="Header2 3 4 3 2" xfId="7379" xr:uid="{00000000-0005-0000-0000-00000E0F0000}"/>
    <cellStyle name="Header2 3 5" xfId="6077" xr:uid="{00000000-0005-0000-0000-00000F0F0000}"/>
    <cellStyle name="Header2 3 5 2" xfId="6734" xr:uid="{00000000-0005-0000-0000-0000100F0000}"/>
    <cellStyle name="Header2 3 5 2 2" xfId="7798" xr:uid="{00000000-0005-0000-0000-0000110F0000}"/>
    <cellStyle name="Header2 3 5 3" xfId="6873" xr:uid="{00000000-0005-0000-0000-0000120F0000}"/>
    <cellStyle name="Header2 3 5 3 2" xfId="7930" xr:uid="{00000000-0005-0000-0000-0000130F0000}"/>
    <cellStyle name="Header2 3 5 4" xfId="6977" xr:uid="{00000000-0005-0000-0000-0000140F0000}"/>
    <cellStyle name="Header2 3 5 4 2" xfId="8033" xr:uid="{00000000-0005-0000-0000-0000150F0000}"/>
    <cellStyle name="Header2 3 5 5" xfId="7037" xr:uid="{00000000-0005-0000-0000-0000160F0000}"/>
    <cellStyle name="Header2 3 5 5 2" xfId="8092" xr:uid="{00000000-0005-0000-0000-0000170F0000}"/>
    <cellStyle name="Header2 3 5 6" xfId="7143" xr:uid="{00000000-0005-0000-0000-0000180F0000}"/>
    <cellStyle name="Header2 3 5 6 2" xfId="8181" xr:uid="{00000000-0005-0000-0000-0000190F0000}"/>
    <cellStyle name="Header2 3 5 7" xfId="7294" xr:uid="{00000000-0005-0000-0000-00001A0F0000}"/>
    <cellStyle name="Header2 4" xfId="365" xr:uid="{00000000-0005-0000-0000-00001B0F0000}"/>
    <cellStyle name="Header2 4 2" xfId="1647" xr:uid="{00000000-0005-0000-0000-00001C0F0000}"/>
    <cellStyle name="Header2 4 2 2" xfId="6040" xr:uid="{00000000-0005-0000-0000-00001D0F0000}"/>
    <cellStyle name="Header2 4 2 2 2" xfId="6693" xr:uid="{00000000-0005-0000-0000-00001E0F0000}"/>
    <cellStyle name="Header2 4 2 2 2 2" xfId="7764" xr:uid="{00000000-0005-0000-0000-00001F0F0000}"/>
    <cellStyle name="Header2 4 2 2 3" xfId="6839" xr:uid="{00000000-0005-0000-0000-0000200F0000}"/>
    <cellStyle name="Header2 4 2 2 3 2" xfId="7896" xr:uid="{00000000-0005-0000-0000-0000210F0000}"/>
    <cellStyle name="Header2 4 2 2 4" xfId="6946" xr:uid="{00000000-0005-0000-0000-0000220F0000}"/>
    <cellStyle name="Header2 4 2 2 4 2" xfId="8002" xr:uid="{00000000-0005-0000-0000-0000230F0000}"/>
    <cellStyle name="Header2 4 2 2 5" xfId="6195" xr:uid="{00000000-0005-0000-0000-0000240F0000}"/>
    <cellStyle name="Header2 4 2 2 5 2" xfId="7341" xr:uid="{00000000-0005-0000-0000-0000250F0000}"/>
    <cellStyle name="Header2 4 2 2 6" xfId="7106" xr:uid="{00000000-0005-0000-0000-0000260F0000}"/>
    <cellStyle name="Header2 4 2 2 6 2" xfId="8151" xr:uid="{00000000-0005-0000-0000-0000270F0000}"/>
    <cellStyle name="Header2 4 2 2 7" xfId="7264" xr:uid="{00000000-0005-0000-0000-0000280F0000}"/>
    <cellStyle name="Header2 4 2 3" xfId="6063" xr:uid="{00000000-0005-0000-0000-0000290F0000}"/>
    <cellStyle name="Header2 4 2 3 2" xfId="6720" xr:uid="{00000000-0005-0000-0000-00002A0F0000}"/>
    <cellStyle name="Header2 4 2 3 2 2" xfId="7787" xr:uid="{00000000-0005-0000-0000-00002B0F0000}"/>
    <cellStyle name="Header2 4 2 3 3" xfId="6862" xr:uid="{00000000-0005-0000-0000-00002C0F0000}"/>
    <cellStyle name="Header2 4 2 3 3 2" xfId="7919" xr:uid="{00000000-0005-0000-0000-00002D0F0000}"/>
    <cellStyle name="Header2 4 2 3 4" xfId="6967" xr:uid="{00000000-0005-0000-0000-00002E0F0000}"/>
    <cellStyle name="Header2 4 2 3 4 2" xfId="8023" xr:uid="{00000000-0005-0000-0000-00002F0F0000}"/>
    <cellStyle name="Header2 4 2 3 5" xfId="7026" xr:uid="{00000000-0005-0000-0000-0000300F0000}"/>
    <cellStyle name="Header2 4 2 3 5 2" xfId="8081" xr:uid="{00000000-0005-0000-0000-0000310F0000}"/>
    <cellStyle name="Header2 4 2 3 6" xfId="7130" xr:uid="{00000000-0005-0000-0000-0000320F0000}"/>
    <cellStyle name="Header2 4 2 3 6 2" xfId="8171" xr:uid="{00000000-0005-0000-0000-0000330F0000}"/>
    <cellStyle name="Header2 4 2 3 7" xfId="7284" xr:uid="{00000000-0005-0000-0000-0000340F0000}"/>
    <cellStyle name="Header2 4 2 4" xfId="5671" xr:uid="{00000000-0005-0000-0000-0000350F0000}"/>
    <cellStyle name="Header2 4 2 4 2" xfId="6524" xr:uid="{00000000-0005-0000-0000-0000360F0000}"/>
    <cellStyle name="Header2 4 2 4 2 2" xfId="7633" xr:uid="{00000000-0005-0000-0000-0000370F0000}"/>
    <cellStyle name="Header2 4 2 4 3" xfId="6390" xr:uid="{00000000-0005-0000-0000-0000380F0000}"/>
    <cellStyle name="Header2 4 2 4 3 2" xfId="7521" xr:uid="{00000000-0005-0000-0000-0000390F0000}"/>
    <cellStyle name="Header2 4 2 4 4" xfId="6191" xr:uid="{00000000-0005-0000-0000-00003A0F0000}"/>
    <cellStyle name="Header2 4 2 4 4 2" xfId="7337" xr:uid="{00000000-0005-0000-0000-00003B0F0000}"/>
    <cellStyle name="Header2 4 2 4 5" xfId="6451" xr:uid="{00000000-0005-0000-0000-00003C0F0000}"/>
    <cellStyle name="Header2 4 2 4 5 2" xfId="7572" xr:uid="{00000000-0005-0000-0000-00003D0F0000}"/>
    <cellStyle name="Header2 4 2 4 6" xfId="6386" xr:uid="{00000000-0005-0000-0000-00003E0F0000}"/>
    <cellStyle name="Header2 4 2 4 6 2" xfId="7518" xr:uid="{00000000-0005-0000-0000-00003F0F0000}"/>
    <cellStyle name="Header2 4 2 4 7" xfId="7202" xr:uid="{00000000-0005-0000-0000-0000400F0000}"/>
    <cellStyle name="Header2 4 2 5" xfId="5983" xr:uid="{00000000-0005-0000-0000-0000410F0000}"/>
    <cellStyle name="Header2 4 2 6" xfId="8381" xr:uid="{00000000-0005-0000-0000-0000420F0000}"/>
    <cellStyle name="Header2 4 3" xfId="5693" xr:uid="{00000000-0005-0000-0000-0000430F0000}"/>
    <cellStyle name="Header2 4 3 2" xfId="6544" xr:uid="{00000000-0005-0000-0000-0000440F0000}"/>
    <cellStyle name="Header2 4 3 2 2" xfId="7646" xr:uid="{00000000-0005-0000-0000-0000450F0000}"/>
    <cellStyle name="Header2 4 3 3" xfId="6413" xr:uid="{00000000-0005-0000-0000-0000460F0000}"/>
    <cellStyle name="Header2 4 3 3 2" xfId="7540" xr:uid="{00000000-0005-0000-0000-0000470F0000}"/>
    <cellStyle name="Header2 4 4" xfId="5674" xr:uid="{00000000-0005-0000-0000-0000480F0000}"/>
    <cellStyle name="Header2 4 4 2" xfId="6527" xr:uid="{00000000-0005-0000-0000-0000490F0000}"/>
    <cellStyle name="Header2 4 4 2 2" xfId="7635" xr:uid="{00000000-0005-0000-0000-00004A0F0000}"/>
    <cellStyle name="Header2 4 4 3" xfId="6288" xr:uid="{00000000-0005-0000-0000-00004B0F0000}"/>
    <cellStyle name="Header2 4 4 3 2" xfId="7431" xr:uid="{00000000-0005-0000-0000-00004C0F0000}"/>
    <cellStyle name="Header2 4 4 4" xfId="6504" xr:uid="{00000000-0005-0000-0000-00004D0F0000}"/>
    <cellStyle name="Header2 4 4 4 2" xfId="7616" xr:uid="{00000000-0005-0000-0000-00004E0F0000}"/>
    <cellStyle name="Header2 4 4 5" xfId="6182" xr:uid="{00000000-0005-0000-0000-00004F0F0000}"/>
    <cellStyle name="Header2 4 4 5 2" xfId="7328" xr:uid="{00000000-0005-0000-0000-0000500F0000}"/>
    <cellStyle name="Header2 4 4 6" xfId="6993" xr:uid="{00000000-0005-0000-0000-0000510F0000}"/>
    <cellStyle name="Header2 4 4 6 2" xfId="8049" xr:uid="{00000000-0005-0000-0000-0000520F0000}"/>
    <cellStyle name="Header2 4 4 7" xfId="7203" xr:uid="{00000000-0005-0000-0000-0000530F0000}"/>
    <cellStyle name="Header2 4 5" xfId="5554" xr:uid="{00000000-0005-0000-0000-0000540F0000}"/>
    <cellStyle name="Header2 4 6" xfId="8222" xr:uid="{00000000-0005-0000-0000-0000550F0000}"/>
    <cellStyle name="Header2 4 7" xfId="8418" xr:uid="{00000000-0005-0000-0000-0000560F0000}"/>
    <cellStyle name="Header2 5" xfId="431" xr:uid="{00000000-0005-0000-0000-0000570F0000}"/>
    <cellStyle name="Header2 5 2" xfId="1648" xr:uid="{00000000-0005-0000-0000-0000580F0000}"/>
    <cellStyle name="Header2 5 2 2" xfId="6681" xr:uid="{00000000-0005-0000-0000-0000590F0000}"/>
    <cellStyle name="Header2 5 2 2 2" xfId="7755" xr:uid="{00000000-0005-0000-0000-00005A0F0000}"/>
    <cellStyle name="Header2 5 2 3" xfId="6829" xr:uid="{00000000-0005-0000-0000-00005B0F0000}"/>
    <cellStyle name="Header2 5 2 3 2" xfId="7886" xr:uid="{00000000-0005-0000-0000-00005C0F0000}"/>
    <cellStyle name="Header2 5 2 4" xfId="6939" xr:uid="{00000000-0005-0000-0000-00005D0F0000}"/>
    <cellStyle name="Header2 5 2 4 2" xfId="7995" xr:uid="{00000000-0005-0000-0000-00005E0F0000}"/>
    <cellStyle name="Header2 5 2 5" xfId="6619" xr:uid="{00000000-0005-0000-0000-00005F0F0000}"/>
    <cellStyle name="Header2 5 2 5 2" xfId="7705" xr:uid="{00000000-0005-0000-0000-0000600F0000}"/>
    <cellStyle name="Header2 5 2 6" xfId="7097" xr:uid="{00000000-0005-0000-0000-0000610F0000}"/>
    <cellStyle name="Header2 5 2 6 2" xfId="8145" xr:uid="{00000000-0005-0000-0000-0000620F0000}"/>
    <cellStyle name="Header2 5 2 7" xfId="7258" xr:uid="{00000000-0005-0000-0000-0000630F0000}"/>
    <cellStyle name="Header2 5 2 8" xfId="6028" xr:uid="{00000000-0005-0000-0000-0000640F0000}"/>
    <cellStyle name="Header2 5 2 9" xfId="8382" xr:uid="{00000000-0005-0000-0000-0000650F0000}"/>
    <cellStyle name="Header2 5 3" xfId="6026" xr:uid="{00000000-0005-0000-0000-0000660F0000}"/>
    <cellStyle name="Header2 5 3 2" xfId="6679" xr:uid="{00000000-0005-0000-0000-0000670F0000}"/>
    <cellStyle name="Header2 5 3 2 2" xfId="7754" xr:uid="{00000000-0005-0000-0000-0000680F0000}"/>
    <cellStyle name="Header2 5 3 3" xfId="6828" xr:uid="{00000000-0005-0000-0000-0000690F0000}"/>
    <cellStyle name="Header2 5 3 3 2" xfId="7885" xr:uid="{00000000-0005-0000-0000-00006A0F0000}"/>
    <cellStyle name="Header2 5 3 4" xfId="6938" xr:uid="{00000000-0005-0000-0000-00006B0F0000}"/>
    <cellStyle name="Header2 5 3 4 2" xfId="7994" xr:uid="{00000000-0005-0000-0000-00006C0F0000}"/>
    <cellStyle name="Header2 5 3 5" xfId="6421" xr:uid="{00000000-0005-0000-0000-00006D0F0000}"/>
    <cellStyle name="Header2 5 3 5 2" xfId="7547" xr:uid="{00000000-0005-0000-0000-00006E0F0000}"/>
    <cellStyle name="Header2 5 3 6" xfId="7095" xr:uid="{00000000-0005-0000-0000-00006F0F0000}"/>
    <cellStyle name="Header2 5 3 6 2" xfId="8144" xr:uid="{00000000-0005-0000-0000-0000700F0000}"/>
    <cellStyle name="Header2 5 3 7" xfId="7257" xr:uid="{00000000-0005-0000-0000-0000710F0000}"/>
    <cellStyle name="Header2 5 4" xfId="6039" xr:uid="{00000000-0005-0000-0000-0000720F0000}"/>
    <cellStyle name="Header2 5 4 2" xfId="6692" xr:uid="{00000000-0005-0000-0000-0000730F0000}"/>
    <cellStyle name="Header2 5 4 2 2" xfId="7763" xr:uid="{00000000-0005-0000-0000-0000740F0000}"/>
    <cellStyle name="Header2 5 4 3" xfId="6838" xr:uid="{00000000-0005-0000-0000-0000750F0000}"/>
    <cellStyle name="Header2 5 4 3 2" xfId="7895" xr:uid="{00000000-0005-0000-0000-0000760F0000}"/>
    <cellStyle name="Header2 5 4 4" xfId="6945" xr:uid="{00000000-0005-0000-0000-0000770F0000}"/>
    <cellStyle name="Header2 5 4 4 2" xfId="8001" xr:uid="{00000000-0005-0000-0000-0000780F0000}"/>
    <cellStyle name="Header2 5 4 5" xfId="6304" xr:uid="{00000000-0005-0000-0000-0000790F0000}"/>
    <cellStyle name="Header2 5 4 5 2" xfId="7446" xr:uid="{00000000-0005-0000-0000-00007A0F0000}"/>
    <cellStyle name="Header2 5 4 6" xfId="7105" xr:uid="{00000000-0005-0000-0000-00007B0F0000}"/>
    <cellStyle name="Header2 5 4 6 2" xfId="8150" xr:uid="{00000000-0005-0000-0000-00007C0F0000}"/>
    <cellStyle name="Header2 5 4 7" xfId="7263" xr:uid="{00000000-0005-0000-0000-00007D0F0000}"/>
    <cellStyle name="Header2 5 5" xfId="5814" xr:uid="{00000000-0005-0000-0000-00007E0F0000}"/>
    <cellStyle name="Header2 5 6" xfId="8232" xr:uid="{00000000-0005-0000-0000-00007F0F0000}"/>
    <cellStyle name="Header2 5 7" xfId="8414" xr:uid="{00000000-0005-0000-0000-0000800F0000}"/>
    <cellStyle name="Header2 6" xfId="1642" xr:uid="{00000000-0005-0000-0000-0000810F0000}"/>
    <cellStyle name="Header2 6 2" xfId="6529" xr:uid="{00000000-0005-0000-0000-0000820F0000}"/>
    <cellStyle name="Header2 6 2 2" xfId="7636" xr:uid="{00000000-0005-0000-0000-0000830F0000}"/>
    <cellStyle name="Header2 6 3" xfId="6315" xr:uid="{00000000-0005-0000-0000-0000840F0000}"/>
    <cellStyle name="Header2 6 3 2" xfId="7457" xr:uid="{00000000-0005-0000-0000-0000850F0000}"/>
    <cellStyle name="Header2 6 4" xfId="5676" xr:uid="{00000000-0005-0000-0000-0000860F0000}"/>
    <cellStyle name="Header2 6 5" xfId="8377" xr:uid="{00000000-0005-0000-0000-0000870F0000}"/>
    <cellStyle name="Header2 7" xfId="3919" xr:uid="{00000000-0005-0000-0000-0000880F0000}"/>
    <cellStyle name="Header2 7 2" xfId="6513" xr:uid="{00000000-0005-0000-0000-0000890F0000}"/>
    <cellStyle name="Header2 7 2 2" xfId="7623" xr:uid="{00000000-0005-0000-0000-00008A0F0000}"/>
    <cellStyle name="Header2 7 3" xfId="6417" xr:uid="{00000000-0005-0000-0000-00008B0F0000}"/>
    <cellStyle name="Header2 7 3 2" xfId="7544" xr:uid="{00000000-0005-0000-0000-00008C0F0000}"/>
    <cellStyle name="Header2 7 4" xfId="6302" xr:uid="{00000000-0005-0000-0000-00008D0F0000}"/>
    <cellStyle name="Header2 7 4 2" xfId="7444" xr:uid="{00000000-0005-0000-0000-00008E0F0000}"/>
    <cellStyle name="Header2 7 5" xfId="6361" xr:uid="{00000000-0005-0000-0000-00008F0F0000}"/>
    <cellStyle name="Header2 7 5 2" xfId="7498" xr:uid="{00000000-0005-0000-0000-0000900F0000}"/>
    <cellStyle name="Header2 7 6" xfId="6941" xr:uid="{00000000-0005-0000-0000-0000910F0000}"/>
    <cellStyle name="Header2 7 6 2" xfId="7997" xr:uid="{00000000-0005-0000-0000-0000920F0000}"/>
    <cellStyle name="Header2 7 7" xfId="7193" xr:uid="{00000000-0005-0000-0000-0000930F0000}"/>
    <cellStyle name="Header2 7 8" xfId="5660" xr:uid="{00000000-0005-0000-0000-0000940F0000}"/>
    <cellStyle name="Header2 8" xfId="5338" xr:uid="{00000000-0005-0000-0000-0000950F0000}"/>
    <cellStyle name="Header2 8 2" xfId="6448" xr:uid="{00000000-0005-0000-0000-0000960F0000}"/>
    <cellStyle name="Header2 8 2 2" xfId="7569" xr:uid="{00000000-0005-0000-0000-0000970F0000}"/>
    <cellStyle name="Header2 8 3" xfId="6363" xr:uid="{00000000-0005-0000-0000-0000980F0000}"/>
    <cellStyle name="Header2 8 3 2" xfId="7499" xr:uid="{00000000-0005-0000-0000-0000990F0000}"/>
    <cellStyle name="Header2_Copy of Lighting football ground 20-04-2012 -New (3) (2)" xfId="1649" xr:uid="{00000000-0005-0000-0000-00009A0F0000}"/>
    <cellStyle name="Heading 1" xfId="303" builtinId="16" customBuiltin="1"/>
    <cellStyle name="Heading 1 2" xfId="1651" xr:uid="{00000000-0005-0000-0000-00009C0F0000}"/>
    <cellStyle name="Heading 1 3" xfId="1650" xr:uid="{00000000-0005-0000-0000-00009D0F0000}"/>
    <cellStyle name="Heading 1 3 2" xfId="3867" xr:uid="{00000000-0005-0000-0000-00009E0F0000}"/>
    <cellStyle name="Heading 1 4" xfId="3796" xr:uid="{00000000-0005-0000-0000-00009F0F0000}"/>
    <cellStyle name="Heading 2" xfId="304" builtinId="17" customBuiltin="1"/>
    <cellStyle name="Heading 2 2" xfId="1653" xr:uid="{00000000-0005-0000-0000-0000A10F0000}"/>
    <cellStyle name="Heading 2 3" xfId="1652" xr:uid="{00000000-0005-0000-0000-0000A20F0000}"/>
    <cellStyle name="Heading 2 3 2" xfId="3868" xr:uid="{00000000-0005-0000-0000-0000A30F0000}"/>
    <cellStyle name="Heading 2 4" xfId="3797" xr:uid="{00000000-0005-0000-0000-0000A40F0000}"/>
    <cellStyle name="Heading 3" xfId="305" builtinId="18" customBuiltin="1"/>
    <cellStyle name="Heading 3 2" xfId="1654" xr:uid="{00000000-0005-0000-0000-0000A60F0000}"/>
    <cellStyle name="Heading 3 2 2" xfId="3869" xr:uid="{00000000-0005-0000-0000-0000A70F0000}"/>
    <cellStyle name="Heading 3 2 3" xfId="8383" xr:uid="{00000000-0005-0000-0000-0000A80F0000}"/>
    <cellStyle name="Heading 3 3" xfId="3798" xr:uid="{00000000-0005-0000-0000-0000A90F0000}"/>
    <cellStyle name="Heading 4" xfId="306" builtinId="19" customBuiltin="1"/>
    <cellStyle name="Heading 4 2" xfId="1655" xr:uid="{00000000-0005-0000-0000-0000AB0F0000}"/>
    <cellStyle name="Heading 4 2 2" xfId="3870" xr:uid="{00000000-0005-0000-0000-0000AC0F0000}"/>
    <cellStyle name="Heading 4 3" xfId="3799" xr:uid="{00000000-0005-0000-0000-0000AD0F0000}"/>
    <cellStyle name="HEADING1" xfId="221" xr:uid="{00000000-0005-0000-0000-0000AE0F0000}"/>
    <cellStyle name="HEADING1 2" xfId="1656" xr:uid="{00000000-0005-0000-0000-0000AF0F0000}"/>
    <cellStyle name="HEADING1 2 2" xfId="3962" xr:uid="{00000000-0005-0000-0000-0000B00F0000}"/>
    <cellStyle name="HEADING1 2 2 2" xfId="5480" xr:uid="{00000000-0005-0000-0000-0000B10F0000}"/>
    <cellStyle name="HEADING1 3" xfId="5578" xr:uid="{00000000-0005-0000-0000-0000B20F0000}"/>
    <cellStyle name="HEADING1 4" xfId="5367" xr:uid="{00000000-0005-0000-0000-0000B30F0000}"/>
    <cellStyle name="HEADING1 5" xfId="6135" xr:uid="{00000000-0005-0000-0000-0000B40F0000}"/>
    <cellStyle name="HEADING2" xfId="222" xr:uid="{00000000-0005-0000-0000-0000B50F0000}"/>
    <cellStyle name="HEADING2 2" xfId="3963" xr:uid="{00000000-0005-0000-0000-0000B60F0000}"/>
    <cellStyle name="HEADING2 2 2" xfId="5481" xr:uid="{00000000-0005-0000-0000-0000B70F0000}"/>
    <cellStyle name="HEADING2 3" xfId="5579" xr:uid="{00000000-0005-0000-0000-0000B80F0000}"/>
    <cellStyle name="HEADING2 4" xfId="5368" xr:uid="{00000000-0005-0000-0000-0000B90F0000}"/>
    <cellStyle name="Hyperlink" xfId="295" builtinId="8" hidden="1"/>
    <cellStyle name="Hyperlink" xfId="297" builtinId="8" hidden="1"/>
    <cellStyle name="Hyperlink" xfId="299" builtinId="8" hidden="1"/>
    <cellStyle name="Hyperlink" xfId="301" builtinId="8" hidden="1"/>
    <cellStyle name="Hyperlink" xfId="422" builtinId="8" hidden="1"/>
    <cellStyle name="Hyperlink" xfId="424" builtinId="8" hidden="1"/>
    <cellStyle name="Hyperlink" xfId="426" builtinId="8" hidden="1"/>
    <cellStyle name="Hyperlink" xfId="428" builtinId="8" hidden="1"/>
    <cellStyle name="Hyperlink" xfId="395" builtinId="8" hidden="1"/>
    <cellStyle name="Hyperlink" xfId="444" builtinId="8" hidden="1"/>
    <cellStyle name="Hyperlink" xfId="393" builtinId="8" hidden="1"/>
    <cellStyle name="Hyperlink" xfId="392" builtinId="8" hidden="1"/>
    <cellStyle name="Hyperlink" xfId="439" builtinId="8" hidden="1"/>
    <cellStyle name="Hyperlink" xfId="417" builtinId="8" hidden="1"/>
    <cellStyle name="Hyperlink" xfId="418" builtinId="8" hidden="1"/>
    <cellStyle name="Hyperlink" xfId="419" builtinId="8" hidden="1"/>
    <cellStyle name="Hyperlink" xfId="402" builtinId="8" hidden="1"/>
    <cellStyle name="Hyperlink" xfId="389" builtinId="8" hidden="1"/>
    <cellStyle name="Hyperlink" xfId="440" builtinId="8" hidden="1"/>
    <cellStyle name="Hyperlink" xfId="398" builtinId="8" hidden="1"/>
    <cellStyle name="Hyperlink" xfId="447" builtinId="8" hidden="1"/>
    <cellStyle name="Hyperlink" xfId="421" builtinId="8" hidden="1"/>
    <cellStyle name="Hyperlink" xfId="445" builtinId="8" hidden="1"/>
    <cellStyle name="Hyperlink" xfId="448" builtinId="8" hidden="1"/>
    <cellStyle name="Hyperlink" xfId="454" builtinId="8" hidden="1"/>
    <cellStyle name="Hyperlink" xfId="406" builtinId="8" hidden="1"/>
    <cellStyle name="Hyperlink" xfId="452" builtinId="8" hidden="1"/>
    <cellStyle name="Hyperlink" xfId="453" builtinId="8" hidden="1"/>
    <cellStyle name="Hyperlink" xfId="414" builtinId="8" hidden="1"/>
    <cellStyle name="Hyperlink" xfId="409" builtinId="8" hidden="1"/>
    <cellStyle name="Hyperlink" xfId="396" builtinId="8" hidden="1"/>
    <cellStyle name="Hyperlink" xfId="415" builtinId="8" hidden="1"/>
    <cellStyle name="Hyperlink 2" xfId="477" xr:uid="{00000000-0005-0000-0000-0000DA0F0000}"/>
    <cellStyle name="Hyperlink 2 2" xfId="1657" xr:uid="{00000000-0005-0000-0000-0000DB0F0000}"/>
    <cellStyle name="Hyperlink 2 2 2" xfId="6117" xr:uid="{00000000-0005-0000-0000-0000DC0F0000}"/>
    <cellStyle name="Hyperlink 3" xfId="6114" xr:uid="{00000000-0005-0000-0000-0000DD0F0000}"/>
    <cellStyle name="Input" xfId="310" builtinId="20" customBuiltin="1"/>
    <cellStyle name="Input [yellow]" xfId="1658" xr:uid="{00000000-0005-0000-0000-0000DF0F0000}"/>
    <cellStyle name="Input [yellow] 2" xfId="1659" xr:uid="{00000000-0005-0000-0000-0000E00F0000}"/>
    <cellStyle name="Input [yellow] 2 2" xfId="8385" xr:uid="{00000000-0005-0000-0000-0000E10F0000}"/>
    <cellStyle name="Input [yellow] 3" xfId="1660" xr:uid="{00000000-0005-0000-0000-0000E20F0000}"/>
    <cellStyle name="Input [yellow] 3 2" xfId="8386" xr:uid="{00000000-0005-0000-0000-0000E30F0000}"/>
    <cellStyle name="Input [yellow] 4" xfId="1661" xr:uid="{00000000-0005-0000-0000-0000E40F0000}"/>
    <cellStyle name="Input [yellow] 4 2" xfId="8387" xr:uid="{00000000-0005-0000-0000-0000E50F0000}"/>
    <cellStyle name="Input [yellow] 5" xfId="1662" xr:uid="{00000000-0005-0000-0000-0000E60F0000}"/>
    <cellStyle name="Input [yellow] 5 2" xfId="8388" xr:uid="{00000000-0005-0000-0000-0000E70F0000}"/>
    <cellStyle name="Input [yellow] 6" xfId="8384" xr:uid="{00000000-0005-0000-0000-0000E80F0000}"/>
    <cellStyle name="Input 2" xfId="3874" xr:uid="{00000000-0005-0000-0000-0000E90F0000}"/>
    <cellStyle name="Input 3" xfId="3803" xr:uid="{00000000-0005-0000-0000-0000EA0F0000}"/>
    <cellStyle name="Input 4" xfId="3925" xr:uid="{00000000-0005-0000-0000-0000EB0F0000}"/>
    <cellStyle name="Input Cells" xfId="174" xr:uid="{00000000-0005-0000-0000-0000EC0F0000}"/>
    <cellStyle name="Input Cells 2" xfId="3964" xr:uid="{00000000-0005-0000-0000-0000ED0F0000}"/>
    <cellStyle name="Label" xfId="1663" xr:uid="{00000000-0005-0000-0000-0000EE0F0000}"/>
    <cellStyle name="Label 2" xfId="1664" xr:uid="{00000000-0005-0000-0000-0000EF0F0000}"/>
    <cellStyle name="Label 2 2" xfId="1665" xr:uid="{00000000-0005-0000-0000-0000F00F0000}"/>
    <cellStyle name="Label 2 2 2" xfId="8391" xr:uid="{00000000-0005-0000-0000-0000F10F0000}"/>
    <cellStyle name="Label 2 3" xfId="8390" xr:uid="{00000000-0005-0000-0000-0000F20F0000}"/>
    <cellStyle name="Label 3" xfId="1666" xr:uid="{00000000-0005-0000-0000-0000F30F0000}"/>
    <cellStyle name="Label 3 2" xfId="1667" xr:uid="{00000000-0005-0000-0000-0000F40F0000}"/>
    <cellStyle name="Label 3 2 2" xfId="8393" xr:uid="{00000000-0005-0000-0000-0000F50F0000}"/>
    <cellStyle name="Label 3 3" xfId="8392" xr:uid="{00000000-0005-0000-0000-0000F60F0000}"/>
    <cellStyle name="Label 4" xfId="1668" xr:uid="{00000000-0005-0000-0000-0000F70F0000}"/>
    <cellStyle name="Label 4 2" xfId="1669" xr:uid="{00000000-0005-0000-0000-0000F80F0000}"/>
    <cellStyle name="Label 4 2 2" xfId="8395" xr:uid="{00000000-0005-0000-0000-0000F90F0000}"/>
    <cellStyle name="Label 4 3" xfId="8394" xr:uid="{00000000-0005-0000-0000-0000FA0F0000}"/>
    <cellStyle name="Label 5" xfId="1670" xr:uid="{00000000-0005-0000-0000-0000FB0F0000}"/>
    <cellStyle name="Label 5 2" xfId="1671" xr:uid="{00000000-0005-0000-0000-0000FC0F0000}"/>
    <cellStyle name="Label 5 2 2" xfId="8397" xr:uid="{00000000-0005-0000-0000-0000FD0F0000}"/>
    <cellStyle name="Label 5 3" xfId="8396" xr:uid="{00000000-0005-0000-0000-0000FE0F0000}"/>
    <cellStyle name="Label 6" xfId="1672" xr:uid="{00000000-0005-0000-0000-0000FF0F0000}"/>
    <cellStyle name="Label 6 2" xfId="8398" xr:uid="{00000000-0005-0000-0000-000000100000}"/>
    <cellStyle name="Label 7" xfId="8389" xr:uid="{00000000-0005-0000-0000-000001100000}"/>
    <cellStyle name="Label_Copy of Load schedule REGUS" xfId="1673" xr:uid="{00000000-0005-0000-0000-000002100000}"/>
    <cellStyle name="level 3" xfId="175" xr:uid="{00000000-0005-0000-0000-000003100000}"/>
    <cellStyle name="level 3 2" xfId="5454" xr:uid="{00000000-0005-0000-0000-000004100000}"/>
    <cellStyle name="level 3 3" xfId="5339" xr:uid="{00000000-0005-0000-0000-000005100000}"/>
    <cellStyle name="level3" xfId="1674" xr:uid="{00000000-0005-0000-0000-000006100000}"/>
    <cellStyle name="Lien hypertexte visité_COMPARATIF.xls" xfId="1675" xr:uid="{00000000-0005-0000-0000-000007100000}"/>
    <cellStyle name="Lien hypertexte_COMPARATIF.xls" xfId="1676" xr:uid="{00000000-0005-0000-0000-000008100000}"/>
    <cellStyle name="Link Currency (0)" xfId="1677" xr:uid="{00000000-0005-0000-0000-000009100000}"/>
    <cellStyle name="Link Currency (0) 2" xfId="1678" xr:uid="{00000000-0005-0000-0000-00000A100000}"/>
    <cellStyle name="Link Currency (0) 2 2" xfId="1679" xr:uid="{00000000-0005-0000-0000-00000B100000}"/>
    <cellStyle name="Link Currency (0) 3" xfId="1680" xr:uid="{00000000-0005-0000-0000-00000C100000}"/>
    <cellStyle name="Link Currency (0) 3 2" xfId="1681" xr:uid="{00000000-0005-0000-0000-00000D100000}"/>
    <cellStyle name="Link Currency (0) 4" xfId="1682" xr:uid="{00000000-0005-0000-0000-00000E100000}"/>
    <cellStyle name="Link Currency (0) 4 2" xfId="1683" xr:uid="{00000000-0005-0000-0000-00000F100000}"/>
    <cellStyle name="Link Currency (0) 5" xfId="1684" xr:uid="{00000000-0005-0000-0000-000010100000}"/>
    <cellStyle name="Link Currency (0) 5 2" xfId="1685" xr:uid="{00000000-0005-0000-0000-000011100000}"/>
    <cellStyle name="Link Currency (0) 6" xfId="1686" xr:uid="{00000000-0005-0000-0000-000012100000}"/>
    <cellStyle name="Link Currency (0)_Copy of Load schedule REGUS" xfId="1687" xr:uid="{00000000-0005-0000-0000-000013100000}"/>
    <cellStyle name="Link Currency (2)" xfId="1688" xr:uid="{00000000-0005-0000-0000-000014100000}"/>
    <cellStyle name="Link Currency (2) 2" xfId="1689" xr:uid="{00000000-0005-0000-0000-000015100000}"/>
    <cellStyle name="Link Currency (2) 2 2" xfId="1690" xr:uid="{00000000-0005-0000-0000-000016100000}"/>
    <cellStyle name="Link Currency (2) 3" xfId="1691" xr:uid="{00000000-0005-0000-0000-000017100000}"/>
    <cellStyle name="Link Currency (2) 3 2" xfId="1692" xr:uid="{00000000-0005-0000-0000-000018100000}"/>
    <cellStyle name="Link Currency (2) 4" xfId="1693" xr:uid="{00000000-0005-0000-0000-000019100000}"/>
    <cellStyle name="Link Currency (2) 4 2" xfId="1694" xr:uid="{00000000-0005-0000-0000-00001A100000}"/>
    <cellStyle name="Link Currency (2) 5" xfId="1695" xr:uid="{00000000-0005-0000-0000-00001B100000}"/>
    <cellStyle name="Link Currency (2) 5 2" xfId="1696" xr:uid="{00000000-0005-0000-0000-00001C100000}"/>
    <cellStyle name="Link Currency (2) 6" xfId="1697" xr:uid="{00000000-0005-0000-0000-00001D100000}"/>
    <cellStyle name="Link Currency (2)_Copy of Load schedule REGUS" xfId="1698" xr:uid="{00000000-0005-0000-0000-00001E100000}"/>
    <cellStyle name="Link Units (0)" xfId="1699" xr:uid="{00000000-0005-0000-0000-00001F100000}"/>
    <cellStyle name="Link Units (0) 2" xfId="1700" xr:uid="{00000000-0005-0000-0000-000020100000}"/>
    <cellStyle name="Link Units (0) 2 2" xfId="1701" xr:uid="{00000000-0005-0000-0000-000021100000}"/>
    <cellStyle name="Link Units (0) 3" xfId="1702" xr:uid="{00000000-0005-0000-0000-000022100000}"/>
    <cellStyle name="Link Units (0) 3 2" xfId="1703" xr:uid="{00000000-0005-0000-0000-000023100000}"/>
    <cellStyle name="Link Units (0) 4" xfId="1704" xr:uid="{00000000-0005-0000-0000-000024100000}"/>
    <cellStyle name="Link Units (0) 4 2" xfId="1705" xr:uid="{00000000-0005-0000-0000-000025100000}"/>
    <cellStyle name="Link Units (0) 5" xfId="1706" xr:uid="{00000000-0005-0000-0000-000026100000}"/>
    <cellStyle name="Link Units (0) 5 2" xfId="1707" xr:uid="{00000000-0005-0000-0000-000027100000}"/>
    <cellStyle name="Link Units (0) 6" xfId="1708" xr:uid="{00000000-0005-0000-0000-000028100000}"/>
    <cellStyle name="Link Units (0)_Copy of Load schedule REGUS" xfId="1709" xr:uid="{00000000-0005-0000-0000-000029100000}"/>
    <cellStyle name="Link Units (1)" xfId="1710" xr:uid="{00000000-0005-0000-0000-00002A100000}"/>
    <cellStyle name="Link Units (1) 2" xfId="1711" xr:uid="{00000000-0005-0000-0000-00002B100000}"/>
    <cellStyle name="Link Units (1) 2 2" xfId="1712" xr:uid="{00000000-0005-0000-0000-00002C100000}"/>
    <cellStyle name="Link Units (1) 3" xfId="1713" xr:uid="{00000000-0005-0000-0000-00002D100000}"/>
    <cellStyle name="Link Units (1) 3 2" xfId="1714" xr:uid="{00000000-0005-0000-0000-00002E100000}"/>
    <cellStyle name="Link Units (1) 4" xfId="1715" xr:uid="{00000000-0005-0000-0000-00002F100000}"/>
    <cellStyle name="Link Units (1) 4 2" xfId="1716" xr:uid="{00000000-0005-0000-0000-000030100000}"/>
    <cellStyle name="Link Units (1) 5" xfId="1717" xr:uid="{00000000-0005-0000-0000-000031100000}"/>
    <cellStyle name="Link Units (1) 5 2" xfId="1718" xr:uid="{00000000-0005-0000-0000-000032100000}"/>
    <cellStyle name="Link Units (1) 6" xfId="1719" xr:uid="{00000000-0005-0000-0000-000033100000}"/>
    <cellStyle name="Link Units (1)_Copy of Load schedule REGUS" xfId="1720" xr:uid="{00000000-0005-0000-0000-000034100000}"/>
    <cellStyle name="Link Units (2)" xfId="1721" xr:uid="{00000000-0005-0000-0000-000035100000}"/>
    <cellStyle name="Link Units (2) 2" xfId="1722" xr:uid="{00000000-0005-0000-0000-000036100000}"/>
    <cellStyle name="Link Units (2) 2 2" xfId="1723" xr:uid="{00000000-0005-0000-0000-000037100000}"/>
    <cellStyle name="Link Units (2) 3" xfId="1724" xr:uid="{00000000-0005-0000-0000-000038100000}"/>
    <cellStyle name="Link Units (2) 3 2" xfId="1725" xr:uid="{00000000-0005-0000-0000-000039100000}"/>
    <cellStyle name="Link Units (2) 4" xfId="1726" xr:uid="{00000000-0005-0000-0000-00003A100000}"/>
    <cellStyle name="Link Units (2) 4 2" xfId="1727" xr:uid="{00000000-0005-0000-0000-00003B100000}"/>
    <cellStyle name="Link Units (2) 5" xfId="1728" xr:uid="{00000000-0005-0000-0000-00003C100000}"/>
    <cellStyle name="Link Units (2) 5 2" xfId="1729" xr:uid="{00000000-0005-0000-0000-00003D100000}"/>
    <cellStyle name="Link Units (2) 6" xfId="1730" xr:uid="{00000000-0005-0000-0000-00003E100000}"/>
    <cellStyle name="Link Units (2)_Copy of Load schedule REGUS" xfId="1731" xr:uid="{00000000-0005-0000-0000-00003F100000}"/>
    <cellStyle name="Linked Cell" xfId="313" builtinId="24" customBuiltin="1"/>
    <cellStyle name="Linked Cell 2" xfId="3877" xr:uid="{00000000-0005-0000-0000-000041100000}"/>
    <cellStyle name="Linked Cell 3" xfId="3806" xr:uid="{00000000-0005-0000-0000-000042100000}"/>
    <cellStyle name="Milliers [0]_COMPARATIF.xls" xfId="1732" xr:uid="{00000000-0005-0000-0000-000043100000}"/>
    <cellStyle name="Milliers 2" xfId="1733" xr:uid="{00000000-0005-0000-0000-000044100000}"/>
    <cellStyle name="Milliers 2 2" xfId="1734" xr:uid="{00000000-0005-0000-0000-000045100000}"/>
    <cellStyle name="Milliers 2 2 2" xfId="1735" xr:uid="{00000000-0005-0000-0000-000046100000}"/>
    <cellStyle name="Milliers 2 2 2 2" xfId="8401" xr:uid="{00000000-0005-0000-0000-000047100000}"/>
    <cellStyle name="Milliers 2 2 3" xfId="8400" xr:uid="{00000000-0005-0000-0000-000048100000}"/>
    <cellStyle name="Milliers 2 3" xfId="1736" xr:uid="{00000000-0005-0000-0000-000049100000}"/>
    <cellStyle name="Milliers 2 3 2" xfId="1737" xr:uid="{00000000-0005-0000-0000-00004A100000}"/>
    <cellStyle name="Milliers 2 3 2 2" xfId="8403" xr:uid="{00000000-0005-0000-0000-00004B100000}"/>
    <cellStyle name="Milliers 2 3 3" xfId="8402" xr:uid="{00000000-0005-0000-0000-00004C100000}"/>
    <cellStyle name="Milliers 2 4" xfId="1738" xr:uid="{00000000-0005-0000-0000-00004D100000}"/>
    <cellStyle name="Milliers 2 4 2" xfId="1739" xr:uid="{00000000-0005-0000-0000-00004E100000}"/>
    <cellStyle name="Milliers 2 4 2 2" xfId="8405" xr:uid="{00000000-0005-0000-0000-00004F100000}"/>
    <cellStyle name="Milliers 2 4 3" xfId="8404" xr:uid="{00000000-0005-0000-0000-000050100000}"/>
    <cellStyle name="Milliers 2 5" xfId="1740" xr:uid="{00000000-0005-0000-0000-000051100000}"/>
    <cellStyle name="Milliers 2 5 2" xfId="1741" xr:uid="{00000000-0005-0000-0000-000052100000}"/>
    <cellStyle name="Milliers 2 5 2 2" xfId="8407" xr:uid="{00000000-0005-0000-0000-000053100000}"/>
    <cellStyle name="Milliers 2 5 3" xfId="8406" xr:uid="{00000000-0005-0000-0000-000054100000}"/>
    <cellStyle name="Milliers 2 6" xfId="1742" xr:uid="{00000000-0005-0000-0000-000055100000}"/>
    <cellStyle name="Milliers 2 6 2" xfId="1743" xr:uid="{00000000-0005-0000-0000-000056100000}"/>
    <cellStyle name="Milliers 2 6 2 2" xfId="8409" xr:uid="{00000000-0005-0000-0000-000057100000}"/>
    <cellStyle name="Milliers 2 6 3" xfId="8408" xr:uid="{00000000-0005-0000-0000-000058100000}"/>
    <cellStyle name="Milliers 2 7" xfId="1744" xr:uid="{00000000-0005-0000-0000-000059100000}"/>
    <cellStyle name="Milliers 2 7 2" xfId="8410" xr:uid="{00000000-0005-0000-0000-00005A100000}"/>
    <cellStyle name="Milliers 2 8" xfId="8399" xr:uid="{00000000-0005-0000-0000-00005B100000}"/>
    <cellStyle name="Milliers_COMPARATIF.xls" xfId="1745" xr:uid="{00000000-0005-0000-0000-00005C100000}"/>
    <cellStyle name="Model" xfId="1746" xr:uid="{00000000-0005-0000-0000-00005D100000}"/>
    <cellStyle name="Model 2" xfId="8411" xr:uid="{00000000-0005-0000-0000-00005E100000}"/>
    <cellStyle name="Monétaire [0]_COMPARATIF.xls" xfId="1747" xr:uid="{00000000-0005-0000-0000-00005F100000}"/>
    <cellStyle name="Monétaire_COMPARATIF.xls" xfId="1748" xr:uid="{00000000-0005-0000-0000-000060100000}"/>
    <cellStyle name="Neutral" xfId="309" builtinId="28" customBuiltin="1"/>
    <cellStyle name="Neutral 2" xfId="3873" xr:uid="{00000000-0005-0000-0000-000062100000}"/>
    <cellStyle name="Neutral 3" xfId="3802" xr:uid="{00000000-0005-0000-0000-000063100000}"/>
    <cellStyle name="No Entry Here" xfId="1749" xr:uid="{00000000-0005-0000-0000-000064100000}"/>
    <cellStyle name="No Entry Here 2" xfId="1750" xr:uid="{00000000-0005-0000-0000-000065100000}"/>
    <cellStyle name="No Entry Here 2 2" xfId="1751" xr:uid="{00000000-0005-0000-0000-000066100000}"/>
    <cellStyle name="No Entry Here 3" xfId="1752" xr:uid="{00000000-0005-0000-0000-000067100000}"/>
    <cellStyle name="No Entry Here 3 2" xfId="1753" xr:uid="{00000000-0005-0000-0000-000068100000}"/>
    <cellStyle name="No Entry Here 4" xfId="1754" xr:uid="{00000000-0005-0000-0000-000069100000}"/>
    <cellStyle name="No Entry Here 4 2" xfId="1755" xr:uid="{00000000-0005-0000-0000-00006A100000}"/>
    <cellStyle name="No Entry Here 5" xfId="1756" xr:uid="{00000000-0005-0000-0000-00006B100000}"/>
    <cellStyle name="No Entry Here 5 2" xfId="1757" xr:uid="{00000000-0005-0000-0000-00006C100000}"/>
    <cellStyle name="No Entry Here 6" xfId="1758" xr:uid="{00000000-0005-0000-0000-00006D100000}"/>
    <cellStyle name="Normal" xfId="0" builtinId="0"/>
    <cellStyle name="Normal - Style1" xfId="1759" xr:uid="{00000000-0005-0000-0000-00006F100000}"/>
    <cellStyle name="Normal - Style1 2" xfId="1760" xr:uid="{00000000-0005-0000-0000-000070100000}"/>
    <cellStyle name="Normal - Style1 2 2" xfId="1761" xr:uid="{00000000-0005-0000-0000-000071100000}"/>
    <cellStyle name="Normal - Style1 3" xfId="1762" xr:uid="{00000000-0005-0000-0000-000072100000}"/>
    <cellStyle name="Normal - Style1 3 2" xfId="1763" xr:uid="{00000000-0005-0000-0000-000073100000}"/>
    <cellStyle name="Normal - Style1 4" xfId="1764" xr:uid="{00000000-0005-0000-0000-000074100000}"/>
    <cellStyle name="Normal - Style1 4 2" xfId="1765" xr:uid="{00000000-0005-0000-0000-000075100000}"/>
    <cellStyle name="Normal - Style1 5" xfId="1766" xr:uid="{00000000-0005-0000-0000-000076100000}"/>
    <cellStyle name="Normal - Style1 5 2" xfId="1767" xr:uid="{00000000-0005-0000-0000-000077100000}"/>
    <cellStyle name="Normal - Style1_Copy of Load schedule REGUS" xfId="1768" xr:uid="{00000000-0005-0000-0000-000078100000}"/>
    <cellStyle name="Normal 10" xfId="176" xr:uid="{00000000-0005-0000-0000-000079100000}"/>
    <cellStyle name="Normal 10 10" xfId="3786" xr:uid="{00000000-0005-0000-0000-00007A100000}"/>
    <cellStyle name="Normal 10 10 2" xfId="8440" xr:uid="{00000000-0005-0000-0000-00007B100000}"/>
    <cellStyle name="Normal 10 10 3" xfId="8447" xr:uid="{00000000-0005-0000-0000-00007C100000}"/>
    <cellStyle name="Normal 10 2" xfId="483" xr:uid="{00000000-0005-0000-0000-00007D100000}"/>
    <cellStyle name="Normal 10 2 2" xfId="1770" xr:uid="{00000000-0005-0000-0000-00007E100000}"/>
    <cellStyle name="Normal 10 2 2 2" xfId="1771" xr:uid="{00000000-0005-0000-0000-00007F100000}"/>
    <cellStyle name="Normal 10 2 2 3" xfId="5275" xr:uid="{00000000-0005-0000-0000-000080100000}"/>
    <cellStyle name="Normal 10 2 3" xfId="1772" xr:uid="{00000000-0005-0000-0000-000081100000}"/>
    <cellStyle name="Normal 10 2 3 2" xfId="1773" xr:uid="{00000000-0005-0000-0000-000082100000}"/>
    <cellStyle name="Normal 10 2 4" xfId="1774" xr:uid="{00000000-0005-0000-0000-000083100000}"/>
    <cellStyle name="Normal 10 2 4 2" xfId="1775" xr:uid="{00000000-0005-0000-0000-000084100000}"/>
    <cellStyle name="Normal 10 2 5" xfId="1776" xr:uid="{00000000-0005-0000-0000-000085100000}"/>
    <cellStyle name="Normal 10 2 5 2" xfId="1777" xr:uid="{00000000-0005-0000-0000-000086100000}"/>
    <cellStyle name="Normal 10 2 6" xfId="1778" xr:uid="{00000000-0005-0000-0000-000087100000}"/>
    <cellStyle name="Normal 10 2 7" xfId="1769" xr:uid="{00000000-0005-0000-0000-000088100000}"/>
    <cellStyle name="Normal 10 2_Copy of Load schedule REGUS" xfId="1779" xr:uid="{00000000-0005-0000-0000-000089100000}"/>
    <cellStyle name="Normal 10 3" xfId="462" xr:uid="{00000000-0005-0000-0000-00008A100000}"/>
    <cellStyle name="Normal 10 3 2" xfId="1781" xr:uid="{00000000-0005-0000-0000-00008B100000}"/>
    <cellStyle name="Normal 10 3 2 2" xfId="1782" xr:uid="{00000000-0005-0000-0000-00008C100000}"/>
    <cellStyle name="Normal 10 3 3" xfId="1783" xr:uid="{00000000-0005-0000-0000-00008D100000}"/>
    <cellStyle name="Normal 10 3 3 2" xfId="1784" xr:uid="{00000000-0005-0000-0000-00008E100000}"/>
    <cellStyle name="Normal 10 3 4" xfId="1785" xr:uid="{00000000-0005-0000-0000-00008F100000}"/>
    <cellStyle name="Normal 10 3 4 2" xfId="1786" xr:uid="{00000000-0005-0000-0000-000090100000}"/>
    <cellStyle name="Normal 10 3 5" xfId="1787" xr:uid="{00000000-0005-0000-0000-000091100000}"/>
    <cellStyle name="Normal 10 3 5 2" xfId="1788" xr:uid="{00000000-0005-0000-0000-000092100000}"/>
    <cellStyle name="Normal 10 3 6" xfId="1789" xr:uid="{00000000-0005-0000-0000-000093100000}"/>
    <cellStyle name="Normal 10 3 7" xfId="1780" xr:uid="{00000000-0005-0000-0000-000094100000}"/>
    <cellStyle name="Normal 10 3_Copy of Load schedule REGUS" xfId="1790" xr:uid="{00000000-0005-0000-0000-000095100000}"/>
    <cellStyle name="Normal 10 4" xfId="1791" xr:uid="{00000000-0005-0000-0000-000096100000}"/>
    <cellStyle name="Normal 10 4 2" xfId="1792" xr:uid="{00000000-0005-0000-0000-000097100000}"/>
    <cellStyle name="Normal 10 4 2 2" xfId="1793" xr:uid="{00000000-0005-0000-0000-000098100000}"/>
    <cellStyle name="Normal 10 4 3" xfId="1794" xr:uid="{00000000-0005-0000-0000-000099100000}"/>
    <cellStyle name="Normal 10 4 3 2" xfId="1795" xr:uid="{00000000-0005-0000-0000-00009A100000}"/>
    <cellStyle name="Normal 10 4 4" xfId="1796" xr:uid="{00000000-0005-0000-0000-00009B100000}"/>
    <cellStyle name="Normal 10 4 4 2" xfId="1797" xr:uid="{00000000-0005-0000-0000-00009C100000}"/>
    <cellStyle name="Normal 10 4 5" xfId="1798" xr:uid="{00000000-0005-0000-0000-00009D100000}"/>
    <cellStyle name="Normal 10 4 5 2" xfId="1799" xr:uid="{00000000-0005-0000-0000-00009E100000}"/>
    <cellStyle name="Normal 10 4 6" xfId="1800" xr:uid="{00000000-0005-0000-0000-00009F100000}"/>
    <cellStyle name="Normal 10 4 7" xfId="6119" xr:uid="{00000000-0005-0000-0000-0000A0100000}"/>
    <cellStyle name="Normal 10 4_Copy of Load schedule REGUS" xfId="1801" xr:uid="{00000000-0005-0000-0000-0000A1100000}"/>
    <cellStyle name="Normal 10 5" xfId="1802" xr:uid="{00000000-0005-0000-0000-0000A2100000}"/>
    <cellStyle name="Normal 10 5 2" xfId="1803" xr:uid="{00000000-0005-0000-0000-0000A3100000}"/>
    <cellStyle name="Normal 10 6" xfId="1804" xr:uid="{00000000-0005-0000-0000-0000A4100000}"/>
    <cellStyle name="Normal 10 6 2" xfId="1805" xr:uid="{00000000-0005-0000-0000-0000A5100000}"/>
    <cellStyle name="Normal 10 7" xfId="1806" xr:uid="{00000000-0005-0000-0000-0000A6100000}"/>
    <cellStyle name="Normal 10 7 2" xfId="1807" xr:uid="{00000000-0005-0000-0000-0000A7100000}"/>
    <cellStyle name="Normal 10 8" xfId="1808" xr:uid="{00000000-0005-0000-0000-0000A8100000}"/>
    <cellStyle name="Normal 10 8 2" xfId="1809" xr:uid="{00000000-0005-0000-0000-0000A9100000}"/>
    <cellStyle name="Normal 10 9" xfId="1810" xr:uid="{00000000-0005-0000-0000-0000AA100000}"/>
    <cellStyle name="Normal 10_Copy of Load schedule REGUS" xfId="1811" xr:uid="{00000000-0005-0000-0000-0000AB100000}"/>
    <cellStyle name="Normal 100" xfId="1812" xr:uid="{00000000-0005-0000-0000-0000AC100000}"/>
    <cellStyle name="Normal 100 2" xfId="1813" xr:uid="{00000000-0005-0000-0000-0000AD100000}"/>
    <cellStyle name="Normal 101" xfId="1814" xr:uid="{00000000-0005-0000-0000-0000AE100000}"/>
    <cellStyle name="Normal 101 2" xfId="1815" xr:uid="{00000000-0005-0000-0000-0000AF100000}"/>
    <cellStyle name="Normal 102" xfId="1816" xr:uid="{00000000-0005-0000-0000-0000B0100000}"/>
    <cellStyle name="Normal 102 2" xfId="1817" xr:uid="{00000000-0005-0000-0000-0000B1100000}"/>
    <cellStyle name="Normal 103" xfId="1818" xr:uid="{00000000-0005-0000-0000-0000B2100000}"/>
    <cellStyle name="Normal 103 2" xfId="1819" xr:uid="{00000000-0005-0000-0000-0000B3100000}"/>
    <cellStyle name="Normal 104" xfId="1820" xr:uid="{00000000-0005-0000-0000-0000B4100000}"/>
    <cellStyle name="Normal 104 2" xfId="1821" xr:uid="{00000000-0005-0000-0000-0000B5100000}"/>
    <cellStyle name="Normal 105" xfId="1822" xr:uid="{00000000-0005-0000-0000-0000B6100000}"/>
    <cellStyle name="Normal 105 2" xfId="1823" xr:uid="{00000000-0005-0000-0000-0000B7100000}"/>
    <cellStyle name="Normal 106" xfId="1824" xr:uid="{00000000-0005-0000-0000-0000B8100000}"/>
    <cellStyle name="Normal 106 2" xfId="1825" xr:uid="{00000000-0005-0000-0000-0000B9100000}"/>
    <cellStyle name="Normal 107" xfId="1826" xr:uid="{00000000-0005-0000-0000-0000BA100000}"/>
    <cellStyle name="Normal 107 2" xfId="1827" xr:uid="{00000000-0005-0000-0000-0000BB100000}"/>
    <cellStyle name="Normal 108" xfId="1828" xr:uid="{00000000-0005-0000-0000-0000BC100000}"/>
    <cellStyle name="Normal 108 2" xfId="1829" xr:uid="{00000000-0005-0000-0000-0000BD100000}"/>
    <cellStyle name="Normal 109" xfId="1830" xr:uid="{00000000-0005-0000-0000-0000BE100000}"/>
    <cellStyle name="Normal 109 2" xfId="1831" xr:uid="{00000000-0005-0000-0000-0000BF100000}"/>
    <cellStyle name="Normal 11" xfId="177" xr:uid="{00000000-0005-0000-0000-0000C0100000}"/>
    <cellStyle name="Normal 11 10" xfId="1832" xr:uid="{00000000-0005-0000-0000-0000C1100000}"/>
    <cellStyle name="Normal 11 10 2" xfId="1833" xr:uid="{00000000-0005-0000-0000-0000C2100000}"/>
    <cellStyle name="Normal 11 11" xfId="1834" xr:uid="{00000000-0005-0000-0000-0000C3100000}"/>
    <cellStyle name="Normal 11 11 2" xfId="1835" xr:uid="{00000000-0005-0000-0000-0000C4100000}"/>
    <cellStyle name="Normal 11 12" xfId="1836" xr:uid="{00000000-0005-0000-0000-0000C5100000}"/>
    <cellStyle name="Normal 11 12 2" xfId="1837" xr:uid="{00000000-0005-0000-0000-0000C6100000}"/>
    <cellStyle name="Normal 11 13" xfId="1838" xr:uid="{00000000-0005-0000-0000-0000C7100000}"/>
    <cellStyle name="Normal 11 13 2" xfId="1839" xr:uid="{00000000-0005-0000-0000-0000C8100000}"/>
    <cellStyle name="Normal 11 2" xfId="178" xr:uid="{00000000-0005-0000-0000-0000C9100000}"/>
    <cellStyle name="Normal 11 2 2" xfId="1840" xr:uid="{00000000-0005-0000-0000-0000CA100000}"/>
    <cellStyle name="Normal 11 2 2 2" xfId="4394" xr:uid="{00000000-0005-0000-0000-0000CB100000}"/>
    <cellStyle name="Normal 11 2 2 2 2" xfId="5008" xr:uid="{00000000-0005-0000-0000-0000CC100000}"/>
    <cellStyle name="Normal 11 2 2 2 2 2" xfId="5903" xr:uid="{00000000-0005-0000-0000-0000CD100000}"/>
    <cellStyle name="Normal 11 2 2 3" xfId="4698" xr:uid="{00000000-0005-0000-0000-0000CE100000}"/>
    <cellStyle name="Normal 11 2 2 3 2" xfId="5456" xr:uid="{00000000-0005-0000-0000-0000CF100000}"/>
    <cellStyle name="Normal 11 2 3" xfId="1841" xr:uid="{00000000-0005-0000-0000-0000D0100000}"/>
    <cellStyle name="Normal 11 2 3 2" xfId="1842" xr:uid="{00000000-0005-0000-0000-0000D1100000}"/>
    <cellStyle name="Normal 11 2 3 2 2" xfId="4849" xr:uid="{00000000-0005-0000-0000-0000D2100000}"/>
    <cellStyle name="Normal 11 2 3 2 3" xfId="5816" xr:uid="{00000000-0005-0000-0000-0000D3100000}"/>
    <cellStyle name="Normal 11 2 3 3" xfId="4235" xr:uid="{00000000-0005-0000-0000-0000D4100000}"/>
    <cellStyle name="Normal 11 2 4" xfId="1843" xr:uid="{00000000-0005-0000-0000-0000D5100000}"/>
    <cellStyle name="Normal 11 2 4 2" xfId="1844" xr:uid="{00000000-0005-0000-0000-0000D6100000}"/>
    <cellStyle name="Normal 11 2 4 3" xfId="4548" xr:uid="{00000000-0005-0000-0000-0000D7100000}"/>
    <cellStyle name="Normal 11 2 4 4" xfId="5341" xr:uid="{00000000-0005-0000-0000-0000D8100000}"/>
    <cellStyle name="Normal 11 2 5" xfId="1845" xr:uid="{00000000-0005-0000-0000-0000D9100000}"/>
    <cellStyle name="Normal 11 2 5 2" xfId="1846" xr:uid="{00000000-0005-0000-0000-0000DA100000}"/>
    <cellStyle name="Normal 11 2_Copy of Load schedule REGUS" xfId="1847" xr:uid="{00000000-0005-0000-0000-0000DB100000}"/>
    <cellStyle name="Normal 11 3" xfId="1848" xr:uid="{00000000-0005-0000-0000-0000DC100000}"/>
    <cellStyle name="Normal 11 3 2" xfId="1849" xr:uid="{00000000-0005-0000-0000-0000DD100000}"/>
    <cellStyle name="Normal 11 3 2 2" xfId="1850" xr:uid="{00000000-0005-0000-0000-0000DE100000}"/>
    <cellStyle name="Normal 11 3 2 3" xfId="5902" xr:uid="{00000000-0005-0000-0000-0000DF100000}"/>
    <cellStyle name="Normal 11 3 3" xfId="1851" xr:uid="{00000000-0005-0000-0000-0000E0100000}"/>
    <cellStyle name="Normal 11 3 3 2" xfId="1852" xr:uid="{00000000-0005-0000-0000-0000E1100000}"/>
    <cellStyle name="Normal 11 3 3 3" xfId="5455" xr:uid="{00000000-0005-0000-0000-0000E2100000}"/>
    <cellStyle name="Normal 11 3 4" xfId="1853" xr:uid="{00000000-0005-0000-0000-0000E3100000}"/>
    <cellStyle name="Normal 11 3 4 2" xfId="1854" xr:uid="{00000000-0005-0000-0000-0000E4100000}"/>
    <cellStyle name="Normal 11 3 5" xfId="1855" xr:uid="{00000000-0005-0000-0000-0000E5100000}"/>
    <cellStyle name="Normal 11 3 5 2" xfId="1856" xr:uid="{00000000-0005-0000-0000-0000E6100000}"/>
    <cellStyle name="Normal 11 3_Copy of Load schedule REGUS" xfId="1857" xr:uid="{00000000-0005-0000-0000-0000E7100000}"/>
    <cellStyle name="Normal 11 4" xfId="1858" xr:uid="{00000000-0005-0000-0000-0000E8100000}"/>
    <cellStyle name="Normal 11 4 2" xfId="1859" xr:uid="{00000000-0005-0000-0000-0000E9100000}"/>
    <cellStyle name="Normal 11 4 2 2" xfId="1860" xr:uid="{00000000-0005-0000-0000-0000EA100000}"/>
    <cellStyle name="Normal 11 4 2 2 2" xfId="5007" xr:uid="{00000000-0005-0000-0000-0000EB100000}"/>
    <cellStyle name="Normal 11 4 2 3" xfId="4393" xr:uid="{00000000-0005-0000-0000-0000EC100000}"/>
    <cellStyle name="Normal 11 4 3" xfId="1861" xr:uid="{00000000-0005-0000-0000-0000ED100000}"/>
    <cellStyle name="Normal 11 4 3 2" xfId="1862" xr:uid="{00000000-0005-0000-0000-0000EE100000}"/>
    <cellStyle name="Normal 11 4 3 3" xfId="4697" xr:uid="{00000000-0005-0000-0000-0000EF100000}"/>
    <cellStyle name="Normal 11 4 4" xfId="1863" xr:uid="{00000000-0005-0000-0000-0000F0100000}"/>
    <cellStyle name="Normal 11 4 4 2" xfId="1864" xr:uid="{00000000-0005-0000-0000-0000F1100000}"/>
    <cellStyle name="Normal 11 4 5" xfId="1865" xr:uid="{00000000-0005-0000-0000-0000F2100000}"/>
    <cellStyle name="Normal 11 4 5 2" xfId="1866" xr:uid="{00000000-0005-0000-0000-0000F3100000}"/>
    <cellStyle name="Normal 11 4 6" xfId="1867" xr:uid="{00000000-0005-0000-0000-0000F4100000}"/>
    <cellStyle name="Normal 11 4 7" xfId="4081" xr:uid="{00000000-0005-0000-0000-0000F5100000}"/>
    <cellStyle name="Normal 11 4_Copy of Load schedule REGUS" xfId="1868" xr:uid="{00000000-0005-0000-0000-0000F6100000}"/>
    <cellStyle name="Normal 11 5" xfId="1869" xr:uid="{00000000-0005-0000-0000-0000F7100000}"/>
    <cellStyle name="Normal 11 5 2" xfId="1870" xr:uid="{00000000-0005-0000-0000-0000F8100000}"/>
    <cellStyle name="Normal 11 5 2 2" xfId="1871" xr:uid="{00000000-0005-0000-0000-0000F9100000}"/>
    <cellStyle name="Normal 11 5 2 3" xfId="4848" xr:uid="{00000000-0005-0000-0000-0000FA100000}"/>
    <cellStyle name="Normal 11 5 2 4" xfId="5815" xr:uid="{00000000-0005-0000-0000-0000FB100000}"/>
    <cellStyle name="Normal 11 5 3" xfId="1872" xr:uid="{00000000-0005-0000-0000-0000FC100000}"/>
    <cellStyle name="Normal 11 5 3 2" xfId="1873" xr:uid="{00000000-0005-0000-0000-0000FD100000}"/>
    <cellStyle name="Normal 11 5 3 3" xfId="5340" xr:uid="{00000000-0005-0000-0000-0000FE100000}"/>
    <cellStyle name="Normal 11 5 4" xfId="1874" xr:uid="{00000000-0005-0000-0000-0000FF100000}"/>
    <cellStyle name="Normal 11 5 4 2" xfId="1875" xr:uid="{00000000-0005-0000-0000-000000110000}"/>
    <cellStyle name="Normal 11 5 5" xfId="1876" xr:uid="{00000000-0005-0000-0000-000001110000}"/>
    <cellStyle name="Normal 11 5 5 2" xfId="1877" xr:uid="{00000000-0005-0000-0000-000002110000}"/>
    <cellStyle name="Normal 11 5 6" xfId="1878" xr:uid="{00000000-0005-0000-0000-000003110000}"/>
    <cellStyle name="Normal 11 5 7" xfId="4234" xr:uid="{00000000-0005-0000-0000-000004110000}"/>
    <cellStyle name="Normal 11 5_Copy of Load schedule REGUS" xfId="1879" xr:uid="{00000000-0005-0000-0000-000005110000}"/>
    <cellStyle name="Normal 11 6" xfId="1880" xr:uid="{00000000-0005-0000-0000-000006110000}"/>
    <cellStyle name="Normal 11 6 2" xfId="1881" xr:uid="{00000000-0005-0000-0000-000007110000}"/>
    <cellStyle name="Normal 11 6 2 2" xfId="1882" xr:uid="{00000000-0005-0000-0000-000008110000}"/>
    <cellStyle name="Normal 11 6 2 3" xfId="5799" xr:uid="{00000000-0005-0000-0000-000009110000}"/>
    <cellStyle name="Normal 11 6 3" xfId="1883" xr:uid="{00000000-0005-0000-0000-00000A110000}"/>
    <cellStyle name="Normal 11 6 3 2" xfId="1884" xr:uid="{00000000-0005-0000-0000-00000B110000}"/>
    <cellStyle name="Normal 11 6 4" xfId="1885" xr:uid="{00000000-0005-0000-0000-00000C110000}"/>
    <cellStyle name="Normal 11 6 4 2" xfId="1886" xr:uid="{00000000-0005-0000-0000-00000D110000}"/>
    <cellStyle name="Normal 11 6 5" xfId="1887" xr:uid="{00000000-0005-0000-0000-00000E110000}"/>
    <cellStyle name="Normal 11 6 5 2" xfId="1888" xr:uid="{00000000-0005-0000-0000-00000F110000}"/>
    <cellStyle name="Normal 11 6 6" xfId="1889" xr:uid="{00000000-0005-0000-0000-000010110000}"/>
    <cellStyle name="Normal 11 6 7" xfId="4547" xr:uid="{00000000-0005-0000-0000-000011110000}"/>
    <cellStyle name="Normal 11 6_Copy of Load schedule REGUS" xfId="1890" xr:uid="{00000000-0005-0000-0000-000012110000}"/>
    <cellStyle name="Normal 11 7" xfId="1891" xr:uid="{00000000-0005-0000-0000-000013110000}"/>
    <cellStyle name="Normal 11 7 2" xfId="1892" xr:uid="{00000000-0005-0000-0000-000014110000}"/>
    <cellStyle name="Normal 11 7 2 2" xfId="1893" xr:uid="{00000000-0005-0000-0000-000015110000}"/>
    <cellStyle name="Normal 11 7 3" xfId="1894" xr:uid="{00000000-0005-0000-0000-000016110000}"/>
    <cellStyle name="Normal 11 7 3 2" xfId="1895" xr:uid="{00000000-0005-0000-0000-000017110000}"/>
    <cellStyle name="Normal 11 7 4" xfId="1896" xr:uid="{00000000-0005-0000-0000-000018110000}"/>
    <cellStyle name="Normal 11 7 4 2" xfId="1897" xr:uid="{00000000-0005-0000-0000-000019110000}"/>
    <cellStyle name="Normal 11 7 5" xfId="1898" xr:uid="{00000000-0005-0000-0000-00001A110000}"/>
    <cellStyle name="Normal 11 7 5 2" xfId="1899" xr:uid="{00000000-0005-0000-0000-00001B110000}"/>
    <cellStyle name="Normal 11 7 6" xfId="1900" xr:uid="{00000000-0005-0000-0000-00001C110000}"/>
    <cellStyle name="Normal 11 7 7" xfId="5769" xr:uid="{00000000-0005-0000-0000-00001D110000}"/>
    <cellStyle name="Normal 11 7_Copy of Load schedule REGUS" xfId="1901" xr:uid="{00000000-0005-0000-0000-00001E110000}"/>
    <cellStyle name="Normal 11 8" xfId="1902" xr:uid="{00000000-0005-0000-0000-00001F110000}"/>
    <cellStyle name="Normal 11 8 2" xfId="1903" xr:uid="{00000000-0005-0000-0000-000020110000}"/>
    <cellStyle name="Normal 11 8 2 2" xfId="1904" xr:uid="{00000000-0005-0000-0000-000021110000}"/>
    <cellStyle name="Normal 11 8 3" xfId="1905" xr:uid="{00000000-0005-0000-0000-000022110000}"/>
    <cellStyle name="Normal 11 8 3 2" xfId="1906" xr:uid="{00000000-0005-0000-0000-000023110000}"/>
    <cellStyle name="Normal 11 8 4" xfId="1907" xr:uid="{00000000-0005-0000-0000-000024110000}"/>
    <cellStyle name="Normal 11 8 4 2" xfId="1908" xr:uid="{00000000-0005-0000-0000-000025110000}"/>
    <cellStyle name="Normal 11 8 5" xfId="1909" xr:uid="{00000000-0005-0000-0000-000026110000}"/>
    <cellStyle name="Normal 11 8 5 2" xfId="1910" xr:uid="{00000000-0005-0000-0000-000027110000}"/>
    <cellStyle name="Normal 11 8 6" xfId="1911" xr:uid="{00000000-0005-0000-0000-000028110000}"/>
    <cellStyle name="Normal 11 8_Copy of Load schedule REGUS" xfId="1912" xr:uid="{00000000-0005-0000-0000-000029110000}"/>
    <cellStyle name="Normal 11 9" xfId="1913" xr:uid="{00000000-0005-0000-0000-00002A110000}"/>
    <cellStyle name="Normal 11 9 2" xfId="1914" xr:uid="{00000000-0005-0000-0000-00002B110000}"/>
    <cellStyle name="Normal 11 9 2 2" xfId="1915" xr:uid="{00000000-0005-0000-0000-00002C110000}"/>
    <cellStyle name="Normal 11 9 3" xfId="1916" xr:uid="{00000000-0005-0000-0000-00002D110000}"/>
    <cellStyle name="Normal 11 9 3 2" xfId="1917" xr:uid="{00000000-0005-0000-0000-00002E110000}"/>
    <cellStyle name="Normal 11 9 4" xfId="1918" xr:uid="{00000000-0005-0000-0000-00002F110000}"/>
    <cellStyle name="Normal 11 9 4 2" xfId="1919" xr:uid="{00000000-0005-0000-0000-000030110000}"/>
    <cellStyle name="Normal 11 9 5" xfId="1920" xr:uid="{00000000-0005-0000-0000-000031110000}"/>
    <cellStyle name="Normal 11 9 5 2" xfId="1921" xr:uid="{00000000-0005-0000-0000-000032110000}"/>
    <cellStyle name="Normal 11 9 6" xfId="1922" xr:uid="{00000000-0005-0000-0000-000033110000}"/>
    <cellStyle name="Normal 11 9_Copy of Load schedule REGUS" xfId="1923" xr:uid="{00000000-0005-0000-0000-000034110000}"/>
    <cellStyle name="Normal 11_Copy of Load schedule REGUS" xfId="1924" xr:uid="{00000000-0005-0000-0000-000035110000}"/>
    <cellStyle name="Normal 110" xfId="1925" xr:uid="{00000000-0005-0000-0000-000036110000}"/>
    <cellStyle name="Normal 110 2" xfId="1926" xr:uid="{00000000-0005-0000-0000-000037110000}"/>
    <cellStyle name="Normal 111" xfId="1927" xr:uid="{00000000-0005-0000-0000-000038110000}"/>
    <cellStyle name="Normal 111 2" xfId="5283" xr:uid="{00000000-0005-0000-0000-000039110000}"/>
    <cellStyle name="Normal 112" xfId="1928" xr:uid="{00000000-0005-0000-0000-00003A110000}"/>
    <cellStyle name="Normal 113" xfId="1929" xr:uid="{00000000-0005-0000-0000-00003B110000}"/>
    <cellStyle name="Normal 114" xfId="1930" xr:uid="{00000000-0005-0000-0000-00003C110000}"/>
    <cellStyle name="Normal 114 2" xfId="1931" xr:uid="{00000000-0005-0000-0000-00003D110000}"/>
    <cellStyle name="Normal 115" xfId="1932" xr:uid="{00000000-0005-0000-0000-00003E110000}"/>
    <cellStyle name="Normal 116" xfId="1933" xr:uid="{00000000-0005-0000-0000-00003F110000}"/>
    <cellStyle name="Normal 117" xfId="1934" xr:uid="{00000000-0005-0000-0000-000040110000}"/>
    <cellStyle name="Normal 118" xfId="1935" xr:uid="{00000000-0005-0000-0000-000041110000}"/>
    <cellStyle name="Normal 118 2" xfId="1936" xr:uid="{00000000-0005-0000-0000-000042110000}"/>
    <cellStyle name="Normal 119" xfId="1937" xr:uid="{00000000-0005-0000-0000-000043110000}"/>
    <cellStyle name="Normal 119 2" xfId="1938" xr:uid="{00000000-0005-0000-0000-000044110000}"/>
    <cellStyle name="Normal 12" xfId="179" xr:uid="{00000000-0005-0000-0000-000045110000}"/>
    <cellStyle name="Normal 12 10" xfId="1939" xr:uid="{00000000-0005-0000-0000-000046110000}"/>
    <cellStyle name="Normal 12 10 2" xfId="1940" xr:uid="{00000000-0005-0000-0000-000047110000}"/>
    <cellStyle name="Normal 12 11" xfId="1941" xr:uid="{00000000-0005-0000-0000-000048110000}"/>
    <cellStyle name="Normal 12 11 2" xfId="1942" xr:uid="{00000000-0005-0000-0000-000049110000}"/>
    <cellStyle name="Normal 12 12" xfId="1943" xr:uid="{00000000-0005-0000-0000-00004A110000}"/>
    <cellStyle name="Normal 12 12 2" xfId="1944" xr:uid="{00000000-0005-0000-0000-00004B110000}"/>
    <cellStyle name="Normal 12 13" xfId="1945" xr:uid="{00000000-0005-0000-0000-00004C110000}"/>
    <cellStyle name="Normal 12 13 2" xfId="1946" xr:uid="{00000000-0005-0000-0000-00004D110000}"/>
    <cellStyle name="Normal 12 14" xfId="1947" xr:uid="{00000000-0005-0000-0000-00004E110000}"/>
    <cellStyle name="Normal 12 2" xfId="180" xr:uid="{00000000-0005-0000-0000-00004F110000}"/>
    <cellStyle name="Normal 12 2 2" xfId="484" xr:uid="{00000000-0005-0000-0000-000050110000}"/>
    <cellStyle name="Normal 12 2 2 2" xfId="1949" xr:uid="{00000000-0005-0000-0000-000051110000}"/>
    <cellStyle name="Normal 12 2 2 3" xfId="1948" xr:uid="{00000000-0005-0000-0000-000052110000}"/>
    <cellStyle name="Normal 12 2 2 4" xfId="5458" xr:uid="{00000000-0005-0000-0000-000053110000}"/>
    <cellStyle name="Normal 12 2 3" xfId="1950" xr:uid="{00000000-0005-0000-0000-000054110000}"/>
    <cellStyle name="Normal 12 2 3 2" xfId="1951" xr:uid="{00000000-0005-0000-0000-000055110000}"/>
    <cellStyle name="Normal 12 2 3 3" xfId="5343" xr:uid="{00000000-0005-0000-0000-000056110000}"/>
    <cellStyle name="Normal 12 2 4" xfId="1952" xr:uid="{00000000-0005-0000-0000-000057110000}"/>
    <cellStyle name="Normal 12 2 4 2" xfId="1953" xr:uid="{00000000-0005-0000-0000-000058110000}"/>
    <cellStyle name="Normal 12 2 5" xfId="1954" xr:uid="{00000000-0005-0000-0000-000059110000}"/>
    <cellStyle name="Normal 12 2 5 2" xfId="1955" xr:uid="{00000000-0005-0000-0000-00005A110000}"/>
    <cellStyle name="Normal 12 2 6" xfId="1956" xr:uid="{00000000-0005-0000-0000-00005B110000}"/>
    <cellStyle name="Normal 12 2_Copy of Load schedule REGUS" xfId="1957" xr:uid="{00000000-0005-0000-0000-00005C110000}"/>
    <cellStyle name="Normal 12 3" xfId="463" xr:uid="{00000000-0005-0000-0000-00005D110000}"/>
    <cellStyle name="Normal 12 3 2" xfId="1959" xr:uid="{00000000-0005-0000-0000-00005E110000}"/>
    <cellStyle name="Normal 12 3 2 2" xfId="1960" xr:uid="{00000000-0005-0000-0000-00005F110000}"/>
    <cellStyle name="Normal 12 3 3" xfId="1961" xr:uid="{00000000-0005-0000-0000-000060110000}"/>
    <cellStyle name="Normal 12 3 3 2" xfId="1962" xr:uid="{00000000-0005-0000-0000-000061110000}"/>
    <cellStyle name="Normal 12 3 4" xfId="1963" xr:uid="{00000000-0005-0000-0000-000062110000}"/>
    <cellStyle name="Normal 12 3 4 2" xfId="1964" xr:uid="{00000000-0005-0000-0000-000063110000}"/>
    <cellStyle name="Normal 12 3 5" xfId="1965" xr:uid="{00000000-0005-0000-0000-000064110000}"/>
    <cellStyle name="Normal 12 3 5 2" xfId="1966" xr:uid="{00000000-0005-0000-0000-000065110000}"/>
    <cellStyle name="Normal 12 3 6" xfId="1967" xr:uid="{00000000-0005-0000-0000-000066110000}"/>
    <cellStyle name="Normal 12 3 7" xfId="1958" xr:uid="{00000000-0005-0000-0000-000067110000}"/>
    <cellStyle name="Normal 12 3 8" xfId="5457" xr:uid="{00000000-0005-0000-0000-000068110000}"/>
    <cellStyle name="Normal 12 3_Copy of Load schedule REGUS" xfId="1968" xr:uid="{00000000-0005-0000-0000-000069110000}"/>
    <cellStyle name="Normal 12 4" xfId="1969" xr:uid="{00000000-0005-0000-0000-00006A110000}"/>
    <cellStyle name="Normal 12 4 2" xfId="1970" xr:uid="{00000000-0005-0000-0000-00006B110000}"/>
    <cellStyle name="Normal 12 4 2 2" xfId="1971" xr:uid="{00000000-0005-0000-0000-00006C110000}"/>
    <cellStyle name="Normal 12 4 3" xfId="1972" xr:uid="{00000000-0005-0000-0000-00006D110000}"/>
    <cellStyle name="Normal 12 4 3 2" xfId="1973" xr:uid="{00000000-0005-0000-0000-00006E110000}"/>
    <cellStyle name="Normal 12 4 4" xfId="1974" xr:uid="{00000000-0005-0000-0000-00006F110000}"/>
    <cellStyle name="Normal 12 4 4 2" xfId="1975" xr:uid="{00000000-0005-0000-0000-000070110000}"/>
    <cellStyle name="Normal 12 4 5" xfId="1976" xr:uid="{00000000-0005-0000-0000-000071110000}"/>
    <cellStyle name="Normal 12 4 5 2" xfId="1977" xr:uid="{00000000-0005-0000-0000-000072110000}"/>
    <cellStyle name="Normal 12 4 6" xfId="1978" xr:uid="{00000000-0005-0000-0000-000073110000}"/>
    <cellStyle name="Normal 12 4_Copy of Load schedule REGUS" xfId="1979" xr:uid="{00000000-0005-0000-0000-000074110000}"/>
    <cellStyle name="Normal 12 5" xfId="1980" xr:uid="{00000000-0005-0000-0000-000075110000}"/>
    <cellStyle name="Normal 12 5 2" xfId="1981" xr:uid="{00000000-0005-0000-0000-000076110000}"/>
    <cellStyle name="Normal 12 5 2 2" xfId="1982" xr:uid="{00000000-0005-0000-0000-000077110000}"/>
    <cellStyle name="Normal 12 5 3" xfId="1983" xr:uid="{00000000-0005-0000-0000-000078110000}"/>
    <cellStyle name="Normal 12 5 3 2" xfId="1984" xr:uid="{00000000-0005-0000-0000-000079110000}"/>
    <cellStyle name="Normal 12 5 4" xfId="1985" xr:uid="{00000000-0005-0000-0000-00007A110000}"/>
    <cellStyle name="Normal 12 5 4 2" xfId="1986" xr:uid="{00000000-0005-0000-0000-00007B110000}"/>
    <cellStyle name="Normal 12 5 5" xfId="1987" xr:uid="{00000000-0005-0000-0000-00007C110000}"/>
    <cellStyle name="Normal 12 5 5 2" xfId="1988" xr:uid="{00000000-0005-0000-0000-00007D110000}"/>
    <cellStyle name="Normal 12 5 6" xfId="1989" xr:uid="{00000000-0005-0000-0000-00007E110000}"/>
    <cellStyle name="Normal 12 5 7" xfId="5342" xr:uid="{00000000-0005-0000-0000-00007F110000}"/>
    <cellStyle name="Normal 12 5_Copy of Load schedule REGUS" xfId="1990" xr:uid="{00000000-0005-0000-0000-000080110000}"/>
    <cellStyle name="Normal 12 6" xfId="1991" xr:uid="{00000000-0005-0000-0000-000081110000}"/>
    <cellStyle name="Normal 12 6 2" xfId="1992" xr:uid="{00000000-0005-0000-0000-000082110000}"/>
    <cellStyle name="Normal 12 6 2 2" xfId="1993" xr:uid="{00000000-0005-0000-0000-000083110000}"/>
    <cellStyle name="Normal 12 6 3" xfId="1994" xr:uid="{00000000-0005-0000-0000-000084110000}"/>
    <cellStyle name="Normal 12 6 3 2" xfId="1995" xr:uid="{00000000-0005-0000-0000-000085110000}"/>
    <cellStyle name="Normal 12 6 4" xfId="1996" xr:uid="{00000000-0005-0000-0000-000086110000}"/>
    <cellStyle name="Normal 12 6 4 2" xfId="1997" xr:uid="{00000000-0005-0000-0000-000087110000}"/>
    <cellStyle name="Normal 12 6 5" xfId="1998" xr:uid="{00000000-0005-0000-0000-000088110000}"/>
    <cellStyle name="Normal 12 6 5 2" xfId="1999" xr:uid="{00000000-0005-0000-0000-000089110000}"/>
    <cellStyle name="Normal 12 6 6" xfId="2000" xr:uid="{00000000-0005-0000-0000-00008A110000}"/>
    <cellStyle name="Normal 12 6_Copy of Load schedule REGUS" xfId="2001" xr:uid="{00000000-0005-0000-0000-00008B110000}"/>
    <cellStyle name="Normal 12 7" xfId="2002" xr:uid="{00000000-0005-0000-0000-00008C110000}"/>
    <cellStyle name="Normal 12 7 2" xfId="2003" xr:uid="{00000000-0005-0000-0000-00008D110000}"/>
    <cellStyle name="Normal 12 7 2 2" xfId="2004" xr:uid="{00000000-0005-0000-0000-00008E110000}"/>
    <cellStyle name="Normal 12 7 3" xfId="2005" xr:uid="{00000000-0005-0000-0000-00008F110000}"/>
    <cellStyle name="Normal 12 7 3 2" xfId="2006" xr:uid="{00000000-0005-0000-0000-000090110000}"/>
    <cellStyle name="Normal 12 7 4" xfId="2007" xr:uid="{00000000-0005-0000-0000-000091110000}"/>
    <cellStyle name="Normal 12 7 4 2" xfId="2008" xr:uid="{00000000-0005-0000-0000-000092110000}"/>
    <cellStyle name="Normal 12 7 5" xfId="2009" xr:uid="{00000000-0005-0000-0000-000093110000}"/>
    <cellStyle name="Normal 12 7 5 2" xfId="2010" xr:uid="{00000000-0005-0000-0000-000094110000}"/>
    <cellStyle name="Normal 12 7 6" xfId="2011" xr:uid="{00000000-0005-0000-0000-000095110000}"/>
    <cellStyle name="Normal 12 7_Copy of Load schedule REGUS" xfId="2012" xr:uid="{00000000-0005-0000-0000-000096110000}"/>
    <cellStyle name="Normal 12 8" xfId="2013" xr:uid="{00000000-0005-0000-0000-000097110000}"/>
    <cellStyle name="Normal 12 8 2" xfId="2014" xr:uid="{00000000-0005-0000-0000-000098110000}"/>
    <cellStyle name="Normal 12 8 2 2" xfId="2015" xr:uid="{00000000-0005-0000-0000-000099110000}"/>
    <cellStyle name="Normal 12 8 3" xfId="2016" xr:uid="{00000000-0005-0000-0000-00009A110000}"/>
    <cellStyle name="Normal 12 8 3 2" xfId="2017" xr:uid="{00000000-0005-0000-0000-00009B110000}"/>
    <cellStyle name="Normal 12 8 4" xfId="2018" xr:uid="{00000000-0005-0000-0000-00009C110000}"/>
    <cellStyle name="Normal 12 8 4 2" xfId="2019" xr:uid="{00000000-0005-0000-0000-00009D110000}"/>
    <cellStyle name="Normal 12 8 5" xfId="2020" xr:uid="{00000000-0005-0000-0000-00009E110000}"/>
    <cellStyle name="Normal 12 8 5 2" xfId="2021" xr:uid="{00000000-0005-0000-0000-00009F110000}"/>
    <cellStyle name="Normal 12 8 6" xfId="2022" xr:uid="{00000000-0005-0000-0000-0000A0110000}"/>
    <cellStyle name="Normal 12 8_Copy of Load schedule REGUS" xfId="2023" xr:uid="{00000000-0005-0000-0000-0000A1110000}"/>
    <cellStyle name="Normal 12 9" xfId="2024" xr:uid="{00000000-0005-0000-0000-0000A2110000}"/>
    <cellStyle name="Normal 12 9 2" xfId="2025" xr:uid="{00000000-0005-0000-0000-0000A3110000}"/>
    <cellStyle name="Normal 12 9 2 2" xfId="2026" xr:uid="{00000000-0005-0000-0000-0000A4110000}"/>
    <cellStyle name="Normal 12 9 3" xfId="2027" xr:uid="{00000000-0005-0000-0000-0000A5110000}"/>
    <cellStyle name="Normal 12 9 3 2" xfId="2028" xr:uid="{00000000-0005-0000-0000-0000A6110000}"/>
    <cellStyle name="Normal 12 9 4" xfId="2029" xr:uid="{00000000-0005-0000-0000-0000A7110000}"/>
    <cellStyle name="Normal 12 9 4 2" xfId="2030" xr:uid="{00000000-0005-0000-0000-0000A8110000}"/>
    <cellStyle name="Normal 12 9 5" xfId="2031" xr:uid="{00000000-0005-0000-0000-0000A9110000}"/>
    <cellStyle name="Normal 12 9 5 2" xfId="2032" xr:uid="{00000000-0005-0000-0000-0000AA110000}"/>
    <cellStyle name="Normal 12 9 6" xfId="2033" xr:uid="{00000000-0005-0000-0000-0000AB110000}"/>
    <cellStyle name="Normal 12 9_Copy of Load schedule REGUS" xfId="2034" xr:uid="{00000000-0005-0000-0000-0000AC110000}"/>
    <cellStyle name="Normal 12_Copy of Load schedule REGUS" xfId="2035" xr:uid="{00000000-0005-0000-0000-0000AD110000}"/>
    <cellStyle name="Normal 120" xfId="2036" xr:uid="{00000000-0005-0000-0000-0000AE110000}"/>
    <cellStyle name="Normal 121" xfId="2037" xr:uid="{00000000-0005-0000-0000-0000AF110000}"/>
    <cellStyle name="Normal 121 2" xfId="2038" xr:uid="{00000000-0005-0000-0000-0000B0110000}"/>
    <cellStyle name="Normal 121 2 2" xfId="2039" xr:uid="{00000000-0005-0000-0000-0000B1110000}"/>
    <cellStyle name="Normal 121 3" xfId="2040" xr:uid="{00000000-0005-0000-0000-0000B2110000}"/>
    <cellStyle name="Normal 122" xfId="2041" xr:uid="{00000000-0005-0000-0000-0000B3110000}"/>
    <cellStyle name="Normal 122 2" xfId="2042" xr:uid="{00000000-0005-0000-0000-0000B4110000}"/>
    <cellStyle name="Normal 123" xfId="2043" xr:uid="{00000000-0005-0000-0000-0000B5110000}"/>
    <cellStyle name="Normal 123 2" xfId="2044" xr:uid="{00000000-0005-0000-0000-0000B6110000}"/>
    <cellStyle name="Normal 123 3" xfId="4485" xr:uid="{00000000-0005-0000-0000-0000B7110000}"/>
    <cellStyle name="Normal 123 4" xfId="4484" xr:uid="{00000000-0005-0000-0000-0000B8110000}"/>
    <cellStyle name="Normal 124" xfId="2045" xr:uid="{00000000-0005-0000-0000-0000B9110000}"/>
    <cellStyle name="Normal 124 2" xfId="2046" xr:uid="{00000000-0005-0000-0000-0000BA110000}"/>
    <cellStyle name="Normal 124 3" xfId="4486" xr:uid="{00000000-0005-0000-0000-0000BB110000}"/>
    <cellStyle name="Normal 124 3 2" xfId="5999" xr:uid="{00000000-0005-0000-0000-0000BC110000}"/>
    <cellStyle name="Normal 124 4" xfId="5097" xr:uid="{00000000-0005-0000-0000-0000BD110000}"/>
    <cellStyle name="Normal 125" xfId="2047" xr:uid="{00000000-0005-0000-0000-0000BE110000}"/>
    <cellStyle name="Normal 125 2" xfId="2048" xr:uid="{00000000-0005-0000-0000-0000BF110000}"/>
    <cellStyle name="Normal 125 2 2" xfId="5288" xr:uid="{00000000-0005-0000-0000-0000C0110000}"/>
    <cellStyle name="Normal 125 3" xfId="6001" xr:uid="{00000000-0005-0000-0000-0000C1110000}"/>
    <cellStyle name="Normal 125 4" xfId="5652" xr:uid="{00000000-0005-0000-0000-0000C2110000}"/>
    <cellStyle name="Normal 125 5" xfId="6435" xr:uid="{00000000-0005-0000-0000-0000C3110000}"/>
    <cellStyle name="Normal 125 6" xfId="5249" xr:uid="{00000000-0005-0000-0000-0000C4110000}"/>
    <cellStyle name="Normal 126" xfId="2049" xr:uid="{00000000-0005-0000-0000-0000C5110000}"/>
    <cellStyle name="Normal 126 2" xfId="2050" xr:uid="{00000000-0005-0000-0000-0000C6110000}"/>
    <cellStyle name="Normal 126 2 2" xfId="5286" xr:uid="{00000000-0005-0000-0000-0000C7110000}"/>
    <cellStyle name="Normal 126 3" xfId="2051" xr:uid="{00000000-0005-0000-0000-0000C8110000}"/>
    <cellStyle name="Normal 126 3 2" xfId="2052" xr:uid="{00000000-0005-0000-0000-0000C9110000}"/>
    <cellStyle name="Normal 126 4" xfId="6003" xr:uid="{00000000-0005-0000-0000-0000CA110000}"/>
    <cellStyle name="Normal 127" xfId="2053" xr:uid="{00000000-0005-0000-0000-0000CB110000}"/>
    <cellStyle name="Normal 127 2" xfId="2054" xr:uid="{00000000-0005-0000-0000-0000CC110000}"/>
    <cellStyle name="Normal 127 2 2" xfId="5287" xr:uid="{00000000-0005-0000-0000-0000CD110000}"/>
    <cellStyle name="Normal 127 3" xfId="2055" xr:uid="{00000000-0005-0000-0000-0000CE110000}"/>
    <cellStyle name="Normal 127 3 2" xfId="4339" xr:uid="{00000000-0005-0000-0000-0000CF110000}"/>
    <cellStyle name="Normal 127 3 2 2" xfId="4953" xr:uid="{00000000-0005-0000-0000-0000D0110000}"/>
    <cellStyle name="Normal 127 3 3" xfId="4643" xr:uid="{00000000-0005-0000-0000-0000D1110000}"/>
    <cellStyle name="Normal 127 4" xfId="2056" xr:uid="{00000000-0005-0000-0000-0000D2110000}"/>
    <cellStyle name="Normal 127 5" xfId="4338" xr:uid="{00000000-0005-0000-0000-0000D3110000}"/>
    <cellStyle name="Normal 127 5 2" xfId="4952" xr:uid="{00000000-0005-0000-0000-0000D4110000}"/>
    <cellStyle name="Normal 127 6" xfId="4642" xr:uid="{00000000-0005-0000-0000-0000D5110000}"/>
    <cellStyle name="Normal 128" xfId="2057" xr:uid="{00000000-0005-0000-0000-0000D6110000}"/>
    <cellStyle name="Normal 129" xfId="2058" xr:uid="{00000000-0005-0000-0000-0000D7110000}"/>
    <cellStyle name="Normal 13" xfId="181" xr:uid="{00000000-0005-0000-0000-0000D8110000}"/>
    <cellStyle name="Normal 13 2" xfId="485" xr:uid="{00000000-0005-0000-0000-0000D9110000}"/>
    <cellStyle name="Normal 13 2 2" xfId="3965" xr:uid="{00000000-0005-0000-0000-0000DA110000}"/>
    <cellStyle name="Normal 13 2 2 2" xfId="5904" xr:uid="{00000000-0005-0000-0000-0000DB110000}"/>
    <cellStyle name="Normal 13 2 3" xfId="5459" xr:uid="{00000000-0005-0000-0000-0000DC110000}"/>
    <cellStyle name="Normal 13 3" xfId="2059" xr:uid="{00000000-0005-0000-0000-0000DD110000}"/>
    <cellStyle name="Normal 13 3 2" xfId="2060" xr:uid="{00000000-0005-0000-0000-0000DE110000}"/>
    <cellStyle name="Normal 13 3 2 2" xfId="5009" xr:uid="{00000000-0005-0000-0000-0000DF110000}"/>
    <cellStyle name="Normal 13 3 2 3" xfId="4395" xr:uid="{00000000-0005-0000-0000-0000E0110000}"/>
    <cellStyle name="Normal 13 3 3" xfId="4699" xr:uid="{00000000-0005-0000-0000-0000E1110000}"/>
    <cellStyle name="Normal 13 3 3 2" xfId="5580" xr:uid="{00000000-0005-0000-0000-0000E2110000}"/>
    <cellStyle name="Normal 13 3 4" xfId="4082" xr:uid="{00000000-0005-0000-0000-0000E3110000}"/>
    <cellStyle name="Normal 13 4" xfId="2061" xr:uid="{00000000-0005-0000-0000-0000E4110000}"/>
    <cellStyle name="Normal 13 4 2" xfId="2062" xr:uid="{00000000-0005-0000-0000-0000E5110000}"/>
    <cellStyle name="Normal 13 4 2 2" xfId="4850" xr:uid="{00000000-0005-0000-0000-0000E6110000}"/>
    <cellStyle name="Normal 13 4 2 3" xfId="5817" xr:uid="{00000000-0005-0000-0000-0000E7110000}"/>
    <cellStyle name="Normal 13 4 3" xfId="4236" xr:uid="{00000000-0005-0000-0000-0000E8110000}"/>
    <cellStyle name="Normal 13 4 3 2" xfId="5344" xr:uid="{00000000-0005-0000-0000-0000E9110000}"/>
    <cellStyle name="Normal 13 5" xfId="2063" xr:uid="{00000000-0005-0000-0000-0000EA110000}"/>
    <cellStyle name="Normal 13 5 2" xfId="2064" xr:uid="{00000000-0005-0000-0000-0000EB110000}"/>
    <cellStyle name="Normal 13 5 3" xfId="4549" xr:uid="{00000000-0005-0000-0000-0000EC110000}"/>
    <cellStyle name="Normal 13_Copy of Load schedule REGUS" xfId="2065" xr:uid="{00000000-0005-0000-0000-0000ED110000}"/>
    <cellStyle name="Normal 130" xfId="2066" xr:uid="{00000000-0005-0000-0000-0000EE110000}"/>
    <cellStyle name="Normal 130 2" xfId="2067" xr:uid="{00000000-0005-0000-0000-0000EF110000}"/>
    <cellStyle name="Normal 130 2 2" xfId="5289" xr:uid="{00000000-0005-0000-0000-0000F0110000}"/>
    <cellStyle name="Normal 130 3" xfId="5285" xr:uid="{00000000-0005-0000-0000-0000F1110000}"/>
    <cellStyle name="Normal 131" xfId="2068" xr:uid="{00000000-0005-0000-0000-0000F2110000}"/>
    <cellStyle name="Normal 131 2" xfId="2069" xr:uid="{00000000-0005-0000-0000-0000F3110000}"/>
    <cellStyle name="Normal 131 2 2" xfId="2070" xr:uid="{00000000-0005-0000-0000-0000F4110000}"/>
    <cellStyle name="Normal 131 3" xfId="2071" xr:uid="{00000000-0005-0000-0000-0000F5110000}"/>
    <cellStyle name="Normal 132" xfId="2072" xr:uid="{00000000-0005-0000-0000-0000F6110000}"/>
    <cellStyle name="Normal 132 2" xfId="2073" xr:uid="{00000000-0005-0000-0000-0000F7110000}"/>
    <cellStyle name="Normal 133" xfId="2074" xr:uid="{00000000-0005-0000-0000-0000F8110000}"/>
    <cellStyle name="Normal 133 2" xfId="2075" xr:uid="{00000000-0005-0000-0000-0000F9110000}"/>
    <cellStyle name="Normal 133 2 2" xfId="6002" xr:uid="{00000000-0005-0000-0000-0000FA110000}"/>
    <cellStyle name="Normal 133 3" xfId="5653" xr:uid="{00000000-0005-0000-0000-0000FB110000}"/>
    <cellStyle name="Normal 134" xfId="3785" xr:uid="{00000000-0005-0000-0000-0000FC110000}"/>
    <cellStyle name="Normal 134 2" xfId="5808" xr:uid="{00000000-0005-0000-0000-0000FD110000}"/>
    <cellStyle name="Normal 134 3" xfId="5324" xr:uid="{00000000-0005-0000-0000-0000FE110000}"/>
    <cellStyle name="Normal 134 4" xfId="8439" xr:uid="{00000000-0005-0000-0000-0000FF110000}"/>
    <cellStyle name="Normal 134 5" xfId="8446" xr:uid="{00000000-0005-0000-0000-000000120000}"/>
    <cellStyle name="Normal 135" xfId="3794" xr:uid="{00000000-0005-0000-0000-000001120000}"/>
    <cellStyle name="Normal 135 2" xfId="5136" xr:uid="{00000000-0005-0000-0000-000002120000}"/>
    <cellStyle name="Normal 136" xfId="5100" xr:uid="{00000000-0005-0000-0000-000003120000}"/>
    <cellStyle name="Normal 137" xfId="5128" xr:uid="{00000000-0005-0000-0000-000004120000}"/>
    <cellStyle name="Normal 14" xfId="182" xr:uid="{00000000-0005-0000-0000-000005120000}"/>
    <cellStyle name="Normal 14 2" xfId="486" xr:uid="{00000000-0005-0000-0000-000006120000}"/>
    <cellStyle name="Normal 14 2 2" xfId="2076" xr:uid="{00000000-0005-0000-0000-000007120000}"/>
    <cellStyle name="Normal 14 2 2 2" xfId="2077" xr:uid="{00000000-0005-0000-0000-000008120000}"/>
    <cellStyle name="Normal 14 2 2 3" xfId="5905" xr:uid="{00000000-0005-0000-0000-000009120000}"/>
    <cellStyle name="Normal 14 2 3" xfId="2078" xr:uid="{00000000-0005-0000-0000-00000A120000}"/>
    <cellStyle name="Normal 14 2 3 2" xfId="2079" xr:uid="{00000000-0005-0000-0000-00000B120000}"/>
    <cellStyle name="Normal 14 2 3 3" xfId="5460" xr:uid="{00000000-0005-0000-0000-00000C120000}"/>
    <cellStyle name="Normal 14 2 4" xfId="2080" xr:uid="{00000000-0005-0000-0000-00000D120000}"/>
    <cellStyle name="Normal 14 2 4 2" xfId="2081" xr:uid="{00000000-0005-0000-0000-00000E120000}"/>
    <cellStyle name="Normal 14 2 5" xfId="2082" xr:uid="{00000000-0005-0000-0000-00000F120000}"/>
    <cellStyle name="Normal 14 2 5 2" xfId="2083" xr:uid="{00000000-0005-0000-0000-000010120000}"/>
    <cellStyle name="Normal 14 2_Copy of Load schedule REGUS" xfId="2084" xr:uid="{00000000-0005-0000-0000-000011120000}"/>
    <cellStyle name="Normal 14 3" xfId="2085" xr:uid="{00000000-0005-0000-0000-000012120000}"/>
    <cellStyle name="Normal 14 3 2" xfId="2086" xr:uid="{00000000-0005-0000-0000-000013120000}"/>
    <cellStyle name="Normal 14 3 2 2" xfId="2087" xr:uid="{00000000-0005-0000-0000-000014120000}"/>
    <cellStyle name="Normal 14 3 2 2 2" xfId="5010" xr:uid="{00000000-0005-0000-0000-000015120000}"/>
    <cellStyle name="Normal 14 3 2 3" xfId="4396" xr:uid="{00000000-0005-0000-0000-000016120000}"/>
    <cellStyle name="Normal 14 3 3" xfId="2088" xr:uid="{00000000-0005-0000-0000-000017120000}"/>
    <cellStyle name="Normal 14 3 3 2" xfId="2089" xr:uid="{00000000-0005-0000-0000-000018120000}"/>
    <cellStyle name="Normal 14 3 3 3" xfId="4700" xr:uid="{00000000-0005-0000-0000-000019120000}"/>
    <cellStyle name="Normal 14 3 4" xfId="2090" xr:uid="{00000000-0005-0000-0000-00001A120000}"/>
    <cellStyle name="Normal 14 3 4 2" xfId="2091" xr:uid="{00000000-0005-0000-0000-00001B120000}"/>
    <cellStyle name="Normal 14 3 5" xfId="2092" xr:uid="{00000000-0005-0000-0000-00001C120000}"/>
    <cellStyle name="Normal 14 3 5 2" xfId="2093" xr:uid="{00000000-0005-0000-0000-00001D120000}"/>
    <cellStyle name="Normal 14 3_Copy of Load schedule REGUS" xfId="2094" xr:uid="{00000000-0005-0000-0000-00001E120000}"/>
    <cellStyle name="Normal 14 4" xfId="2095" xr:uid="{00000000-0005-0000-0000-00001F120000}"/>
    <cellStyle name="Normal 14 4 2" xfId="2096" xr:uid="{00000000-0005-0000-0000-000020120000}"/>
    <cellStyle name="Normal 14 4 2 2" xfId="2097" xr:uid="{00000000-0005-0000-0000-000021120000}"/>
    <cellStyle name="Normal 14 4 2 3" xfId="4851" xr:uid="{00000000-0005-0000-0000-000022120000}"/>
    <cellStyle name="Normal 14 4 2 4" xfId="5818" xr:uid="{00000000-0005-0000-0000-000023120000}"/>
    <cellStyle name="Normal 14 4 3" xfId="2098" xr:uid="{00000000-0005-0000-0000-000024120000}"/>
    <cellStyle name="Normal 14 4 3 2" xfId="2099" xr:uid="{00000000-0005-0000-0000-000025120000}"/>
    <cellStyle name="Normal 14 4 3 3" xfId="5345" xr:uid="{00000000-0005-0000-0000-000026120000}"/>
    <cellStyle name="Normal 14 4 4" xfId="2100" xr:uid="{00000000-0005-0000-0000-000027120000}"/>
    <cellStyle name="Normal 14 4 4 2" xfId="2101" xr:uid="{00000000-0005-0000-0000-000028120000}"/>
    <cellStyle name="Normal 14 4 5" xfId="2102" xr:uid="{00000000-0005-0000-0000-000029120000}"/>
    <cellStyle name="Normal 14 4 5 2" xfId="2103" xr:uid="{00000000-0005-0000-0000-00002A120000}"/>
    <cellStyle name="Normal 14 4 6" xfId="2104" xr:uid="{00000000-0005-0000-0000-00002B120000}"/>
    <cellStyle name="Normal 14 4 7" xfId="4237" xr:uid="{00000000-0005-0000-0000-00002C120000}"/>
    <cellStyle name="Normal 14 4_Copy of Load schedule REGUS" xfId="2105" xr:uid="{00000000-0005-0000-0000-00002D120000}"/>
    <cellStyle name="Normal 14 5" xfId="2106" xr:uid="{00000000-0005-0000-0000-00002E120000}"/>
    <cellStyle name="Normal 14 5 2" xfId="2107" xr:uid="{00000000-0005-0000-0000-00002F120000}"/>
    <cellStyle name="Normal 14 5 2 2" xfId="5803" xr:uid="{00000000-0005-0000-0000-000030120000}"/>
    <cellStyle name="Normal 14 5 3" xfId="4550" xr:uid="{00000000-0005-0000-0000-000031120000}"/>
    <cellStyle name="Normal 14 6" xfId="2108" xr:uid="{00000000-0005-0000-0000-000032120000}"/>
    <cellStyle name="Normal 14 6 2" xfId="2109" xr:uid="{00000000-0005-0000-0000-000033120000}"/>
    <cellStyle name="Normal 14 6 3" xfId="5773" xr:uid="{00000000-0005-0000-0000-000034120000}"/>
    <cellStyle name="Normal 14 7" xfId="2110" xr:uid="{00000000-0005-0000-0000-000035120000}"/>
    <cellStyle name="Normal 14 7 2" xfId="2111" xr:uid="{00000000-0005-0000-0000-000036120000}"/>
    <cellStyle name="Normal 14 8" xfId="2112" xr:uid="{00000000-0005-0000-0000-000037120000}"/>
    <cellStyle name="Normal 14 8 2" xfId="2113" xr:uid="{00000000-0005-0000-0000-000038120000}"/>
    <cellStyle name="Normal 14_Copy of Load schedule REGUS" xfId="2114" xr:uid="{00000000-0005-0000-0000-000039120000}"/>
    <cellStyle name="Normal 15" xfId="224" xr:uid="{00000000-0005-0000-0000-00003A120000}"/>
    <cellStyle name="Normal 15 10" xfId="2115" xr:uid="{00000000-0005-0000-0000-00003B120000}"/>
    <cellStyle name="Normal 15 10 2" xfId="2116" xr:uid="{00000000-0005-0000-0000-00003C120000}"/>
    <cellStyle name="Normal 15 11" xfId="2117" xr:uid="{00000000-0005-0000-0000-00003D120000}"/>
    <cellStyle name="Normal 15 11 2" xfId="2118" xr:uid="{00000000-0005-0000-0000-00003E120000}"/>
    <cellStyle name="Normal 15 12" xfId="2119" xr:uid="{00000000-0005-0000-0000-00003F120000}"/>
    <cellStyle name="Normal 15 12 2" xfId="2120" xr:uid="{00000000-0005-0000-0000-000040120000}"/>
    <cellStyle name="Normal 15 13" xfId="2121" xr:uid="{00000000-0005-0000-0000-000041120000}"/>
    <cellStyle name="Normal 15 13 2" xfId="2122" xr:uid="{00000000-0005-0000-0000-000042120000}"/>
    <cellStyle name="Normal 15 2" xfId="487" xr:uid="{00000000-0005-0000-0000-000043120000}"/>
    <cellStyle name="Normal 15 2 2" xfId="2124" xr:uid="{00000000-0005-0000-0000-000044120000}"/>
    <cellStyle name="Normal 15 2 2 2" xfId="2125" xr:uid="{00000000-0005-0000-0000-000045120000}"/>
    <cellStyle name="Normal 15 2 3" xfId="2126" xr:uid="{00000000-0005-0000-0000-000046120000}"/>
    <cellStyle name="Normal 15 2 3 2" xfId="4340" xr:uid="{00000000-0005-0000-0000-000047120000}"/>
    <cellStyle name="Normal 15 2 3 2 2" xfId="4954" xr:uid="{00000000-0005-0000-0000-000048120000}"/>
    <cellStyle name="Normal 15 2 3 3" xfId="4644" xr:uid="{00000000-0005-0000-0000-000049120000}"/>
    <cellStyle name="Normal 15 2 4" xfId="2127" xr:uid="{00000000-0005-0000-0000-00004A120000}"/>
    <cellStyle name="Normal 15 2 4 2" xfId="2128" xr:uid="{00000000-0005-0000-0000-00004B120000}"/>
    <cellStyle name="Normal 15 2 5" xfId="2129" xr:uid="{00000000-0005-0000-0000-00004C120000}"/>
    <cellStyle name="Normal 15 2 5 2" xfId="2130" xr:uid="{00000000-0005-0000-0000-00004D120000}"/>
    <cellStyle name="Normal 15 2 5 3" xfId="5913" xr:uid="{00000000-0005-0000-0000-00004E120000}"/>
    <cellStyle name="Normal 15 2 6" xfId="2131" xr:uid="{00000000-0005-0000-0000-00004F120000}"/>
    <cellStyle name="Normal 15 2 6 2" xfId="5483" xr:uid="{00000000-0005-0000-0000-000050120000}"/>
    <cellStyle name="Normal 15 2 7" xfId="2123" xr:uid="{00000000-0005-0000-0000-000051120000}"/>
    <cellStyle name="Normal 15 2_Copy of Load schedule REGUS" xfId="2132" xr:uid="{00000000-0005-0000-0000-000052120000}"/>
    <cellStyle name="Normal 15 3" xfId="2133" xr:uid="{00000000-0005-0000-0000-000053120000}"/>
    <cellStyle name="Normal 15 3 2" xfId="2134" xr:uid="{00000000-0005-0000-0000-000054120000}"/>
    <cellStyle name="Normal 15 3 2 2" xfId="2135" xr:uid="{00000000-0005-0000-0000-000055120000}"/>
    <cellStyle name="Normal 15 3 2 2 2" xfId="4955" xr:uid="{00000000-0005-0000-0000-000056120000}"/>
    <cellStyle name="Normal 15 3 2 3" xfId="4341" xr:uid="{00000000-0005-0000-0000-000057120000}"/>
    <cellStyle name="Normal 15 3 3" xfId="2136" xr:uid="{00000000-0005-0000-0000-000058120000}"/>
    <cellStyle name="Normal 15 3 3 2" xfId="2137" xr:uid="{00000000-0005-0000-0000-000059120000}"/>
    <cellStyle name="Normal 15 3 3 3" xfId="4645" xr:uid="{00000000-0005-0000-0000-00005A120000}"/>
    <cellStyle name="Normal 15 3 4" xfId="2138" xr:uid="{00000000-0005-0000-0000-00005B120000}"/>
    <cellStyle name="Normal 15 3 4 2" xfId="2139" xr:uid="{00000000-0005-0000-0000-00005C120000}"/>
    <cellStyle name="Normal 15 3 5" xfId="2140" xr:uid="{00000000-0005-0000-0000-00005D120000}"/>
    <cellStyle name="Normal 15 3 5 2" xfId="2141" xr:uid="{00000000-0005-0000-0000-00005E120000}"/>
    <cellStyle name="Normal 15 3_Copy of Load schedule REGUS" xfId="2142" xr:uid="{00000000-0005-0000-0000-00005F120000}"/>
    <cellStyle name="Normal 15 4" xfId="2143" xr:uid="{00000000-0005-0000-0000-000060120000}"/>
    <cellStyle name="Normal 15 4 2" xfId="2144" xr:uid="{00000000-0005-0000-0000-000061120000}"/>
    <cellStyle name="Normal 15 4 2 2" xfId="2145" xr:uid="{00000000-0005-0000-0000-000062120000}"/>
    <cellStyle name="Normal 15 4 2 2 2" xfId="4956" xr:uid="{00000000-0005-0000-0000-000063120000}"/>
    <cellStyle name="Normal 15 4 2 3" xfId="4342" xr:uid="{00000000-0005-0000-0000-000064120000}"/>
    <cellStyle name="Normal 15 4 3" xfId="2146" xr:uid="{00000000-0005-0000-0000-000065120000}"/>
    <cellStyle name="Normal 15 4 3 2" xfId="2147" xr:uid="{00000000-0005-0000-0000-000066120000}"/>
    <cellStyle name="Normal 15 4 3 3" xfId="4646" xr:uid="{00000000-0005-0000-0000-000067120000}"/>
    <cellStyle name="Normal 15 4 4" xfId="2148" xr:uid="{00000000-0005-0000-0000-000068120000}"/>
    <cellStyle name="Normal 15 4 4 2" xfId="2149" xr:uid="{00000000-0005-0000-0000-000069120000}"/>
    <cellStyle name="Normal 15 4 5" xfId="2150" xr:uid="{00000000-0005-0000-0000-00006A120000}"/>
    <cellStyle name="Normal 15 4 5 2" xfId="2151" xr:uid="{00000000-0005-0000-0000-00006B120000}"/>
    <cellStyle name="Normal 15 4_Copy of Load schedule REGUS" xfId="2152" xr:uid="{00000000-0005-0000-0000-00006C120000}"/>
    <cellStyle name="Normal 15 5" xfId="2153" xr:uid="{00000000-0005-0000-0000-00006D120000}"/>
    <cellStyle name="Normal 15 5 2" xfId="2154" xr:uid="{00000000-0005-0000-0000-00006E120000}"/>
    <cellStyle name="Normal 15 5 2 2" xfId="2155" xr:uid="{00000000-0005-0000-0000-00006F120000}"/>
    <cellStyle name="Normal 15 5 3" xfId="2156" xr:uid="{00000000-0005-0000-0000-000070120000}"/>
    <cellStyle name="Normal 15 5 3 2" xfId="2157" xr:uid="{00000000-0005-0000-0000-000071120000}"/>
    <cellStyle name="Normal 15 5 4" xfId="2158" xr:uid="{00000000-0005-0000-0000-000072120000}"/>
    <cellStyle name="Normal 15 5 4 2" xfId="2159" xr:uid="{00000000-0005-0000-0000-000073120000}"/>
    <cellStyle name="Normal 15 5 5" xfId="2160" xr:uid="{00000000-0005-0000-0000-000074120000}"/>
    <cellStyle name="Normal 15 5 5 2" xfId="2161" xr:uid="{00000000-0005-0000-0000-000075120000}"/>
    <cellStyle name="Normal 15 5 6" xfId="2162" xr:uid="{00000000-0005-0000-0000-000076120000}"/>
    <cellStyle name="Normal 15 5_Copy of Load schedule REGUS" xfId="2163" xr:uid="{00000000-0005-0000-0000-000077120000}"/>
    <cellStyle name="Normal 15 6" xfId="2164" xr:uid="{00000000-0005-0000-0000-000078120000}"/>
    <cellStyle name="Normal 15 6 2" xfId="2165" xr:uid="{00000000-0005-0000-0000-000079120000}"/>
    <cellStyle name="Normal 15 6 2 2" xfId="2166" xr:uid="{00000000-0005-0000-0000-00007A120000}"/>
    <cellStyle name="Normal 15 6 2 3" xfId="4861" xr:uid="{00000000-0005-0000-0000-00007B120000}"/>
    <cellStyle name="Normal 15 6 2 4" xfId="5826" xr:uid="{00000000-0005-0000-0000-00007C120000}"/>
    <cellStyle name="Normal 15 6 3" xfId="2167" xr:uid="{00000000-0005-0000-0000-00007D120000}"/>
    <cellStyle name="Normal 15 6 3 2" xfId="2168" xr:uid="{00000000-0005-0000-0000-00007E120000}"/>
    <cellStyle name="Normal 15 6 4" xfId="2169" xr:uid="{00000000-0005-0000-0000-00007F120000}"/>
    <cellStyle name="Normal 15 6 4 2" xfId="2170" xr:uid="{00000000-0005-0000-0000-000080120000}"/>
    <cellStyle name="Normal 15 6 5" xfId="2171" xr:uid="{00000000-0005-0000-0000-000081120000}"/>
    <cellStyle name="Normal 15 6 5 2" xfId="2172" xr:uid="{00000000-0005-0000-0000-000082120000}"/>
    <cellStyle name="Normal 15 6 6" xfId="2173" xr:uid="{00000000-0005-0000-0000-000083120000}"/>
    <cellStyle name="Normal 15 6 7" xfId="4247" xr:uid="{00000000-0005-0000-0000-000084120000}"/>
    <cellStyle name="Normal 15 6_Copy of Load schedule REGUS" xfId="2174" xr:uid="{00000000-0005-0000-0000-000085120000}"/>
    <cellStyle name="Normal 15 7" xfId="2175" xr:uid="{00000000-0005-0000-0000-000086120000}"/>
    <cellStyle name="Normal 15 7 2" xfId="2176" xr:uid="{00000000-0005-0000-0000-000087120000}"/>
    <cellStyle name="Normal 15 7 2 2" xfId="2177" xr:uid="{00000000-0005-0000-0000-000088120000}"/>
    <cellStyle name="Normal 15 7 3" xfId="2178" xr:uid="{00000000-0005-0000-0000-000089120000}"/>
    <cellStyle name="Normal 15 7 3 2" xfId="2179" xr:uid="{00000000-0005-0000-0000-00008A120000}"/>
    <cellStyle name="Normal 15 7 4" xfId="2180" xr:uid="{00000000-0005-0000-0000-00008B120000}"/>
    <cellStyle name="Normal 15 7 4 2" xfId="2181" xr:uid="{00000000-0005-0000-0000-00008C120000}"/>
    <cellStyle name="Normal 15 7 5" xfId="2182" xr:uid="{00000000-0005-0000-0000-00008D120000}"/>
    <cellStyle name="Normal 15 7 5 2" xfId="2183" xr:uid="{00000000-0005-0000-0000-00008E120000}"/>
    <cellStyle name="Normal 15 7 6" xfId="2184" xr:uid="{00000000-0005-0000-0000-00008F120000}"/>
    <cellStyle name="Normal 15 7 7" xfId="4560" xr:uid="{00000000-0005-0000-0000-000090120000}"/>
    <cellStyle name="Normal 15 7 8" xfId="5370" xr:uid="{00000000-0005-0000-0000-000091120000}"/>
    <cellStyle name="Normal 15 7_Copy of Load schedule REGUS" xfId="2185" xr:uid="{00000000-0005-0000-0000-000092120000}"/>
    <cellStyle name="Normal 15 8" xfId="2186" xr:uid="{00000000-0005-0000-0000-000093120000}"/>
    <cellStyle name="Normal 15 8 2" xfId="2187" xr:uid="{00000000-0005-0000-0000-000094120000}"/>
    <cellStyle name="Normal 15 8 2 2" xfId="2188" xr:uid="{00000000-0005-0000-0000-000095120000}"/>
    <cellStyle name="Normal 15 8 3" xfId="2189" xr:uid="{00000000-0005-0000-0000-000096120000}"/>
    <cellStyle name="Normal 15 8 3 2" xfId="2190" xr:uid="{00000000-0005-0000-0000-000097120000}"/>
    <cellStyle name="Normal 15 8 4" xfId="2191" xr:uid="{00000000-0005-0000-0000-000098120000}"/>
    <cellStyle name="Normal 15 8 4 2" xfId="2192" xr:uid="{00000000-0005-0000-0000-000099120000}"/>
    <cellStyle name="Normal 15 8 5" xfId="2193" xr:uid="{00000000-0005-0000-0000-00009A120000}"/>
    <cellStyle name="Normal 15 8 5 2" xfId="2194" xr:uid="{00000000-0005-0000-0000-00009B120000}"/>
    <cellStyle name="Normal 15 8 6" xfId="2195" xr:uid="{00000000-0005-0000-0000-00009C120000}"/>
    <cellStyle name="Normal 15 8_Copy of Load schedule REGUS" xfId="2196" xr:uid="{00000000-0005-0000-0000-00009D120000}"/>
    <cellStyle name="Normal 15 9" xfId="2197" xr:uid="{00000000-0005-0000-0000-00009E120000}"/>
    <cellStyle name="Normal 15 9 2" xfId="2198" xr:uid="{00000000-0005-0000-0000-00009F120000}"/>
    <cellStyle name="Normal 15 9 2 2" xfId="2199" xr:uid="{00000000-0005-0000-0000-0000A0120000}"/>
    <cellStyle name="Normal 15 9 3" xfId="2200" xr:uid="{00000000-0005-0000-0000-0000A1120000}"/>
    <cellStyle name="Normal 15 9 3 2" xfId="2201" xr:uid="{00000000-0005-0000-0000-0000A2120000}"/>
    <cellStyle name="Normal 15 9 4" xfId="2202" xr:uid="{00000000-0005-0000-0000-0000A3120000}"/>
    <cellStyle name="Normal 15 9 4 2" xfId="2203" xr:uid="{00000000-0005-0000-0000-0000A4120000}"/>
    <cellStyle name="Normal 15 9 5" xfId="2204" xr:uid="{00000000-0005-0000-0000-0000A5120000}"/>
    <cellStyle name="Normal 15 9 5 2" xfId="2205" xr:uid="{00000000-0005-0000-0000-0000A6120000}"/>
    <cellStyle name="Normal 15 9 6" xfId="2206" xr:uid="{00000000-0005-0000-0000-0000A7120000}"/>
    <cellStyle name="Normal 15 9_Copy of Load schedule REGUS" xfId="2207" xr:uid="{00000000-0005-0000-0000-0000A8120000}"/>
    <cellStyle name="Normal 15_Copy of Load schedule REGUS" xfId="2208" xr:uid="{00000000-0005-0000-0000-0000A9120000}"/>
    <cellStyle name="Normal 155" xfId="5146" xr:uid="{00000000-0005-0000-0000-0000AA120000}"/>
    <cellStyle name="Normal 155 2" xfId="6128" xr:uid="{00000000-0005-0000-0000-0000AB120000}"/>
    <cellStyle name="Normal 155 2 2" xfId="6153" xr:uid="{00000000-0005-0000-0000-0000AC120000}"/>
    <cellStyle name="Normal 155 3" xfId="6144" xr:uid="{00000000-0005-0000-0000-0000AD120000}"/>
    <cellStyle name="Normal 156" xfId="5147" xr:uid="{00000000-0005-0000-0000-0000AE120000}"/>
    <cellStyle name="Normal 156 2" xfId="6129" xr:uid="{00000000-0005-0000-0000-0000AF120000}"/>
    <cellStyle name="Normal 156 2 2" xfId="6154" xr:uid="{00000000-0005-0000-0000-0000B0120000}"/>
    <cellStyle name="Normal 156 3" xfId="6145" xr:uid="{00000000-0005-0000-0000-0000B1120000}"/>
    <cellStyle name="Normal 158" xfId="5148" xr:uid="{00000000-0005-0000-0000-0000B2120000}"/>
    <cellStyle name="Normal 158 2" xfId="6130" xr:uid="{00000000-0005-0000-0000-0000B3120000}"/>
    <cellStyle name="Normal 158 2 2" xfId="6155" xr:uid="{00000000-0005-0000-0000-0000B4120000}"/>
    <cellStyle name="Normal 158 3" xfId="6146" xr:uid="{00000000-0005-0000-0000-0000B5120000}"/>
    <cellStyle name="Normal 159" xfId="5145" xr:uid="{00000000-0005-0000-0000-0000B6120000}"/>
    <cellStyle name="Normal 159 2" xfId="6127" xr:uid="{00000000-0005-0000-0000-0000B7120000}"/>
    <cellStyle name="Normal 159 2 2" xfId="6152" xr:uid="{00000000-0005-0000-0000-0000B8120000}"/>
    <cellStyle name="Normal 159 3" xfId="6143" xr:uid="{00000000-0005-0000-0000-0000B9120000}"/>
    <cellStyle name="Normal 16" xfId="215" xr:uid="{00000000-0005-0000-0000-0000BA120000}"/>
    <cellStyle name="Normal 16 2" xfId="488" xr:uid="{00000000-0005-0000-0000-0000BB120000}"/>
    <cellStyle name="Normal 16 2 10" xfId="5108" xr:uid="{00000000-0005-0000-0000-0000BC120000}"/>
    <cellStyle name="Normal 16 2 2" xfId="2210" xr:uid="{00000000-0005-0000-0000-0000BD120000}"/>
    <cellStyle name="Normal 16 2 2 2" xfId="2211" xr:uid="{00000000-0005-0000-0000-0000BE120000}"/>
    <cellStyle name="Normal 16 2 2 2 2" xfId="2212" xr:uid="{00000000-0005-0000-0000-0000BF120000}"/>
    <cellStyle name="Normal 16 2 2 2 2 2" xfId="2213" xr:uid="{00000000-0005-0000-0000-0000C0120000}"/>
    <cellStyle name="Normal 16 2 2 2 2 2 2" xfId="2214" xr:uid="{00000000-0005-0000-0000-0000C1120000}"/>
    <cellStyle name="Normal 16 2 2 2 2 2 4" xfId="2215" xr:uid="{00000000-0005-0000-0000-0000C2120000}"/>
    <cellStyle name="Normal 16 2 2 2 2 2 4 2" xfId="2216" xr:uid="{00000000-0005-0000-0000-0000C3120000}"/>
    <cellStyle name="Normal 16 2 2 2_BOQ-05.04.12(from Dhinesh)updated" xfId="2217" xr:uid="{00000000-0005-0000-0000-0000C4120000}"/>
    <cellStyle name="Normal 16 2 2 3" xfId="2218" xr:uid="{00000000-0005-0000-0000-0000C5120000}"/>
    <cellStyle name="Normal 16 2 2 3 2" xfId="2219" xr:uid="{00000000-0005-0000-0000-0000C6120000}"/>
    <cellStyle name="Normal 16 2 2 3 2 2" xfId="2220" xr:uid="{00000000-0005-0000-0000-0000C7120000}"/>
    <cellStyle name="Normal 16 2 2 4" xfId="2221" xr:uid="{00000000-0005-0000-0000-0000C8120000}"/>
    <cellStyle name="Normal 16 2 2 5" xfId="2222" xr:uid="{00000000-0005-0000-0000-0000C9120000}"/>
    <cellStyle name="Normal 16 2 2 5 2" xfId="2223" xr:uid="{00000000-0005-0000-0000-0000CA120000}"/>
    <cellStyle name="Normal 16 2 2 6" xfId="5477" xr:uid="{00000000-0005-0000-0000-0000CB120000}"/>
    <cellStyle name="Normal 16 2 2_BOQ-05.04.12(from Dhinesh)updated" xfId="2224" xr:uid="{00000000-0005-0000-0000-0000CC120000}"/>
    <cellStyle name="Normal 16 2 3" xfId="2225" xr:uid="{00000000-0005-0000-0000-0000CD120000}"/>
    <cellStyle name="Normal 16 2 4" xfId="2226" xr:uid="{00000000-0005-0000-0000-0000CE120000}"/>
    <cellStyle name="Normal 16 2 5" xfId="2227" xr:uid="{00000000-0005-0000-0000-0000CF120000}"/>
    <cellStyle name="Normal 16 2 6" xfId="2228" xr:uid="{00000000-0005-0000-0000-0000D0120000}"/>
    <cellStyle name="Normal 16 2 7" xfId="2229" xr:uid="{00000000-0005-0000-0000-0000D1120000}"/>
    <cellStyle name="Normal 16 2 8" xfId="2209" xr:uid="{00000000-0005-0000-0000-0000D2120000}"/>
    <cellStyle name="Normal 16 2 9" xfId="3966" xr:uid="{00000000-0005-0000-0000-0000D3120000}"/>
    <cellStyle name="Normal 16 2_BOQ-05.04.12(from Dhinesh)updated" xfId="2230" xr:uid="{00000000-0005-0000-0000-0000D4120000}"/>
    <cellStyle name="Normal 16 3" xfId="464" xr:uid="{00000000-0005-0000-0000-0000D5120000}"/>
    <cellStyle name="Normal 16 3 2" xfId="2231" xr:uid="{00000000-0005-0000-0000-0000D6120000}"/>
    <cellStyle name="Normal 16 3 3" xfId="5581" xr:uid="{00000000-0005-0000-0000-0000D7120000}"/>
    <cellStyle name="Normal 16 4" xfId="2232" xr:uid="{00000000-0005-0000-0000-0000D8120000}"/>
    <cellStyle name="Normal 16 4 2" xfId="5364" xr:uid="{00000000-0005-0000-0000-0000D9120000}"/>
    <cellStyle name="Normal 16 5" xfId="2233" xr:uid="{00000000-0005-0000-0000-0000DA120000}"/>
    <cellStyle name="Normal 16 5 2" xfId="5174" xr:uid="{00000000-0005-0000-0000-0000DB120000}"/>
    <cellStyle name="Normal 16 6" xfId="2234" xr:uid="{00000000-0005-0000-0000-0000DC120000}"/>
    <cellStyle name="Normal 16 7" xfId="2235" xr:uid="{00000000-0005-0000-0000-0000DD120000}"/>
    <cellStyle name="Normal 16_Book1" xfId="2236" xr:uid="{00000000-0005-0000-0000-0000DE120000}"/>
    <cellStyle name="Normal 160" xfId="5149" xr:uid="{00000000-0005-0000-0000-0000DF120000}"/>
    <cellStyle name="Normal 160 2" xfId="6131" xr:uid="{00000000-0005-0000-0000-0000E0120000}"/>
    <cellStyle name="Normal 160 2 2" xfId="6156" xr:uid="{00000000-0005-0000-0000-0000E1120000}"/>
    <cellStyle name="Normal 160 3" xfId="6147" xr:uid="{00000000-0005-0000-0000-0000E2120000}"/>
    <cellStyle name="Normal 161" xfId="5150" xr:uid="{00000000-0005-0000-0000-0000E3120000}"/>
    <cellStyle name="Normal 161 2" xfId="6132" xr:uid="{00000000-0005-0000-0000-0000E4120000}"/>
    <cellStyle name="Normal 161 2 2" xfId="6157" xr:uid="{00000000-0005-0000-0000-0000E5120000}"/>
    <cellStyle name="Normal 161 3" xfId="6148" xr:uid="{00000000-0005-0000-0000-0000E6120000}"/>
    <cellStyle name="Normal 162" xfId="5151" xr:uid="{00000000-0005-0000-0000-0000E7120000}"/>
    <cellStyle name="Normal 162 2" xfId="6133" xr:uid="{00000000-0005-0000-0000-0000E8120000}"/>
    <cellStyle name="Normal 162 2 2" xfId="6158" xr:uid="{00000000-0005-0000-0000-0000E9120000}"/>
    <cellStyle name="Normal 162 3" xfId="6149" xr:uid="{00000000-0005-0000-0000-0000EA120000}"/>
    <cellStyle name="Normal 17" xfId="225" xr:uid="{00000000-0005-0000-0000-0000EB120000}"/>
    <cellStyle name="Normal 17 10" xfId="2237" xr:uid="{00000000-0005-0000-0000-0000EC120000}"/>
    <cellStyle name="Normal 17 10 2" xfId="2238" xr:uid="{00000000-0005-0000-0000-0000ED120000}"/>
    <cellStyle name="Normal 17 11" xfId="2239" xr:uid="{00000000-0005-0000-0000-0000EE120000}"/>
    <cellStyle name="Normal 17 11 2" xfId="2240" xr:uid="{00000000-0005-0000-0000-0000EF120000}"/>
    <cellStyle name="Normal 17 12" xfId="2241" xr:uid="{00000000-0005-0000-0000-0000F0120000}"/>
    <cellStyle name="Normal 17 12 2" xfId="2242" xr:uid="{00000000-0005-0000-0000-0000F1120000}"/>
    <cellStyle name="Normal 17 13" xfId="2243" xr:uid="{00000000-0005-0000-0000-0000F2120000}"/>
    <cellStyle name="Normal 17 13 2" xfId="2244" xr:uid="{00000000-0005-0000-0000-0000F3120000}"/>
    <cellStyle name="Normal 17 2" xfId="489" xr:uid="{00000000-0005-0000-0000-0000F4120000}"/>
    <cellStyle name="Normal 17 2 2" xfId="2246" xr:uid="{00000000-0005-0000-0000-0000F5120000}"/>
    <cellStyle name="Normal 17 2 2 2" xfId="2247" xr:uid="{00000000-0005-0000-0000-0000F6120000}"/>
    <cellStyle name="Normal 17 2 2 3" xfId="5914" xr:uid="{00000000-0005-0000-0000-0000F7120000}"/>
    <cellStyle name="Normal 17 2 3" xfId="2248" xr:uid="{00000000-0005-0000-0000-0000F8120000}"/>
    <cellStyle name="Normal 17 2 3 2" xfId="2249" xr:uid="{00000000-0005-0000-0000-0000F9120000}"/>
    <cellStyle name="Normal 17 2 3 3" xfId="5484" xr:uid="{00000000-0005-0000-0000-0000FA120000}"/>
    <cellStyle name="Normal 17 2 4" xfId="2250" xr:uid="{00000000-0005-0000-0000-0000FB120000}"/>
    <cellStyle name="Normal 17 2 4 2" xfId="2251" xr:uid="{00000000-0005-0000-0000-0000FC120000}"/>
    <cellStyle name="Normal 17 2 5" xfId="2252" xr:uid="{00000000-0005-0000-0000-0000FD120000}"/>
    <cellStyle name="Normal 17 2 5 2" xfId="2253" xr:uid="{00000000-0005-0000-0000-0000FE120000}"/>
    <cellStyle name="Normal 17 2 6" xfId="2254" xr:uid="{00000000-0005-0000-0000-0000FF120000}"/>
    <cellStyle name="Normal 17 2 7" xfId="2245" xr:uid="{00000000-0005-0000-0000-000000130000}"/>
    <cellStyle name="Normal 17 2_Copy of Load schedule REGUS" xfId="2255" xr:uid="{00000000-0005-0000-0000-000001130000}"/>
    <cellStyle name="Normal 17 3" xfId="2256" xr:uid="{00000000-0005-0000-0000-000002130000}"/>
    <cellStyle name="Normal 17 3 2" xfId="2257" xr:uid="{00000000-0005-0000-0000-000003130000}"/>
    <cellStyle name="Normal 17 3 2 2" xfId="2258" xr:uid="{00000000-0005-0000-0000-000004130000}"/>
    <cellStyle name="Normal 17 3 2 2 2" xfId="5021" xr:uid="{00000000-0005-0000-0000-000005130000}"/>
    <cellStyle name="Normal 17 3 2 3" xfId="4407" xr:uid="{00000000-0005-0000-0000-000006130000}"/>
    <cellStyle name="Normal 17 3 3" xfId="2259" xr:uid="{00000000-0005-0000-0000-000007130000}"/>
    <cellStyle name="Normal 17 3 3 2" xfId="2260" xr:uid="{00000000-0005-0000-0000-000008130000}"/>
    <cellStyle name="Normal 17 3 3 3" xfId="4711" xr:uid="{00000000-0005-0000-0000-000009130000}"/>
    <cellStyle name="Normal 17 3 4" xfId="2261" xr:uid="{00000000-0005-0000-0000-00000A130000}"/>
    <cellStyle name="Normal 17 3 4 2" xfId="2262" xr:uid="{00000000-0005-0000-0000-00000B130000}"/>
    <cellStyle name="Normal 17 3 5" xfId="2263" xr:uid="{00000000-0005-0000-0000-00000C130000}"/>
    <cellStyle name="Normal 17 3 5 2" xfId="2264" xr:uid="{00000000-0005-0000-0000-00000D130000}"/>
    <cellStyle name="Normal 17 3 6" xfId="2265" xr:uid="{00000000-0005-0000-0000-00000E130000}"/>
    <cellStyle name="Normal 17 3 7" xfId="4091" xr:uid="{00000000-0005-0000-0000-00000F130000}"/>
    <cellStyle name="Normal 17 3_Copy of Load schedule REGUS" xfId="2266" xr:uid="{00000000-0005-0000-0000-000010130000}"/>
    <cellStyle name="Normal 17 4" xfId="2267" xr:uid="{00000000-0005-0000-0000-000011130000}"/>
    <cellStyle name="Normal 17 4 2" xfId="2268" xr:uid="{00000000-0005-0000-0000-000012130000}"/>
    <cellStyle name="Normal 17 4 2 2" xfId="2269" xr:uid="{00000000-0005-0000-0000-000013130000}"/>
    <cellStyle name="Normal 17 4 2 3" xfId="4862" xr:uid="{00000000-0005-0000-0000-000014130000}"/>
    <cellStyle name="Normal 17 4 2 4" xfId="5827" xr:uid="{00000000-0005-0000-0000-000015130000}"/>
    <cellStyle name="Normal 17 4 3" xfId="2270" xr:uid="{00000000-0005-0000-0000-000016130000}"/>
    <cellStyle name="Normal 17 4 3 2" xfId="2271" xr:uid="{00000000-0005-0000-0000-000017130000}"/>
    <cellStyle name="Normal 17 4 4" xfId="2272" xr:uid="{00000000-0005-0000-0000-000018130000}"/>
    <cellStyle name="Normal 17 4 4 2" xfId="2273" xr:uid="{00000000-0005-0000-0000-000019130000}"/>
    <cellStyle name="Normal 17 4 5" xfId="2274" xr:uid="{00000000-0005-0000-0000-00001A130000}"/>
    <cellStyle name="Normal 17 4 5 2" xfId="2275" xr:uid="{00000000-0005-0000-0000-00001B130000}"/>
    <cellStyle name="Normal 17 4 6" xfId="2276" xr:uid="{00000000-0005-0000-0000-00001C130000}"/>
    <cellStyle name="Normal 17 4 7" xfId="4248" xr:uid="{00000000-0005-0000-0000-00001D130000}"/>
    <cellStyle name="Normal 17 4_Copy of Load schedule REGUS" xfId="2277" xr:uid="{00000000-0005-0000-0000-00001E130000}"/>
    <cellStyle name="Normal 17 5" xfId="2278" xr:uid="{00000000-0005-0000-0000-00001F130000}"/>
    <cellStyle name="Normal 17 5 2" xfId="2279" xr:uid="{00000000-0005-0000-0000-000020130000}"/>
    <cellStyle name="Normal 17 5 2 2" xfId="2280" xr:uid="{00000000-0005-0000-0000-000021130000}"/>
    <cellStyle name="Normal 17 5 3" xfId="2281" xr:uid="{00000000-0005-0000-0000-000022130000}"/>
    <cellStyle name="Normal 17 5 3 2" xfId="2282" xr:uid="{00000000-0005-0000-0000-000023130000}"/>
    <cellStyle name="Normal 17 5 4" xfId="2283" xr:uid="{00000000-0005-0000-0000-000024130000}"/>
    <cellStyle name="Normal 17 5 4 2" xfId="2284" xr:uid="{00000000-0005-0000-0000-000025130000}"/>
    <cellStyle name="Normal 17 5 5" xfId="2285" xr:uid="{00000000-0005-0000-0000-000026130000}"/>
    <cellStyle name="Normal 17 5 5 2" xfId="2286" xr:uid="{00000000-0005-0000-0000-000027130000}"/>
    <cellStyle name="Normal 17 5 6" xfId="2287" xr:uid="{00000000-0005-0000-0000-000028130000}"/>
    <cellStyle name="Normal 17 5 7" xfId="4561" xr:uid="{00000000-0005-0000-0000-000029130000}"/>
    <cellStyle name="Normal 17 5 8" xfId="5371" xr:uid="{00000000-0005-0000-0000-00002A130000}"/>
    <cellStyle name="Normal 17 5_Copy of Load schedule REGUS" xfId="2288" xr:uid="{00000000-0005-0000-0000-00002B130000}"/>
    <cellStyle name="Normal 17 6" xfId="2289" xr:uid="{00000000-0005-0000-0000-00002C130000}"/>
    <cellStyle name="Normal 17 6 2" xfId="2290" xr:uid="{00000000-0005-0000-0000-00002D130000}"/>
    <cellStyle name="Normal 17 6 2 2" xfId="2291" xr:uid="{00000000-0005-0000-0000-00002E130000}"/>
    <cellStyle name="Normal 17 6 3" xfId="2292" xr:uid="{00000000-0005-0000-0000-00002F130000}"/>
    <cellStyle name="Normal 17 6 3 2" xfId="2293" xr:uid="{00000000-0005-0000-0000-000030130000}"/>
    <cellStyle name="Normal 17 6 4" xfId="2294" xr:uid="{00000000-0005-0000-0000-000031130000}"/>
    <cellStyle name="Normal 17 6 4 2" xfId="2295" xr:uid="{00000000-0005-0000-0000-000032130000}"/>
    <cellStyle name="Normal 17 6 5" xfId="2296" xr:uid="{00000000-0005-0000-0000-000033130000}"/>
    <cellStyle name="Normal 17 6 5 2" xfId="2297" xr:uid="{00000000-0005-0000-0000-000034130000}"/>
    <cellStyle name="Normal 17 6 6" xfId="2298" xr:uid="{00000000-0005-0000-0000-000035130000}"/>
    <cellStyle name="Normal 17 6_Copy of Load schedule REGUS" xfId="2299" xr:uid="{00000000-0005-0000-0000-000036130000}"/>
    <cellStyle name="Normal 17 7" xfId="2300" xr:uid="{00000000-0005-0000-0000-000037130000}"/>
    <cellStyle name="Normal 17 7 2" xfId="2301" xr:uid="{00000000-0005-0000-0000-000038130000}"/>
    <cellStyle name="Normal 17 7 2 2" xfId="2302" xr:uid="{00000000-0005-0000-0000-000039130000}"/>
    <cellStyle name="Normal 17 7 3" xfId="2303" xr:uid="{00000000-0005-0000-0000-00003A130000}"/>
    <cellStyle name="Normal 17 7 3 2" xfId="2304" xr:uid="{00000000-0005-0000-0000-00003B130000}"/>
    <cellStyle name="Normal 17 7 4" xfId="2305" xr:uid="{00000000-0005-0000-0000-00003C130000}"/>
    <cellStyle name="Normal 17 7 4 2" xfId="2306" xr:uid="{00000000-0005-0000-0000-00003D130000}"/>
    <cellStyle name="Normal 17 7 5" xfId="2307" xr:uid="{00000000-0005-0000-0000-00003E130000}"/>
    <cellStyle name="Normal 17 7 5 2" xfId="2308" xr:uid="{00000000-0005-0000-0000-00003F130000}"/>
    <cellStyle name="Normal 17 7 6" xfId="2309" xr:uid="{00000000-0005-0000-0000-000040130000}"/>
    <cellStyle name="Normal 17 7_Copy of Load schedule REGUS" xfId="2310" xr:uid="{00000000-0005-0000-0000-000041130000}"/>
    <cellStyle name="Normal 17 8" xfId="2311" xr:uid="{00000000-0005-0000-0000-000042130000}"/>
    <cellStyle name="Normal 17 8 2" xfId="2312" xr:uid="{00000000-0005-0000-0000-000043130000}"/>
    <cellStyle name="Normal 17 8 2 2" xfId="2313" xr:uid="{00000000-0005-0000-0000-000044130000}"/>
    <cellStyle name="Normal 17 8 3" xfId="2314" xr:uid="{00000000-0005-0000-0000-000045130000}"/>
    <cellStyle name="Normal 17 8 3 2" xfId="2315" xr:uid="{00000000-0005-0000-0000-000046130000}"/>
    <cellStyle name="Normal 17 8 4" xfId="2316" xr:uid="{00000000-0005-0000-0000-000047130000}"/>
    <cellStyle name="Normal 17 8 4 2" xfId="2317" xr:uid="{00000000-0005-0000-0000-000048130000}"/>
    <cellStyle name="Normal 17 8 5" xfId="2318" xr:uid="{00000000-0005-0000-0000-000049130000}"/>
    <cellStyle name="Normal 17 8 5 2" xfId="2319" xr:uid="{00000000-0005-0000-0000-00004A130000}"/>
    <cellStyle name="Normal 17 8 6" xfId="2320" xr:uid="{00000000-0005-0000-0000-00004B130000}"/>
    <cellStyle name="Normal 17 8_Copy of Load schedule REGUS" xfId="2321" xr:uid="{00000000-0005-0000-0000-00004C130000}"/>
    <cellStyle name="Normal 17 9" xfId="2322" xr:uid="{00000000-0005-0000-0000-00004D130000}"/>
    <cellStyle name="Normal 17 9 2" xfId="2323" xr:uid="{00000000-0005-0000-0000-00004E130000}"/>
    <cellStyle name="Normal 17 9 2 2" xfId="2324" xr:uid="{00000000-0005-0000-0000-00004F130000}"/>
    <cellStyle name="Normal 17 9 3" xfId="2325" xr:uid="{00000000-0005-0000-0000-000050130000}"/>
    <cellStyle name="Normal 17 9 3 2" xfId="2326" xr:uid="{00000000-0005-0000-0000-000051130000}"/>
    <cellStyle name="Normal 17 9 4" xfId="2327" xr:uid="{00000000-0005-0000-0000-000052130000}"/>
    <cellStyle name="Normal 17 9 4 2" xfId="2328" xr:uid="{00000000-0005-0000-0000-000053130000}"/>
    <cellStyle name="Normal 17 9 5" xfId="2329" xr:uid="{00000000-0005-0000-0000-000054130000}"/>
    <cellStyle name="Normal 17 9 5 2" xfId="2330" xr:uid="{00000000-0005-0000-0000-000055130000}"/>
    <cellStyle name="Normal 17 9 6" xfId="2331" xr:uid="{00000000-0005-0000-0000-000056130000}"/>
    <cellStyle name="Normal 17 9_Copy of Load schedule REGUS" xfId="2332" xr:uid="{00000000-0005-0000-0000-000057130000}"/>
    <cellStyle name="Normal 17_Copy of Load schedule REGUS" xfId="2333" xr:uid="{00000000-0005-0000-0000-000058130000}"/>
    <cellStyle name="Normal 170" xfId="5138" xr:uid="{00000000-0005-0000-0000-000059130000}"/>
    <cellStyle name="Normal 18" xfId="226" xr:uid="{00000000-0005-0000-0000-00005A130000}"/>
    <cellStyle name="Normal 18 10" xfId="2334" xr:uid="{00000000-0005-0000-0000-00005B130000}"/>
    <cellStyle name="Normal 18 10 2" xfId="2335" xr:uid="{00000000-0005-0000-0000-00005C130000}"/>
    <cellStyle name="Normal 18 2" xfId="490" xr:uid="{00000000-0005-0000-0000-00005D130000}"/>
    <cellStyle name="Normal 18 2 2" xfId="2337" xr:uid="{00000000-0005-0000-0000-00005E130000}"/>
    <cellStyle name="Normal 18 2 2 2" xfId="2338" xr:uid="{00000000-0005-0000-0000-00005F130000}"/>
    <cellStyle name="Normal 18 2 2 3" xfId="5915" xr:uid="{00000000-0005-0000-0000-000060130000}"/>
    <cellStyle name="Normal 18 2 3" xfId="2339" xr:uid="{00000000-0005-0000-0000-000061130000}"/>
    <cellStyle name="Normal 18 2 3 2" xfId="2340" xr:uid="{00000000-0005-0000-0000-000062130000}"/>
    <cellStyle name="Normal 18 2 3 3" xfId="5485" xr:uid="{00000000-0005-0000-0000-000063130000}"/>
    <cellStyle name="Normal 18 2 4" xfId="2341" xr:uid="{00000000-0005-0000-0000-000064130000}"/>
    <cellStyle name="Normal 18 2 4 2" xfId="2342" xr:uid="{00000000-0005-0000-0000-000065130000}"/>
    <cellStyle name="Normal 18 2 5" xfId="2343" xr:uid="{00000000-0005-0000-0000-000066130000}"/>
    <cellStyle name="Normal 18 2 5 2" xfId="2344" xr:uid="{00000000-0005-0000-0000-000067130000}"/>
    <cellStyle name="Normal 18 2 6" xfId="2345" xr:uid="{00000000-0005-0000-0000-000068130000}"/>
    <cellStyle name="Normal 18 2 7" xfId="2336" xr:uid="{00000000-0005-0000-0000-000069130000}"/>
    <cellStyle name="Normal 18 2_Copy of Load schedule REGUS" xfId="2346" xr:uid="{00000000-0005-0000-0000-00006A130000}"/>
    <cellStyle name="Normal 18 3" xfId="2347" xr:uid="{00000000-0005-0000-0000-00006B130000}"/>
    <cellStyle name="Normal 18 3 2" xfId="2348" xr:uid="{00000000-0005-0000-0000-00006C130000}"/>
    <cellStyle name="Normal 18 3 2 2" xfId="2349" xr:uid="{00000000-0005-0000-0000-00006D130000}"/>
    <cellStyle name="Normal 18 3 2 2 2" xfId="5022" xr:uid="{00000000-0005-0000-0000-00006E130000}"/>
    <cellStyle name="Normal 18 3 2 3" xfId="4408" xr:uid="{00000000-0005-0000-0000-00006F130000}"/>
    <cellStyle name="Normal 18 3 3" xfId="2350" xr:uid="{00000000-0005-0000-0000-000070130000}"/>
    <cellStyle name="Normal 18 3 3 2" xfId="2351" xr:uid="{00000000-0005-0000-0000-000071130000}"/>
    <cellStyle name="Normal 18 3 3 3" xfId="4712" xr:uid="{00000000-0005-0000-0000-000072130000}"/>
    <cellStyle name="Normal 18 3 4" xfId="2352" xr:uid="{00000000-0005-0000-0000-000073130000}"/>
    <cellStyle name="Normal 18 3 4 2" xfId="2353" xr:uid="{00000000-0005-0000-0000-000074130000}"/>
    <cellStyle name="Normal 18 3 5" xfId="2354" xr:uid="{00000000-0005-0000-0000-000075130000}"/>
    <cellStyle name="Normal 18 3 5 2" xfId="2355" xr:uid="{00000000-0005-0000-0000-000076130000}"/>
    <cellStyle name="Normal 18 3 6" xfId="2356" xr:uid="{00000000-0005-0000-0000-000077130000}"/>
    <cellStyle name="Normal 18 3 7" xfId="4092" xr:uid="{00000000-0005-0000-0000-000078130000}"/>
    <cellStyle name="Normal 18 3_Copy of Load schedule REGUS" xfId="2357" xr:uid="{00000000-0005-0000-0000-000079130000}"/>
    <cellStyle name="Normal 18 4" xfId="2358" xr:uid="{00000000-0005-0000-0000-00007A130000}"/>
    <cellStyle name="Normal 18 4 2" xfId="2359" xr:uid="{00000000-0005-0000-0000-00007B130000}"/>
    <cellStyle name="Normal 18 4 2 2" xfId="2360" xr:uid="{00000000-0005-0000-0000-00007C130000}"/>
    <cellStyle name="Normal 18 4 2 3" xfId="4863" xr:uid="{00000000-0005-0000-0000-00007D130000}"/>
    <cellStyle name="Normal 18 4 2 4" xfId="5828" xr:uid="{00000000-0005-0000-0000-00007E130000}"/>
    <cellStyle name="Normal 18 4 3" xfId="2361" xr:uid="{00000000-0005-0000-0000-00007F130000}"/>
    <cellStyle name="Normal 18 4 3 2" xfId="2362" xr:uid="{00000000-0005-0000-0000-000080130000}"/>
    <cellStyle name="Normal 18 4 4" xfId="2363" xr:uid="{00000000-0005-0000-0000-000081130000}"/>
    <cellStyle name="Normal 18 4 4 2" xfId="2364" xr:uid="{00000000-0005-0000-0000-000082130000}"/>
    <cellStyle name="Normal 18 4 5" xfId="2365" xr:uid="{00000000-0005-0000-0000-000083130000}"/>
    <cellStyle name="Normal 18 4 5 2" xfId="2366" xr:uid="{00000000-0005-0000-0000-000084130000}"/>
    <cellStyle name="Normal 18 4 6" xfId="2367" xr:uid="{00000000-0005-0000-0000-000085130000}"/>
    <cellStyle name="Normal 18 4 7" xfId="4249" xr:uid="{00000000-0005-0000-0000-000086130000}"/>
    <cellStyle name="Normal 18 4_Copy of Load schedule REGUS" xfId="2368" xr:uid="{00000000-0005-0000-0000-000087130000}"/>
    <cellStyle name="Normal 18 5" xfId="2369" xr:uid="{00000000-0005-0000-0000-000088130000}"/>
    <cellStyle name="Normal 18 5 2" xfId="2370" xr:uid="{00000000-0005-0000-0000-000089130000}"/>
    <cellStyle name="Normal 18 5 2 2" xfId="2371" xr:uid="{00000000-0005-0000-0000-00008A130000}"/>
    <cellStyle name="Normal 18 5 3" xfId="2372" xr:uid="{00000000-0005-0000-0000-00008B130000}"/>
    <cellStyle name="Normal 18 5 3 2" xfId="2373" xr:uid="{00000000-0005-0000-0000-00008C130000}"/>
    <cellStyle name="Normal 18 5 4" xfId="2374" xr:uid="{00000000-0005-0000-0000-00008D130000}"/>
    <cellStyle name="Normal 18 5 4 2" xfId="2375" xr:uid="{00000000-0005-0000-0000-00008E130000}"/>
    <cellStyle name="Normal 18 5 5" xfId="2376" xr:uid="{00000000-0005-0000-0000-00008F130000}"/>
    <cellStyle name="Normal 18 5 5 2" xfId="2377" xr:uid="{00000000-0005-0000-0000-000090130000}"/>
    <cellStyle name="Normal 18 5 6" xfId="2378" xr:uid="{00000000-0005-0000-0000-000091130000}"/>
    <cellStyle name="Normal 18 5 7" xfId="4562" xr:uid="{00000000-0005-0000-0000-000092130000}"/>
    <cellStyle name="Normal 18 5 8" xfId="5372" xr:uid="{00000000-0005-0000-0000-000093130000}"/>
    <cellStyle name="Normal 18 5_Copy of Load schedule REGUS" xfId="2379" xr:uid="{00000000-0005-0000-0000-000094130000}"/>
    <cellStyle name="Normal 18 6" xfId="2380" xr:uid="{00000000-0005-0000-0000-000095130000}"/>
    <cellStyle name="Normal 18 6 2" xfId="2381" xr:uid="{00000000-0005-0000-0000-000096130000}"/>
    <cellStyle name="Normal 18 6 2 2" xfId="2382" xr:uid="{00000000-0005-0000-0000-000097130000}"/>
    <cellStyle name="Normal 18 6 3" xfId="2383" xr:uid="{00000000-0005-0000-0000-000098130000}"/>
    <cellStyle name="Normal 18 6 3 2" xfId="2384" xr:uid="{00000000-0005-0000-0000-000099130000}"/>
    <cellStyle name="Normal 18 6 4" xfId="2385" xr:uid="{00000000-0005-0000-0000-00009A130000}"/>
    <cellStyle name="Normal 18 6 4 2" xfId="2386" xr:uid="{00000000-0005-0000-0000-00009B130000}"/>
    <cellStyle name="Normal 18 6 5" xfId="2387" xr:uid="{00000000-0005-0000-0000-00009C130000}"/>
    <cellStyle name="Normal 18 6 5 2" xfId="2388" xr:uid="{00000000-0005-0000-0000-00009D130000}"/>
    <cellStyle name="Normal 18 6 6" xfId="2389" xr:uid="{00000000-0005-0000-0000-00009E130000}"/>
    <cellStyle name="Normal 18 6_Copy of Load schedule REGUS" xfId="2390" xr:uid="{00000000-0005-0000-0000-00009F130000}"/>
    <cellStyle name="Normal 18 7" xfId="2391" xr:uid="{00000000-0005-0000-0000-0000A0130000}"/>
    <cellStyle name="Normal 18 7 2" xfId="2392" xr:uid="{00000000-0005-0000-0000-0000A1130000}"/>
    <cellStyle name="Normal 18 8" xfId="2393" xr:uid="{00000000-0005-0000-0000-0000A2130000}"/>
    <cellStyle name="Normal 18 8 2" xfId="2394" xr:uid="{00000000-0005-0000-0000-0000A3130000}"/>
    <cellStyle name="Normal 18 9" xfId="2395" xr:uid="{00000000-0005-0000-0000-0000A4130000}"/>
    <cellStyle name="Normal 18 9 2" xfId="2396" xr:uid="{00000000-0005-0000-0000-0000A5130000}"/>
    <cellStyle name="Normal 18_Copy of Load schedule REGUS" xfId="2397" xr:uid="{00000000-0005-0000-0000-0000A6130000}"/>
    <cellStyle name="Normal 19" xfId="227" xr:uid="{00000000-0005-0000-0000-0000A7130000}"/>
    <cellStyle name="Normal 19 2" xfId="491" xr:uid="{00000000-0005-0000-0000-0000A8130000}"/>
    <cellStyle name="Normal 19 2 2" xfId="2399" xr:uid="{00000000-0005-0000-0000-0000A9130000}"/>
    <cellStyle name="Normal 19 2 2 2" xfId="5916" xr:uid="{00000000-0005-0000-0000-0000AA130000}"/>
    <cellStyle name="Normal 19 2 3" xfId="2398" xr:uid="{00000000-0005-0000-0000-0000AB130000}"/>
    <cellStyle name="Normal 19 2 3 2" xfId="5486" xr:uid="{00000000-0005-0000-0000-0000AC130000}"/>
    <cellStyle name="Normal 19 3" xfId="2400" xr:uid="{00000000-0005-0000-0000-0000AD130000}"/>
    <cellStyle name="Normal 19 3 2" xfId="2401" xr:uid="{00000000-0005-0000-0000-0000AE130000}"/>
    <cellStyle name="Normal 19 3 2 2" xfId="5023" xr:uid="{00000000-0005-0000-0000-0000AF130000}"/>
    <cellStyle name="Normal 19 3 2 3" xfId="4409" xr:uid="{00000000-0005-0000-0000-0000B0130000}"/>
    <cellStyle name="Normal 19 3 3" xfId="4713" xr:uid="{00000000-0005-0000-0000-0000B1130000}"/>
    <cellStyle name="Normal 19 3 3 2" xfId="5582" xr:uid="{00000000-0005-0000-0000-0000B2130000}"/>
    <cellStyle name="Normal 19 3 4" xfId="4093" xr:uid="{00000000-0005-0000-0000-0000B3130000}"/>
    <cellStyle name="Normal 19 4" xfId="2402" xr:uid="{00000000-0005-0000-0000-0000B4130000}"/>
    <cellStyle name="Normal 19 4 2" xfId="2403" xr:uid="{00000000-0005-0000-0000-0000B5130000}"/>
    <cellStyle name="Normal 19 4 2 2" xfId="4864" xr:uid="{00000000-0005-0000-0000-0000B6130000}"/>
    <cellStyle name="Normal 19 4 2 3" xfId="5829" xr:uid="{00000000-0005-0000-0000-0000B7130000}"/>
    <cellStyle name="Normal 19 4 3" xfId="4250" xr:uid="{00000000-0005-0000-0000-0000B8130000}"/>
    <cellStyle name="Normal 19 4 3 2" xfId="5373" xr:uid="{00000000-0005-0000-0000-0000B9130000}"/>
    <cellStyle name="Normal 19 5" xfId="2404" xr:uid="{00000000-0005-0000-0000-0000BA130000}"/>
    <cellStyle name="Normal 19 5 2" xfId="2405" xr:uid="{00000000-0005-0000-0000-0000BB130000}"/>
    <cellStyle name="Normal 19 5 3" xfId="4563" xr:uid="{00000000-0005-0000-0000-0000BC130000}"/>
    <cellStyle name="Normal 19_Copy of Load schedule REGUS" xfId="2406" xr:uid="{00000000-0005-0000-0000-0000BD130000}"/>
    <cellStyle name="Normal 2" xfId="1" xr:uid="{00000000-0005-0000-0000-0000BE130000}"/>
    <cellStyle name="Normal 2 10" xfId="2407" xr:uid="{00000000-0005-0000-0000-0000BF130000}"/>
    <cellStyle name="Normal 2 10 10" xfId="2408" xr:uid="{00000000-0005-0000-0000-0000C0130000}"/>
    <cellStyle name="Normal 2 10 2" xfId="2409" xr:uid="{00000000-0005-0000-0000-0000C1130000}"/>
    <cellStyle name="Normal 2 10 2 2" xfId="2410" xr:uid="{00000000-0005-0000-0000-0000C2130000}"/>
    <cellStyle name="Normal 2 10 2 3" xfId="5260" xr:uid="{00000000-0005-0000-0000-0000C3130000}"/>
    <cellStyle name="Normal 2 10 2_New Costing Template" xfId="2411" xr:uid="{00000000-0005-0000-0000-0000C4130000}"/>
    <cellStyle name="Normal 2 10 3" xfId="2412" xr:uid="{00000000-0005-0000-0000-0000C5130000}"/>
    <cellStyle name="Normal 2 10 4" xfId="2413" xr:uid="{00000000-0005-0000-0000-0000C6130000}"/>
    <cellStyle name="Normal 2 10 5" xfId="2414" xr:uid="{00000000-0005-0000-0000-0000C7130000}"/>
    <cellStyle name="Normal 2 10 6" xfId="2415" xr:uid="{00000000-0005-0000-0000-0000C8130000}"/>
    <cellStyle name="Normal 2 10 7" xfId="2416" xr:uid="{00000000-0005-0000-0000-0000C9130000}"/>
    <cellStyle name="Normal 2 10 8" xfId="2417" xr:uid="{00000000-0005-0000-0000-0000CA130000}"/>
    <cellStyle name="Normal 2 10 9" xfId="2418" xr:uid="{00000000-0005-0000-0000-0000CB130000}"/>
    <cellStyle name="Normal 2 10_BOQ-05.04.12(from Dhinesh)updated" xfId="2419" xr:uid="{00000000-0005-0000-0000-0000CC130000}"/>
    <cellStyle name="Normal 2 100" xfId="2420" xr:uid="{00000000-0005-0000-0000-0000CD130000}"/>
    <cellStyle name="Normal 2 101" xfId="3787" xr:uid="{00000000-0005-0000-0000-0000CE130000}"/>
    <cellStyle name="Normal 2 101 2" xfId="8441" xr:uid="{00000000-0005-0000-0000-0000CF130000}"/>
    <cellStyle name="Normal 2 101 3" xfId="8448" xr:uid="{00000000-0005-0000-0000-0000D0130000}"/>
    <cellStyle name="Normal 2 102" xfId="3836" xr:uid="{00000000-0005-0000-0000-0000D1130000}"/>
    <cellStyle name="Normal 2 103" xfId="4021" xr:uid="{00000000-0005-0000-0000-0000D2130000}"/>
    <cellStyle name="Normal 2 11" xfId="2421" xr:uid="{00000000-0005-0000-0000-0000D3130000}"/>
    <cellStyle name="Normal 2 11 2" xfId="2422" xr:uid="{00000000-0005-0000-0000-0000D4130000}"/>
    <cellStyle name="Normal 2 12" xfId="2423" xr:uid="{00000000-0005-0000-0000-0000D5130000}"/>
    <cellStyle name="Normal 2 12 2" xfId="2424" xr:uid="{00000000-0005-0000-0000-0000D6130000}"/>
    <cellStyle name="Normal 2 13" xfId="2425" xr:uid="{00000000-0005-0000-0000-0000D7130000}"/>
    <cellStyle name="Normal 2 13 2" xfId="2426" xr:uid="{00000000-0005-0000-0000-0000D8130000}"/>
    <cellStyle name="Normal 2 14" xfId="2427" xr:uid="{00000000-0005-0000-0000-0000D9130000}"/>
    <cellStyle name="Normal 2 14 2" xfId="2428" xr:uid="{00000000-0005-0000-0000-0000DA130000}"/>
    <cellStyle name="Normal 2 15" xfId="2429" xr:uid="{00000000-0005-0000-0000-0000DB130000}"/>
    <cellStyle name="Normal 2 15 2" xfId="2430" xr:uid="{00000000-0005-0000-0000-0000DC130000}"/>
    <cellStyle name="Normal 2 16" xfId="2431" xr:uid="{00000000-0005-0000-0000-0000DD130000}"/>
    <cellStyle name="Normal 2 16 2" xfId="2432" xr:uid="{00000000-0005-0000-0000-0000DE130000}"/>
    <cellStyle name="Normal 2 17" xfId="2433" xr:uid="{00000000-0005-0000-0000-0000DF130000}"/>
    <cellStyle name="Normal 2 17 2" xfId="2434" xr:uid="{00000000-0005-0000-0000-0000E0130000}"/>
    <cellStyle name="Normal 2 18" xfId="2435" xr:uid="{00000000-0005-0000-0000-0000E1130000}"/>
    <cellStyle name="Normal 2 18 2" xfId="2436" xr:uid="{00000000-0005-0000-0000-0000E2130000}"/>
    <cellStyle name="Normal 2 19" xfId="2437" xr:uid="{00000000-0005-0000-0000-0000E3130000}"/>
    <cellStyle name="Normal 2 19 2" xfId="2438" xr:uid="{00000000-0005-0000-0000-0000E4130000}"/>
    <cellStyle name="Normal 2 2" xfId="183" xr:uid="{00000000-0005-0000-0000-0000E5130000}"/>
    <cellStyle name="Normal 2 2 10" xfId="3788" xr:uid="{00000000-0005-0000-0000-0000E6130000}"/>
    <cellStyle name="Normal 2 2 10 2" xfId="8442" xr:uid="{00000000-0005-0000-0000-0000E7130000}"/>
    <cellStyle name="Normal 2 2 10 3" xfId="8449" xr:uid="{00000000-0005-0000-0000-0000E8130000}"/>
    <cellStyle name="Normal 2 2 14" xfId="2439" xr:uid="{00000000-0005-0000-0000-0000E9130000}"/>
    <cellStyle name="Normal 2 2 14 2" xfId="571" xr:uid="{00000000-0005-0000-0000-0000EA130000}"/>
    <cellStyle name="Normal 2 2 2" xfId="184" xr:uid="{00000000-0005-0000-0000-0000EB130000}"/>
    <cellStyle name="Normal 2 2 2 2" xfId="185" xr:uid="{00000000-0005-0000-0000-0000EC130000}"/>
    <cellStyle name="Normal 2 2 2 2 2" xfId="2440" xr:uid="{00000000-0005-0000-0000-0000ED130000}"/>
    <cellStyle name="Normal 2 2 2 2 2 2" xfId="4397" xr:uid="{00000000-0005-0000-0000-0000EE130000}"/>
    <cellStyle name="Normal 2 2 2 2 2 2 2" xfId="5011" xr:uid="{00000000-0005-0000-0000-0000EF130000}"/>
    <cellStyle name="Normal 2 2 2 2 2 2 2 2" xfId="5906" xr:uid="{00000000-0005-0000-0000-0000F0130000}"/>
    <cellStyle name="Normal 2 2 2 2 2 3" xfId="4701" xr:uid="{00000000-0005-0000-0000-0000F1130000}"/>
    <cellStyle name="Normal 2 2 2 2 2 3 2" xfId="5462" xr:uid="{00000000-0005-0000-0000-0000F2130000}"/>
    <cellStyle name="Normal 2 2 2 2 3" xfId="4238" xr:uid="{00000000-0005-0000-0000-0000F3130000}"/>
    <cellStyle name="Normal 2 2 2 2 3 2" xfId="4852" xr:uid="{00000000-0005-0000-0000-0000F4130000}"/>
    <cellStyle name="Normal 2 2 2 2 3 2 2" xfId="5819" xr:uid="{00000000-0005-0000-0000-0000F5130000}"/>
    <cellStyle name="Normal 2 2 2 2 4" xfId="4551" xr:uid="{00000000-0005-0000-0000-0000F6130000}"/>
    <cellStyle name="Normal 2 2 2 2 4 2" xfId="5347" xr:uid="{00000000-0005-0000-0000-0000F7130000}"/>
    <cellStyle name="Normal 2 2 2 2 5" xfId="6166" xr:uid="{00000000-0005-0000-0000-0000F8130000}"/>
    <cellStyle name="Normal 2 2 2 2_New Costing Template" xfId="2441" xr:uid="{00000000-0005-0000-0000-0000F9130000}"/>
    <cellStyle name="Normal 2 2 2 3" xfId="2442" xr:uid="{00000000-0005-0000-0000-0000FA130000}"/>
    <cellStyle name="Normal 2 2 2 3 2" xfId="2443" xr:uid="{00000000-0005-0000-0000-0000FB130000}"/>
    <cellStyle name="Normal 2 2 2 3 2 2" xfId="5461" xr:uid="{00000000-0005-0000-0000-0000FC130000}"/>
    <cellStyle name="Normal 2 2 2 3 3" xfId="3920" xr:uid="{00000000-0005-0000-0000-0000FD130000}"/>
    <cellStyle name="Normal 2 2 2 4" xfId="3837" xr:uid="{00000000-0005-0000-0000-0000FE130000}"/>
    <cellStyle name="Normal 2 2 2 5" xfId="4020" xr:uid="{00000000-0005-0000-0000-0000FF130000}"/>
    <cellStyle name="Normal 2 2 2 5 2" xfId="5346" xr:uid="{00000000-0005-0000-0000-000000140000}"/>
    <cellStyle name="Normal 2 2 2 6" xfId="5155" xr:uid="{00000000-0005-0000-0000-000001140000}"/>
    <cellStyle name="Normal 2 2 2_ENL House-BOQ Electrical and allied services - Locked - 20-06-11" xfId="2444" xr:uid="{00000000-0005-0000-0000-000002140000}"/>
    <cellStyle name="Normal 2 2 3" xfId="186" xr:uid="{00000000-0005-0000-0000-000003140000}"/>
    <cellStyle name="Normal 2 2 3 2" xfId="2445" xr:uid="{00000000-0005-0000-0000-000004140000}"/>
    <cellStyle name="Normal 2 2 3 2 2" xfId="2446" xr:uid="{00000000-0005-0000-0000-000005140000}"/>
    <cellStyle name="Normal 2 2 3 2 3" xfId="3967" xr:uid="{00000000-0005-0000-0000-000006140000}"/>
    <cellStyle name="Normal 2 2 3 3" xfId="2447" xr:uid="{00000000-0005-0000-0000-000007140000}"/>
    <cellStyle name="Normal 2 2 3_New Costing Template" xfId="2448" xr:uid="{00000000-0005-0000-0000-000008140000}"/>
    <cellStyle name="Normal 2 2 4" xfId="574" xr:uid="{00000000-0005-0000-0000-000009140000}"/>
    <cellStyle name="Normal 2 2 4 2" xfId="2450" xr:uid="{00000000-0005-0000-0000-00000A140000}"/>
    <cellStyle name="Normal 2 2 4 3" xfId="2449" xr:uid="{00000000-0005-0000-0000-00000B140000}"/>
    <cellStyle name="Normal 2 2 4 4" xfId="8242" xr:uid="{00000000-0005-0000-0000-00000C140000}"/>
    <cellStyle name="Normal 2 2 5" xfId="2451" xr:uid="{00000000-0005-0000-0000-00000D140000}"/>
    <cellStyle name="Normal 2 2 5 2" xfId="2452" xr:uid="{00000000-0005-0000-0000-00000E140000}"/>
    <cellStyle name="Normal 2 2 6" xfId="2453" xr:uid="{00000000-0005-0000-0000-00000F140000}"/>
    <cellStyle name="Normal 2 2 6 2" xfId="2454" xr:uid="{00000000-0005-0000-0000-000010140000}"/>
    <cellStyle name="Normal 2 2 6 3" xfId="5254" xr:uid="{00000000-0005-0000-0000-000011140000}"/>
    <cellStyle name="Normal 2 2 7" xfId="2455" xr:uid="{00000000-0005-0000-0000-000012140000}"/>
    <cellStyle name="Normal 2 2 7 2" xfId="2456" xr:uid="{00000000-0005-0000-0000-000013140000}"/>
    <cellStyle name="Normal 2 2 8" xfId="2457" xr:uid="{00000000-0005-0000-0000-000014140000}"/>
    <cellStyle name="Normal 2 2 9" xfId="2458" xr:uid="{00000000-0005-0000-0000-000015140000}"/>
    <cellStyle name="Normal 2 2_BOQ Happy world House 9-06-11Detailed updated2" xfId="2459" xr:uid="{00000000-0005-0000-0000-000016140000}"/>
    <cellStyle name="Normal 2 20" xfId="2460" xr:uid="{00000000-0005-0000-0000-000017140000}"/>
    <cellStyle name="Normal 2 20 2" xfId="2461" xr:uid="{00000000-0005-0000-0000-000018140000}"/>
    <cellStyle name="Normal 2 21" xfId="2462" xr:uid="{00000000-0005-0000-0000-000019140000}"/>
    <cellStyle name="Normal 2 21 2" xfId="2463" xr:uid="{00000000-0005-0000-0000-00001A140000}"/>
    <cellStyle name="Normal 2 22" xfId="2464" xr:uid="{00000000-0005-0000-0000-00001B140000}"/>
    <cellStyle name="Normal 2 22 2" xfId="2465" xr:uid="{00000000-0005-0000-0000-00001C140000}"/>
    <cellStyle name="Normal 2 23" xfId="2466" xr:uid="{00000000-0005-0000-0000-00001D140000}"/>
    <cellStyle name="Normal 2 23 2" xfId="2467" xr:uid="{00000000-0005-0000-0000-00001E140000}"/>
    <cellStyle name="Normal 2 24" xfId="2468" xr:uid="{00000000-0005-0000-0000-00001F140000}"/>
    <cellStyle name="Normal 2 24 2" xfId="2469" xr:uid="{00000000-0005-0000-0000-000020140000}"/>
    <cellStyle name="Normal 2 25" xfId="2470" xr:uid="{00000000-0005-0000-0000-000021140000}"/>
    <cellStyle name="Normal 2 25 2" xfId="2471" xr:uid="{00000000-0005-0000-0000-000022140000}"/>
    <cellStyle name="Normal 2 26" xfId="2472" xr:uid="{00000000-0005-0000-0000-000023140000}"/>
    <cellStyle name="Normal 2 26 2" xfId="2473" xr:uid="{00000000-0005-0000-0000-000024140000}"/>
    <cellStyle name="Normal 2 27" xfId="2474" xr:uid="{00000000-0005-0000-0000-000025140000}"/>
    <cellStyle name="Normal 2 27 2" xfId="2475" xr:uid="{00000000-0005-0000-0000-000026140000}"/>
    <cellStyle name="Normal 2 28" xfId="2476" xr:uid="{00000000-0005-0000-0000-000027140000}"/>
    <cellStyle name="Normal 2 28 2" xfId="2477" xr:uid="{00000000-0005-0000-0000-000028140000}"/>
    <cellStyle name="Normal 2 29" xfId="2478" xr:uid="{00000000-0005-0000-0000-000029140000}"/>
    <cellStyle name="Normal 2 29 2" xfId="2479" xr:uid="{00000000-0005-0000-0000-00002A140000}"/>
    <cellStyle name="Normal 2 3" xfId="13" xr:uid="{00000000-0005-0000-0000-00002B140000}"/>
    <cellStyle name="Normal 2 3 2" xfId="187" xr:uid="{00000000-0005-0000-0000-00002C140000}"/>
    <cellStyle name="Normal 2 3 2 2" xfId="2480" xr:uid="{00000000-0005-0000-0000-00002D140000}"/>
    <cellStyle name="Normal 2 3 2 2 2" xfId="2481" xr:uid="{00000000-0005-0000-0000-00002E140000}"/>
    <cellStyle name="Normal 2 3 2 3" xfId="570" xr:uid="{00000000-0005-0000-0000-00002F140000}"/>
    <cellStyle name="Normal 2 3 2 4" xfId="5348" xr:uid="{00000000-0005-0000-0000-000030140000}"/>
    <cellStyle name="Normal 2 3 2_Copy of Load schedule REGUS" xfId="2482" xr:uid="{00000000-0005-0000-0000-000031140000}"/>
    <cellStyle name="Normal 2 3 3" xfId="2483" xr:uid="{00000000-0005-0000-0000-000032140000}"/>
    <cellStyle name="Normal 2 3 3 2" xfId="2484" xr:uid="{00000000-0005-0000-0000-000033140000}"/>
    <cellStyle name="Normal 2 3 3 3" xfId="5445" xr:uid="{00000000-0005-0000-0000-000034140000}"/>
    <cellStyle name="Normal 2 3 4" xfId="2485" xr:uid="{00000000-0005-0000-0000-000035140000}"/>
    <cellStyle name="Normal 2 3 4 2" xfId="2486" xr:uid="{00000000-0005-0000-0000-000036140000}"/>
    <cellStyle name="Normal 2 3 4 3" xfId="5558" xr:uid="{00000000-0005-0000-0000-000037140000}"/>
    <cellStyle name="Normal 2 3 5" xfId="2487" xr:uid="{00000000-0005-0000-0000-000038140000}"/>
    <cellStyle name="Normal 2 3 5 2" xfId="2488" xr:uid="{00000000-0005-0000-0000-000039140000}"/>
    <cellStyle name="Normal 2 3 5 2 2" xfId="5806" xr:uid="{00000000-0005-0000-0000-00003A140000}"/>
    <cellStyle name="Normal 2 3 5 3" xfId="5322" xr:uid="{00000000-0005-0000-0000-00003B140000}"/>
    <cellStyle name="Normal 2 3 6" xfId="2489" xr:uid="{00000000-0005-0000-0000-00003C140000}"/>
    <cellStyle name="Normal 2 3 6 2" xfId="5776" xr:uid="{00000000-0005-0000-0000-00003D140000}"/>
    <cellStyle name="Normal 2 3 7" xfId="5294" xr:uid="{00000000-0005-0000-0000-00003E140000}"/>
    <cellStyle name="Normal 2 3_Copy of Load schedule REGUS" xfId="2490" xr:uid="{00000000-0005-0000-0000-00003F140000}"/>
    <cellStyle name="Normal 2 30" xfId="2491" xr:uid="{00000000-0005-0000-0000-000040140000}"/>
    <cellStyle name="Normal 2 30 2" xfId="2492" xr:uid="{00000000-0005-0000-0000-000041140000}"/>
    <cellStyle name="Normal 2 31" xfId="2493" xr:uid="{00000000-0005-0000-0000-000042140000}"/>
    <cellStyle name="Normal 2 31 2" xfId="2494" xr:uid="{00000000-0005-0000-0000-000043140000}"/>
    <cellStyle name="Normal 2 32" xfId="2495" xr:uid="{00000000-0005-0000-0000-000044140000}"/>
    <cellStyle name="Normal 2 32 2" xfId="2496" xr:uid="{00000000-0005-0000-0000-000045140000}"/>
    <cellStyle name="Normal 2 33" xfId="2497" xr:uid="{00000000-0005-0000-0000-000046140000}"/>
    <cellStyle name="Normal 2 33 2" xfId="2498" xr:uid="{00000000-0005-0000-0000-000047140000}"/>
    <cellStyle name="Normal 2 34" xfId="2499" xr:uid="{00000000-0005-0000-0000-000048140000}"/>
    <cellStyle name="Normal 2 34 2" xfId="2500" xr:uid="{00000000-0005-0000-0000-000049140000}"/>
    <cellStyle name="Normal 2 35" xfId="2501" xr:uid="{00000000-0005-0000-0000-00004A140000}"/>
    <cellStyle name="Normal 2 35 2" xfId="2502" xr:uid="{00000000-0005-0000-0000-00004B140000}"/>
    <cellStyle name="Normal 2 36" xfId="2503" xr:uid="{00000000-0005-0000-0000-00004C140000}"/>
    <cellStyle name="Normal 2 36 2" xfId="2504" xr:uid="{00000000-0005-0000-0000-00004D140000}"/>
    <cellStyle name="Normal 2 37" xfId="2505" xr:uid="{00000000-0005-0000-0000-00004E140000}"/>
    <cellStyle name="Normal 2 37 2" xfId="2506" xr:uid="{00000000-0005-0000-0000-00004F140000}"/>
    <cellStyle name="Normal 2 38" xfId="2507" xr:uid="{00000000-0005-0000-0000-000050140000}"/>
    <cellStyle name="Normal 2 38 2" xfId="2508" xr:uid="{00000000-0005-0000-0000-000051140000}"/>
    <cellStyle name="Normal 2 39" xfId="2509" xr:uid="{00000000-0005-0000-0000-000052140000}"/>
    <cellStyle name="Normal 2 39 2" xfId="2510" xr:uid="{00000000-0005-0000-0000-000053140000}"/>
    <cellStyle name="Normal 2 4" xfId="188" xr:uid="{00000000-0005-0000-0000-000054140000}"/>
    <cellStyle name="Normal 2 4 2" xfId="2511" xr:uid="{00000000-0005-0000-0000-000055140000}"/>
    <cellStyle name="Normal 2 4 2 2" xfId="2512" xr:uid="{00000000-0005-0000-0000-000056140000}"/>
    <cellStyle name="Normal 2 4 2 3" xfId="5463" xr:uid="{00000000-0005-0000-0000-000057140000}"/>
    <cellStyle name="Normal 2 4 3" xfId="2513" xr:uid="{00000000-0005-0000-0000-000058140000}"/>
    <cellStyle name="Normal 2 4 3 2" xfId="2514" xr:uid="{00000000-0005-0000-0000-000059140000}"/>
    <cellStyle name="Normal 2 4 4" xfId="2515" xr:uid="{00000000-0005-0000-0000-00005A140000}"/>
    <cellStyle name="Normal 2 4 4 2" xfId="2516" xr:uid="{00000000-0005-0000-0000-00005B140000}"/>
    <cellStyle name="Normal 2 4 4 3" xfId="5349" xr:uid="{00000000-0005-0000-0000-00005C140000}"/>
    <cellStyle name="Normal 2 4 5" xfId="2517" xr:uid="{00000000-0005-0000-0000-00005D140000}"/>
    <cellStyle name="Normal 2 4 5 2" xfId="2518" xr:uid="{00000000-0005-0000-0000-00005E140000}"/>
    <cellStyle name="Normal 2 4 6" xfId="2519" xr:uid="{00000000-0005-0000-0000-00005F140000}"/>
    <cellStyle name="Normal 2 4_Copy of Load schedule REGUS" xfId="2520" xr:uid="{00000000-0005-0000-0000-000060140000}"/>
    <cellStyle name="Normal 2 40" xfId="2521" xr:uid="{00000000-0005-0000-0000-000061140000}"/>
    <cellStyle name="Normal 2 40 2" xfId="2522" xr:uid="{00000000-0005-0000-0000-000062140000}"/>
    <cellStyle name="Normal 2 41" xfId="2523" xr:uid="{00000000-0005-0000-0000-000063140000}"/>
    <cellStyle name="Normal 2 41 2" xfId="2524" xr:uid="{00000000-0005-0000-0000-000064140000}"/>
    <cellStyle name="Normal 2 42" xfId="2525" xr:uid="{00000000-0005-0000-0000-000065140000}"/>
    <cellStyle name="Normal 2 42 2" xfId="2526" xr:uid="{00000000-0005-0000-0000-000066140000}"/>
    <cellStyle name="Normal 2 43" xfId="2527" xr:uid="{00000000-0005-0000-0000-000067140000}"/>
    <cellStyle name="Normal 2 43 2" xfId="2528" xr:uid="{00000000-0005-0000-0000-000068140000}"/>
    <cellStyle name="Normal 2 44" xfId="2529" xr:uid="{00000000-0005-0000-0000-000069140000}"/>
    <cellStyle name="Normal 2 44 2" xfId="2530" xr:uid="{00000000-0005-0000-0000-00006A140000}"/>
    <cellStyle name="Normal 2 45" xfId="2531" xr:uid="{00000000-0005-0000-0000-00006B140000}"/>
    <cellStyle name="Normal 2 45 2" xfId="2532" xr:uid="{00000000-0005-0000-0000-00006C140000}"/>
    <cellStyle name="Normal 2 46" xfId="2533" xr:uid="{00000000-0005-0000-0000-00006D140000}"/>
    <cellStyle name="Normal 2 46 2" xfId="2534" xr:uid="{00000000-0005-0000-0000-00006E140000}"/>
    <cellStyle name="Normal 2 47" xfId="2535" xr:uid="{00000000-0005-0000-0000-00006F140000}"/>
    <cellStyle name="Normal 2 47 2" xfId="2536" xr:uid="{00000000-0005-0000-0000-000070140000}"/>
    <cellStyle name="Normal 2 48" xfId="2537" xr:uid="{00000000-0005-0000-0000-000071140000}"/>
    <cellStyle name="Normal 2 48 2" xfId="2538" xr:uid="{00000000-0005-0000-0000-000072140000}"/>
    <cellStyle name="Normal 2 49" xfId="2539" xr:uid="{00000000-0005-0000-0000-000073140000}"/>
    <cellStyle name="Normal 2 49 2" xfId="2540" xr:uid="{00000000-0005-0000-0000-000074140000}"/>
    <cellStyle name="Normal 2 5" xfId="370" xr:uid="{00000000-0005-0000-0000-000075140000}"/>
    <cellStyle name="Normal 2 5 2" xfId="2541" xr:uid="{00000000-0005-0000-0000-000076140000}"/>
    <cellStyle name="Normal 2 5 2 2" xfId="2542" xr:uid="{00000000-0005-0000-0000-000077140000}"/>
    <cellStyle name="Normal 2 5 2 2 2" xfId="6121" xr:uid="{00000000-0005-0000-0000-000078140000}"/>
    <cellStyle name="Normal 2 5 3" xfId="2543" xr:uid="{00000000-0005-0000-0000-000079140000}"/>
    <cellStyle name="Normal 2 5 3 2" xfId="2544" xr:uid="{00000000-0005-0000-0000-00007A140000}"/>
    <cellStyle name="Normal 2 5 3 3" xfId="5278" xr:uid="{00000000-0005-0000-0000-00007B140000}"/>
    <cellStyle name="Normal 2 5 4" xfId="2545" xr:uid="{00000000-0005-0000-0000-00007C140000}"/>
    <cellStyle name="Normal 2 5 4 2" xfId="2546" xr:uid="{00000000-0005-0000-0000-00007D140000}"/>
    <cellStyle name="Normal 2 5 5" xfId="2547" xr:uid="{00000000-0005-0000-0000-00007E140000}"/>
    <cellStyle name="Normal 2 5 5 2" xfId="2548" xr:uid="{00000000-0005-0000-0000-00007F140000}"/>
    <cellStyle name="Normal 2 5 6" xfId="2549" xr:uid="{00000000-0005-0000-0000-000080140000}"/>
    <cellStyle name="Normal 2 5_Copy of Load schedule REGUS" xfId="2550" xr:uid="{00000000-0005-0000-0000-000081140000}"/>
    <cellStyle name="Normal 2 50" xfId="2551" xr:uid="{00000000-0005-0000-0000-000082140000}"/>
    <cellStyle name="Normal 2 50 2" xfId="2552" xr:uid="{00000000-0005-0000-0000-000083140000}"/>
    <cellStyle name="Normal 2 51" xfId="2553" xr:uid="{00000000-0005-0000-0000-000084140000}"/>
    <cellStyle name="Normal 2 51 2" xfId="2554" xr:uid="{00000000-0005-0000-0000-000085140000}"/>
    <cellStyle name="Normal 2 52" xfId="2555" xr:uid="{00000000-0005-0000-0000-000086140000}"/>
    <cellStyle name="Normal 2 52 2" xfId="2556" xr:uid="{00000000-0005-0000-0000-000087140000}"/>
    <cellStyle name="Normal 2 53" xfId="2557" xr:uid="{00000000-0005-0000-0000-000088140000}"/>
    <cellStyle name="Normal 2 53 2" xfId="2558" xr:uid="{00000000-0005-0000-0000-000089140000}"/>
    <cellStyle name="Normal 2 54" xfId="2559" xr:uid="{00000000-0005-0000-0000-00008A140000}"/>
    <cellStyle name="Normal 2 54 2" xfId="2560" xr:uid="{00000000-0005-0000-0000-00008B140000}"/>
    <cellStyle name="Normal 2 55" xfId="2561" xr:uid="{00000000-0005-0000-0000-00008C140000}"/>
    <cellStyle name="Normal 2 55 2" xfId="2562" xr:uid="{00000000-0005-0000-0000-00008D140000}"/>
    <cellStyle name="Normal 2 56" xfId="2563" xr:uid="{00000000-0005-0000-0000-00008E140000}"/>
    <cellStyle name="Normal 2 56 2" xfId="2564" xr:uid="{00000000-0005-0000-0000-00008F140000}"/>
    <cellStyle name="Normal 2 57" xfId="2565" xr:uid="{00000000-0005-0000-0000-000090140000}"/>
    <cellStyle name="Normal 2 57 2" xfId="2566" xr:uid="{00000000-0005-0000-0000-000091140000}"/>
    <cellStyle name="Normal 2 58" xfId="2567" xr:uid="{00000000-0005-0000-0000-000092140000}"/>
    <cellStyle name="Normal 2 58 2" xfId="2568" xr:uid="{00000000-0005-0000-0000-000093140000}"/>
    <cellStyle name="Normal 2 59" xfId="2569" xr:uid="{00000000-0005-0000-0000-000094140000}"/>
    <cellStyle name="Normal 2 59 2" xfId="2570" xr:uid="{00000000-0005-0000-0000-000095140000}"/>
    <cellStyle name="Normal 2 6" xfId="2571" xr:uid="{00000000-0005-0000-0000-000096140000}"/>
    <cellStyle name="Normal 2 6 2" xfId="2572" xr:uid="{00000000-0005-0000-0000-000097140000}"/>
    <cellStyle name="Normal 2 6 2 2" xfId="2573" xr:uid="{00000000-0005-0000-0000-000098140000}"/>
    <cellStyle name="Normal 2 6 3" xfId="2574" xr:uid="{00000000-0005-0000-0000-000099140000}"/>
    <cellStyle name="Normal 2 6 3 2" xfId="2575" xr:uid="{00000000-0005-0000-0000-00009A140000}"/>
    <cellStyle name="Normal 2 6 4" xfId="2576" xr:uid="{00000000-0005-0000-0000-00009B140000}"/>
    <cellStyle name="Normal 2 6 4 2" xfId="2577" xr:uid="{00000000-0005-0000-0000-00009C140000}"/>
    <cellStyle name="Normal 2 6 5" xfId="2578" xr:uid="{00000000-0005-0000-0000-00009D140000}"/>
    <cellStyle name="Normal 2 6 5 2" xfId="2579" xr:uid="{00000000-0005-0000-0000-00009E140000}"/>
    <cellStyle name="Normal 2 6 6" xfId="2580" xr:uid="{00000000-0005-0000-0000-00009F140000}"/>
    <cellStyle name="Normal 2 6_Copy of Load schedule REGUS" xfId="2581" xr:uid="{00000000-0005-0000-0000-0000A0140000}"/>
    <cellStyle name="Normal 2 60" xfId="2582" xr:uid="{00000000-0005-0000-0000-0000A1140000}"/>
    <cellStyle name="Normal 2 60 2" xfId="2583" xr:uid="{00000000-0005-0000-0000-0000A2140000}"/>
    <cellStyle name="Normal 2 61" xfId="2584" xr:uid="{00000000-0005-0000-0000-0000A3140000}"/>
    <cellStyle name="Normal 2 61 2" xfId="2585" xr:uid="{00000000-0005-0000-0000-0000A4140000}"/>
    <cellStyle name="Normal 2 62" xfId="2586" xr:uid="{00000000-0005-0000-0000-0000A5140000}"/>
    <cellStyle name="Normal 2 62 2" xfId="2587" xr:uid="{00000000-0005-0000-0000-0000A6140000}"/>
    <cellStyle name="Normal 2 63" xfId="2588" xr:uid="{00000000-0005-0000-0000-0000A7140000}"/>
    <cellStyle name="Normal 2 63 2" xfId="2589" xr:uid="{00000000-0005-0000-0000-0000A8140000}"/>
    <cellStyle name="Normal 2 64" xfId="2590" xr:uid="{00000000-0005-0000-0000-0000A9140000}"/>
    <cellStyle name="Normal 2 64 2" xfId="2591" xr:uid="{00000000-0005-0000-0000-0000AA140000}"/>
    <cellStyle name="Normal 2 65" xfId="2592" xr:uid="{00000000-0005-0000-0000-0000AB140000}"/>
    <cellStyle name="Normal 2 65 2" xfId="2593" xr:uid="{00000000-0005-0000-0000-0000AC140000}"/>
    <cellStyle name="Normal 2 66" xfId="2594" xr:uid="{00000000-0005-0000-0000-0000AD140000}"/>
    <cellStyle name="Normal 2 66 2" xfId="2595" xr:uid="{00000000-0005-0000-0000-0000AE140000}"/>
    <cellStyle name="Normal 2 67" xfId="2596" xr:uid="{00000000-0005-0000-0000-0000AF140000}"/>
    <cellStyle name="Normal 2 67 2" xfId="2597" xr:uid="{00000000-0005-0000-0000-0000B0140000}"/>
    <cellStyle name="Normal 2 68" xfId="2598" xr:uid="{00000000-0005-0000-0000-0000B1140000}"/>
    <cellStyle name="Normal 2 68 2" xfId="2599" xr:uid="{00000000-0005-0000-0000-0000B2140000}"/>
    <cellStyle name="Normal 2 69" xfId="2600" xr:uid="{00000000-0005-0000-0000-0000B3140000}"/>
    <cellStyle name="Normal 2 69 2" xfId="2601" xr:uid="{00000000-0005-0000-0000-0000B4140000}"/>
    <cellStyle name="Normal 2 7" xfId="2602" xr:uid="{00000000-0005-0000-0000-0000B5140000}"/>
    <cellStyle name="Normal 2 7 2" xfId="2603" xr:uid="{00000000-0005-0000-0000-0000B6140000}"/>
    <cellStyle name="Normal 2 7 2 2" xfId="2604" xr:uid="{00000000-0005-0000-0000-0000B7140000}"/>
    <cellStyle name="Normal 2 7 3" xfId="2605" xr:uid="{00000000-0005-0000-0000-0000B8140000}"/>
    <cellStyle name="Normal 2 7 3 2" xfId="2606" xr:uid="{00000000-0005-0000-0000-0000B9140000}"/>
    <cellStyle name="Normal 2 7 4" xfId="2607" xr:uid="{00000000-0005-0000-0000-0000BA140000}"/>
    <cellStyle name="Normal 2 7 4 2" xfId="2608" xr:uid="{00000000-0005-0000-0000-0000BB140000}"/>
    <cellStyle name="Normal 2 7 5" xfId="2609" xr:uid="{00000000-0005-0000-0000-0000BC140000}"/>
    <cellStyle name="Normal 2 7 5 2" xfId="2610" xr:uid="{00000000-0005-0000-0000-0000BD140000}"/>
    <cellStyle name="Normal 2 7 6" xfId="2611" xr:uid="{00000000-0005-0000-0000-0000BE140000}"/>
    <cellStyle name="Normal 2 7_Copy of Load schedule REGUS" xfId="2612" xr:uid="{00000000-0005-0000-0000-0000BF140000}"/>
    <cellStyle name="Normal 2 70" xfId="2613" xr:uid="{00000000-0005-0000-0000-0000C0140000}"/>
    <cellStyle name="Normal 2 70 2" xfId="2614" xr:uid="{00000000-0005-0000-0000-0000C1140000}"/>
    <cellStyle name="Normal 2 71" xfId="2615" xr:uid="{00000000-0005-0000-0000-0000C2140000}"/>
    <cellStyle name="Normal 2 71 2" xfId="2616" xr:uid="{00000000-0005-0000-0000-0000C3140000}"/>
    <cellStyle name="Normal 2 72" xfId="2617" xr:uid="{00000000-0005-0000-0000-0000C4140000}"/>
    <cellStyle name="Normal 2 72 2" xfId="2618" xr:uid="{00000000-0005-0000-0000-0000C5140000}"/>
    <cellStyle name="Normal 2 73" xfId="2619" xr:uid="{00000000-0005-0000-0000-0000C6140000}"/>
    <cellStyle name="Normal 2 73 2" xfId="2620" xr:uid="{00000000-0005-0000-0000-0000C7140000}"/>
    <cellStyle name="Normal 2 74" xfId="2621" xr:uid="{00000000-0005-0000-0000-0000C8140000}"/>
    <cellStyle name="Normal 2 74 2" xfId="2622" xr:uid="{00000000-0005-0000-0000-0000C9140000}"/>
    <cellStyle name="Normal 2 75" xfId="2623" xr:uid="{00000000-0005-0000-0000-0000CA140000}"/>
    <cellStyle name="Normal 2 75 2" xfId="2624" xr:uid="{00000000-0005-0000-0000-0000CB140000}"/>
    <cellStyle name="Normal 2 76" xfId="2625" xr:uid="{00000000-0005-0000-0000-0000CC140000}"/>
    <cellStyle name="Normal 2 76 2" xfId="2626" xr:uid="{00000000-0005-0000-0000-0000CD140000}"/>
    <cellStyle name="Normal 2 77" xfId="2627" xr:uid="{00000000-0005-0000-0000-0000CE140000}"/>
    <cellStyle name="Normal 2 77 2" xfId="2628" xr:uid="{00000000-0005-0000-0000-0000CF140000}"/>
    <cellStyle name="Normal 2 78" xfId="2629" xr:uid="{00000000-0005-0000-0000-0000D0140000}"/>
    <cellStyle name="Normal 2 78 2" xfId="2630" xr:uid="{00000000-0005-0000-0000-0000D1140000}"/>
    <cellStyle name="Normal 2 79" xfId="2631" xr:uid="{00000000-0005-0000-0000-0000D2140000}"/>
    <cellStyle name="Normal 2 79 2" xfId="2632" xr:uid="{00000000-0005-0000-0000-0000D3140000}"/>
    <cellStyle name="Normal 2 8" xfId="2633" xr:uid="{00000000-0005-0000-0000-0000D4140000}"/>
    <cellStyle name="Normal 2 8 2" xfId="2634" xr:uid="{00000000-0005-0000-0000-0000D5140000}"/>
    <cellStyle name="Normal 2 8 2 2" xfId="2635" xr:uid="{00000000-0005-0000-0000-0000D6140000}"/>
    <cellStyle name="Normal 2 8 3" xfId="2636" xr:uid="{00000000-0005-0000-0000-0000D7140000}"/>
    <cellStyle name="Normal 2 8 3 2" xfId="2637" xr:uid="{00000000-0005-0000-0000-0000D8140000}"/>
    <cellStyle name="Normal 2 8 4" xfId="2638" xr:uid="{00000000-0005-0000-0000-0000D9140000}"/>
    <cellStyle name="Normal 2 8 4 2" xfId="2639" xr:uid="{00000000-0005-0000-0000-0000DA140000}"/>
    <cellStyle name="Normal 2 8 5" xfId="2640" xr:uid="{00000000-0005-0000-0000-0000DB140000}"/>
    <cellStyle name="Normal 2 8 5 2" xfId="2641" xr:uid="{00000000-0005-0000-0000-0000DC140000}"/>
    <cellStyle name="Normal 2 8 6" xfId="2642" xr:uid="{00000000-0005-0000-0000-0000DD140000}"/>
    <cellStyle name="Normal 2 8_Copy of Load schedule REGUS" xfId="2643" xr:uid="{00000000-0005-0000-0000-0000DE140000}"/>
    <cellStyle name="Normal 2 80" xfId="2644" xr:uid="{00000000-0005-0000-0000-0000DF140000}"/>
    <cellStyle name="Normal 2 80 2" xfId="2645" xr:uid="{00000000-0005-0000-0000-0000E0140000}"/>
    <cellStyle name="Normal 2 81" xfId="2646" xr:uid="{00000000-0005-0000-0000-0000E1140000}"/>
    <cellStyle name="Normal 2 81 2" xfId="2647" xr:uid="{00000000-0005-0000-0000-0000E2140000}"/>
    <cellStyle name="Normal 2 82" xfId="2648" xr:uid="{00000000-0005-0000-0000-0000E3140000}"/>
    <cellStyle name="Normal 2 82 2" xfId="2649" xr:uid="{00000000-0005-0000-0000-0000E4140000}"/>
    <cellStyle name="Normal 2 83" xfId="2650" xr:uid="{00000000-0005-0000-0000-0000E5140000}"/>
    <cellStyle name="Normal 2 83 2" xfId="2651" xr:uid="{00000000-0005-0000-0000-0000E6140000}"/>
    <cellStyle name="Normal 2 84" xfId="2652" xr:uid="{00000000-0005-0000-0000-0000E7140000}"/>
    <cellStyle name="Normal 2 84 2" xfId="2653" xr:uid="{00000000-0005-0000-0000-0000E8140000}"/>
    <cellStyle name="Normal 2 85" xfId="2654" xr:uid="{00000000-0005-0000-0000-0000E9140000}"/>
    <cellStyle name="Normal 2 85 2" xfId="2655" xr:uid="{00000000-0005-0000-0000-0000EA140000}"/>
    <cellStyle name="Normal 2 86" xfId="2656" xr:uid="{00000000-0005-0000-0000-0000EB140000}"/>
    <cellStyle name="Normal 2 86 2" xfId="2657" xr:uid="{00000000-0005-0000-0000-0000EC140000}"/>
    <cellStyle name="Normal 2 87" xfId="2658" xr:uid="{00000000-0005-0000-0000-0000ED140000}"/>
    <cellStyle name="Normal 2 87 2" xfId="2659" xr:uid="{00000000-0005-0000-0000-0000EE140000}"/>
    <cellStyle name="Normal 2 88" xfId="2660" xr:uid="{00000000-0005-0000-0000-0000EF140000}"/>
    <cellStyle name="Normal 2 89" xfId="2661" xr:uid="{00000000-0005-0000-0000-0000F0140000}"/>
    <cellStyle name="Normal 2 9" xfId="2662" xr:uid="{00000000-0005-0000-0000-0000F1140000}"/>
    <cellStyle name="Normal 2 9 2" xfId="2663" xr:uid="{00000000-0005-0000-0000-0000F2140000}"/>
    <cellStyle name="Normal 2 9 2 2" xfId="2664" xr:uid="{00000000-0005-0000-0000-0000F3140000}"/>
    <cellStyle name="Normal 2 9 3" xfId="2665" xr:uid="{00000000-0005-0000-0000-0000F4140000}"/>
    <cellStyle name="Normal 2 9 3 2" xfId="2666" xr:uid="{00000000-0005-0000-0000-0000F5140000}"/>
    <cellStyle name="Normal 2 9 4" xfId="2667" xr:uid="{00000000-0005-0000-0000-0000F6140000}"/>
    <cellStyle name="Normal 2 9 4 2" xfId="2668" xr:uid="{00000000-0005-0000-0000-0000F7140000}"/>
    <cellStyle name="Normal 2 9 5" xfId="2669" xr:uid="{00000000-0005-0000-0000-0000F8140000}"/>
    <cellStyle name="Normal 2 9 5 2" xfId="2670" xr:uid="{00000000-0005-0000-0000-0000F9140000}"/>
    <cellStyle name="Normal 2 9 6" xfId="2671" xr:uid="{00000000-0005-0000-0000-0000FA140000}"/>
    <cellStyle name="Normal 2 9_Copy of Load schedule REGUS" xfId="2672" xr:uid="{00000000-0005-0000-0000-0000FB140000}"/>
    <cellStyle name="Normal 2 90" xfId="2673" xr:uid="{00000000-0005-0000-0000-0000FC140000}"/>
    <cellStyle name="Normal 2 90 2" xfId="2674" xr:uid="{00000000-0005-0000-0000-0000FD140000}"/>
    <cellStyle name="Normal 2 91" xfId="2675" xr:uid="{00000000-0005-0000-0000-0000FE140000}"/>
    <cellStyle name="Normal 2 91 2" xfId="2676" xr:uid="{00000000-0005-0000-0000-0000FF140000}"/>
    <cellStyle name="Normal 2 92" xfId="2677" xr:uid="{00000000-0005-0000-0000-000000150000}"/>
    <cellStyle name="Normal 2 92 2" xfId="2678" xr:uid="{00000000-0005-0000-0000-000001150000}"/>
    <cellStyle name="Normal 2 93" xfId="2679" xr:uid="{00000000-0005-0000-0000-000002150000}"/>
    <cellStyle name="Normal 2 93 2" xfId="2680" xr:uid="{00000000-0005-0000-0000-000003150000}"/>
    <cellStyle name="Normal 2 94" xfId="2681" xr:uid="{00000000-0005-0000-0000-000004150000}"/>
    <cellStyle name="Normal 2 94 2" xfId="2682" xr:uid="{00000000-0005-0000-0000-000005150000}"/>
    <cellStyle name="Normal 2 95" xfId="2683" xr:uid="{00000000-0005-0000-0000-000006150000}"/>
    <cellStyle name="Normal 2 95 2" xfId="2684" xr:uid="{00000000-0005-0000-0000-000007150000}"/>
    <cellStyle name="Normal 2 96" xfId="2685" xr:uid="{00000000-0005-0000-0000-000008150000}"/>
    <cellStyle name="Normal 2 96 2" xfId="2686" xr:uid="{00000000-0005-0000-0000-000009150000}"/>
    <cellStyle name="Normal 2 97" xfId="2687" xr:uid="{00000000-0005-0000-0000-00000A150000}"/>
    <cellStyle name="Normal 2 97 2" xfId="2688" xr:uid="{00000000-0005-0000-0000-00000B150000}"/>
    <cellStyle name="Normal 2 98" xfId="2689" xr:uid="{00000000-0005-0000-0000-00000C150000}"/>
    <cellStyle name="Normal 2 98 2" xfId="5154" xr:uid="{00000000-0005-0000-0000-00000D150000}"/>
    <cellStyle name="Normal 2 99" xfId="2690" xr:uid="{00000000-0005-0000-0000-00000E150000}"/>
    <cellStyle name="Normal 2_2 Building works" xfId="478" xr:uid="{00000000-0005-0000-0000-00000F150000}"/>
    <cellStyle name="Normal 20" xfId="228" xr:uid="{00000000-0005-0000-0000-000010150000}"/>
    <cellStyle name="Normal 20 10" xfId="2691" xr:uid="{00000000-0005-0000-0000-000011150000}"/>
    <cellStyle name="Normal 20 10 2" xfId="2692" xr:uid="{00000000-0005-0000-0000-000012150000}"/>
    <cellStyle name="Normal 20 2" xfId="492" xr:uid="{00000000-0005-0000-0000-000013150000}"/>
    <cellStyle name="Normal 20 2 2" xfId="2694" xr:uid="{00000000-0005-0000-0000-000014150000}"/>
    <cellStyle name="Normal 20 2 2 2" xfId="2695" xr:uid="{00000000-0005-0000-0000-000015150000}"/>
    <cellStyle name="Normal 20 2 2 3" xfId="5917" xr:uid="{00000000-0005-0000-0000-000016150000}"/>
    <cellStyle name="Normal 20 2 3" xfId="2696" xr:uid="{00000000-0005-0000-0000-000017150000}"/>
    <cellStyle name="Normal 20 2 3 2" xfId="2697" xr:uid="{00000000-0005-0000-0000-000018150000}"/>
    <cellStyle name="Normal 20 2 3 3" xfId="5487" xr:uid="{00000000-0005-0000-0000-000019150000}"/>
    <cellStyle name="Normal 20 2 4" xfId="2698" xr:uid="{00000000-0005-0000-0000-00001A150000}"/>
    <cellStyle name="Normal 20 2 4 2" xfId="2699" xr:uid="{00000000-0005-0000-0000-00001B150000}"/>
    <cellStyle name="Normal 20 2 5" xfId="2700" xr:uid="{00000000-0005-0000-0000-00001C150000}"/>
    <cellStyle name="Normal 20 2 5 2" xfId="2701" xr:uid="{00000000-0005-0000-0000-00001D150000}"/>
    <cellStyle name="Normal 20 2 6" xfId="2702" xr:uid="{00000000-0005-0000-0000-00001E150000}"/>
    <cellStyle name="Normal 20 2 7" xfId="2693" xr:uid="{00000000-0005-0000-0000-00001F150000}"/>
    <cellStyle name="Normal 20 2_Copy of Load schedule REGUS" xfId="2703" xr:uid="{00000000-0005-0000-0000-000020150000}"/>
    <cellStyle name="Normal 20 3" xfId="2704" xr:uid="{00000000-0005-0000-0000-000021150000}"/>
    <cellStyle name="Normal 20 3 2" xfId="2705" xr:uid="{00000000-0005-0000-0000-000022150000}"/>
    <cellStyle name="Normal 20 3 2 2" xfId="2706" xr:uid="{00000000-0005-0000-0000-000023150000}"/>
    <cellStyle name="Normal 20 3 2 2 2" xfId="5024" xr:uid="{00000000-0005-0000-0000-000024150000}"/>
    <cellStyle name="Normal 20 3 2 3" xfId="4410" xr:uid="{00000000-0005-0000-0000-000025150000}"/>
    <cellStyle name="Normal 20 3 3" xfId="2707" xr:uid="{00000000-0005-0000-0000-000026150000}"/>
    <cellStyle name="Normal 20 3 3 2" xfId="2708" xr:uid="{00000000-0005-0000-0000-000027150000}"/>
    <cellStyle name="Normal 20 3 3 3" xfId="4714" xr:uid="{00000000-0005-0000-0000-000028150000}"/>
    <cellStyle name="Normal 20 3 4" xfId="2709" xr:uid="{00000000-0005-0000-0000-000029150000}"/>
    <cellStyle name="Normal 20 3 4 2" xfId="2710" xr:uid="{00000000-0005-0000-0000-00002A150000}"/>
    <cellStyle name="Normal 20 3 5" xfId="2711" xr:uid="{00000000-0005-0000-0000-00002B150000}"/>
    <cellStyle name="Normal 20 3 5 2" xfId="2712" xr:uid="{00000000-0005-0000-0000-00002C150000}"/>
    <cellStyle name="Normal 20 3 6" xfId="2713" xr:uid="{00000000-0005-0000-0000-00002D150000}"/>
    <cellStyle name="Normal 20 3 7" xfId="4094" xr:uid="{00000000-0005-0000-0000-00002E150000}"/>
    <cellStyle name="Normal 20 3_Copy of Load schedule REGUS" xfId="2714" xr:uid="{00000000-0005-0000-0000-00002F150000}"/>
    <cellStyle name="Normal 20 4" xfId="2715" xr:uid="{00000000-0005-0000-0000-000030150000}"/>
    <cellStyle name="Normal 20 4 2" xfId="2716" xr:uid="{00000000-0005-0000-0000-000031150000}"/>
    <cellStyle name="Normal 20 4 2 2" xfId="2717" xr:uid="{00000000-0005-0000-0000-000032150000}"/>
    <cellStyle name="Normal 20 4 2 3" xfId="4865" xr:uid="{00000000-0005-0000-0000-000033150000}"/>
    <cellStyle name="Normal 20 4 2 4" xfId="5830" xr:uid="{00000000-0005-0000-0000-000034150000}"/>
    <cellStyle name="Normal 20 4 3" xfId="2718" xr:uid="{00000000-0005-0000-0000-000035150000}"/>
    <cellStyle name="Normal 20 4 3 2" xfId="2719" xr:uid="{00000000-0005-0000-0000-000036150000}"/>
    <cellStyle name="Normal 20 4 4" xfId="2720" xr:uid="{00000000-0005-0000-0000-000037150000}"/>
    <cellStyle name="Normal 20 4 4 2" xfId="2721" xr:uid="{00000000-0005-0000-0000-000038150000}"/>
    <cellStyle name="Normal 20 4 5" xfId="2722" xr:uid="{00000000-0005-0000-0000-000039150000}"/>
    <cellStyle name="Normal 20 4 5 2" xfId="2723" xr:uid="{00000000-0005-0000-0000-00003A150000}"/>
    <cellStyle name="Normal 20 4 6" xfId="2724" xr:uid="{00000000-0005-0000-0000-00003B150000}"/>
    <cellStyle name="Normal 20 4 7" xfId="4251" xr:uid="{00000000-0005-0000-0000-00003C150000}"/>
    <cellStyle name="Normal 20 4_Copy of Load schedule REGUS" xfId="2725" xr:uid="{00000000-0005-0000-0000-00003D150000}"/>
    <cellStyle name="Normal 20 5" xfId="2726" xr:uid="{00000000-0005-0000-0000-00003E150000}"/>
    <cellStyle name="Normal 20 5 2" xfId="2727" xr:uid="{00000000-0005-0000-0000-00003F150000}"/>
    <cellStyle name="Normal 20 5 2 2" xfId="2728" xr:uid="{00000000-0005-0000-0000-000040150000}"/>
    <cellStyle name="Normal 20 5 3" xfId="2729" xr:uid="{00000000-0005-0000-0000-000041150000}"/>
    <cellStyle name="Normal 20 5 3 2" xfId="2730" xr:uid="{00000000-0005-0000-0000-000042150000}"/>
    <cellStyle name="Normal 20 5 4" xfId="2731" xr:uid="{00000000-0005-0000-0000-000043150000}"/>
    <cellStyle name="Normal 20 5 4 2" xfId="2732" xr:uid="{00000000-0005-0000-0000-000044150000}"/>
    <cellStyle name="Normal 20 5 5" xfId="2733" xr:uid="{00000000-0005-0000-0000-000045150000}"/>
    <cellStyle name="Normal 20 5 5 2" xfId="2734" xr:uid="{00000000-0005-0000-0000-000046150000}"/>
    <cellStyle name="Normal 20 5 6" xfId="2735" xr:uid="{00000000-0005-0000-0000-000047150000}"/>
    <cellStyle name="Normal 20 5 7" xfId="4564" xr:uid="{00000000-0005-0000-0000-000048150000}"/>
    <cellStyle name="Normal 20 5 8" xfId="5374" xr:uid="{00000000-0005-0000-0000-000049150000}"/>
    <cellStyle name="Normal 20 5_Copy of Load schedule REGUS" xfId="2736" xr:uid="{00000000-0005-0000-0000-00004A150000}"/>
    <cellStyle name="Normal 20 6" xfId="2737" xr:uid="{00000000-0005-0000-0000-00004B150000}"/>
    <cellStyle name="Normal 20 6 2" xfId="2738" xr:uid="{00000000-0005-0000-0000-00004C150000}"/>
    <cellStyle name="Normal 20 6 2 2" xfId="2739" xr:uid="{00000000-0005-0000-0000-00004D150000}"/>
    <cellStyle name="Normal 20 6 3" xfId="2740" xr:uid="{00000000-0005-0000-0000-00004E150000}"/>
    <cellStyle name="Normal 20 6 3 2" xfId="2741" xr:uid="{00000000-0005-0000-0000-00004F150000}"/>
    <cellStyle name="Normal 20 6 4" xfId="2742" xr:uid="{00000000-0005-0000-0000-000050150000}"/>
    <cellStyle name="Normal 20 6 4 2" xfId="2743" xr:uid="{00000000-0005-0000-0000-000051150000}"/>
    <cellStyle name="Normal 20 6 5" xfId="2744" xr:uid="{00000000-0005-0000-0000-000052150000}"/>
    <cellStyle name="Normal 20 6 5 2" xfId="2745" xr:uid="{00000000-0005-0000-0000-000053150000}"/>
    <cellStyle name="Normal 20 6 6" xfId="2746" xr:uid="{00000000-0005-0000-0000-000054150000}"/>
    <cellStyle name="Normal 20 6_Copy of Load schedule REGUS" xfId="2747" xr:uid="{00000000-0005-0000-0000-000055150000}"/>
    <cellStyle name="Normal 20 7" xfId="2748" xr:uid="{00000000-0005-0000-0000-000056150000}"/>
    <cellStyle name="Normal 20 7 2" xfId="2749" xr:uid="{00000000-0005-0000-0000-000057150000}"/>
    <cellStyle name="Normal 20 8" xfId="2750" xr:uid="{00000000-0005-0000-0000-000058150000}"/>
    <cellStyle name="Normal 20 8 2" xfId="2751" xr:uid="{00000000-0005-0000-0000-000059150000}"/>
    <cellStyle name="Normal 20 9" xfId="2752" xr:uid="{00000000-0005-0000-0000-00005A150000}"/>
    <cellStyle name="Normal 20 9 2" xfId="2753" xr:uid="{00000000-0005-0000-0000-00005B150000}"/>
    <cellStyle name="Normal 20_Copy of Load schedule REGUS" xfId="2754" xr:uid="{00000000-0005-0000-0000-00005C150000}"/>
    <cellStyle name="Normal 21" xfId="189" xr:uid="{00000000-0005-0000-0000-00005D150000}"/>
    <cellStyle name="Normal 21 2" xfId="493" xr:uid="{00000000-0005-0000-0000-00005E150000}"/>
    <cellStyle name="Normal 21 2 2" xfId="2755" xr:uid="{00000000-0005-0000-0000-00005F150000}"/>
    <cellStyle name="Normal 21 2 3" xfId="5464" xr:uid="{00000000-0005-0000-0000-000060150000}"/>
    <cellStyle name="Normal 21 3" xfId="465" xr:uid="{00000000-0005-0000-0000-000061150000}"/>
    <cellStyle name="Normal 21 3 2" xfId="2756" xr:uid="{00000000-0005-0000-0000-000062150000}"/>
    <cellStyle name="Normal 21 3 3" xfId="5583" xr:uid="{00000000-0005-0000-0000-000063150000}"/>
    <cellStyle name="Normal 21 4" xfId="2757" xr:uid="{00000000-0005-0000-0000-000064150000}"/>
    <cellStyle name="Normal 21 4 2" xfId="5350" xr:uid="{00000000-0005-0000-0000-000065150000}"/>
    <cellStyle name="Normal 21 5" xfId="5181" xr:uid="{00000000-0005-0000-0000-000066150000}"/>
    <cellStyle name="Normal 21_BOQ-05.04.12(from Dhinesh)updated" xfId="2758" xr:uid="{00000000-0005-0000-0000-000067150000}"/>
    <cellStyle name="Normal 22" xfId="229" xr:uid="{00000000-0005-0000-0000-000068150000}"/>
    <cellStyle name="Normal 22 2" xfId="494" xr:uid="{00000000-0005-0000-0000-000069150000}"/>
    <cellStyle name="Normal 22 2 2" xfId="2760" xr:uid="{00000000-0005-0000-0000-00006A150000}"/>
    <cellStyle name="Normal 22 2 2 2" xfId="2761" xr:uid="{00000000-0005-0000-0000-00006B150000}"/>
    <cellStyle name="Normal 22 2 2 3" xfId="5918" xr:uid="{00000000-0005-0000-0000-00006C150000}"/>
    <cellStyle name="Normal 22 2 3" xfId="2762" xr:uid="{00000000-0005-0000-0000-00006D150000}"/>
    <cellStyle name="Normal 22 2 3 2" xfId="5488" xr:uid="{00000000-0005-0000-0000-00006E150000}"/>
    <cellStyle name="Normal 22 2 4" xfId="2759" xr:uid="{00000000-0005-0000-0000-00006F150000}"/>
    <cellStyle name="Normal 22 2 5" xfId="3968" xr:uid="{00000000-0005-0000-0000-000070150000}"/>
    <cellStyle name="Normal 22 2_New Costing Template" xfId="2763" xr:uid="{00000000-0005-0000-0000-000071150000}"/>
    <cellStyle name="Normal 22 3" xfId="2764" xr:uid="{00000000-0005-0000-0000-000072150000}"/>
    <cellStyle name="Normal 22 3 2" xfId="2765" xr:uid="{00000000-0005-0000-0000-000073150000}"/>
    <cellStyle name="Normal 22 3 2 2" xfId="5025" xr:uid="{00000000-0005-0000-0000-000074150000}"/>
    <cellStyle name="Normal 22 3 2 3" xfId="4411" xr:uid="{00000000-0005-0000-0000-000075150000}"/>
    <cellStyle name="Normal 22 3 3" xfId="4715" xr:uid="{00000000-0005-0000-0000-000076150000}"/>
    <cellStyle name="Normal 22 3 3 2" xfId="5584" xr:uid="{00000000-0005-0000-0000-000077150000}"/>
    <cellStyle name="Normal 22 3 4" xfId="4095" xr:uid="{00000000-0005-0000-0000-000078150000}"/>
    <cellStyle name="Normal 22 4" xfId="2766" xr:uid="{00000000-0005-0000-0000-000079150000}"/>
    <cellStyle name="Normal 22 4 2" xfId="2767" xr:uid="{00000000-0005-0000-0000-00007A150000}"/>
    <cellStyle name="Normal 22 4 2 2" xfId="4866" xr:uid="{00000000-0005-0000-0000-00007B150000}"/>
    <cellStyle name="Normal 22 4 2 3" xfId="5831" xr:uid="{00000000-0005-0000-0000-00007C150000}"/>
    <cellStyle name="Normal 22 4 3" xfId="4252" xr:uid="{00000000-0005-0000-0000-00007D150000}"/>
    <cellStyle name="Normal 22 5" xfId="2768" xr:uid="{00000000-0005-0000-0000-00007E150000}"/>
    <cellStyle name="Normal 22 5 2" xfId="2769" xr:uid="{00000000-0005-0000-0000-00007F150000}"/>
    <cellStyle name="Normal 22 5 3" xfId="4565" xr:uid="{00000000-0005-0000-0000-000080150000}"/>
    <cellStyle name="Normal 22 5 4" xfId="5375" xr:uid="{00000000-0005-0000-0000-000081150000}"/>
    <cellStyle name="Normal 22 6" xfId="2770" xr:uid="{00000000-0005-0000-0000-000082150000}"/>
    <cellStyle name="Normal 22 6 2" xfId="2771" xr:uid="{00000000-0005-0000-0000-000083150000}"/>
    <cellStyle name="Normal 22 7" xfId="2772" xr:uid="{00000000-0005-0000-0000-000084150000}"/>
    <cellStyle name="Normal 22_BOQ-05.04.12(from Dhinesh)updated" xfId="2773" xr:uid="{00000000-0005-0000-0000-000085150000}"/>
    <cellStyle name="Normal 222" xfId="5265" xr:uid="{00000000-0005-0000-0000-000086150000}"/>
    <cellStyle name="Normal 222 2" xfId="5271" xr:uid="{00000000-0005-0000-0000-000087150000}"/>
    <cellStyle name="Normal 226" xfId="5264" xr:uid="{00000000-0005-0000-0000-000088150000}"/>
    <cellStyle name="Normal 226 2" xfId="5270" xr:uid="{00000000-0005-0000-0000-000089150000}"/>
    <cellStyle name="Normal 23" xfId="230" xr:uid="{00000000-0005-0000-0000-00008A150000}"/>
    <cellStyle name="Normal 23 2" xfId="495" xr:uid="{00000000-0005-0000-0000-00008B150000}"/>
    <cellStyle name="Normal 23 2 2" xfId="2775" xr:uid="{00000000-0005-0000-0000-00008C150000}"/>
    <cellStyle name="Normal 23 2 2 2" xfId="5919" xr:uid="{00000000-0005-0000-0000-00008D150000}"/>
    <cellStyle name="Normal 23 2 3" xfId="2774" xr:uid="{00000000-0005-0000-0000-00008E150000}"/>
    <cellStyle name="Normal 23 2 3 2" xfId="5489" xr:uid="{00000000-0005-0000-0000-00008F150000}"/>
    <cellStyle name="Normal 23 3" xfId="4096" xr:uid="{00000000-0005-0000-0000-000090150000}"/>
    <cellStyle name="Normal 23 3 2" xfId="4412" xr:uid="{00000000-0005-0000-0000-000091150000}"/>
    <cellStyle name="Normal 23 3 2 2" xfId="5026" xr:uid="{00000000-0005-0000-0000-000092150000}"/>
    <cellStyle name="Normal 23 3 3" xfId="4716" xr:uid="{00000000-0005-0000-0000-000093150000}"/>
    <cellStyle name="Normal 23 3 3 2" xfId="5585" xr:uid="{00000000-0005-0000-0000-000094150000}"/>
    <cellStyle name="Normal 23 4" xfId="4253" xr:uid="{00000000-0005-0000-0000-000095150000}"/>
    <cellStyle name="Normal 23 4 2" xfId="4867" xr:uid="{00000000-0005-0000-0000-000096150000}"/>
    <cellStyle name="Normal 23 4 2 2" xfId="5832" xr:uid="{00000000-0005-0000-0000-000097150000}"/>
    <cellStyle name="Normal 23 5" xfId="4566" xr:uid="{00000000-0005-0000-0000-000098150000}"/>
    <cellStyle name="Normal 23 5 2" xfId="5376" xr:uid="{00000000-0005-0000-0000-000099150000}"/>
    <cellStyle name="Normal 23_Copy of Load schedule REGUS" xfId="2776" xr:uid="{00000000-0005-0000-0000-00009A150000}"/>
    <cellStyle name="Normal 230" xfId="5269" xr:uid="{00000000-0005-0000-0000-00009B150000}"/>
    <cellStyle name="Normal 24" xfId="231" xr:uid="{00000000-0005-0000-0000-00009C150000}"/>
    <cellStyle name="Normal 24 2" xfId="496" xr:uid="{00000000-0005-0000-0000-00009D150000}"/>
    <cellStyle name="Normal 24 2 2" xfId="2778" xr:uid="{00000000-0005-0000-0000-00009E150000}"/>
    <cellStyle name="Normal 24 2 3" xfId="2777" xr:uid="{00000000-0005-0000-0000-00009F150000}"/>
    <cellStyle name="Normal 24 2 3 2" xfId="5920" xr:uid="{00000000-0005-0000-0000-0000A0150000}"/>
    <cellStyle name="Normal 24 2 4" xfId="5490" xr:uid="{00000000-0005-0000-0000-0000A1150000}"/>
    <cellStyle name="Normal 24 3" xfId="3969" xr:uid="{00000000-0005-0000-0000-0000A2150000}"/>
    <cellStyle name="Normal 24 4" xfId="4097" xr:uid="{00000000-0005-0000-0000-0000A3150000}"/>
    <cellStyle name="Normal 24 4 2" xfId="4413" xr:uid="{00000000-0005-0000-0000-0000A4150000}"/>
    <cellStyle name="Normal 24 4 2 2" xfId="5027" xr:uid="{00000000-0005-0000-0000-0000A5150000}"/>
    <cellStyle name="Normal 24 4 3" xfId="4717" xr:uid="{00000000-0005-0000-0000-0000A6150000}"/>
    <cellStyle name="Normal 24 4 3 2" xfId="5833" xr:uid="{00000000-0005-0000-0000-0000A7150000}"/>
    <cellStyle name="Normal 24 5" xfId="4254" xr:uid="{00000000-0005-0000-0000-0000A8150000}"/>
    <cellStyle name="Normal 24 5 2" xfId="4868" xr:uid="{00000000-0005-0000-0000-0000A9150000}"/>
    <cellStyle name="Normal 24 6" xfId="4567" xr:uid="{00000000-0005-0000-0000-0000AA150000}"/>
    <cellStyle name="Normal 24 6 2" xfId="5377" xr:uid="{00000000-0005-0000-0000-0000AB150000}"/>
    <cellStyle name="Normal 24_BOQ-05.04.12(from Dhinesh)updated" xfId="2779" xr:uid="{00000000-0005-0000-0000-0000AC150000}"/>
    <cellStyle name="Normal 25" xfId="232" xr:uid="{00000000-0005-0000-0000-0000AD150000}"/>
    <cellStyle name="Normal 25 2" xfId="497" xr:uid="{00000000-0005-0000-0000-0000AE150000}"/>
    <cellStyle name="Normal 25 2 2" xfId="2781" xr:uid="{00000000-0005-0000-0000-0000AF150000}"/>
    <cellStyle name="Normal 25 2 2 2" xfId="5921" xr:uid="{00000000-0005-0000-0000-0000B0150000}"/>
    <cellStyle name="Normal 25 2 3" xfId="2780" xr:uid="{00000000-0005-0000-0000-0000B1150000}"/>
    <cellStyle name="Normal 25 2 3 2" xfId="5491" xr:uid="{00000000-0005-0000-0000-0000B2150000}"/>
    <cellStyle name="Normal 25 2 4" xfId="3970" xr:uid="{00000000-0005-0000-0000-0000B3150000}"/>
    <cellStyle name="Normal 25 3" xfId="2782" xr:uid="{00000000-0005-0000-0000-0000B4150000}"/>
    <cellStyle name="Normal 25 3 2" xfId="2783" xr:uid="{00000000-0005-0000-0000-0000B5150000}"/>
    <cellStyle name="Normal 25 3 2 2" xfId="5028" xr:uid="{00000000-0005-0000-0000-0000B6150000}"/>
    <cellStyle name="Normal 25 3 2 3" xfId="4414" xr:uid="{00000000-0005-0000-0000-0000B7150000}"/>
    <cellStyle name="Normal 25 3 3" xfId="4718" xr:uid="{00000000-0005-0000-0000-0000B8150000}"/>
    <cellStyle name="Normal 25 3 3 2" xfId="5586" xr:uid="{00000000-0005-0000-0000-0000B9150000}"/>
    <cellStyle name="Normal 25 3 4" xfId="4098" xr:uid="{00000000-0005-0000-0000-0000BA150000}"/>
    <cellStyle name="Normal 25 4" xfId="4255" xr:uid="{00000000-0005-0000-0000-0000BB150000}"/>
    <cellStyle name="Normal 25 4 2" xfId="4869" xr:uid="{00000000-0005-0000-0000-0000BC150000}"/>
    <cellStyle name="Normal 25 4 2 2" xfId="5834" xr:uid="{00000000-0005-0000-0000-0000BD150000}"/>
    <cellStyle name="Normal 25 5" xfId="4568" xr:uid="{00000000-0005-0000-0000-0000BE150000}"/>
    <cellStyle name="Normal 25 5 2" xfId="5378" xr:uid="{00000000-0005-0000-0000-0000BF150000}"/>
    <cellStyle name="Normal 25_New Costing Template" xfId="2784" xr:uid="{00000000-0005-0000-0000-0000C0150000}"/>
    <cellStyle name="Normal 26" xfId="233" xr:uid="{00000000-0005-0000-0000-0000C1150000}"/>
    <cellStyle name="Normal 26 2" xfId="498" xr:uid="{00000000-0005-0000-0000-0000C2150000}"/>
    <cellStyle name="Normal 26 2 2" xfId="3971" xr:uid="{00000000-0005-0000-0000-0000C3150000}"/>
    <cellStyle name="Normal 26 2 2 2" xfId="5922" xr:uid="{00000000-0005-0000-0000-0000C4150000}"/>
    <cellStyle name="Normal 26 2 3" xfId="5492" xr:uid="{00000000-0005-0000-0000-0000C5150000}"/>
    <cellStyle name="Normal 26 3" xfId="4099" xr:uid="{00000000-0005-0000-0000-0000C6150000}"/>
    <cellStyle name="Normal 26 3 2" xfId="4415" xr:uid="{00000000-0005-0000-0000-0000C7150000}"/>
    <cellStyle name="Normal 26 3 2 2" xfId="5029" xr:uid="{00000000-0005-0000-0000-0000C8150000}"/>
    <cellStyle name="Normal 26 3 3" xfId="4719" xr:uid="{00000000-0005-0000-0000-0000C9150000}"/>
    <cellStyle name="Normal 26 3 3 2" xfId="5587" xr:uid="{00000000-0005-0000-0000-0000CA150000}"/>
    <cellStyle name="Normal 26 4" xfId="4256" xr:uid="{00000000-0005-0000-0000-0000CB150000}"/>
    <cellStyle name="Normal 26 4 2" xfId="4870" xr:uid="{00000000-0005-0000-0000-0000CC150000}"/>
    <cellStyle name="Normal 26 4 2 2" xfId="5835" xr:uid="{00000000-0005-0000-0000-0000CD150000}"/>
    <cellStyle name="Normal 26 5" xfId="4569" xr:uid="{00000000-0005-0000-0000-0000CE150000}"/>
    <cellStyle name="Normal 26 5 2" xfId="5379" xr:uid="{00000000-0005-0000-0000-0000CF150000}"/>
    <cellStyle name="Normal 27" xfId="234" xr:uid="{00000000-0005-0000-0000-0000D0150000}"/>
    <cellStyle name="Normal 27 2" xfId="499" xr:uid="{00000000-0005-0000-0000-0000D1150000}"/>
    <cellStyle name="Normal 27 2 2" xfId="2786" xr:uid="{00000000-0005-0000-0000-0000D2150000}"/>
    <cellStyle name="Normal 27 2 2 2" xfId="5923" xr:uid="{00000000-0005-0000-0000-0000D3150000}"/>
    <cellStyle name="Normal 27 2 3" xfId="2785" xr:uid="{00000000-0005-0000-0000-0000D4150000}"/>
    <cellStyle name="Normal 27 2 3 2" xfId="5493" xr:uid="{00000000-0005-0000-0000-0000D5150000}"/>
    <cellStyle name="Normal 27 3" xfId="4100" xr:uid="{00000000-0005-0000-0000-0000D6150000}"/>
    <cellStyle name="Normal 27 3 2" xfId="4416" xr:uid="{00000000-0005-0000-0000-0000D7150000}"/>
    <cellStyle name="Normal 27 3 2 2" xfId="5030" xr:uid="{00000000-0005-0000-0000-0000D8150000}"/>
    <cellStyle name="Normal 27 3 3" xfId="4720" xr:uid="{00000000-0005-0000-0000-0000D9150000}"/>
    <cellStyle name="Normal 27 3 3 2" xfId="5588" xr:uid="{00000000-0005-0000-0000-0000DA150000}"/>
    <cellStyle name="Normal 27 4" xfId="4257" xr:uid="{00000000-0005-0000-0000-0000DB150000}"/>
    <cellStyle name="Normal 27 4 2" xfId="4871" xr:uid="{00000000-0005-0000-0000-0000DC150000}"/>
    <cellStyle name="Normal 27 4 2 2" xfId="5836" xr:uid="{00000000-0005-0000-0000-0000DD150000}"/>
    <cellStyle name="Normal 27 5" xfId="4570" xr:uid="{00000000-0005-0000-0000-0000DE150000}"/>
    <cellStyle name="Normal 27 5 2" xfId="5380" xr:uid="{00000000-0005-0000-0000-0000DF150000}"/>
    <cellStyle name="Normal 28" xfId="235" xr:uid="{00000000-0005-0000-0000-0000E0150000}"/>
    <cellStyle name="Normal 28 2" xfId="500" xr:uid="{00000000-0005-0000-0000-0000E1150000}"/>
    <cellStyle name="Normal 28 2 2" xfId="2788" xr:uid="{00000000-0005-0000-0000-0000E2150000}"/>
    <cellStyle name="Normal 28 2 2 2" xfId="5924" xr:uid="{00000000-0005-0000-0000-0000E3150000}"/>
    <cellStyle name="Normal 28 2 3" xfId="2787" xr:uid="{00000000-0005-0000-0000-0000E4150000}"/>
    <cellStyle name="Normal 28 2 3 2" xfId="5494" xr:uid="{00000000-0005-0000-0000-0000E5150000}"/>
    <cellStyle name="Normal 28 3" xfId="4101" xr:uid="{00000000-0005-0000-0000-0000E6150000}"/>
    <cellStyle name="Normal 28 3 2" xfId="4417" xr:uid="{00000000-0005-0000-0000-0000E7150000}"/>
    <cellStyle name="Normal 28 3 2 2" xfId="5031" xr:uid="{00000000-0005-0000-0000-0000E8150000}"/>
    <cellStyle name="Normal 28 3 3" xfId="4721" xr:uid="{00000000-0005-0000-0000-0000E9150000}"/>
    <cellStyle name="Normal 28 3 3 2" xfId="5589" xr:uid="{00000000-0005-0000-0000-0000EA150000}"/>
    <cellStyle name="Normal 28 4" xfId="4258" xr:uid="{00000000-0005-0000-0000-0000EB150000}"/>
    <cellStyle name="Normal 28 4 2" xfId="4872" xr:uid="{00000000-0005-0000-0000-0000EC150000}"/>
    <cellStyle name="Normal 28 4 2 2" xfId="5837" xr:uid="{00000000-0005-0000-0000-0000ED150000}"/>
    <cellStyle name="Normal 28 5" xfId="4571" xr:uid="{00000000-0005-0000-0000-0000EE150000}"/>
    <cellStyle name="Normal 28 5 2" xfId="5381" xr:uid="{00000000-0005-0000-0000-0000EF150000}"/>
    <cellStyle name="Normal 29" xfId="236" xr:uid="{00000000-0005-0000-0000-0000F0150000}"/>
    <cellStyle name="Normal 29 2" xfId="501" xr:uid="{00000000-0005-0000-0000-0000F1150000}"/>
    <cellStyle name="Normal 29 2 2" xfId="3972" xr:uid="{00000000-0005-0000-0000-0000F2150000}"/>
    <cellStyle name="Normal 29 2 2 2" xfId="5925" xr:uid="{00000000-0005-0000-0000-0000F3150000}"/>
    <cellStyle name="Normal 29 2 3" xfId="5495" xr:uid="{00000000-0005-0000-0000-0000F4150000}"/>
    <cellStyle name="Normal 29 3" xfId="4102" xr:uid="{00000000-0005-0000-0000-0000F5150000}"/>
    <cellStyle name="Normal 29 3 2" xfId="4418" xr:uid="{00000000-0005-0000-0000-0000F6150000}"/>
    <cellStyle name="Normal 29 3 2 2" xfId="5032" xr:uid="{00000000-0005-0000-0000-0000F7150000}"/>
    <cellStyle name="Normal 29 3 3" xfId="4722" xr:uid="{00000000-0005-0000-0000-0000F8150000}"/>
    <cellStyle name="Normal 29 3 3 2" xfId="5590" xr:uid="{00000000-0005-0000-0000-0000F9150000}"/>
    <cellStyle name="Normal 29 4" xfId="4259" xr:uid="{00000000-0005-0000-0000-0000FA150000}"/>
    <cellStyle name="Normal 29 4 2" xfId="4873" xr:uid="{00000000-0005-0000-0000-0000FB150000}"/>
    <cellStyle name="Normal 29 4 2 2" xfId="5838" xr:uid="{00000000-0005-0000-0000-0000FC150000}"/>
    <cellStyle name="Normal 29 5" xfId="4572" xr:uid="{00000000-0005-0000-0000-0000FD150000}"/>
    <cellStyle name="Normal 29 5 2" xfId="5382" xr:uid="{00000000-0005-0000-0000-0000FE150000}"/>
    <cellStyle name="Normal 3" xfId="6" xr:uid="{00000000-0005-0000-0000-0000FF150000}"/>
    <cellStyle name="Normal 3 10" xfId="2789" xr:uid="{00000000-0005-0000-0000-000000160000}"/>
    <cellStyle name="Normal 3 10 2" xfId="2790" xr:uid="{00000000-0005-0000-0000-000001160000}"/>
    <cellStyle name="Normal 3 11" xfId="2791" xr:uid="{00000000-0005-0000-0000-000002160000}"/>
    <cellStyle name="Normal 3 11 2" xfId="2792" xr:uid="{00000000-0005-0000-0000-000003160000}"/>
    <cellStyle name="Normal 3 12" xfId="2793" xr:uid="{00000000-0005-0000-0000-000004160000}"/>
    <cellStyle name="Normal 3 12 2" xfId="2794" xr:uid="{00000000-0005-0000-0000-000005160000}"/>
    <cellStyle name="Normal 3 13" xfId="2795" xr:uid="{00000000-0005-0000-0000-000006160000}"/>
    <cellStyle name="Normal 3 13 2" xfId="2796" xr:uid="{00000000-0005-0000-0000-000007160000}"/>
    <cellStyle name="Normal 3 2" xfId="7" xr:uid="{00000000-0005-0000-0000-000008160000}"/>
    <cellStyle name="Normal 3 2 2" xfId="14" xr:uid="{00000000-0005-0000-0000-000009160000}"/>
    <cellStyle name="Normal 3 2 2 2" xfId="572" xr:uid="{00000000-0005-0000-0000-00000A160000}"/>
    <cellStyle name="Normal 3 2 2 2 2" xfId="5446" xr:uid="{00000000-0005-0000-0000-00000B160000}"/>
    <cellStyle name="Normal 3 2 2 3" xfId="5328" xr:uid="{00000000-0005-0000-0000-00000C160000}"/>
    <cellStyle name="Normal 3 2 3" xfId="190" xr:uid="{00000000-0005-0000-0000-00000D160000}"/>
    <cellStyle name="Normal 3 2 3 2" xfId="191" xr:uid="{00000000-0005-0000-0000-00000E160000}"/>
    <cellStyle name="Normal 3 2 3 2 2" xfId="2797" xr:uid="{00000000-0005-0000-0000-00000F160000}"/>
    <cellStyle name="Normal 3 2 3 2 2 2" xfId="4399" xr:uid="{00000000-0005-0000-0000-000010160000}"/>
    <cellStyle name="Normal 3 2 3 2 2 2 2" xfId="5013" xr:uid="{00000000-0005-0000-0000-000011160000}"/>
    <cellStyle name="Normal 3 2 3 2 2 2 2 2" xfId="5908" xr:uid="{00000000-0005-0000-0000-000012160000}"/>
    <cellStyle name="Normal 3 2 3 2 2 3" xfId="4703" xr:uid="{00000000-0005-0000-0000-000013160000}"/>
    <cellStyle name="Normal 3 2 3 2 2 3 2" xfId="5466" xr:uid="{00000000-0005-0000-0000-000014160000}"/>
    <cellStyle name="Normal 3 2 3 2 3" xfId="4240" xr:uid="{00000000-0005-0000-0000-000015160000}"/>
    <cellStyle name="Normal 3 2 3 2 3 2" xfId="4854" xr:uid="{00000000-0005-0000-0000-000016160000}"/>
    <cellStyle name="Normal 3 2 3 2 3 2 2" xfId="5821" xr:uid="{00000000-0005-0000-0000-000017160000}"/>
    <cellStyle name="Normal 3 2 3 2 4" xfId="4553" xr:uid="{00000000-0005-0000-0000-000018160000}"/>
    <cellStyle name="Normal 3 2 3 2 4 2" xfId="5352" xr:uid="{00000000-0005-0000-0000-000019160000}"/>
    <cellStyle name="Normal 3 2 3 3" xfId="2798" xr:uid="{00000000-0005-0000-0000-00001A160000}"/>
    <cellStyle name="Normal 3 2 3 3 2" xfId="4083" xr:uid="{00000000-0005-0000-0000-00001B160000}"/>
    <cellStyle name="Normal 3 2 3 3 2 2" xfId="4398" xr:uid="{00000000-0005-0000-0000-00001C160000}"/>
    <cellStyle name="Normal 3 2 3 3 2 2 2" xfId="5012" xr:uid="{00000000-0005-0000-0000-00001D160000}"/>
    <cellStyle name="Normal 3 2 3 3 2 3" xfId="4702" xr:uid="{00000000-0005-0000-0000-00001E160000}"/>
    <cellStyle name="Normal 3 2 3 3 2 3 2" xfId="5907" xr:uid="{00000000-0005-0000-0000-00001F160000}"/>
    <cellStyle name="Normal 3 2 3 3 3" xfId="4239" xr:uid="{00000000-0005-0000-0000-000020160000}"/>
    <cellStyle name="Normal 3 2 3 3 3 2" xfId="4853" xr:uid="{00000000-0005-0000-0000-000021160000}"/>
    <cellStyle name="Normal 3 2 3 3 4" xfId="4552" xr:uid="{00000000-0005-0000-0000-000022160000}"/>
    <cellStyle name="Normal 3 2 3 3 4 2" xfId="5465" xr:uid="{00000000-0005-0000-0000-000023160000}"/>
    <cellStyle name="Normal 3 2 3 4" xfId="4041" xr:uid="{00000000-0005-0000-0000-000024160000}"/>
    <cellStyle name="Normal 3 2 3 4 2" xfId="4359" xr:uid="{00000000-0005-0000-0000-000025160000}"/>
    <cellStyle name="Normal 3 2 3 4 2 2" xfId="4973" xr:uid="{00000000-0005-0000-0000-000026160000}"/>
    <cellStyle name="Normal 3 2 3 4 3" xfId="4663" xr:uid="{00000000-0005-0000-0000-000027160000}"/>
    <cellStyle name="Normal 3 2 3 4 3 2" xfId="5820" xr:uid="{00000000-0005-0000-0000-000028160000}"/>
    <cellStyle name="Normal 3 2 3 5" xfId="4193" xr:uid="{00000000-0005-0000-0000-000029160000}"/>
    <cellStyle name="Normal 3 2 3 5 2" xfId="4807" xr:uid="{00000000-0005-0000-0000-00002A160000}"/>
    <cellStyle name="Normal 3 2 3 6" xfId="4505" xr:uid="{00000000-0005-0000-0000-00002B160000}"/>
    <cellStyle name="Normal 3 2 3 6 2" xfId="5351" xr:uid="{00000000-0005-0000-0000-00002C160000}"/>
    <cellStyle name="Normal 3 2 4" xfId="2799" xr:uid="{00000000-0005-0000-0000-00002D160000}"/>
    <cellStyle name="Normal 3 2 4 2" xfId="2800" xr:uid="{00000000-0005-0000-0000-00002E160000}"/>
    <cellStyle name="Normal 3 2 4 2 2" xfId="4959" xr:uid="{00000000-0005-0000-0000-00002F160000}"/>
    <cellStyle name="Normal 3 2 4 2 3" xfId="4345" xr:uid="{00000000-0005-0000-0000-000030160000}"/>
    <cellStyle name="Normal 3 2 4 3" xfId="4649" xr:uid="{00000000-0005-0000-0000-000031160000}"/>
    <cellStyle name="Normal 3 2 4 3 2" xfId="5443" xr:uid="{00000000-0005-0000-0000-000032160000}"/>
    <cellStyle name="Normal 3 2 4 4" xfId="4027" xr:uid="{00000000-0005-0000-0000-000033160000}"/>
    <cellStyle name="Normal 3 2 5" xfId="2801" xr:uid="{00000000-0005-0000-0000-000034160000}"/>
    <cellStyle name="Normal 3 2 5 2" xfId="2802" xr:uid="{00000000-0005-0000-0000-000035160000}"/>
    <cellStyle name="Normal 3 2 5 2 2" xfId="4790" xr:uid="{00000000-0005-0000-0000-000036160000}"/>
    <cellStyle name="Normal 3 2 5 3" xfId="4176" xr:uid="{00000000-0005-0000-0000-000037160000}"/>
    <cellStyle name="Normal 3 2 6" xfId="2803" xr:uid="{00000000-0005-0000-0000-000038160000}"/>
    <cellStyle name="Normal 3 2 6 2" xfId="4490" xr:uid="{00000000-0005-0000-0000-000039160000}"/>
    <cellStyle name="Normal 3 2 6 3" xfId="5326" xr:uid="{00000000-0005-0000-0000-00003A160000}"/>
    <cellStyle name="Normal 3 2 7" xfId="5299" xr:uid="{00000000-0005-0000-0000-00003B160000}"/>
    <cellStyle name="Normal 3 2 7 2" xfId="5780" xr:uid="{00000000-0005-0000-0000-00003C160000}"/>
    <cellStyle name="Normal 3 2 8" xfId="5752" xr:uid="{00000000-0005-0000-0000-00003D160000}"/>
    <cellStyle name="Normal 3 2 9" xfId="5159" xr:uid="{00000000-0005-0000-0000-00003E160000}"/>
    <cellStyle name="Normal 3 2_Copy of Load schedule REGUS" xfId="2804" xr:uid="{00000000-0005-0000-0000-00003F160000}"/>
    <cellStyle name="Normal 3 3" xfId="2805" xr:uid="{00000000-0005-0000-0000-000040160000}"/>
    <cellStyle name="Normal 3 3 2" xfId="2806" xr:uid="{00000000-0005-0000-0000-000041160000}"/>
    <cellStyle name="Normal 3 3 2 2" xfId="2807" xr:uid="{00000000-0005-0000-0000-000042160000}"/>
    <cellStyle name="Normal 3 3 2 3" xfId="5591" xr:uid="{00000000-0005-0000-0000-000043160000}"/>
    <cellStyle name="Normal 3 3 3" xfId="2808" xr:uid="{00000000-0005-0000-0000-000044160000}"/>
    <cellStyle name="Normal 3 3 3 2" xfId="2809" xr:uid="{00000000-0005-0000-0000-000045160000}"/>
    <cellStyle name="Normal 3 3 3 2 2" xfId="5897" xr:uid="{00000000-0005-0000-0000-000046160000}"/>
    <cellStyle name="Normal 3 3 3 3" xfId="5442" xr:uid="{00000000-0005-0000-0000-000047160000}"/>
    <cellStyle name="Normal 3 3 4" xfId="2810" xr:uid="{00000000-0005-0000-0000-000048160000}"/>
    <cellStyle name="Normal 3 3 4 2" xfId="2811" xr:uid="{00000000-0005-0000-0000-000049160000}"/>
    <cellStyle name="Normal 3 3 4 2 2" xfId="5782" xr:uid="{00000000-0005-0000-0000-00004A160000}"/>
    <cellStyle name="Normal 3 3 4 3" xfId="5301" xr:uid="{00000000-0005-0000-0000-00004B160000}"/>
    <cellStyle name="Normal 3 3 5" xfId="2812" xr:uid="{00000000-0005-0000-0000-00004C160000}"/>
    <cellStyle name="Normal 3 3 5 2" xfId="2813" xr:uid="{00000000-0005-0000-0000-00004D160000}"/>
    <cellStyle name="Normal 3 3 5 3" xfId="5754" xr:uid="{00000000-0005-0000-0000-00004E160000}"/>
    <cellStyle name="Normal 3 3 6" xfId="5252" xr:uid="{00000000-0005-0000-0000-00004F160000}"/>
    <cellStyle name="Normal 3 3 7" xfId="6140" xr:uid="{00000000-0005-0000-0000-000050160000}"/>
    <cellStyle name="Normal 3 3_Copy of Load schedule REGUS" xfId="2814" xr:uid="{00000000-0005-0000-0000-000051160000}"/>
    <cellStyle name="Normal 3 4" xfId="2815" xr:uid="{00000000-0005-0000-0000-000052160000}"/>
    <cellStyle name="Normal 3 4 2" xfId="2816" xr:uid="{00000000-0005-0000-0000-000053160000}"/>
    <cellStyle name="Normal 3 4 2 2" xfId="2817" xr:uid="{00000000-0005-0000-0000-000054160000}"/>
    <cellStyle name="Normal 3 4 2 2 2" xfId="4972" xr:uid="{00000000-0005-0000-0000-000055160000}"/>
    <cellStyle name="Normal 3 4 2 2 3" xfId="4358" xr:uid="{00000000-0005-0000-0000-000056160000}"/>
    <cellStyle name="Normal 3 4 2 3" xfId="4662" xr:uid="{00000000-0005-0000-0000-000057160000}"/>
    <cellStyle name="Normal 3 4 2 4" xfId="4040" xr:uid="{00000000-0005-0000-0000-000058160000}"/>
    <cellStyle name="Normal 3 4 3" xfId="2818" xr:uid="{00000000-0005-0000-0000-000059160000}"/>
    <cellStyle name="Normal 3 4 3 2" xfId="2819" xr:uid="{00000000-0005-0000-0000-00005A160000}"/>
    <cellStyle name="Normal 3 4 3 2 2" xfId="4806" xr:uid="{00000000-0005-0000-0000-00005B160000}"/>
    <cellStyle name="Normal 3 4 3 3" xfId="4192" xr:uid="{00000000-0005-0000-0000-00005C160000}"/>
    <cellStyle name="Normal 3 4 4" xfId="2820" xr:uid="{00000000-0005-0000-0000-00005D160000}"/>
    <cellStyle name="Normal 3 4 4 2" xfId="2821" xr:uid="{00000000-0005-0000-0000-00005E160000}"/>
    <cellStyle name="Normal 3 4 4 3" xfId="4504" xr:uid="{00000000-0005-0000-0000-00005F160000}"/>
    <cellStyle name="Normal 3 4 5" xfId="2822" xr:uid="{00000000-0005-0000-0000-000060160000}"/>
    <cellStyle name="Normal 3 4 5 2" xfId="2823" xr:uid="{00000000-0005-0000-0000-000061160000}"/>
    <cellStyle name="Normal 3 4 6" xfId="2824" xr:uid="{00000000-0005-0000-0000-000062160000}"/>
    <cellStyle name="Normal 3 4 7" xfId="3856" xr:uid="{00000000-0005-0000-0000-000063160000}"/>
    <cellStyle name="Normal 3 4_Copy of Load schedule REGUS" xfId="2825" xr:uid="{00000000-0005-0000-0000-000064160000}"/>
    <cellStyle name="Normal 3 5" xfId="2826" xr:uid="{00000000-0005-0000-0000-000065160000}"/>
    <cellStyle name="Normal 3 5 2" xfId="2827" xr:uid="{00000000-0005-0000-0000-000066160000}"/>
    <cellStyle name="Normal 3 5 2 2" xfId="2828" xr:uid="{00000000-0005-0000-0000-000067160000}"/>
    <cellStyle name="Normal 3 5 2 2 2" xfId="4992" xr:uid="{00000000-0005-0000-0000-000068160000}"/>
    <cellStyle name="Normal 3 5 2 2 3" xfId="4378" xr:uid="{00000000-0005-0000-0000-000069160000}"/>
    <cellStyle name="Normal 3 5 2 3" xfId="4682" xr:uid="{00000000-0005-0000-0000-00006A160000}"/>
    <cellStyle name="Normal 3 5 2 3 2" xfId="5809" xr:uid="{00000000-0005-0000-0000-00006B160000}"/>
    <cellStyle name="Normal 3 5 2 4" xfId="4063" xr:uid="{00000000-0005-0000-0000-00006C160000}"/>
    <cellStyle name="Normal 3 5 3" xfId="2829" xr:uid="{00000000-0005-0000-0000-00006D160000}"/>
    <cellStyle name="Normal 3 5 3 2" xfId="2830" xr:uid="{00000000-0005-0000-0000-00006E160000}"/>
    <cellStyle name="Normal 3 5 3 2 2" xfId="4828" xr:uid="{00000000-0005-0000-0000-00006F160000}"/>
    <cellStyle name="Normal 3 5 3 3" xfId="4213" xr:uid="{00000000-0005-0000-0000-000070160000}"/>
    <cellStyle name="Normal 3 5 4" xfId="2831" xr:uid="{00000000-0005-0000-0000-000071160000}"/>
    <cellStyle name="Normal 3 5 4 2" xfId="2832" xr:uid="{00000000-0005-0000-0000-000072160000}"/>
    <cellStyle name="Normal 3 5 4 3" xfId="4525" xr:uid="{00000000-0005-0000-0000-000073160000}"/>
    <cellStyle name="Normal 3 5 4 4" xfId="5325" xr:uid="{00000000-0005-0000-0000-000074160000}"/>
    <cellStyle name="Normal 3 5 5" xfId="2833" xr:uid="{00000000-0005-0000-0000-000075160000}"/>
    <cellStyle name="Normal 3 5 5 2" xfId="2834" xr:uid="{00000000-0005-0000-0000-000076160000}"/>
    <cellStyle name="Normal 3 5 6" xfId="2835" xr:uid="{00000000-0005-0000-0000-000077160000}"/>
    <cellStyle name="Normal 3 5 7" xfId="3898" xr:uid="{00000000-0005-0000-0000-000078160000}"/>
    <cellStyle name="Normal 3 5_Copy of Load schedule REGUS" xfId="2836" xr:uid="{00000000-0005-0000-0000-000079160000}"/>
    <cellStyle name="Normal 3 6" xfId="2837" xr:uid="{00000000-0005-0000-0000-00007A160000}"/>
    <cellStyle name="Normal 3 6 2" xfId="2838" xr:uid="{00000000-0005-0000-0000-00007B160000}"/>
    <cellStyle name="Normal 3 6 2 2" xfId="2839" xr:uid="{00000000-0005-0000-0000-00007C160000}"/>
    <cellStyle name="Normal 3 6 2 2 2" xfId="4958" xr:uid="{00000000-0005-0000-0000-00007D160000}"/>
    <cellStyle name="Normal 3 6 2 3" xfId="4344" xr:uid="{00000000-0005-0000-0000-00007E160000}"/>
    <cellStyle name="Normal 3 6 3" xfId="2840" xr:uid="{00000000-0005-0000-0000-00007F160000}"/>
    <cellStyle name="Normal 3 6 3 2" xfId="2841" xr:uid="{00000000-0005-0000-0000-000080160000}"/>
    <cellStyle name="Normal 3 6 3 3" xfId="4648" xr:uid="{00000000-0005-0000-0000-000081160000}"/>
    <cellStyle name="Normal 3 6 4" xfId="2842" xr:uid="{00000000-0005-0000-0000-000082160000}"/>
    <cellStyle name="Normal 3 6 4 2" xfId="2843" xr:uid="{00000000-0005-0000-0000-000083160000}"/>
    <cellStyle name="Normal 3 6 5" xfId="2844" xr:uid="{00000000-0005-0000-0000-000084160000}"/>
    <cellStyle name="Normal 3 6 5 2" xfId="2845" xr:uid="{00000000-0005-0000-0000-000085160000}"/>
    <cellStyle name="Normal 3 6 6" xfId="2846" xr:uid="{00000000-0005-0000-0000-000086160000}"/>
    <cellStyle name="Normal 3 6 7" xfId="4026" xr:uid="{00000000-0005-0000-0000-000087160000}"/>
    <cellStyle name="Normal 3 6_Copy of Load schedule REGUS" xfId="2847" xr:uid="{00000000-0005-0000-0000-000088160000}"/>
    <cellStyle name="Normal 3 7" xfId="2848" xr:uid="{00000000-0005-0000-0000-000089160000}"/>
    <cellStyle name="Normal 3 7 2" xfId="2849" xr:uid="{00000000-0005-0000-0000-00008A160000}"/>
    <cellStyle name="Normal 3 7 2 2" xfId="2850" xr:uid="{00000000-0005-0000-0000-00008B160000}"/>
    <cellStyle name="Normal 3 7 2 3" xfId="4788" xr:uid="{00000000-0005-0000-0000-00008C160000}"/>
    <cellStyle name="Normal 3 7 3" xfId="2851" xr:uid="{00000000-0005-0000-0000-00008D160000}"/>
    <cellStyle name="Normal 3 7 3 2" xfId="2852" xr:uid="{00000000-0005-0000-0000-00008E160000}"/>
    <cellStyle name="Normal 3 7 4" xfId="2853" xr:uid="{00000000-0005-0000-0000-00008F160000}"/>
    <cellStyle name="Normal 3 7 4 2" xfId="2854" xr:uid="{00000000-0005-0000-0000-000090160000}"/>
    <cellStyle name="Normal 3 7 5" xfId="2855" xr:uid="{00000000-0005-0000-0000-000091160000}"/>
    <cellStyle name="Normal 3 7 5 2" xfId="2856" xr:uid="{00000000-0005-0000-0000-000092160000}"/>
    <cellStyle name="Normal 3 7 6" xfId="2857" xr:uid="{00000000-0005-0000-0000-000093160000}"/>
    <cellStyle name="Normal 3 7 7" xfId="4174" xr:uid="{00000000-0005-0000-0000-000094160000}"/>
    <cellStyle name="Normal 3 7_Copy of Load schedule REGUS" xfId="2858" xr:uid="{00000000-0005-0000-0000-000095160000}"/>
    <cellStyle name="Normal 3 8" xfId="2859" xr:uid="{00000000-0005-0000-0000-000096160000}"/>
    <cellStyle name="Normal 3 8 2" xfId="2860" xr:uid="{00000000-0005-0000-0000-000097160000}"/>
    <cellStyle name="Normal 3 8 2 2" xfId="2861" xr:uid="{00000000-0005-0000-0000-000098160000}"/>
    <cellStyle name="Normal 3 8 3" xfId="2862" xr:uid="{00000000-0005-0000-0000-000099160000}"/>
    <cellStyle name="Normal 3 8 3 2" xfId="2863" xr:uid="{00000000-0005-0000-0000-00009A160000}"/>
    <cellStyle name="Normal 3 8 4" xfId="2864" xr:uid="{00000000-0005-0000-0000-00009B160000}"/>
    <cellStyle name="Normal 3 8 4 2" xfId="2865" xr:uid="{00000000-0005-0000-0000-00009C160000}"/>
    <cellStyle name="Normal 3 8 5" xfId="2866" xr:uid="{00000000-0005-0000-0000-00009D160000}"/>
    <cellStyle name="Normal 3 8 5 2" xfId="2867" xr:uid="{00000000-0005-0000-0000-00009E160000}"/>
    <cellStyle name="Normal 3 8 6" xfId="2868" xr:uid="{00000000-0005-0000-0000-00009F160000}"/>
    <cellStyle name="Normal 3 8 7" xfId="4488" xr:uid="{00000000-0005-0000-0000-0000A0160000}"/>
    <cellStyle name="Normal 3 8 8" xfId="6120" xr:uid="{00000000-0005-0000-0000-0000A1160000}"/>
    <cellStyle name="Normal 3 8_Copy of Load schedule REGUS" xfId="2869" xr:uid="{00000000-0005-0000-0000-0000A2160000}"/>
    <cellStyle name="Normal 3 9" xfId="2870" xr:uid="{00000000-0005-0000-0000-0000A3160000}"/>
    <cellStyle name="Normal 3 9 2" xfId="2871" xr:uid="{00000000-0005-0000-0000-0000A4160000}"/>
    <cellStyle name="Normal 3 9 2 2" xfId="2872" xr:uid="{00000000-0005-0000-0000-0000A5160000}"/>
    <cellStyle name="Normal 3 9 3" xfId="2873" xr:uid="{00000000-0005-0000-0000-0000A6160000}"/>
    <cellStyle name="Normal 3 9 3 2" xfId="2874" xr:uid="{00000000-0005-0000-0000-0000A7160000}"/>
    <cellStyle name="Normal 3 9 4" xfId="2875" xr:uid="{00000000-0005-0000-0000-0000A8160000}"/>
    <cellStyle name="Normal 3 9 4 2" xfId="2876" xr:uid="{00000000-0005-0000-0000-0000A9160000}"/>
    <cellStyle name="Normal 3 9 5" xfId="2877" xr:uid="{00000000-0005-0000-0000-0000AA160000}"/>
    <cellStyle name="Normal 3 9 5 2" xfId="2878" xr:uid="{00000000-0005-0000-0000-0000AB160000}"/>
    <cellStyle name="Normal 3 9 6" xfId="2879" xr:uid="{00000000-0005-0000-0000-0000AC160000}"/>
    <cellStyle name="Normal 3 9 7" xfId="5158" xr:uid="{00000000-0005-0000-0000-0000AD160000}"/>
    <cellStyle name="Normal 3 9_Copy of Load schedule REGUS" xfId="2880" xr:uid="{00000000-0005-0000-0000-0000AE160000}"/>
    <cellStyle name="Normal 3_BOQ Centara Azuri Hotel-updated-25 07 2012-Final (2)" xfId="2881" xr:uid="{00000000-0005-0000-0000-0000AF160000}"/>
    <cellStyle name="Normal 30" xfId="237" xr:uid="{00000000-0005-0000-0000-0000B0160000}"/>
    <cellStyle name="Normal 30 2" xfId="502" xr:uid="{00000000-0005-0000-0000-0000B1160000}"/>
    <cellStyle name="Normal 30 2 2" xfId="2883" xr:uid="{00000000-0005-0000-0000-0000B2160000}"/>
    <cellStyle name="Normal 30 2 2 2" xfId="5926" xr:uid="{00000000-0005-0000-0000-0000B3160000}"/>
    <cellStyle name="Normal 30 2 3" xfId="2882" xr:uid="{00000000-0005-0000-0000-0000B4160000}"/>
    <cellStyle name="Normal 30 2 3 2" xfId="5496" xr:uid="{00000000-0005-0000-0000-0000B5160000}"/>
    <cellStyle name="Normal 30 2 4" xfId="3973" xr:uid="{00000000-0005-0000-0000-0000B6160000}"/>
    <cellStyle name="Normal 30 3" xfId="4103" xr:uid="{00000000-0005-0000-0000-0000B7160000}"/>
    <cellStyle name="Normal 30 3 2" xfId="4419" xr:uid="{00000000-0005-0000-0000-0000B8160000}"/>
    <cellStyle name="Normal 30 3 2 2" xfId="5033" xr:uid="{00000000-0005-0000-0000-0000B9160000}"/>
    <cellStyle name="Normal 30 3 3" xfId="4723" xr:uid="{00000000-0005-0000-0000-0000BA160000}"/>
    <cellStyle name="Normal 30 3 3 2" xfId="5592" xr:uid="{00000000-0005-0000-0000-0000BB160000}"/>
    <cellStyle name="Normal 30 4" xfId="4260" xr:uid="{00000000-0005-0000-0000-0000BC160000}"/>
    <cellStyle name="Normal 30 4 2" xfId="4874" xr:uid="{00000000-0005-0000-0000-0000BD160000}"/>
    <cellStyle name="Normal 30 4 2 2" xfId="5839" xr:uid="{00000000-0005-0000-0000-0000BE160000}"/>
    <cellStyle name="Normal 30 5" xfId="4573" xr:uid="{00000000-0005-0000-0000-0000BF160000}"/>
    <cellStyle name="Normal 30 5 2" xfId="5383" xr:uid="{00000000-0005-0000-0000-0000C0160000}"/>
    <cellStyle name="Normal 31" xfId="238" xr:uid="{00000000-0005-0000-0000-0000C1160000}"/>
    <cellStyle name="Normal 31 2" xfId="503" xr:uid="{00000000-0005-0000-0000-0000C2160000}"/>
    <cellStyle name="Normal 31 2 2" xfId="2885" xr:uid="{00000000-0005-0000-0000-0000C3160000}"/>
    <cellStyle name="Normal 31 2 2 2" xfId="5927" xr:uid="{00000000-0005-0000-0000-0000C4160000}"/>
    <cellStyle name="Normal 31 2 3" xfId="2884" xr:uid="{00000000-0005-0000-0000-0000C5160000}"/>
    <cellStyle name="Normal 31 2 3 2" xfId="5497" xr:uid="{00000000-0005-0000-0000-0000C6160000}"/>
    <cellStyle name="Normal 31 3" xfId="4104" xr:uid="{00000000-0005-0000-0000-0000C7160000}"/>
    <cellStyle name="Normal 31 3 2" xfId="4420" xr:uid="{00000000-0005-0000-0000-0000C8160000}"/>
    <cellStyle name="Normal 31 3 2 2" xfId="5034" xr:uid="{00000000-0005-0000-0000-0000C9160000}"/>
    <cellStyle name="Normal 31 3 3" xfId="4724" xr:uid="{00000000-0005-0000-0000-0000CA160000}"/>
    <cellStyle name="Normal 31 3 3 2" xfId="5593" xr:uid="{00000000-0005-0000-0000-0000CB160000}"/>
    <cellStyle name="Normal 31 4" xfId="4261" xr:uid="{00000000-0005-0000-0000-0000CC160000}"/>
    <cellStyle name="Normal 31 4 2" xfId="4875" xr:uid="{00000000-0005-0000-0000-0000CD160000}"/>
    <cellStyle name="Normal 31 4 2 2" xfId="5840" xr:uid="{00000000-0005-0000-0000-0000CE160000}"/>
    <cellStyle name="Normal 31 5" xfId="4574" xr:uid="{00000000-0005-0000-0000-0000CF160000}"/>
    <cellStyle name="Normal 31 5 2" xfId="5384" xr:uid="{00000000-0005-0000-0000-0000D0160000}"/>
    <cellStyle name="Normal 32" xfId="239" xr:uid="{00000000-0005-0000-0000-0000D1160000}"/>
    <cellStyle name="Normal 32 2" xfId="504" xr:uid="{00000000-0005-0000-0000-0000D2160000}"/>
    <cellStyle name="Normal 32 2 2" xfId="2887" xr:uid="{00000000-0005-0000-0000-0000D3160000}"/>
    <cellStyle name="Normal 32 2 2 2" xfId="5928" xr:uid="{00000000-0005-0000-0000-0000D4160000}"/>
    <cellStyle name="Normal 32 2 3" xfId="2886" xr:uid="{00000000-0005-0000-0000-0000D5160000}"/>
    <cellStyle name="Normal 32 2 3 2" xfId="5498" xr:uid="{00000000-0005-0000-0000-0000D6160000}"/>
    <cellStyle name="Normal 32 3" xfId="4105" xr:uid="{00000000-0005-0000-0000-0000D7160000}"/>
    <cellStyle name="Normal 32 3 2" xfId="4421" xr:uid="{00000000-0005-0000-0000-0000D8160000}"/>
    <cellStyle name="Normal 32 3 2 2" xfId="5035" xr:uid="{00000000-0005-0000-0000-0000D9160000}"/>
    <cellStyle name="Normal 32 3 3" xfId="4725" xr:uid="{00000000-0005-0000-0000-0000DA160000}"/>
    <cellStyle name="Normal 32 3 3 2" xfId="5594" xr:uid="{00000000-0005-0000-0000-0000DB160000}"/>
    <cellStyle name="Normal 32 4" xfId="4262" xr:uid="{00000000-0005-0000-0000-0000DC160000}"/>
    <cellStyle name="Normal 32 4 2" xfId="4876" xr:uid="{00000000-0005-0000-0000-0000DD160000}"/>
    <cellStyle name="Normal 32 4 2 2" xfId="5841" xr:uid="{00000000-0005-0000-0000-0000DE160000}"/>
    <cellStyle name="Normal 32 5" xfId="4575" xr:uid="{00000000-0005-0000-0000-0000DF160000}"/>
    <cellStyle name="Normal 32 5 2" xfId="5385" xr:uid="{00000000-0005-0000-0000-0000E0160000}"/>
    <cellStyle name="Normal 33" xfId="240" xr:uid="{00000000-0005-0000-0000-0000E1160000}"/>
    <cellStyle name="Normal 33 2" xfId="505" xr:uid="{00000000-0005-0000-0000-0000E2160000}"/>
    <cellStyle name="Normal 33 2 2" xfId="2889" xr:uid="{00000000-0005-0000-0000-0000E3160000}"/>
    <cellStyle name="Normal 33 2 2 2" xfId="5929" xr:uid="{00000000-0005-0000-0000-0000E4160000}"/>
    <cellStyle name="Normal 33 2 3" xfId="2888" xr:uid="{00000000-0005-0000-0000-0000E5160000}"/>
    <cellStyle name="Normal 33 2 3 2" xfId="5499" xr:uid="{00000000-0005-0000-0000-0000E6160000}"/>
    <cellStyle name="Normal 33 3" xfId="4106" xr:uid="{00000000-0005-0000-0000-0000E7160000}"/>
    <cellStyle name="Normal 33 3 2" xfId="4422" xr:uid="{00000000-0005-0000-0000-0000E8160000}"/>
    <cellStyle name="Normal 33 3 2 2" xfId="5036" xr:uid="{00000000-0005-0000-0000-0000E9160000}"/>
    <cellStyle name="Normal 33 3 3" xfId="4726" xr:uid="{00000000-0005-0000-0000-0000EA160000}"/>
    <cellStyle name="Normal 33 3 3 2" xfId="5595" xr:uid="{00000000-0005-0000-0000-0000EB160000}"/>
    <cellStyle name="Normal 33 4" xfId="4263" xr:uid="{00000000-0005-0000-0000-0000EC160000}"/>
    <cellStyle name="Normal 33 4 2" xfId="4877" xr:uid="{00000000-0005-0000-0000-0000ED160000}"/>
    <cellStyle name="Normal 33 4 2 2" xfId="5842" xr:uid="{00000000-0005-0000-0000-0000EE160000}"/>
    <cellStyle name="Normal 33 5" xfId="4576" xr:uid="{00000000-0005-0000-0000-0000EF160000}"/>
    <cellStyle name="Normal 33 5 2" xfId="5386" xr:uid="{00000000-0005-0000-0000-0000F0160000}"/>
    <cellStyle name="Normal 34" xfId="241" xr:uid="{00000000-0005-0000-0000-0000F1160000}"/>
    <cellStyle name="Normal 34 2" xfId="506" xr:uid="{00000000-0005-0000-0000-0000F2160000}"/>
    <cellStyle name="Normal 34 2 2" xfId="3974" xr:uid="{00000000-0005-0000-0000-0000F3160000}"/>
    <cellStyle name="Normal 34 2 2 2" xfId="5930" xr:uid="{00000000-0005-0000-0000-0000F4160000}"/>
    <cellStyle name="Normal 34 2 3" xfId="5500" xr:uid="{00000000-0005-0000-0000-0000F5160000}"/>
    <cellStyle name="Normal 34 3" xfId="4107" xr:uid="{00000000-0005-0000-0000-0000F6160000}"/>
    <cellStyle name="Normal 34 3 2" xfId="4423" xr:uid="{00000000-0005-0000-0000-0000F7160000}"/>
    <cellStyle name="Normal 34 3 2 2" xfId="5037" xr:uid="{00000000-0005-0000-0000-0000F8160000}"/>
    <cellStyle name="Normal 34 3 3" xfId="4727" xr:uid="{00000000-0005-0000-0000-0000F9160000}"/>
    <cellStyle name="Normal 34 3 3 2" xfId="5596" xr:uid="{00000000-0005-0000-0000-0000FA160000}"/>
    <cellStyle name="Normal 34 4" xfId="4264" xr:uid="{00000000-0005-0000-0000-0000FB160000}"/>
    <cellStyle name="Normal 34 4 2" xfId="4878" xr:uid="{00000000-0005-0000-0000-0000FC160000}"/>
    <cellStyle name="Normal 34 4 2 2" xfId="5843" xr:uid="{00000000-0005-0000-0000-0000FD160000}"/>
    <cellStyle name="Normal 34 5" xfId="4577" xr:uid="{00000000-0005-0000-0000-0000FE160000}"/>
    <cellStyle name="Normal 34 5 2" xfId="5387" xr:uid="{00000000-0005-0000-0000-0000FF160000}"/>
    <cellStyle name="Normal 35" xfId="242" xr:uid="{00000000-0005-0000-0000-000000170000}"/>
    <cellStyle name="Normal 35 2" xfId="507" xr:uid="{00000000-0005-0000-0000-000001170000}"/>
    <cellStyle name="Normal 35 2 2" xfId="3975" xr:uid="{00000000-0005-0000-0000-000002170000}"/>
    <cellStyle name="Normal 35 2 2 2" xfId="5931" xr:uid="{00000000-0005-0000-0000-000003170000}"/>
    <cellStyle name="Normal 35 2 3" xfId="5501" xr:uid="{00000000-0005-0000-0000-000004170000}"/>
    <cellStyle name="Normal 35 3" xfId="4108" xr:uid="{00000000-0005-0000-0000-000005170000}"/>
    <cellStyle name="Normal 35 3 2" xfId="4424" xr:uid="{00000000-0005-0000-0000-000006170000}"/>
    <cellStyle name="Normal 35 3 2 2" xfId="5038" xr:uid="{00000000-0005-0000-0000-000007170000}"/>
    <cellStyle name="Normal 35 3 3" xfId="4728" xr:uid="{00000000-0005-0000-0000-000008170000}"/>
    <cellStyle name="Normal 35 3 3 2" xfId="5597" xr:uid="{00000000-0005-0000-0000-000009170000}"/>
    <cellStyle name="Normal 35 4" xfId="4265" xr:uid="{00000000-0005-0000-0000-00000A170000}"/>
    <cellStyle name="Normal 35 4 2" xfId="4879" xr:uid="{00000000-0005-0000-0000-00000B170000}"/>
    <cellStyle name="Normal 35 4 2 2" xfId="5844" xr:uid="{00000000-0005-0000-0000-00000C170000}"/>
    <cellStyle name="Normal 35 5" xfId="4578" xr:uid="{00000000-0005-0000-0000-00000D170000}"/>
    <cellStyle name="Normal 35 5 2" xfId="5388" xr:uid="{00000000-0005-0000-0000-00000E170000}"/>
    <cellStyle name="Normal 36" xfId="243" xr:uid="{00000000-0005-0000-0000-00000F170000}"/>
    <cellStyle name="Normal 36 2" xfId="508" xr:uid="{00000000-0005-0000-0000-000010170000}"/>
    <cellStyle name="Normal 36 2 2" xfId="2891" xr:uid="{00000000-0005-0000-0000-000011170000}"/>
    <cellStyle name="Normal 36 2 2 2" xfId="5932" xr:uid="{00000000-0005-0000-0000-000012170000}"/>
    <cellStyle name="Normal 36 2 3" xfId="2890" xr:uid="{00000000-0005-0000-0000-000013170000}"/>
    <cellStyle name="Normal 36 2 3 2" xfId="5502" xr:uid="{00000000-0005-0000-0000-000014170000}"/>
    <cellStyle name="Normal 36 3" xfId="4109" xr:uid="{00000000-0005-0000-0000-000015170000}"/>
    <cellStyle name="Normal 36 3 2" xfId="4425" xr:uid="{00000000-0005-0000-0000-000016170000}"/>
    <cellStyle name="Normal 36 3 2 2" xfId="5039" xr:uid="{00000000-0005-0000-0000-000017170000}"/>
    <cellStyle name="Normal 36 3 3" xfId="4729" xr:uid="{00000000-0005-0000-0000-000018170000}"/>
    <cellStyle name="Normal 36 3 3 2" xfId="5598" xr:uid="{00000000-0005-0000-0000-000019170000}"/>
    <cellStyle name="Normal 36 4" xfId="4266" xr:uid="{00000000-0005-0000-0000-00001A170000}"/>
    <cellStyle name="Normal 36 4 2" xfId="4880" xr:uid="{00000000-0005-0000-0000-00001B170000}"/>
    <cellStyle name="Normal 36 4 2 2" xfId="5845" xr:uid="{00000000-0005-0000-0000-00001C170000}"/>
    <cellStyle name="Normal 36 5" xfId="4579" xr:uid="{00000000-0005-0000-0000-00001D170000}"/>
    <cellStyle name="Normal 36 5 2" xfId="5389" xr:uid="{00000000-0005-0000-0000-00001E170000}"/>
    <cellStyle name="Normal 37" xfId="244" xr:uid="{00000000-0005-0000-0000-00001F170000}"/>
    <cellStyle name="Normal 37 2" xfId="509" xr:uid="{00000000-0005-0000-0000-000020170000}"/>
    <cellStyle name="Normal 37 2 2" xfId="2893" xr:uid="{00000000-0005-0000-0000-000021170000}"/>
    <cellStyle name="Normal 37 2 2 2" xfId="5933" xr:uid="{00000000-0005-0000-0000-000022170000}"/>
    <cellStyle name="Normal 37 2 3" xfId="2892" xr:uid="{00000000-0005-0000-0000-000023170000}"/>
    <cellStyle name="Normal 37 2 3 2" xfId="5503" xr:uid="{00000000-0005-0000-0000-000024170000}"/>
    <cellStyle name="Normal 37 3" xfId="4110" xr:uid="{00000000-0005-0000-0000-000025170000}"/>
    <cellStyle name="Normal 37 3 2" xfId="4426" xr:uid="{00000000-0005-0000-0000-000026170000}"/>
    <cellStyle name="Normal 37 3 2 2" xfId="5040" xr:uid="{00000000-0005-0000-0000-000027170000}"/>
    <cellStyle name="Normal 37 3 3" xfId="4730" xr:uid="{00000000-0005-0000-0000-000028170000}"/>
    <cellStyle name="Normal 37 3 3 2" xfId="5599" xr:uid="{00000000-0005-0000-0000-000029170000}"/>
    <cellStyle name="Normal 37 4" xfId="4267" xr:uid="{00000000-0005-0000-0000-00002A170000}"/>
    <cellStyle name="Normal 37 4 2" xfId="4881" xr:uid="{00000000-0005-0000-0000-00002B170000}"/>
    <cellStyle name="Normal 37 4 2 2" xfId="5846" xr:uid="{00000000-0005-0000-0000-00002C170000}"/>
    <cellStyle name="Normal 37 5" xfId="4580" xr:uid="{00000000-0005-0000-0000-00002D170000}"/>
    <cellStyle name="Normal 37 5 2" xfId="5390" xr:uid="{00000000-0005-0000-0000-00002E170000}"/>
    <cellStyle name="Normal 38" xfId="245" xr:uid="{00000000-0005-0000-0000-00002F170000}"/>
    <cellStyle name="Normal 38 2" xfId="510" xr:uid="{00000000-0005-0000-0000-000030170000}"/>
    <cellStyle name="Normal 38 2 2" xfId="2895" xr:uid="{00000000-0005-0000-0000-000031170000}"/>
    <cellStyle name="Normal 38 2 2 2" xfId="5934" xr:uid="{00000000-0005-0000-0000-000032170000}"/>
    <cellStyle name="Normal 38 2 3" xfId="2894" xr:uid="{00000000-0005-0000-0000-000033170000}"/>
    <cellStyle name="Normal 38 2 3 2" xfId="5504" xr:uid="{00000000-0005-0000-0000-000034170000}"/>
    <cellStyle name="Normal 38 3" xfId="4111" xr:uid="{00000000-0005-0000-0000-000035170000}"/>
    <cellStyle name="Normal 38 3 2" xfId="4427" xr:uid="{00000000-0005-0000-0000-000036170000}"/>
    <cellStyle name="Normal 38 3 2 2" xfId="5041" xr:uid="{00000000-0005-0000-0000-000037170000}"/>
    <cellStyle name="Normal 38 3 3" xfId="4731" xr:uid="{00000000-0005-0000-0000-000038170000}"/>
    <cellStyle name="Normal 38 3 3 2" xfId="5600" xr:uid="{00000000-0005-0000-0000-000039170000}"/>
    <cellStyle name="Normal 38 4" xfId="4268" xr:uid="{00000000-0005-0000-0000-00003A170000}"/>
    <cellStyle name="Normal 38 4 2" xfId="4882" xr:uid="{00000000-0005-0000-0000-00003B170000}"/>
    <cellStyle name="Normal 38 4 2 2" xfId="5847" xr:uid="{00000000-0005-0000-0000-00003C170000}"/>
    <cellStyle name="Normal 38 5" xfId="4581" xr:uid="{00000000-0005-0000-0000-00003D170000}"/>
    <cellStyle name="Normal 38 5 2" xfId="5391" xr:uid="{00000000-0005-0000-0000-00003E170000}"/>
    <cellStyle name="Normal 39" xfId="246" xr:uid="{00000000-0005-0000-0000-00003F170000}"/>
    <cellStyle name="Normal 39 2" xfId="511" xr:uid="{00000000-0005-0000-0000-000040170000}"/>
    <cellStyle name="Normal 39 2 2" xfId="2897" xr:uid="{00000000-0005-0000-0000-000041170000}"/>
    <cellStyle name="Normal 39 2 2 2" xfId="5935" xr:uid="{00000000-0005-0000-0000-000042170000}"/>
    <cellStyle name="Normal 39 2 3" xfId="2896" xr:uid="{00000000-0005-0000-0000-000043170000}"/>
    <cellStyle name="Normal 39 2 3 2" xfId="5505" xr:uid="{00000000-0005-0000-0000-000044170000}"/>
    <cellStyle name="Normal 39 3" xfId="4112" xr:uid="{00000000-0005-0000-0000-000045170000}"/>
    <cellStyle name="Normal 39 3 2" xfId="4428" xr:uid="{00000000-0005-0000-0000-000046170000}"/>
    <cellStyle name="Normal 39 3 2 2" xfId="5042" xr:uid="{00000000-0005-0000-0000-000047170000}"/>
    <cellStyle name="Normal 39 3 3" xfId="4732" xr:uid="{00000000-0005-0000-0000-000048170000}"/>
    <cellStyle name="Normal 39 3 3 2" xfId="5601" xr:uid="{00000000-0005-0000-0000-000049170000}"/>
    <cellStyle name="Normal 39 4" xfId="4269" xr:uid="{00000000-0005-0000-0000-00004A170000}"/>
    <cellStyle name="Normal 39 4 2" xfId="4883" xr:uid="{00000000-0005-0000-0000-00004B170000}"/>
    <cellStyle name="Normal 39 4 2 2" xfId="5848" xr:uid="{00000000-0005-0000-0000-00004C170000}"/>
    <cellStyle name="Normal 39 5" xfId="4582" xr:uid="{00000000-0005-0000-0000-00004D170000}"/>
    <cellStyle name="Normal 39 5 2" xfId="5392" xr:uid="{00000000-0005-0000-0000-00004E170000}"/>
    <cellStyle name="Normal 4" xfId="8" xr:uid="{00000000-0005-0000-0000-00004F170000}"/>
    <cellStyle name="Normal 4 10" xfId="2898" xr:uid="{00000000-0005-0000-0000-000050170000}"/>
    <cellStyle name="Normal 4 11" xfId="2899" xr:uid="{00000000-0005-0000-0000-000051170000}"/>
    <cellStyle name="Normal 4 12" xfId="2900" xr:uid="{00000000-0005-0000-0000-000052170000}"/>
    <cellStyle name="Normal 4 13" xfId="2901" xr:uid="{00000000-0005-0000-0000-000053170000}"/>
    <cellStyle name="Normal 4 14" xfId="2902" xr:uid="{00000000-0005-0000-0000-000054170000}"/>
    <cellStyle name="Normal 4 14 2" xfId="2903" xr:uid="{00000000-0005-0000-0000-000055170000}"/>
    <cellStyle name="Normal 4 15" xfId="2904" xr:uid="{00000000-0005-0000-0000-000056170000}"/>
    <cellStyle name="Normal 4 2" xfId="192" xr:uid="{00000000-0005-0000-0000-000057170000}"/>
    <cellStyle name="Normal 4 2 2" xfId="472" xr:uid="{00000000-0005-0000-0000-000058170000}"/>
    <cellStyle name="Normal 4 2 2 2" xfId="568" xr:uid="{00000000-0005-0000-0000-000059170000}"/>
    <cellStyle name="Normal 4 2 2 2 2" xfId="4365" xr:uid="{00000000-0005-0000-0000-00005A170000}"/>
    <cellStyle name="Normal 4 2 2 2 2 2" xfId="4483" xr:uid="{00000000-0005-0000-0000-00005B170000}"/>
    <cellStyle name="Normal 4 2 2 2 2 3" xfId="4979" xr:uid="{00000000-0005-0000-0000-00005C170000}"/>
    <cellStyle name="Normal 4 2 2 2 2 3 2" xfId="5909" xr:uid="{00000000-0005-0000-0000-00005D170000}"/>
    <cellStyle name="Normal 4 2 2 2 3" xfId="4669" xr:uid="{00000000-0005-0000-0000-00005E170000}"/>
    <cellStyle name="Normal 4 2 2 2 3 2" xfId="5467" xr:uid="{00000000-0005-0000-0000-00005F170000}"/>
    <cellStyle name="Normal 4 2 2 2 4" xfId="4047" xr:uid="{00000000-0005-0000-0000-000060170000}"/>
    <cellStyle name="Normal 4 2 2 3" xfId="2905" xr:uid="{00000000-0005-0000-0000-000061170000}"/>
    <cellStyle name="Normal 4 2 2 3 2" xfId="4813" xr:uid="{00000000-0005-0000-0000-000062170000}"/>
    <cellStyle name="Normal 4 2 2 4" xfId="4511" xr:uid="{00000000-0005-0000-0000-000063170000}"/>
    <cellStyle name="Normal 4 2 3" xfId="2906" xr:uid="{00000000-0005-0000-0000-000064170000}"/>
    <cellStyle name="Normal 4 2 3 2" xfId="2907" xr:uid="{00000000-0005-0000-0000-000065170000}"/>
    <cellStyle name="Normal 4 2 3 2 2" xfId="4400" xr:uid="{00000000-0005-0000-0000-000066170000}"/>
    <cellStyle name="Normal 4 2 3 2 2 2" xfId="5014" xr:uid="{00000000-0005-0000-0000-000067170000}"/>
    <cellStyle name="Normal 4 2 3 2 3" xfId="4704" xr:uid="{00000000-0005-0000-0000-000068170000}"/>
    <cellStyle name="Normal 4 2 3 2 4" xfId="4084" xr:uid="{00000000-0005-0000-0000-000069170000}"/>
    <cellStyle name="Normal 4 2 3 3" xfId="4241" xr:uid="{00000000-0005-0000-0000-00006A170000}"/>
    <cellStyle name="Normal 4 2 3 3 2" xfId="4855" xr:uid="{00000000-0005-0000-0000-00006B170000}"/>
    <cellStyle name="Normal 4 2 3 4" xfId="4554" xr:uid="{00000000-0005-0000-0000-00006C170000}"/>
    <cellStyle name="Normal 4 2 3 4 2" xfId="5602" xr:uid="{00000000-0005-0000-0000-00006D170000}"/>
    <cellStyle name="Normal 4 2 3 5" xfId="3921" xr:uid="{00000000-0005-0000-0000-00006E170000}"/>
    <cellStyle name="Normal 4 2 4" xfId="2908" xr:uid="{00000000-0005-0000-0000-00006F170000}"/>
    <cellStyle name="Normal 4 2 4 2" xfId="2909" xr:uid="{00000000-0005-0000-0000-000070170000}"/>
    <cellStyle name="Normal 4 2 4 2 2" xfId="5822" xr:uid="{00000000-0005-0000-0000-000071170000}"/>
    <cellStyle name="Normal 4 2 4 3" xfId="5353" xr:uid="{00000000-0005-0000-0000-000072170000}"/>
    <cellStyle name="Normal 4 2 5" xfId="2910" xr:uid="{00000000-0005-0000-0000-000073170000}"/>
    <cellStyle name="Normal 4 2 5 2" xfId="2911" xr:uid="{00000000-0005-0000-0000-000074170000}"/>
    <cellStyle name="Normal 4 2 5 2 2" xfId="4965" xr:uid="{00000000-0005-0000-0000-000075170000}"/>
    <cellStyle name="Normal 4 2 5 2 3" xfId="4351" xr:uid="{00000000-0005-0000-0000-000076170000}"/>
    <cellStyle name="Normal 4 2 5 3" xfId="4655" xr:uid="{00000000-0005-0000-0000-000077170000}"/>
    <cellStyle name="Normal 4 2 5 4" xfId="4033" xr:uid="{00000000-0005-0000-0000-000078170000}"/>
    <cellStyle name="Normal 4 2 6" xfId="2912" xr:uid="{00000000-0005-0000-0000-000079170000}"/>
    <cellStyle name="Normal 4 2 6 2" xfId="4796" xr:uid="{00000000-0005-0000-0000-00007A170000}"/>
    <cellStyle name="Normal 4 2 6 3" xfId="4182" xr:uid="{00000000-0005-0000-0000-00007B170000}"/>
    <cellStyle name="Normal 4 2 7" xfId="4496" xr:uid="{00000000-0005-0000-0000-00007C170000}"/>
    <cellStyle name="Normal 4 2_Copy of Lighting football ground 20-04-2012 -New (3) (2)" xfId="2913" xr:uid="{00000000-0005-0000-0000-00007D170000}"/>
    <cellStyle name="Normal 4 3" xfId="512" xr:uid="{00000000-0005-0000-0000-00007E170000}"/>
    <cellStyle name="Normal 4 3 2" xfId="2915" xr:uid="{00000000-0005-0000-0000-00007F170000}"/>
    <cellStyle name="Normal 4 3 2 2" xfId="2916" xr:uid="{00000000-0005-0000-0000-000080170000}"/>
    <cellStyle name="Normal 4 3 2 2 2" xfId="6150" xr:uid="{00000000-0005-0000-0000-000081170000}"/>
    <cellStyle name="Normal 4 3 2 3" xfId="5603" xr:uid="{00000000-0005-0000-0000-000082170000}"/>
    <cellStyle name="Normal 4 3 3" xfId="2917" xr:uid="{00000000-0005-0000-0000-000083170000}"/>
    <cellStyle name="Normal 4 3 3 2" xfId="2918" xr:uid="{00000000-0005-0000-0000-000084170000}"/>
    <cellStyle name="Normal 4 3 3 2 2" xfId="6167" xr:uid="{00000000-0005-0000-0000-000085170000}"/>
    <cellStyle name="Normal 4 3 3 3" xfId="5277" xr:uid="{00000000-0005-0000-0000-000086170000}"/>
    <cellStyle name="Normal 4 3 4" xfId="2919" xr:uid="{00000000-0005-0000-0000-000087170000}"/>
    <cellStyle name="Normal 4 3 4 2" xfId="2920" xr:uid="{00000000-0005-0000-0000-000088170000}"/>
    <cellStyle name="Normal 4 3 4 3" xfId="6125" xr:uid="{00000000-0005-0000-0000-000089170000}"/>
    <cellStyle name="Normal 4 3 5" xfId="2921" xr:uid="{00000000-0005-0000-0000-00008A170000}"/>
    <cellStyle name="Normal 4 3 5 2" xfId="2922" xr:uid="{00000000-0005-0000-0000-00008B170000}"/>
    <cellStyle name="Normal 4 3 6" xfId="2914" xr:uid="{00000000-0005-0000-0000-00008C170000}"/>
    <cellStyle name="Normal 4 3 7" xfId="3976" xr:uid="{00000000-0005-0000-0000-00008D170000}"/>
    <cellStyle name="Normal 4 3_Copy of Load schedule REGUS" xfId="2923" xr:uid="{00000000-0005-0000-0000-00008E170000}"/>
    <cellStyle name="Normal 4 4" xfId="2924" xr:uid="{00000000-0005-0000-0000-00008F170000}"/>
    <cellStyle name="Normal 4 4 2" xfId="2925" xr:uid="{00000000-0005-0000-0000-000090170000}"/>
    <cellStyle name="Normal 4 4 2 2" xfId="2926" xr:uid="{00000000-0005-0000-0000-000091170000}"/>
    <cellStyle name="Normal 4 4 3" xfId="2927" xr:uid="{00000000-0005-0000-0000-000092170000}"/>
    <cellStyle name="Normal 4 4 3 2" xfId="2928" xr:uid="{00000000-0005-0000-0000-000093170000}"/>
    <cellStyle name="Normal 4 4 3 3" xfId="6141" xr:uid="{00000000-0005-0000-0000-000094170000}"/>
    <cellStyle name="Normal 4 4 4" xfId="2929" xr:uid="{00000000-0005-0000-0000-000095170000}"/>
    <cellStyle name="Normal 4 4 4 2" xfId="2930" xr:uid="{00000000-0005-0000-0000-000096170000}"/>
    <cellStyle name="Normal 4 4 5" xfId="2931" xr:uid="{00000000-0005-0000-0000-000097170000}"/>
    <cellStyle name="Normal 4 4 5 2" xfId="2932" xr:uid="{00000000-0005-0000-0000-000098170000}"/>
    <cellStyle name="Normal 4 4 6" xfId="2933" xr:uid="{00000000-0005-0000-0000-000099170000}"/>
    <cellStyle name="Normal 4 4 7" xfId="5281" xr:uid="{00000000-0005-0000-0000-00009A170000}"/>
    <cellStyle name="Normal 4 4_Copy of Load schedule REGUS" xfId="2934" xr:uid="{00000000-0005-0000-0000-00009B170000}"/>
    <cellStyle name="Normal 4 5" xfId="2935" xr:uid="{00000000-0005-0000-0000-00009C170000}"/>
    <cellStyle name="Normal 4 5 2" xfId="2936" xr:uid="{00000000-0005-0000-0000-00009D170000}"/>
    <cellStyle name="Normal 4 5 2 2" xfId="2937" xr:uid="{00000000-0005-0000-0000-00009E170000}"/>
    <cellStyle name="Normal 4 5 2 3" xfId="5783" xr:uid="{00000000-0005-0000-0000-00009F170000}"/>
    <cellStyle name="Normal 4 5 3" xfId="2938" xr:uid="{00000000-0005-0000-0000-0000A0170000}"/>
    <cellStyle name="Normal 4 5 3 2" xfId="2939" xr:uid="{00000000-0005-0000-0000-0000A1170000}"/>
    <cellStyle name="Normal 4 5 4" xfId="2940" xr:uid="{00000000-0005-0000-0000-0000A2170000}"/>
    <cellStyle name="Normal 4 5 4 2" xfId="2941" xr:uid="{00000000-0005-0000-0000-0000A3170000}"/>
    <cellStyle name="Normal 4 5 5" xfId="2942" xr:uid="{00000000-0005-0000-0000-0000A4170000}"/>
    <cellStyle name="Normal 4 5 5 2" xfId="2943" xr:uid="{00000000-0005-0000-0000-0000A5170000}"/>
    <cellStyle name="Normal 4 5 6" xfId="2944" xr:uid="{00000000-0005-0000-0000-0000A6170000}"/>
    <cellStyle name="Normal 4 5 7" xfId="5302" xr:uid="{00000000-0005-0000-0000-0000A7170000}"/>
    <cellStyle name="Normal 4 5_Copy of Load schedule REGUS" xfId="2945" xr:uid="{00000000-0005-0000-0000-0000A8170000}"/>
    <cellStyle name="Normal 4 6" xfId="2946" xr:uid="{00000000-0005-0000-0000-0000A9170000}"/>
    <cellStyle name="Normal 4 6 2" xfId="2947" xr:uid="{00000000-0005-0000-0000-0000AA170000}"/>
    <cellStyle name="Normal 4 6 2 2" xfId="2948" xr:uid="{00000000-0005-0000-0000-0000AB170000}"/>
    <cellStyle name="Normal 4 6 3" xfId="2949" xr:uid="{00000000-0005-0000-0000-0000AC170000}"/>
    <cellStyle name="Normal 4 6 3 2" xfId="2950" xr:uid="{00000000-0005-0000-0000-0000AD170000}"/>
    <cellStyle name="Normal 4 6 4" xfId="2951" xr:uid="{00000000-0005-0000-0000-0000AE170000}"/>
    <cellStyle name="Normal 4 6 4 2" xfId="2952" xr:uid="{00000000-0005-0000-0000-0000AF170000}"/>
    <cellStyle name="Normal 4 6 5" xfId="2953" xr:uid="{00000000-0005-0000-0000-0000B0170000}"/>
    <cellStyle name="Normal 4 6 5 2" xfId="2954" xr:uid="{00000000-0005-0000-0000-0000B1170000}"/>
    <cellStyle name="Normal 4 6 6" xfId="2955" xr:uid="{00000000-0005-0000-0000-0000B2170000}"/>
    <cellStyle name="Normal 4 6 7" xfId="5755" xr:uid="{00000000-0005-0000-0000-0000B3170000}"/>
    <cellStyle name="Normal 4 6_Copy of Load schedule REGUS" xfId="2956" xr:uid="{00000000-0005-0000-0000-0000B4170000}"/>
    <cellStyle name="Normal 4 7" xfId="2957" xr:uid="{00000000-0005-0000-0000-0000B5170000}"/>
    <cellStyle name="Normal 4 7 2" xfId="2958" xr:uid="{00000000-0005-0000-0000-0000B6170000}"/>
    <cellStyle name="Normal 4 7 2 2" xfId="2959" xr:uid="{00000000-0005-0000-0000-0000B7170000}"/>
    <cellStyle name="Normal 4 7 3" xfId="2960" xr:uid="{00000000-0005-0000-0000-0000B8170000}"/>
    <cellStyle name="Normal 4 7 3 2" xfId="2961" xr:uid="{00000000-0005-0000-0000-0000B9170000}"/>
    <cellStyle name="Normal 4 7 4" xfId="2962" xr:uid="{00000000-0005-0000-0000-0000BA170000}"/>
    <cellStyle name="Normal 4 7 4 2" xfId="2963" xr:uid="{00000000-0005-0000-0000-0000BB170000}"/>
    <cellStyle name="Normal 4 7 5" xfId="2964" xr:uid="{00000000-0005-0000-0000-0000BC170000}"/>
    <cellStyle name="Normal 4 7 5 2" xfId="2965" xr:uid="{00000000-0005-0000-0000-0000BD170000}"/>
    <cellStyle name="Normal 4 7 6" xfId="2966" xr:uid="{00000000-0005-0000-0000-0000BE170000}"/>
    <cellStyle name="Normal 4 7 7" xfId="6123" xr:uid="{00000000-0005-0000-0000-0000BF170000}"/>
    <cellStyle name="Normal 4 7_Copy of Load schedule REGUS" xfId="2967" xr:uid="{00000000-0005-0000-0000-0000C0170000}"/>
    <cellStyle name="Normal 4 8" xfId="2968" xr:uid="{00000000-0005-0000-0000-0000C1170000}"/>
    <cellStyle name="Normal 4 8 2" xfId="2969" xr:uid="{00000000-0005-0000-0000-0000C2170000}"/>
    <cellStyle name="Normal 4 8 2 2" xfId="2970" xr:uid="{00000000-0005-0000-0000-0000C3170000}"/>
    <cellStyle name="Normal 4 8 3" xfId="2971" xr:uid="{00000000-0005-0000-0000-0000C4170000}"/>
    <cellStyle name="Normal 4 8 3 2" xfId="2972" xr:uid="{00000000-0005-0000-0000-0000C5170000}"/>
    <cellStyle name="Normal 4 8 4" xfId="2973" xr:uid="{00000000-0005-0000-0000-0000C6170000}"/>
    <cellStyle name="Normal 4 8 4 2" xfId="2974" xr:uid="{00000000-0005-0000-0000-0000C7170000}"/>
    <cellStyle name="Normal 4 8 5" xfId="2975" xr:uid="{00000000-0005-0000-0000-0000C8170000}"/>
    <cellStyle name="Normal 4 8 5 2" xfId="2976" xr:uid="{00000000-0005-0000-0000-0000C9170000}"/>
    <cellStyle name="Normal 4 8 6" xfId="2977" xr:uid="{00000000-0005-0000-0000-0000CA170000}"/>
    <cellStyle name="Normal 4 8 7" xfId="5107" xr:uid="{00000000-0005-0000-0000-0000CB170000}"/>
    <cellStyle name="Normal 4 8_Copy of Load schedule REGUS" xfId="2978" xr:uid="{00000000-0005-0000-0000-0000CC170000}"/>
    <cellStyle name="Normal 4 9" xfId="2979" xr:uid="{00000000-0005-0000-0000-0000CD170000}"/>
    <cellStyle name="Normal 4 9 2" xfId="2980" xr:uid="{00000000-0005-0000-0000-0000CE170000}"/>
    <cellStyle name="Normal 4 9 2 2" xfId="2981" xr:uid="{00000000-0005-0000-0000-0000CF170000}"/>
    <cellStyle name="Normal 4 9 3" xfId="2982" xr:uid="{00000000-0005-0000-0000-0000D0170000}"/>
    <cellStyle name="Normal 4 9 3 2" xfId="2983" xr:uid="{00000000-0005-0000-0000-0000D1170000}"/>
    <cellStyle name="Normal 4 9 4" xfId="2984" xr:uid="{00000000-0005-0000-0000-0000D2170000}"/>
    <cellStyle name="Normal 4 9 4 2" xfId="2985" xr:uid="{00000000-0005-0000-0000-0000D3170000}"/>
    <cellStyle name="Normal 4 9 5" xfId="2986" xr:uid="{00000000-0005-0000-0000-0000D4170000}"/>
    <cellStyle name="Normal 4 9 5 2" xfId="2987" xr:uid="{00000000-0005-0000-0000-0000D5170000}"/>
    <cellStyle name="Normal 4 9 6" xfId="2988" xr:uid="{00000000-0005-0000-0000-0000D6170000}"/>
    <cellStyle name="Normal 4 9_Copy of Load schedule REGUS" xfId="2989" xr:uid="{00000000-0005-0000-0000-0000D7170000}"/>
    <cellStyle name="Normal 4_BOQ_Precision control&amp; FM200_Rev0" xfId="2990" xr:uid="{00000000-0005-0000-0000-0000D8170000}"/>
    <cellStyle name="Normal 40" xfId="247" xr:uid="{00000000-0005-0000-0000-0000D9170000}"/>
    <cellStyle name="Normal 40 2" xfId="513" xr:uid="{00000000-0005-0000-0000-0000DA170000}"/>
    <cellStyle name="Normal 40 2 2" xfId="2992" xr:uid="{00000000-0005-0000-0000-0000DB170000}"/>
    <cellStyle name="Normal 40 2 2 2" xfId="5936" xr:uid="{00000000-0005-0000-0000-0000DC170000}"/>
    <cellStyle name="Normal 40 2 3" xfId="2991" xr:uid="{00000000-0005-0000-0000-0000DD170000}"/>
    <cellStyle name="Normal 40 2 3 2" xfId="5506" xr:uid="{00000000-0005-0000-0000-0000DE170000}"/>
    <cellStyle name="Normal 40 3" xfId="4113" xr:uid="{00000000-0005-0000-0000-0000DF170000}"/>
    <cellStyle name="Normal 40 3 2" xfId="4429" xr:uid="{00000000-0005-0000-0000-0000E0170000}"/>
    <cellStyle name="Normal 40 3 2 2" xfId="5043" xr:uid="{00000000-0005-0000-0000-0000E1170000}"/>
    <cellStyle name="Normal 40 3 3" xfId="4733" xr:uid="{00000000-0005-0000-0000-0000E2170000}"/>
    <cellStyle name="Normal 40 3 3 2" xfId="5604" xr:uid="{00000000-0005-0000-0000-0000E3170000}"/>
    <cellStyle name="Normal 40 4" xfId="4270" xr:uid="{00000000-0005-0000-0000-0000E4170000}"/>
    <cellStyle name="Normal 40 4 2" xfId="4884" xr:uid="{00000000-0005-0000-0000-0000E5170000}"/>
    <cellStyle name="Normal 40 4 2 2" xfId="5849" xr:uid="{00000000-0005-0000-0000-0000E6170000}"/>
    <cellStyle name="Normal 40 5" xfId="4583" xr:uid="{00000000-0005-0000-0000-0000E7170000}"/>
    <cellStyle name="Normal 40 5 2" xfId="5393" xr:uid="{00000000-0005-0000-0000-0000E8170000}"/>
    <cellStyle name="Normal 41" xfId="248" xr:uid="{00000000-0005-0000-0000-0000E9170000}"/>
    <cellStyle name="Normal 41 2" xfId="514" xr:uid="{00000000-0005-0000-0000-0000EA170000}"/>
    <cellStyle name="Normal 41 2 2" xfId="2994" xr:uid="{00000000-0005-0000-0000-0000EB170000}"/>
    <cellStyle name="Normal 41 2 2 2" xfId="5937" xr:uid="{00000000-0005-0000-0000-0000EC170000}"/>
    <cellStyle name="Normal 41 2 3" xfId="2993" xr:uid="{00000000-0005-0000-0000-0000ED170000}"/>
    <cellStyle name="Normal 41 2 3 2" xfId="5507" xr:uid="{00000000-0005-0000-0000-0000EE170000}"/>
    <cellStyle name="Normal 41 3" xfId="4114" xr:uid="{00000000-0005-0000-0000-0000EF170000}"/>
    <cellStyle name="Normal 41 3 2" xfId="4430" xr:uid="{00000000-0005-0000-0000-0000F0170000}"/>
    <cellStyle name="Normal 41 3 2 2" xfId="5044" xr:uid="{00000000-0005-0000-0000-0000F1170000}"/>
    <cellStyle name="Normal 41 3 3" xfId="4734" xr:uid="{00000000-0005-0000-0000-0000F2170000}"/>
    <cellStyle name="Normal 41 3 3 2" xfId="5605" xr:uid="{00000000-0005-0000-0000-0000F3170000}"/>
    <cellStyle name="Normal 41 4" xfId="4271" xr:uid="{00000000-0005-0000-0000-0000F4170000}"/>
    <cellStyle name="Normal 41 4 2" xfId="4885" xr:uid="{00000000-0005-0000-0000-0000F5170000}"/>
    <cellStyle name="Normal 41 4 2 2" xfId="5850" xr:uid="{00000000-0005-0000-0000-0000F6170000}"/>
    <cellStyle name="Normal 41 5" xfId="4584" xr:uid="{00000000-0005-0000-0000-0000F7170000}"/>
    <cellStyle name="Normal 41 5 2" xfId="5394" xr:uid="{00000000-0005-0000-0000-0000F8170000}"/>
    <cellStyle name="Normal 42" xfId="249" xr:uid="{00000000-0005-0000-0000-0000F9170000}"/>
    <cellStyle name="Normal 42 2" xfId="515" xr:uid="{00000000-0005-0000-0000-0000FA170000}"/>
    <cellStyle name="Normal 42 2 2" xfId="3977" xr:uid="{00000000-0005-0000-0000-0000FB170000}"/>
    <cellStyle name="Normal 42 2 2 2" xfId="5938" xr:uid="{00000000-0005-0000-0000-0000FC170000}"/>
    <cellStyle name="Normal 42 2 3" xfId="5508" xr:uid="{00000000-0005-0000-0000-0000FD170000}"/>
    <cellStyle name="Normal 42 3" xfId="4115" xr:uid="{00000000-0005-0000-0000-0000FE170000}"/>
    <cellStyle name="Normal 42 3 2" xfId="4431" xr:uid="{00000000-0005-0000-0000-0000FF170000}"/>
    <cellStyle name="Normal 42 3 2 2" xfId="5045" xr:uid="{00000000-0005-0000-0000-000000180000}"/>
    <cellStyle name="Normal 42 3 3" xfId="4735" xr:uid="{00000000-0005-0000-0000-000001180000}"/>
    <cellStyle name="Normal 42 3 3 2" xfId="5606" xr:uid="{00000000-0005-0000-0000-000002180000}"/>
    <cellStyle name="Normal 42 4" xfId="4272" xr:uid="{00000000-0005-0000-0000-000003180000}"/>
    <cellStyle name="Normal 42 4 2" xfId="4886" xr:uid="{00000000-0005-0000-0000-000004180000}"/>
    <cellStyle name="Normal 42 4 2 2" xfId="5851" xr:uid="{00000000-0005-0000-0000-000005180000}"/>
    <cellStyle name="Normal 42 5" xfId="4585" xr:uid="{00000000-0005-0000-0000-000006180000}"/>
    <cellStyle name="Normal 42 5 2" xfId="5395" xr:uid="{00000000-0005-0000-0000-000007180000}"/>
    <cellStyle name="Normal 43" xfId="250" xr:uid="{00000000-0005-0000-0000-000008180000}"/>
    <cellStyle name="Normal 43 2" xfId="516" xr:uid="{00000000-0005-0000-0000-000009180000}"/>
    <cellStyle name="Normal 43 2 2" xfId="3978" xr:uid="{00000000-0005-0000-0000-00000A180000}"/>
    <cellStyle name="Normal 43 2 2 2" xfId="5939" xr:uid="{00000000-0005-0000-0000-00000B180000}"/>
    <cellStyle name="Normal 43 2 3" xfId="5509" xr:uid="{00000000-0005-0000-0000-00000C180000}"/>
    <cellStyle name="Normal 43 3" xfId="4116" xr:uid="{00000000-0005-0000-0000-00000D180000}"/>
    <cellStyle name="Normal 43 3 2" xfId="4432" xr:uid="{00000000-0005-0000-0000-00000E180000}"/>
    <cellStyle name="Normal 43 3 2 2" xfId="5046" xr:uid="{00000000-0005-0000-0000-00000F180000}"/>
    <cellStyle name="Normal 43 3 3" xfId="4736" xr:uid="{00000000-0005-0000-0000-000010180000}"/>
    <cellStyle name="Normal 43 3 3 2" xfId="5607" xr:uid="{00000000-0005-0000-0000-000011180000}"/>
    <cellStyle name="Normal 43 4" xfId="4273" xr:uid="{00000000-0005-0000-0000-000012180000}"/>
    <cellStyle name="Normal 43 4 2" xfId="4887" xr:uid="{00000000-0005-0000-0000-000013180000}"/>
    <cellStyle name="Normal 43 4 2 2" xfId="5852" xr:uid="{00000000-0005-0000-0000-000014180000}"/>
    <cellStyle name="Normal 43 5" xfId="4586" xr:uid="{00000000-0005-0000-0000-000015180000}"/>
    <cellStyle name="Normal 43 5 2" xfId="5396" xr:uid="{00000000-0005-0000-0000-000016180000}"/>
    <cellStyle name="Normal 44" xfId="251" xr:uid="{00000000-0005-0000-0000-000017180000}"/>
    <cellStyle name="Normal 44 2" xfId="517" xr:uid="{00000000-0005-0000-0000-000018180000}"/>
    <cellStyle name="Normal 44 2 2" xfId="2996" xr:uid="{00000000-0005-0000-0000-000019180000}"/>
    <cellStyle name="Normal 44 2 2 2" xfId="5940" xr:uid="{00000000-0005-0000-0000-00001A180000}"/>
    <cellStyle name="Normal 44 2 3" xfId="2995" xr:uid="{00000000-0005-0000-0000-00001B180000}"/>
    <cellStyle name="Normal 44 2 3 2" xfId="5510" xr:uid="{00000000-0005-0000-0000-00001C180000}"/>
    <cellStyle name="Normal 44 3" xfId="4117" xr:uid="{00000000-0005-0000-0000-00001D180000}"/>
    <cellStyle name="Normal 44 3 2" xfId="4433" xr:uid="{00000000-0005-0000-0000-00001E180000}"/>
    <cellStyle name="Normal 44 3 2 2" xfId="5047" xr:uid="{00000000-0005-0000-0000-00001F180000}"/>
    <cellStyle name="Normal 44 3 3" xfId="4737" xr:uid="{00000000-0005-0000-0000-000020180000}"/>
    <cellStyle name="Normal 44 3 3 2" xfId="5608" xr:uid="{00000000-0005-0000-0000-000021180000}"/>
    <cellStyle name="Normal 44 4" xfId="4274" xr:uid="{00000000-0005-0000-0000-000022180000}"/>
    <cellStyle name="Normal 44 4 2" xfId="4888" xr:uid="{00000000-0005-0000-0000-000023180000}"/>
    <cellStyle name="Normal 44 4 2 2" xfId="5853" xr:uid="{00000000-0005-0000-0000-000024180000}"/>
    <cellStyle name="Normal 44 5" xfId="4587" xr:uid="{00000000-0005-0000-0000-000025180000}"/>
    <cellStyle name="Normal 44 5 2" xfId="5397" xr:uid="{00000000-0005-0000-0000-000026180000}"/>
    <cellStyle name="Normal 45" xfId="252" xr:uid="{00000000-0005-0000-0000-000027180000}"/>
    <cellStyle name="Normal 45 2" xfId="518" xr:uid="{00000000-0005-0000-0000-000028180000}"/>
    <cellStyle name="Normal 45 2 2" xfId="2998" xr:uid="{00000000-0005-0000-0000-000029180000}"/>
    <cellStyle name="Normal 45 2 2 2" xfId="5941" xr:uid="{00000000-0005-0000-0000-00002A180000}"/>
    <cellStyle name="Normal 45 2 3" xfId="2997" xr:uid="{00000000-0005-0000-0000-00002B180000}"/>
    <cellStyle name="Normal 45 2 3 2" xfId="5511" xr:uid="{00000000-0005-0000-0000-00002C180000}"/>
    <cellStyle name="Normal 45 3" xfId="4118" xr:uid="{00000000-0005-0000-0000-00002D180000}"/>
    <cellStyle name="Normal 45 3 2" xfId="4434" xr:uid="{00000000-0005-0000-0000-00002E180000}"/>
    <cellStyle name="Normal 45 3 2 2" xfId="5048" xr:uid="{00000000-0005-0000-0000-00002F180000}"/>
    <cellStyle name="Normal 45 3 3" xfId="4738" xr:uid="{00000000-0005-0000-0000-000030180000}"/>
    <cellStyle name="Normal 45 3 3 2" xfId="5609" xr:uid="{00000000-0005-0000-0000-000031180000}"/>
    <cellStyle name="Normal 45 4" xfId="4275" xr:uid="{00000000-0005-0000-0000-000032180000}"/>
    <cellStyle name="Normal 45 4 2" xfId="4889" xr:uid="{00000000-0005-0000-0000-000033180000}"/>
    <cellStyle name="Normal 45 4 2 2" xfId="5854" xr:uid="{00000000-0005-0000-0000-000034180000}"/>
    <cellStyle name="Normal 45 5" xfId="4588" xr:uid="{00000000-0005-0000-0000-000035180000}"/>
    <cellStyle name="Normal 45 5 2" xfId="5398" xr:uid="{00000000-0005-0000-0000-000036180000}"/>
    <cellStyle name="Normal 46" xfId="253" xr:uid="{00000000-0005-0000-0000-000037180000}"/>
    <cellStyle name="Normal 46 2" xfId="519" xr:uid="{00000000-0005-0000-0000-000038180000}"/>
    <cellStyle name="Normal 46 2 2" xfId="3000" xr:uid="{00000000-0005-0000-0000-000039180000}"/>
    <cellStyle name="Normal 46 2 2 2" xfId="5942" xr:uid="{00000000-0005-0000-0000-00003A180000}"/>
    <cellStyle name="Normal 46 2 3" xfId="2999" xr:uid="{00000000-0005-0000-0000-00003B180000}"/>
    <cellStyle name="Normal 46 2 3 2" xfId="5512" xr:uid="{00000000-0005-0000-0000-00003C180000}"/>
    <cellStyle name="Normal 46 3" xfId="4119" xr:uid="{00000000-0005-0000-0000-00003D180000}"/>
    <cellStyle name="Normal 46 3 2" xfId="4435" xr:uid="{00000000-0005-0000-0000-00003E180000}"/>
    <cellStyle name="Normal 46 3 2 2" xfId="5049" xr:uid="{00000000-0005-0000-0000-00003F180000}"/>
    <cellStyle name="Normal 46 3 3" xfId="4739" xr:uid="{00000000-0005-0000-0000-000040180000}"/>
    <cellStyle name="Normal 46 3 3 2" xfId="5610" xr:uid="{00000000-0005-0000-0000-000041180000}"/>
    <cellStyle name="Normal 46 4" xfId="4276" xr:uid="{00000000-0005-0000-0000-000042180000}"/>
    <cellStyle name="Normal 46 4 2" xfId="4890" xr:uid="{00000000-0005-0000-0000-000043180000}"/>
    <cellStyle name="Normal 46 4 2 2" xfId="5855" xr:uid="{00000000-0005-0000-0000-000044180000}"/>
    <cellStyle name="Normal 46 5" xfId="4589" xr:uid="{00000000-0005-0000-0000-000045180000}"/>
    <cellStyle name="Normal 46 5 2" xfId="5399" xr:uid="{00000000-0005-0000-0000-000046180000}"/>
    <cellStyle name="Normal 47" xfId="254" xr:uid="{00000000-0005-0000-0000-000047180000}"/>
    <cellStyle name="Normal 47 2" xfId="520" xr:uid="{00000000-0005-0000-0000-000048180000}"/>
    <cellStyle name="Normal 47 2 2" xfId="3002" xr:uid="{00000000-0005-0000-0000-000049180000}"/>
    <cellStyle name="Normal 47 2 2 2" xfId="5943" xr:uid="{00000000-0005-0000-0000-00004A180000}"/>
    <cellStyle name="Normal 47 2 3" xfId="3001" xr:uid="{00000000-0005-0000-0000-00004B180000}"/>
    <cellStyle name="Normal 47 2 3 2" xfId="5513" xr:uid="{00000000-0005-0000-0000-00004C180000}"/>
    <cellStyle name="Normal 47 3" xfId="4120" xr:uid="{00000000-0005-0000-0000-00004D180000}"/>
    <cellStyle name="Normal 47 3 2" xfId="4436" xr:uid="{00000000-0005-0000-0000-00004E180000}"/>
    <cellStyle name="Normal 47 3 2 2" xfId="5050" xr:uid="{00000000-0005-0000-0000-00004F180000}"/>
    <cellStyle name="Normal 47 3 3" xfId="4740" xr:uid="{00000000-0005-0000-0000-000050180000}"/>
    <cellStyle name="Normal 47 3 3 2" xfId="5611" xr:uid="{00000000-0005-0000-0000-000051180000}"/>
    <cellStyle name="Normal 47 4" xfId="4277" xr:uid="{00000000-0005-0000-0000-000052180000}"/>
    <cellStyle name="Normal 47 4 2" xfId="4891" xr:uid="{00000000-0005-0000-0000-000053180000}"/>
    <cellStyle name="Normal 47 4 2 2" xfId="5856" xr:uid="{00000000-0005-0000-0000-000054180000}"/>
    <cellStyle name="Normal 47 5" xfId="4590" xr:uid="{00000000-0005-0000-0000-000055180000}"/>
    <cellStyle name="Normal 47 5 2" xfId="5400" xr:uid="{00000000-0005-0000-0000-000056180000}"/>
    <cellStyle name="Normal 48" xfId="255" xr:uid="{00000000-0005-0000-0000-000057180000}"/>
    <cellStyle name="Normal 48 2" xfId="521" xr:uid="{00000000-0005-0000-0000-000058180000}"/>
    <cellStyle name="Normal 48 2 2" xfId="3979" xr:uid="{00000000-0005-0000-0000-000059180000}"/>
    <cellStyle name="Normal 48 2 2 2" xfId="5944" xr:uid="{00000000-0005-0000-0000-00005A180000}"/>
    <cellStyle name="Normal 48 2 3" xfId="5514" xr:uid="{00000000-0005-0000-0000-00005B180000}"/>
    <cellStyle name="Normal 48 3" xfId="4121" xr:uid="{00000000-0005-0000-0000-00005C180000}"/>
    <cellStyle name="Normal 48 3 2" xfId="4437" xr:uid="{00000000-0005-0000-0000-00005D180000}"/>
    <cellStyle name="Normal 48 3 2 2" xfId="5051" xr:uid="{00000000-0005-0000-0000-00005E180000}"/>
    <cellStyle name="Normal 48 3 3" xfId="4741" xr:uid="{00000000-0005-0000-0000-00005F180000}"/>
    <cellStyle name="Normal 48 3 3 2" xfId="5612" xr:uid="{00000000-0005-0000-0000-000060180000}"/>
    <cellStyle name="Normal 48 4" xfId="4278" xr:uid="{00000000-0005-0000-0000-000061180000}"/>
    <cellStyle name="Normal 48 4 2" xfId="4892" xr:uid="{00000000-0005-0000-0000-000062180000}"/>
    <cellStyle name="Normal 48 4 2 2" xfId="5857" xr:uid="{00000000-0005-0000-0000-000063180000}"/>
    <cellStyle name="Normal 48 5" xfId="4591" xr:uid="{00000000-0005-0000-0000-000064180000}"/>
    <cellStyle name="Normal 48 5 2" xfId="5401" xr:uid="{00000000-0005-0000-0000-000065180000}"/>
    <cellStyle name="Normal 49" xfId="256" xr:uid="{00000000-0005-0000-0000-000066180000}"/>
    <cellStyle name="Normal 49 2" xfId="522" xr:uid="{00000000-0005-0000-0000-000067180000}"/>
    <cellStyle name="Normal 49 2 2" xfId="3004" xr:uid="{00000000-0005-0000-0000-000068180000}"/>
    <cellStyle name="Normal 49 2 2 2" xfId="5945" xr:uid="{00000000-0005-0000-0000-000069180000}"/>
    <cellStyle name="Normal 49 2 3" xfId="3003" xr:uid="{00000000-0005-0000-0000-00006A180000}"/>
    <cellStyle name="Normal 49 2 3 2" xfId="5515" xr:uid="{00000000-0005-0000-0000-00006B180000}"/>
    <cellStyle name="Normal 49 3" xfId="4122" xr:uid="{00000000-0005-0000-0000-00006C180000}"/>
    <cellStyle name="Normal 49 3 2" xfId="4438" xr:uid="{00000000-0005-0000-0000-00006D180000}"/>
    <cellStyle name="Normal 49 3 2 2" xfId="5052" xr:uid="{00000000-0005-0000-0000-00006E180000}"/>
    <cellStyle name="Normal 49 3 3" xfId="4742" xr:uid="{00000000-0005-0000-0000-00006F180000}"/>
    <cellStyle name="Normal 49 3 3 2" xfId="5613" xr:uid="{00000000-0005-0000-0000-000070180000}"/>
    <cellStyle name="Normal 49 4" xfId="4279" xr:uid="{00000000-0005-0000-0000-000071180000}"/>
    <cellStyle name="Normal 49 4 2" xfId="4893" xr:uid="{00000000-0005-0000-0000-000072180000}"/>
    <cellStyle name="Normal 49 4 2 2" xfId="5858" xr:uid="{00000000-0005-0000-0000-000073180000}"/>
    <cellStyle name="Normal 49 4 3" xfId="5402" xr:uid="{00000000-0005-0000-0000-000074180000}"/>
    <cellStyle name="Normal 49 5" xfId="4592" xr:uid="{00000000-0005-0000-0000-000075180000}"/>
    <cellStyle name="Normal 5" xfId="9" xr:uid="{00000000-0005-0000-0000-000076180000}"/>
    <cellStyle name="Normal 5 10" xfId="3005" xr:uid="{00000000-0005-0000-0000-000077180000}"/>
    <cellStyle name="Normal 5 10 2" xfId="3006" xr:uid="{00000000-0005-0000-0000-000078180000}"/>
    <cellStyle name="Normal 5 11" xfId="3007" xr:uid="{00000000-0005-0000-0000-000079180000}"/>
    <cellStyle name="Normal 5 11 2" xfId="3008" xr:uid="{00000000-0005-0000-0000-00007A180000}"/>
    <cellStyle name="Normal 5 12" xfId="3009" xr:uid="{00000000-0005-0000-0000-00007B180000}"/>
    <cellStyle name="Normal 5 12 2" xfId="3010" xr:uid="{00000000-0005-0000-0000-00007C180000}"/>
    <cellStyle name="Normal 5 13" xfId="3011" xr:uid="{00000000-0005-0000-0000-00007D180000}"/>
    <cellStyle name="Normal 5 13 2" xfId="3012" xr:uid="{00000000-0005-0000-0000-00007E180000}"/>
    <cellStyle name="Normal 5 14" xfId="3013" xr:uid="{00000000-0005-0000-0000-00007F180000}"/>
    <cellStyle name="Normal 5 14 2" xfId="3014" xr:uid="{00000000-0005-0000-0000-000080180000}"/>
    <cellStyle name="Normal 5 15" xfId="3015" xr:uid="{00000000-0005-0000-0000-000081180000}"/>
    <cellStyle name="Normal 5 2" xfId="193" xr:uid="{00000000-0005-0000-0000-000082180000}"/>
    <cellStyle name="Normal 5 2 2" xfId="523" xr:uid="{00000000-0005-0000-0000-000083180000}"/>
    <cellStyle name="Normal 5 2 2 2" xfId="3017" xr:uid="{00000000-0005-0000-0000-000084180000}"/>
    <cellStyle name="Normal 5 2 2 3" xfId="3016" xr:uid="{00000000-0005-0000-0000-000085180000}"/>
    <cellStyle name="Normal 5 2 2 4" xfId="5468" xr:uid="{00000000-0005-0000-0000-000086180000}"/>
    <cellStyle name="Normal 5 2 3" xfId="3018" xr:uid="{00000000-0005-0000-0000-000087180000}"/>
    <cellStyle name="Normal 5 2 3 2" xfId="3019" xr:uid="{00000000-0005-0000-0000-000088180000}"/>
    <cellStyle name="Normal 5 2 4" xfId="3020" xr:uid="{00000000-0005-0000-0000-000089180000}"/>
    <cellStyle name="Normal 5 2 4 2" xfId="3021" xr:uid="{00000000-0005-0000-0000-00008A180000}"/>
    <cellStyle name="Normal 5 2 4 3" xfId="5354" xr:uid="{00000000-0005-0000-0000-00008B180000}"/>
    <cellStyle name="Normal 5 2 5" xfId="3022" xr:uid="{00000000-0005-0000-0000-00008C180000}"/>
    <cellStyle name="Normal 5 2 5 2" xfId="3023" xr:uid="{00000000-0005-0000-0000-00008D180000}"/>
    <cellStyle name="Normal 5 2 6" xfId="3024" xr:uid="{00000000-0005-0000-0000-00008E180000}"/>
    <cellStyle name="Normal 5 2_Copy of Load schedule REGUS" xfId="3025" xr:uid="{00000000-0005-0000-0000-00008F180000}"/>
    <cellStyle name="Normal 5 3" xfId="371" xr:uid="{00000000-0005-0000-0000-000090180000}"/>
    <cellStyle name="Normal 5 3 2" xfId="3026" xr:uid="{00000000-0005-0000-0000-000091180000}"/>
    <cellStyle name="Normal 5 3 2 2" xfId="3027" xr:uid="{00000000-0005-0000-0000-000092180000}"/>
    <cellStyle name="Normal 5 3 2 3" xfId="5614" xr:uid="{00000000-0005-0000-0000-000093180000}"/>
    <cellStyle name="Normal 5 3 3" xfId="3028" xr:uid="{00000000-0005-0000-0000-000094180000}"/>
    <cellStyle name="Normal 5 3 3 2" xfId="3029" xr:uid="{00000000-0005-0000-0000-000095180000}"/>
    <cellStyle name="Normal 5 3 3 3" xfId="5444" xr:uid="{00000000-0005-0000-0000-000096180000}"/>
    <cellStyle name="Normal 5 3 4" xfId="3030" xr:uid="{00000000-0005-0000-0000-000097180000}"/>
    <cellStyle name="Normal 5 3 4 2" xfId="3031" xr:uid="{00000000-0005-0000-0000-000098180000}"/>
    <cellStyle name="Normal 5 3 5" xfId="3032" xr:uid="{00000000-0005-0000-0000-000099180000}"/>
    <cellStyle name="Normal 5 3 5 2" xfId="3033" xr:uid="{00000000-0005-0000-0000-00009A180000}"/>
    <cellStyle name="Normal 5 3 6" xfId="3034" xr:uid="{00000000-0005-0000-0000-00009B180000}"/>
    <cellStyle name="Normal 5 3 7" xfId="3980" xr:uid="{00000000-0005-0000-0000-00009C180000}"/>
    <cellStyle name="Normal 5 3_Copy of Load schedule REGUS" xfId="3035" xr:uid="{00000000-0005-0000-0000-00009D180000}"/>
    <cellStyle name="Normal 5 4" xfId="372" xr:uid="{00000000-0005-0000-0000-00009E180000}"/>
    <cellStyle name="Normal 5 4 2" xfId="3036" xr:uid="{00000000-0005-0000-0000-00009F180000}"/>
    <cellStyle name="Normal 5 4 2 2" xfId="3037" xr:uid="{00000000-0005-0000-0000-0000A0180000}"/>
    <cellStyle name="Normal 5 4 3" xfId="3038" xr:uid="{00000000-0005-0000-0000-0000A1180000}"/>
    <cellStyle name="Normal 5 4 3 2" xfId="3039" xr:uid="{00000000-0005-0000-0000-0000A2180000}"/>
    <cellStyle name="Normal 5 4 4" xfId="3040" xr:uid="{00000000-0005-0000-0000-0000A3180000}"/>
    <cellStyle name="Normal 5 4 4 2" xfId="3041" xr:uid="{00000000-0005-0000-0000-0000A4180000}"/>
    <cellStyle name="Normal 5 4 5" xfId="3042" xr:uid="{00000000-0005-0000-0000-0000A5180000}"/>
    <cellStyle name="Normal 5 4 5 2" xfId="3043" xr:uid="{00000000-0005-0000-0000-0000A6180000}"/>
    <cellStyle name="Normal 5 4 6" xfId="3044" xr:uid="{00000000-0005-0000-0000-0000A7180000}"/>
    <cellStyle name="Normal 5 4_Copy of Load schedule REGUS" xfId="3045" xr:uid="{00000000-0005-0000-0000-0000A8180000}"/>
    <cellStyle name="Normal 5 5" xfId="466" xr:uid="{00000000-0005-0000-0000-0000A9180000}"/>
    <cellStyle name="Normal 5 5 2" xfId="3047" xr:uid="{00000000-0005-0000-0000-0000AA180000}"/>
    <cellStyle name="Normal 5 5 2 2" xfId="3048" xr:uid="{00000000-0005-0000-0000-0000AB180000}"/>
    <cellStyle name="Normal 5 5 3" xfId="3049" xr:uid="{00000000-0005-0000-0000-0000AC180000}"/>
    <cellStyle name="Normal 5 5 3 2" xfId="3050" xr:uid="{00000000-0005-0000-0000-0000AD180000}"/>
    <cellStyle name="Normal 5 5 4" xfId="3051" xr:uid="{00000000-0005-0000-0000-0000AE180000}"/>
    <cellStyle name="Normal 5 5 4 2" xfId="3052" xr:uid="{00000000-0005-0000-0000-0000AF180000}"/>
    <cellStyle name="Normal 5 5 5" xfId="3053" xr:uid="{00000000-0005-0000-0000-0000B0180000}"/>
    <cellStyle name="Normal 5 5 5 2" xfId="3054" xr:uid="{00000000-0005-0000-0000-0000B1180000}"/>
    <cellStyle name="Normal 5 5 6" xfId="3055" xr:uid="{00000000-0005-0000-0000-0000B2180000}"/>
    <cellStyle name="Normal 5 5 7" xfId="3046" xr:uid="{00000000-0005-0000-0000-0000B3180000}"/>
    <cellStyle name="Normal 5 5 8" xfId="5327" xr:uid="{00000000-0005-0000-0000-0000B4180000}"/>
    <cellStyle name="Normal 5 5_Copy of Load schedule REGUS" xfId="3056" xr:uid="{00000000-0005-0000-0000-0000B5180000}"/>
    <cellStyle name="Normal 5 6" xfId="3057" xr:uid="{00000000-0005-0000-0000-0000B6180000}"/>
    <cellStyle name="Normal 5 6 2" xfId="3058" xr:uid="{00000000-0005-0000-0000-0000B7180000}"/>
    <cellStyle name="Normal 5 6 2 2" xfId="3059" xr:uid="{00000000-0005-0000-0000-0000B8180000}"/>
    <cellStyle name="Normal 5 6 2 3" xfId="5786" xr:uid="{00000000-0005-0000-0000-0000B9180000}"/>
    <cellStyle name="Normal 5 6 3" xfId="3060" xr:uid="{00000000-0005-0000-0000-0000BA180000}"/>
    <cellStyle name="Normal 5 6 3 2" xfId="3061" xr:uid="{00000000-0005-0000-0000-0000BB180000}"/>
    <cellStyle name="Normal 5 6 4" xfId="3062" xr:uid="{00000000-0005-0000-0000-0000BC180000}"/>
    <cellStyle name="Normal 5 6 4 2" xfId="3063" xr:uid="{00000000-0005-0000-0000-0000BD180000}"/>
    <cellStyle name="Normal 5 6 5" xfId="3064" xr:uid="{00000000-0005-0000-0000-0000BE180000}"/>
    <cellStyle name="Normal 5 6 5 2" xfId="3065" xr:uid="{00000000-0005-0000-0000-0000BF180000}"/>
    <cellStyle name="Normal 5 6 6" xfId="3066" xr:uid="{00000000-0005-0000-0000-0000C0180000}"/>
    <cellStyle name="Normal 5 6 7" xfId="5305" xr:uid="{00000000-0005-0000-0000-0000C1180000}"/>
    <cellStyle name="Normal 5 6_Copy of Load schedule REGUS" xfId="3067" xr:uid="{00000000-0005-0000-0000-0000C2180000}"/>
    <cellStyle name="Normal 5 7" xfId="3068" xr:uid="{00000000-0005-0000-0000-0000C3180000}"/>
    <cellStyle name="Normal 5 7 2" xfId="3069" xr:uid="{00000000-0005-0000-0000-0000C4180000}"/>
    <cellStyle name="Normal 5 7 2 2" xfId="3070" xr:uid="{00000000-0005-0000-0000-0000C5180000}"/>
    <cellStyle name="Normal 5 7 3" xfId="3071" xr:uid="{00000000-0005-0000-0000-0000C6180000}"/>
    <cellStyle name="Normal 5 7 3 2" xfId="3072" xr:uid="{00000000-0005-0000-0000-0000C7180000}"/>
    <cellStyle name="Normal 5 7 4" xfId="3073" xr:uid="{00000000-0005-0000-0000-0000C8180000}"/>
    <cellStyle name="Normal 5 7 4 2" xfId="3074" xr:uid="{00000000-0005-0000-0000-0000C9180000}"/>
    <cellStyle name="Normal 5 7 5" xfId="3075" xr:uid="{00000000-0005-0000-0000-0000CA180000}"/>
    <cellStyle name="Normal 5 7 5 2" xfId="3076" xr:uid="{00000000-0005-0000-0000-0000CB180000}"/>
    <cellStyle name="Normal 5 7 6" xfId="5758" xr:uid="{00000000-0005-0000-0000-0000CC180000}"/>
    <cellStyle name="Normal 5 7_Copy of Load schedule REGUS" xfId="3077" xr:uid="{00000000-0005-0000-0000-0000CD180000}"/>
    <cellStyle name="Normal 5 8" xfId="3078" xr:uid="{00000000-0005-0000-0000-0000CE180000}"/>
    <cellStyle name="Normal 5 8 2" xfId="3079" xr:uid="{00000000-0005-0000-0000-0000CF180000}"/>
    <cellStyle name="Normal 5 8 2 2" xfId="3080" xr:uid="{00000000-0005-0000-0000-0000D0180000}"/>
    <cellStyle name="Normal 5 8 3" xfId="3081" xr:uid="{00000000-0005-0000-0000-0000D1180000}"/>
    <cellStyle name="Normal 5 8 3 2" xfId="3082" xr:uid="{00000000-0005-0000-0000-0000D2180000}"/>
    <cellStyle name="Normal 5 8 4" xfId="3083" xr:uid="{00000000-0005-0000-0000-0000D3180000}"/>
    <cellStyle name="Normal 5 8 4 2" xfId="3084" xr:uid="{00000000-0005-0000-0000-0000D4180000}"/>
    <cellStyle name="Normal 5 8 5" xfId="3085" xr:uid="{00000000-0005-0000-0000-0000D5180000}"/>
    <cellStyle name="Normal 5 8 5 2" xfId="3086" xr:uid="{00000000-0005-0000-0000-0000D6180000}"/>
    <cellStyle name="Normal 5 8 6" xfId="3087" xr:uid="{00000000-0005-0000-0000-0000D7180000}"/>
    <cellStyle name="Normal 5 8 7" xfId="5255" xr:uid="{00000000-0005-0000-0000-0000D8180000}"/>
    <cellStyle name="Normal 5 8_Copy of Load schedule REGUS" xfId="3088" xr:uid="{00000000-0005-0000-0000-0000D9180000}"/>
    <cellStyle name="Normal 5 9" xfId="3089" xr:uid="{00000000-0005-0000-0000-0000DA180000}"/>
    <cellStyle name="Normal 5 9 2" xfId="3090" xr:uid="{00000000-0005-0000-0000-0000DB180000}"/>
    <cellStyle name="Normal 5 9 2 2" xfId="3091" xr:uid="{00000000-0005-0000-0000-0000DC180000}"/>
    <cellStyle name="Normal 5 9 3" xfId="3092" xr:uid="{00000000-0005-0000-0000-0000DD180000}"/>
    <cellStyle name="Normal 5 9 3 2" xfId="3093" xr:uid="{00000000-0005-0000-0000-0000DE180000}"/>
    <cellStyle name="Normal 5 9 4" xfId="3094" xr:uid="{00000000-0005-0000-0000-0000DF180000}"/>
    <cellStyle name="Normal 5 9 4 2" xfId="3095" xr:uid="{00000000-0005-0000-0000-0000E0180000}"/>
    <cellStyle name="Normal 5 9 5" xfId="3096" xr:uid="{00000000-0005-0000-0000-0000E1180000}"/>
    <cellStyle name="Normal 5 9 5 2" xfId="3097" xr:uid="{00000000-0005-0000-0000-0000E2180000}"/>
    <cellStyle name="Normal 5 9 6" xfId="3098" xr:uid="{00000000-0005-0000-0000-0000E3180000}"/>
    <cellStyle name="Normal 5 9_Copy of Load schedule REGUS" xfId="3099" xr:uid="{00000000-0005-0000-0000-0000E4180000}"/>
    <cellStyle name="Normal 5_Copy of Load schedule REGUS" xfId="3100" xr:uid="{00000000-0005-0000-0000-0000E5180000}"/>
    <cellStyle name="Normal 50" xfId="257" xr:uid="{00000000-0005-0000-0000-0000E6180000}"/>
    <cellStyle name="Normal 50 2" xfId="524" xr:uid="{00000000-0005-0000-0000-0000E7180000}"/>
    <cellStyle name="Normal 50 2 2" xfId="3981" xr:uid="{00000000-0005-0000-0000-0000E8180000}"/>
    <cellStyle name="Normal 50 2 2 2" xfId="5946" xr:uid="{00000000-0005-0000-0000-0000E9180000}"/>
    <cellStyle name="Normal 50 2 3" xfId="5516" xr:uid="{00000000-0005-0000-0000-0000EA180000}"/>
    <cellStyle name="Normal 50 3" xfId="4123" xr:uid="{00000000-0005-0000-0000-0000EB180000}"/>
    <cellStyle name="Normal 50 3 2" xfId="4439" xr:uid="{00000000-0005-0000-0000-0000EC180000}"/>
    <cellStyle name="Normal 50 3 2 2" xfId="5053" xr:uid="{00000000-0005-0000-0000-0000ED180000}"/>
    <cellStyle name="Normal 50 3 3" xfId="4743" xr:uid="{00000000-0005-0000-0000-0000EE180000}"/>
    <cellStyle name="Normal 50 3 3 2" xfId="5615" xr:uid="{00000000-0005-0000-0000-0000EF180000}"/>
    <cellStyle name="Normal 50 4" xfId="4280" xr:uid="{00000000-0005-0000-0000-0000F0180000}"/>
    <cellStyle name="Normal 50 4 2" xfId="4894" xr:uid="{00000000-0005-0000-0000-0000F1180000}"/>
    <cellStyle name="Normal 50 4 2 2" xfId="5859" xr:uid="{00000000-0005-0000-0000-0000F2180000}"/>
    <cellStyle name="Normal 50 5" xfId="4593" xr:uid="{00000000-0005-0000-0000-0000F3180000}"/>
    <cellStyle name="Normal 50 5 2" xfId="5403" xr:uid="{00000000-0005-0000-0000-0000F4180000}"/>
    <cellStyle name="Normal 51" xfId="258" xr:uid="{00000000-0005-0000-0000-0000F5180000}"/>
    <cellStyle name="Normal 51 2" xfId="525" xr:uid="{00000000-0005-0000-0000-0000F6180000}"/>
    <cellStyle name="Normal 51 2 2" xfId="3102" xr:uid="{00000000-0005-0000-0000-0000F7180000}"/>
    <cellStyle name="Normal 51 2 3" xfId="3101" xr:uid="{00000000-0005-0000-0000-0000F8180000}"/>
    <cellStyle name="Normal 51 2 3 2" xfId="5947" xr:uid="{00000000-0005-0000-0000-0000F9180000}"/>
    <cellStyle name="Normal 51 2 4" xfId="5517" xr:uid="{00000000-0005-0000-0000-0000FA180000}"/>
    <cellStyle name="Normal 51 3" xfId="3982" xr:uid="{00000000-0005-0000-0000-0000FB180000}"/>
    <cellStyle name="Normal 51 4" xfId="4124" xr:uid="{00000000-0005-0000-0000-0000FC180000}"/>
    <cellStyle name="Normal 51 4 2" xfId="4440" xr:uid="{00000000-0005-0000-0000-0000FD180000}"/>
    <cellStyle name="Normal 51 4 2 2" xfId="5054" xr:uid="{00000000-0005-0000-0000-0000FE180000}"/>
    <cellStyle name="Normal 51 4 3" xfId="4744" xr:uid="{00000000-0005-0000-0000-0000FF180000}"/>
    <cellStyle name="Normal 51 4 3 2" xfId="5860" xr:uid="{00000000-0005-0000-0000-000000190000}"/>
    <cellStyle name="Normal 51 5" xfId="4281" xr:uid="{00000000-0005-0000-0000-000001190000}"/>
    <cellStyle name="Normal 51 5 2" xfId="4895" xr:uid="{00000000-0005-0000-0000-000002190000}"/>
    <cellStyle name="Normal 51 6" xfId="4594" xr:uid="{00000000-0005-0000-0000-000003190000}"/>
    <cellStyle name="Normal 51 6 2" xfId="5404" xr:uid="{00000000-0005-0000-0000-000004190000}"/>
    <cellStyle name="Normal 52" xfId="259" xr:uid="{00000000-0005-0000-0000-000005190000}"/>
    <cellStyle name="Normal 52 2" xfId="526" xr:uid="{00000000-0005-0000-0000-000006190000}"/>
    <cellStyle name="Normal 52 2 2" xfId="3104" xr:uid="{00000000-0005-0000-0000-000007190000}"/>
    <cellStyle name="Normal 52 2 3" xfId="3105" xr:uid="{00000000-0005-0000-0000-000008190000}"/>
    <cellStyle name="Normal 52 2 3 2" xfId="3106" xr:uid="{00000000-0005-0000-0000-000009190000}"/>
    <cellStyle name="Normal 52 2 4" xfId="3103" xr:uid="{00000000-0005-0000-0000-00000A190000}"/>
    <cellStyle name="Normal 52 2 5" xfId="5948" xr:uid="{00000000-0005-0000-0000-00000B190000}"/>
    <cellStyle name="Normal 52 2 6" xfId="5518" xr:uid="{00000000-0005-0000-0000-00000C190000}"/>
    <cellStyle name="Normal 52 3" xfId="3983" xr:uid="{00000000-0005-0000-0000-00000D190000}"/>
    <cellStyle name="Normal 52 4" xfId="4125" xr:uid="{00000000-0005-0000-0000-00000E190000}"/>
    <cellStyle name="Normal 52 4 2" xfId="4441" xr:uid="{00000000-0005-0000-0000-00000F190000}"/>
    <cellStyle name="Normal 52 4 2 2" xfId="5055" xr:uid="{00000000-0005-0000-0000-000010190000}"/>
    <cellStyle name="Normal 52 4 3" xfId="4745" xr:uid="{00000000-0005-0000-0000-000011190000}"/>
    <cellStyle name="Normal 52 4 3 2" xfId="5861" xr:uid="{00000000-0005-0000-0000-000012190000}"/>
    <cellStyle name="Normal 52 5" xfId="4282" xr:uid="{00000000-0005-0000-0000-000013190000}"/>
    <cellStyle name="Normal 52 5 2" xfId="4896" xr:uid="{00000000-0005-0000-0000-000014190000}"/>
    <cellStyle name="Normal 52 6" xfId="4595" xr:uid="{00000000-0005-0000-0000-000015190000}"/>
    <cellStyle name="Normal 52 6 2" xfId="5405" xr:uid="{00000000-0005-0000-0000-000016190000}"/>
    <cellStyle name="Normal 53" xfId="260" xr:uid="{00000000-0005-0000-0000-000017190000}"/>
    <cellStyle name="Normal 53 2" xfId="527" xr:uid="{00000000-0005-0000-0000-000018190000}"/>
    <cellStyle name="Normal 53 2 2" xfId="3984" xr:uid="{00000000-0005-0000-0000-000019190000}"/>
    <cellStyle name="Normal 53 2 2 2" xfId="5949" xr:uid="{00000000-0005-0000-0000-00001A190000}"/>
    <cellStyle name="Normal 53 2 3" xfId="5519" xr:uid="{00000000-0005-0000-0000-00001B190000}"/>
    <cellStyle name="Normal 53 3" xfId="4126" xr:uid="{00000000-0005-0000-0000-00001C190000}"/>
    <cellStyle name="Normal 53 3 2" xfId="4442" xr:uid="{00000000-0005-0000-0000-00001D190000}"/>
    <cellStyle name="Normal 53 3 2 2" xfId="5056" xr:uid="{00000000-0005-0000-0000-00001E190000}"/>
    <cellStyle name="Normal 53 3 3" xfId="4746" xr:uid="{00000000-0005-0000-0000-00001F190000}"/>
    <cellStyle name="Normal 53 3 3 2" xfId="5616" xr:uid="{00000000-0005-0000-0000-000020190000}"/>
    <cellStyle name="Normal 53 4" xfId="4283" xr:uid="{00000000-0005-0000-0000-000021190000}"/>
    <cellStyle name="Normal 53 4 2" xfId="4897" xr:uid="{00000000-0005-0000-0000-000022190000}"/>
    <cellStyle name="Normal 53 4 2 2" xfId="5862" xr:uid="{00000000-0005-0000-0000-000023190000}"/>
    <cellStyle name="Normal 53 5" xfId="4596" xr:uid="{00000000-0005-0000-0000-000024190000}"/>
    <cellStyle name="Normal 53 5 2" xfId="5406" xr:uid="{00000000-0005-0000-0000-000025190000}"/>
    <cellStyle name="Normal 54" xfId="261" xr:uid="{00000000-0005-0000-0000-000026190000}"/>
    <cellStyle name="Normal 54 2" xfId="528" xr:uid="{00000000-0005-0000-0000-000027190000}"/>
    <cellStyle name="Normal 54 2 2" xfId="3985" xr:uid="{00000000-0005-0000-0000-000028190000}"/>
    <cellStyle name="Normal 54 2 2 2" xfId="5950" xr:uid="{00000000-0005-0000-0000-000029190000}"/>
    <cellStyle name="Normal 54 2 3" xfId="5520" xr:uid="{00000000-0005-0000-0000-00002A190000}"/>
    <cellStyle name="Normal 54 3" xfId="4127" xr:uid="{00000000-0005-0000-0000-00002B190000}"/>
    <cellStyle name="Normal 54 3 2" xfId="4443" xr:uid="{00000000-0005-0000-0000-00002C190000}"/>
    <cellStyle name="Normal 54 3 2 2" xfId="5057" xr:uid="{00000000-0005-0000-0000-00002D190000}"/>
    <cellStyle name="Normal 54 3 3" xfId="4747" xr:uid="{00000000-0005-0000-0000-00002E190000}"/>
    <cellStyle name="Normal 54 3 3 2" xfId="5617" xr:uid="{00000000-0005-0000-0000-00002F190000}"/>
    <cellStyle name="Normal 54 4" xfId="4284" xr:uid="{00000000-0005-0000-0000-000030190000}"/>
    <cellStyle name="Normal 54 4 2" xfId="4898" xr:uid="{00000000-0005-0000-0000-000031190000}"/>
    <cellStyle name="Normal 54 4 2 2" xfId="5863" xr:uid="{00000000-0005-0000-0000-000032190000}"/>
    <cellStyle name="Normal 54 5" xfId="4597" xr:uid="{00000000-0005-0000-0000-000033190000}"/>
    <cellStyle name="Normal 54 5 2" xfId="5407" xr:uid="{00000000-0005-0000-0000-000034190000}"/>
    <cellStyle name="Normal 55" xfId="262" xr:uid="{00000000-0005-0000-0000-000035190000}"/>
    <cellStyle name="Normal 55 2" xfId="529" xr:uid="{00000000-0005-0000-0000-000036190000}"/>
    <cellStyle name="Normal 55 2 2" xfId="3108" xr:uid="{00000000-0005-0000-0000-000037190000}"/>
    <cellStyle name="Normal 55 2 3" xfId="3107" xr:uid="{00000000-0005-0000-0000-000038190000}"/>
    <cellStyle name="Normal 55 2 3 2" xfId="5951" xr:uid="{00000000-0005-0000-0000-000039190000}"/>
    <cellStyle name="Normal 55 2 4" xfId="5521" xr:uid="{00000000-0005-0000-0000-00003A190000}"/>
    <cellStyle name="Normal 55 3" xfId="3986" xr:uid="{00000000-0005-0000-0000-00003B190000}"/>
    <cellStyle name="Normal 55 4" xfId="4129" xr:uid="{00000000-0005-0000-0000-00003C190000}"/>
    <cellStyle name="Normal 55 4 2" xfId="4445" xr:uid="{00000000-0005-0000-0000-00003D190000}"/>
    <cellStyle name="Normal 55 4 2 2" xfId="5059" xr:uid="{00000000-0005-0000-0000-00003E190000}"/>
    <cellStyle name="Normal 55 4 3" xfId="4749" xr:uid="{00000000-0005-0000-0000-00003F190000}"/>
    <cellStyle name="Normal 55 4 3 2" xfId="5864" xr:uid="{00000000-0005-0000-0000-000040190000}"/>
    <cellStyle name="Normal 55 5" xfId="4285" xr:uid="{00000000-0005-0000-0000-000041190000}"/>
    <cellStyle name="Normal 55 5 2" xfId="4899" xr:uid="{00000000-0005-0000-0000-000042190000}"/>
    <cellStyle name="Normal 55 6" xfId="4598" xr:uid="{00000000-0005-0000-0000-000043190000}"/>
    <cellStyle name="Normal 55 6 2" xfId="5408" xr:uid="{00000000-0005-0000-0000-000044190000}"/>
    <cellStyle name="Normal 56" xfId="263" xr:uid="{00000000-0005-0000-0000-000045190000}"/>
    <cellStyle name="Normal 56 2" xfId="530" xr:uid="{00000000-0005-0000-0000-000046190000}"/>
    <cellStyle name="Normal 56 2 2" xfId="3987" xr:uid="{00000000-0005-0000-0000-000047190000}"/>
    <cellStyle name="Normal 56 2 2 2" xfId="5952" xr:uid="{00000000-0005-0000-0000-000048190000}"/>
    <cellStyle name="Normal 56 2 3" xfId="5522" xr:uid="{00000000-0005-0000-0000-000049190000}"/>
    <cellStyle name="Normal 56 3" xfId="4130" xr:uid="{00000000-0005-0000-0000-00004A190000}"/>
    <cellStyle name="Normal 56 3 2" xfId="4446" xr:uid="{00000000-0005-0000-0000-00004B190000}"/>
    <cellStyle name="Normal 56 3 2 2" xfId="5060" xr:uid="{00000000-0005-0000-0000-00004C190000}"/>
    <cellStyle name="Normal 56 3 3" xfId="4750" xr:uid="{00000000-0005-0000-0000-00004D190000}"/>
    <cellStyle name="Normal 56 3 3 2" xfId="5618" xr:uid="{00000000-0005-0000-0000-00004E190000}"/>
    <cellStyle name="Normal 56 4" xfId="4286" xr:uid="{00000000-0005-0000-0000-00004F190000}"/>
    <cellStyle name="Normal 56 4 2" xfId="4900" xr:uid="{00000000-0005-0000-0000-000050190000}"/>
    <cellStyle name="Normal 56 4 2 2" xfId="5865" xr:uid="{00000000-0005-0000-0000-000051190000}"/>
    <cellStyle name="Normal 56 5" xfId="4599" xr:uid="{00000000-0005-0000-0000-000052190000}"/>
    <cellStyle name="Normal 56 5 2" xfId="5409" xr:uid="{00000000-0005-0000-0000-000053190000}"/>
    <cellStyle name="Normal 57" xfId="264" xr:uid="{00000000-0005-0000-0000-000054190000}"/>
    <cellStyle name="Normal 57 2" xfId="531" xr:uid="{00000000-0005-0000-0000-000055190000}"/>
    <cellStyle name="Normal 57 2 2" xfId="3988" xr:uid="{00000000-0005-0000-0000-000056190000}"/>
    <cellStyle name="Normal 57 2 2 2" xfId="5953" xr:uid="{00000000-0005-0000-0000-000057190000}"/>
    <cellStyle name="Normal 57 2 3" xfId="5523" xr:uid="{00000000-0005-0000-0000-000058190000}"/>
    <cellStyle name="Normal 57 3" xfId="4131" xr:uid="{00000000-0005-0000-0000-000059190000}"/>
    <cellStyle name="Normal 57 3 2" xfId="4447" xr:uid="{00000000-0005-0000-0000-00005A190000}"/>
    <cellStyle name="Normal 57 3 2 2" xfId="5061" xr:uid="{00000000-0005-0000-0000-00005B190000}"/>
    <cellStyle name="Normal 57 3 3" xfId="4751" xr:uid="{00000000-0005-0000-0000-00005C190000}"/>
    <cellStyle name="Normal 57 3 3 2" xfId="5619" xr:uid="{00000000-0005-0000-0000-00005D190000}"/>
    <cellStyle name="Normal 57 4" xfId="4287" xr:uid="{00000000-0005-0000-0000-00005E190000}"/>
    <cellStyle name="Normal 57 4 2" xfId="4901" xr:uid="{00000000-0005-0000-0000-00005F190000}"/>
    <cellStyle name="Normal 57 4 2 2" xfId="5866" xr:uid="{00000000-0005-0000-0000-000060190000}"/>
    <cellStyle name="Normal 57 5" xfId="4600" xr:uid="{00000000-0005-0000-0000-000061190000}"/>
    <cellStyle name="Normal 57 5 2" xfId="5410" xr:uid="{00000000-0005-0000-0000-000062190000}"/>
    <cellStyle name="Normal 58" xfId="265" xr:uid="{00000000-0005-0000-0000-000063190000}"/>
    <cellStyle name="Normal 58 2" xfId="532" xr:uid="{00000000-0005-0000-0000-000064190000}"/>
    <cellStyle name="Normal 58 2 2" xfId="3989" xr:uid="{00000000-0005-0000-0000-000065190000}"/>
    <cellStyle name="Normal 58 2 2 2" xfId="5954" xr:uid="{00000000-0005-0000-0000-000066190000}"/>
    <cellStyle name="Normal 58 2 3" xfId="5524" xr:uid="{00000000-0005-0000-0000-000067190000}"/>
    <cellStyle name="Normal 58 3" xfId="4132" xr:uid="{00000000-0005-0000-0000-000068190000}"/>
    <cellStyle name="Normal 58 3 2" xfId="4448" xr:uid="{00000000-0005-0000-0000-000069190000}"/>
    <cellStyle name="Normal 58 3 2 2" xfId="5062" xr:uid="{00000000-0005-0000-0000-00006A190000}"/>
    <cellStyle name="Normal 58 3 3" xfId="4752" xr:uid="{00000000-0005-0000-0000-00006B190000}"/>
    <cellStyle name="Normal 58 3 3 2" xfId="5620" xr:uid="{00000000-0005-0000-0000-00006C190000}"/>
    <cellStyle name="Normal 58 4" xfId="4288" xr:uid="{00000000-0005-0000-0000-00006D190000}"/>
    <cellStyle name="Normal 58 4 2" xfId="4902" xr:uid="{00000000-0005-0000-0000-00006E190000}"/>
    <cellStyle name="Normal 58 4 2 2" xfId="5867" xr:uid="{00000000-0005-0000-0000-00006F190000}"/>
    <cellStyle name="Normal 58 5" xfId="4601" xr:uid="{00000000-0005-0000-0000-000070190000}"/>
    <cellStyle name="Normal 58 5 2" xfId="5411" xr:uid="{00000000-0005-0000-0000-000071190000}"/>
    <cellStyle name="Normal 59" xfId="266" xr:uid="{00000000-0005-0000-0000-000072190000}"/>
    <cellStyle name="Normal 59 2" xfId="533" xr:uid="{00000000-0005-0000-0000-000073190000}"/>
    <cellStyle name="Normal 59 2 2" xfId="3990" xr:uid="{00000000-0005-0000-0000-000074190000}"/>
    <cellStyle name="Normal 59 2 2 2" xfId="5955" xr:uid="{00000000-0005-0000-0000-000075190000}"/>
    <cellStyle name="Normal 59 2 3" xfId="5525" xr:uid="{00000000-0005-0000-0000-000076190000}"/>
    <cellStyle name="Normal 59 3" xfId="4133" xr:uid="{00000000-0005-0000-0000-000077190000}"/>
    <cellStyle name="Normal 59 3 2" xfId="4449" xr:uid="{00000000-0005-0000-0000-000078190000}"/>
    <cellStyle name="Normal 59 3 2 2" xfId="5063" xr:uid="{00000000-0005-0000-0000-000079190000}"/>
    <cellStyle name="Normal 59 3 3" xfId="4753" xr:uid="{00000000-0005-0000-0000-00007A190000}"/>
    <cellStyle name="Normal 59 3 3 2" xfId="5621" xr:uid="{00000000-0005-0000-0000-00007B190000}"/>
    <cellStyle name="Normal 59 4" xfId="4289" xr:uid="{00000000-0005-0000-0000-00007C190000}"/>
    <cellStyle name="Normal 59 4 2" xfId="4903" xr:uid="{00000000-0005-0000-0000-00007D190000}"/>
    <cellStyle name="Normal 59 4 2 2" xfId="5868" xr:uid="{00000000-0005-0000-0000-00007E190000}"/>
    <cellStyle name="Normal 59 5" xfId="4602" xr:uid="{00000000-0005-0000-0000-00007F190000}"/>
    <cellStyle name="Normal 59 5 2" xfId="5412" xr:uid="{00000000-0005-0000-0000-000080190000}"/>
    <cellStyle name="Normal 6" xfId="194" xr:uid="{00000000-0005-0000-0000-000081190000}"/>
    <cellStyle name="Normal 6 10" xfId="3109" xr:uid="{00000000-0005-0000-0000-000082190000}"/>
    <cellStyle name="Normal 6 10 2" xfId="3110" xr:uid="{00000000-0005-0000-0000-000083190000}"/>
    <cellStyle name="Normal 6 10 3" xfId="5258" xr:uid="{00000000-0005-0000-0000-000084190000}"/>
    <cellStyle name="Normal 6 11" xfId="3111" xr:uid="{00000000-0005-0000-0000-000085190000}"/>
    <cellStyle name="Normal 6 11 2" xfId="3112" xr:uid="{00000000-0005-0000-0000-000086190000}"/>
    <cellStyle name="Normal 6 11 2 2" xfId="5794" xr:uid="{00000000-0005-0000-0000-000087190000}"/>
    <cellStyle name="Normal 6 11 2 3" xfId="5312" xr:uid="{00000000-0005-0000-0000-000088190000}"/>
    <cellStyle name="Normal 6 11 3" xfId="5766" xr:uid="{00000000-0005-0000-0000-000089190000}"/>
    <cellStyle name="Normal 6 11 4" xfId="5266" xr:uid="{00000000-0005-0000-0000-00008A190000}"/>
    <cellStyle name="Normal 6 12" xfId="3113" xr:uid="{00000000-0005-0000-0000-00008B190000}"/>
    <cellStyle name="Normal 6 12 2" xfId="3114" xr:uid="{00000000-0005-0000-0000-00008C190000}"/>
    <cellStyle name="Normal 6 12 3" xfId="6159" xr:uid="{00000000-0005-0000-0000-00008D190000}"/>
    <cellStyle name="Normal 6 13" xfId="3115" xr:uid="{00000000-0005-0000-0000-00008E190000}"/>
    <cellStyle name="Normal 6 13 2" xfId="3116" xr:uid="{00000000-0005-0000-0000-00008F190000}"/>
    <cellStyle name="Normal 6 13 3" xfId="5164" xr:uid="{00000000-0005-0000-0000-000090190000}"/>
    <cellStyle name="Normal 6 14" xfId="3117" xr:uid="{00000000-0005-0000-0000-000091190000}"/>
    <cellStyle name="Normal 6 14 2" xfId="3118" xr:uid="{00000000-0005-0000-0000-000092190000}"/>
    <cellStyle name="Normal 6 15" xfId="3119" xr:uid="{00000000-0005-0000-0000-000093190000}"/>
    <cellStyle name="Normal 6 15 2" xfId="5144" xr:uid="{00000000-0005-0000-0000-000094190000}"/>
    <cellStyle name="Normal 6 16" xfId="3845" xr:uid="{00000000-0005-0000-0000-000095190000}"/>
    <cellStyle name="Normal 6 17" xfId="5135" xr:uid="{00000000-0005-0000-0000-000096190000}"/>
    <cellStyle name="Normal 6 2" xfId="195" xr:uid="{00000000-0005-0000-0000-000097190000}"/>
    <cellStyle name="Normal 6 2 2" xfId="3120" xr:uid="{00000000-0005-0000-0000-000098190000}"/>
    <cellStyle name="Normal 6 2 2 2" xfId="3121" xr:uid="{00000000-0005-0000-0000-000099190000}"/>
    <cellStyle name="Normal 6 2 2 3" xfId="5470" xr:uid="{00000000-0005-0000-0000-00009A190000}"/>
    <cellStyle name="Normal 6 2 3" xfId="3122" xr:uid="{00000000-0005-0000-0000-00009B190000}"/>
    <cellStyle name="Normal 6 2 3 2" xfId="3123" xr:uid="{00000000-0005-0000-0000-00009C190000}"/>
    <cellStyle name="Normal 6 2 4" xfId="3124" xr:uid="{00000000-0005-0000-0000-00009D190000}"/>
    <cellStyle name="Normal 6 2 4 2" xfId="3125" xr:uid="{00000000-0005-0000-0000-00009E190000}"/>
    <cellStyle name="Normal 6 2 4 3" xfId="5356" xr:uid="{00000000-0005-0000-0000-00009F190000}"/>
    <cellStyle name="Normal 6 2 5" xfId="3126" xr:uid="{00000000-0005-0000-0000-0000A0190000}"/>
    <cellStyle name="Normal 6 2 5 2" xfId="3127" xr:uid="{00000000-0005-0000-0000-0000A1190000}"/>
    <cellStyle name="Normal 6 2 6" xfId="3128" xr:uid="{00000000-0005-0000-0000-0000A2190000}"/>
    <cellStyle name="Normal 6 2_Copy of Load schedule REGUS" xfId="3129" xr:uid="{00000000-0005-0000-0000-0000A3190000}"/>
    <cellStyle name="Normal 6 3" xfId="217" xr:uid="{00000000-0005-0000-0000-0000A4190000}"/>
    <cellStyle name="Normal 6 3 2" xfId="534" xr:uid="{00000000-0005-0000-0000-0000A5190000}"/>
    <cellStyle name="Normal 6 3 2 2" xfId="3132" xr:uid="{00000000-0005-0000-0000-0000A6190000}"/>
    <cellStyle name="Normal 6 3 2 2 2" xfId="5478" xr:uid="{00000000-0005-0000-0000-0000A7190000}"/>
    <cellStyle name="Normal 6 3 2 3" xfId="3131" xr:uid="{00000000-0005-0000-0000-0000A8190000}"/>
    <cellStyle name="Normal 6 3 2 4" xfId="3991" xr:uid="{00000000-0005-0000-0000-0000A9190000}"/>
    <cellStyle name="Normal 6 3 3" xfId="3133" xr:uid="{00000000-0005-0000-0000-0000AA190000}"/>
    <cellStyle name="Normal 6 3 3 2" xfId="3134" xr:uid="{00000000-0005-0000-0000-0000AB190000}"/>
    <cellStyle name="Normal 6 3 3 3" xfId="5622" xr:uid="{00000000-0005-0000-0000-0000AC190000}"/>
    <cellStyle name="Normal 6 3 4" xfId="3135" xr:uid="{00000000-0005-0000-0000-0000AD190000}"/>
    <cellStyle name="Normal 6 3 4 2" xfId="3136" xr:uid="{00000000-0005-0000-0000-0000AE190000}"/>
    <cellStyle name="Normal 6 3 4 3" xfId="5365" xr:uid="{00000000-0005-0000-0000-0000AF190000}"/>
    <cellStyle name="Normal 6 3 5" xfId="3137" xr:uid="{00000000-0005-0000-0000-0000B0190000}"/>
    <cellStyle name="Normal 6 3 5 2" xfId="3138" xr:uid="{00000000-0005-0000-0000-0000B1190000}"/>
    <cellStyle name="Normal 6 3 6" xfId="3139" xr:uid="{00000000-0005-0000-0000-0000B2190000}"/>
    <cellStyle name="Normal 6 3 7" xfId="3130" xr:uid="{00000000-0005-0000-0000-0000B3190000}"/>
    <cellStyle name="Normal 6 3_Copy of Load schedule REGUS" xfId="3140" xr:uid="{00000000-0005-0000-0000-0000B4190000}"/>
    <cellStyle name="Normal 6 4" xfId="467" xr:uid="{00000000-0005-0000-0000-0000B5190000}"/>
    <cellStyle name="Normal 6 4 2" xfId="3142" xr:uid="{00000000-0005-0000-0000-0000B6190000}"/>
    <cellStyle name="Normal 6 4 2 2" xfId="3143" xr:uid="{00000000-0005-0000-0000-0000B7190000}"/>
    <cellStyle name="Normal 6 4 2 3" xfId="5469" xr:uid="{00000000-0005-0000-0000-0000B8190000}"/>
    <cellStyle name="Normal 6 4 3" xfId="3144" xr:uid="{00000000-0005-0000-0000-0000B9190000}"/>
    <cellStyle name="Normal 6 4 3 2" xfId="3145" xr:uid="{00000000-0005-0000-0000-0000BA190000}"/>
    <cellStyle name="Normal 6 4 3 2 2" xfId="5792" xr:uid="{00000000-0005-0000-0000-0000BB190000}"/>
    <cellStyle name="Normal 6 4 3 3" xfId="5310" xr:uid="{00000000-0005-0000-0000-0000BC190000}"/>
    <cellStyle name="Normal 6 4 4" xfId="3146" xr:uid="{00000000-0005-0000-0000-0000BD190000}"/>
    <cellStyle name="Normal 6 4 4 2" xfId="3147" xr:uid="{00000000-0005-0000-0000-0000BE190000}"/>
    <cellStyle name="Normal 6 4 4 3" xfId="5764" xr:uid="{00000000-0005-0000-0000-0000BF190000}"/>
    <cellStyle name="Normal 6 4 5" xfId="3148" xr:uid="{00000000-0005-0000-0000-0000C0190000}"/>
    <cellStyle name="Normal 6 4 5 2" xfId="3149" xr:uid="{00000000-0005-0000-0000-0000C1190000}"/>
    <cellStyle name="Normal 6 4 5 3" xfId="5261" xr:uid="{00000000-0005-0000-0000-0000C2190000}"/>
    <cellStyle name="Normal 6 4 6" xfId="3150" xr:uid="{00000000-0005-0000-0000-0000C3190000}"/>
    <cellStyle name="Normal 6 4 7" xfId="3141" xr:uid="{00000000-0005-0000-0000-0000C4190000}"/>
    <cellStyle name="Normal 6 4 8" xfId="4172" xr:uid="{00000000-0005-0000-0000-0000C5190000}"/>
    <cellStyle name="Normal 6 4_Copy of Load schedule REGUS" xfId="3151" xr:uid="{00000000-0005-0000-0000-0000C6190000}"/>
    <cellStyle name="Normal 6 5" xfId="3152" xr:uid="{00000000-0005-0000-0000-0000C7190000}"/>
    <cellStyle name="Normal 6 5 2" xfId="3153" xr:uid="{00000000-0005-0000-0000-0000C8190000}"/>
    <cellStyle name="Normal 6 5 2 2" xfId="3154" xr:uid="{00000000-0005-0000-0000-0000C9190000}"/>
    <cellStyle name="Normal 6 5 3" xfId="3155" xr:uid="{00000000-0005-0000-0000-0000CA190000}"/>
    <cellStyle name="Normal 6 5 3 2" xfId="3156" xr:uid="{00000000-0005-0000-0000-0000CB190000}"/>
    <cellStyle name="Normal 6 5 4" xfId="3157" xr:uid="{00000000-0005-0000-0000-0000CC190000}"/>
    <cellStyle name="Normal 6 5 4 2" xfId="3158" xr:uid="{00000000-0005-0000-0000-0000CD190000}"/>
    <cellStyle name="Normal 6 5 5" xfId="3159" xr:uid="{00000000-0005-0000-0000-0000CE190000}"/>
    <cellStyle name="Normal 6 5 5 2" xfId="3160" xr:uid="{00000000-0005-0000-0000-0000CF190000}"/>
    <cellStyle name="Normal 6 5 6" xfId="3161" xr:uid="{00000000-0005-0000-0000-0000D0190000}"/>
    <cellStyle name="Normal 6 5_Copy of Load schedule REGUS" xfId="3162" xr:uid="{00000000-0005-0000-0000-0000D1190000}"/>
    <cellStyle name="Normal 6 6" xfId="3163" xr:uid="{00000000-0005-0000-0000-0000D2190000}"/>
    <cellStyle name="Normal 6 6 2" xfId="3164" xr:uid="{00000000-0005-0000-0000-0000D3190000}"/>
    <cellStyle name="Normal 6 6 2 2" xfId="3165" xr:uid="{00000000-0005-0000-0000-0000D4190000}"/>
    <cellStyle name="Normal 6 6 3" xfId="3166" xr:uid="{00000000-0005-0000-0000-0000D5190000}"/>
    <cellStyle name="Normal 6 6 3 2" xfId="3167" xr:uid="{00000000-0005-0000-0000-0000D6190000}"/>
    <cellStyle name="Normal 6 6 4" xfId="3168" xr:uid="{00000000-0005-0000-0000-0000D7190000}"/>
    <cellStyle name="Normal 6 6 4 2" xfId="3169" xr:uid="{00000000-0005-0000-0000-0000D8190000}"/>
    <cellStyle name="Normal 6 6 5" xfId="3170" xr:uid="{00000000-0005-0000-0000-0000D9190000}"/>
    <cellStyle name="Normal 6 6 5 2" xfId="3171" xr:uid="{00000000-0005-0000-0000-0000DA190000}"/>
    <cellStyle name="Normal 6 6 6" xfId="3172" xr:uid="{00000000-0005-0000-0000-0000DB190000}"/>
    <cellStyle name="Normal 6 6 7" xfId="5355" xr:uid="{00000000-0005-0000-0000-0000DC190000}"/>
    <cellStyle name="Normal 6 6_Copy of Load schedule REGUS" xfId="3173" xr:uid="{00000000-0005-0000-0000-0000DD190000}"/>
    <cellStyle name="Normal 6 7" xfId="3174" xr:uid="{00000000-0005-0000-0000-0000DE190000}"/>
    <cellStyle name="Normal 6 7 2" xfId="3175" xr:uid="{00000000-0005-0000-0000-0000DF190000}"/>
    <cellStyle name="Normal 6 7 2 2" xfId="3176" xr:uid="{00000000-0005-0000-0000-0000E0190000}"/>
    <cellStyle name="Normal 6 7 2 2 2" xfId="5793" xr:uid="{00000000-0005-0000-0000-0000E1190000}"/>
    <cellStyle name="Normal 6 7 2 3" xfId="5311" xr:uid="{00000000-0005-0000-0000-0000E2190000}"/>
    <cellStyle name="Normal 6 7 3" xfId="3177" xr:uid="{00000000-0005-0000-0000-0000E3190000}"/>
    <cellStyle name="Normal 6 7 3 2" xfId="3178" xr:uid="{00000000-0005-0000-0000-0000E4190000}"/>
    <cellStyle name="Normal 6 7 3 3" xfId="5765" xr:uid="{00000000-0005-0000-0000-0000E5190000}"/>
    <cellStyle name="Normal 6 7 4" xfId="3179" xr:uid="{00000000-0005-0000-0000-0000E6190000}"/>
    <cellStyle name="Normal 6 7 4 2" xfId="3180" xr:uid="{00000000-0005-0000-0000-0000E7190000}"/>
    <cellStyle name="Normal 6 7 5" xfId="3181" xr:uid="{00000000-0005-0000-0000-0000E8190000}"/>
    <cellStyle name="Normal 6 7 5 2" xfId="3182" xr:uid="{00000000-0005-0000-0000-0000E9190000}"/>
    <cellStyle name="Normal 6 7 6" xfId="3183" xr:uid="{00000000-0005-0000-0000-0000EA190000}"/>
    <cellStyle name="Normal 6 7 7" xfId="5263" xr:uid="{00000000-0005-0000-0000-0000EB190000}"/>
    <cellStyle name="Normal 6 7_Copy of Load schedule REGUS" xfId="3184" xr:uid="{00000000-0005-0000-0000-0000EC190000}"/>
    <cellStyle name="Normal 6 8" xfId="3185" xr:uid="{00000000-0005-0000-0000-0000ED190000}"/>
    <cellStyle name="Normal 6 8 2" xfId="3186" xr:uid="{00000000-0005-0000-0000-0000EE190000}"/>
    <cellStyle name="Normal 6 8 2 2" xfId="3187" xr:uid="{00000000-0005-0000-0000-0000EF190000}"/>
    <cellStyle name="Normal 6 8 2 3" xfId="5789" xr:uid="{00000000-0005-0000-0000-0000F0190000}"/>
    <cellStyle name="Normal 6 8 3" xfId="3188" xr:uid="{00000000-0005-0000-0000-0000F1190000}"/>
    <cellStyle name="Normal 6 8 3 2" xfId="3189" xr:uid="{00000000-0005-0000-0000-0000F2190000}"/>
    <cellStyle name="Normal 6 8 4" xfId="3190" xr:uid="{00000000-0005-0000-0000-0000F3190000}"/>
    <cellStyle name="Normal 6 8 4 2" xfId="3191" xr:uid="{00000000-0005-0000-0000-0000F4190000}"/>
    <cellStyle name="Normal 6 8 5" xfId="3192" xr:uid="{00000000-0005-0000-0000-0000F5190000}"/>
    <cellStyle name="Normal 6 8 5 2" xfId="3193" xr:uid="{00000000-0005-0000-0000-0000F6190000}"/>
    <cellStyle name="Normal 6 8 6" xfId="3194" xr:uid="{00000000-0005-0000-0000-0000F7190000}"/>
    <cellStyle name="Normal 6 8 7" xfId="5308" xr:uid="{00000000-0005-0000-0000-0000F8190000}"/>
    <cellStyle name="Normal 6 8_Copy of Load schedule REGUS" xfId="3195" xr:uid="{00000000-0005-0000-0000-0000F9190000}"/>
    <cellStyle name="Normal 6 9" xfId="3196" xr:uid="{00000000-0005-0000-0000-0000FA190000}"/>
    <cellStyle name="Normal 6 9 2" xfId="3197" xr:uid="{00000000-0005-0000-0000-0000FB190000}"/>
    <cellStyle name="Normal 6 9 2 2" xfId="3198" xr:uid="{00000000-0005-0000-0000-0000FC190000}"/>
    <cellStyle name="Normal 6 9 3" xfId="3199" xr:uid="{00000000-0005-0000-0000-0000FD190000}"/>
    <cellStyle name="Normal 6 9 3 2" xfId="3200" xr:uid="{00000000-0005-0000-0000-0000FE190000}"/>
    <cellStyle name="Normal 6 9 4" xfId="3201" xr:uid="{00000000-0005-0000-0000-0000FF190000}"/>
    <cellStyle name="Normal 6 9 4 2" xfId="3202" xr:uid="{00000000-0005-0000-0000-0000001A0000}"/>
    <cellStyle name="Normal 6 9 5" xfId="3203" xr:uid="{00000000-0005-0000-0000-0000011A0000}"/>
    <cellStyle name="Normal 6 9 5 2" xfId="3204" xr:uid="{00000000-0005-0000-0000-0000021A0000}"/>
    <cellStyle name="Normal 6 9 6" xfId="3205" xr:uid="{00000000-0005-0000-0000-0000031A0000}"/>
    <cellStyle name="Normal 6 9 7" xfId="5761" xr:uid="{00000000-0005-0000-0000-0000041A0000}"/>
    <cellStyle name="Normal 6 9_Copy of Load schedule REGUS" xfId="3206" xr:uid="{00000000-0005-0000-0000-0000051A0000}"/>
    <cellStyle name="Normal 6_2 Building works" xfId="479" xr:uid="{00000000-0005-0000-0000-0000061A0000}"/>
    <cellStyle name="Normal 60" xfId="267" xr:uid="{00000000-0005-0000-0000-0000071A0000}"/>
    <cellStyle name="Normal 60 2" xfId="535" xr:uid="{00000000-0005-0000-0000-0000081A0000}"/>
    <cellStyle name="Normal 60 2 2" xfId="3992" xr:uid="{00000000-0005-0000-0000-0000091A0000}"/>
    <cellStyle name="Normal 60 2 2 2" xfId="5956" xr:uid="{00000000-0005-0000-0000-00000A1A0000}"/>
    <cellStyle name="Normal 60 2 3" xfId="5526" xr:uid="{00000000-0005-0000-0000-00000B1A0000}"/>
    <cellStyle name="Normal 60 3" xfId="4134" xr:uid="{00000000-0005-0000-0000-00000C1A0000}"/>
    <cellStyle name="Normal 60 3 2" xfId="4450" xr:uid="{00000000-0005-0000-0000-00000D1A0000}"/>
    <cellStyle name="Normal 60 3 2 2" xfId="5064" xr:uid="{00000000-0005-0000-0000-00000E1A0000}"/>
    <cellStyle name="Normal 60 3 3" xfId="4754" xr:uid="{00000000-0005-0000-0000-00000F1A0000}"/>
    <cellStyle name="Normal 60 3 3 2" xfId="5623" xr:uid="{00000000-0005-0000-0000-0000101A0000}"/>
    <cellStyle name="Normal 60 4" xfId="4290" xr:uid="{00000000-0005-0000-0000-0000111A0000}"/>
    <cellStyle name="Normal 60 4 2" xfId="4904" xr:uid="{00000000-0005-0000-0000-0000121A0000}"/>
    <cellStyle name="Normal 60 4 2 2" xfId="5869" xr:uid="{00000000-0005-0000-0000-0000131A0000}"/>
    <cellStyle name="Normal 60 5" xfId="4603" xr:uid="{00000000-0005-0000-0000-0000141A0000}"/>
    <cellStyle name="Normal 60 5 2" xfId="5413" xr:uid="{00000000-0005-0000-0000-0000151A0000}"/>
    <cellStyle name="Normal 61" xfId="268" xr:uid="{00000000-0005-0000-0000-0000161A0000}"/>
    <cellStyle name="Normal 61 2" xfId="536" xr:uid="{00000000-0005-0000-0000-0000171A0000}"/>
    <cellStyle name="Normal 61 2 2" xfId="3993" xr:uid="{00000000-0005-0000-0000-0000181A0000}"/>
    <cellStyle name="Normal 61 2 2 2" xfId="5957" xr:uid="{00000000-0005-0000-0000-0000191A0000}"/>
    <cellStyle name="Normal 61 2 3" xfId="5527" xr:uid="{00000000-0005-0000-0000-00001A1A0000}"/>
    <cellStyle name="Normal 61 3" xfId="4135" xr:uid="{00000000-0005-0000-0000-00001B1A0000}"/>
    <cellStyle name="Normal 61 3 2" xfId="4451" xr:uid="{00000000-0005-0000-0000-00001C1A0000}"/>
    <cellStyle name="Normal 61 3 2 2" xfId="5065" xr:uid="{00000000-0005-0000-0000-00001D1A0000}"/>
    <cellStyle name="Normal 61 3 3" xfId="4755" xr:uid="{00000000-0005-0000-0000-00001E1A0000}"/>
    <cellStyle name="Normal 61 3 3 2" xfId="5624" xr:uid="{00000000-0005-0000-0000-00001F1A0000}"/>
    <cellStyle name="Normal 61 4" xfId="4291" xr:uid="{00000000-0005-0000-0000-0000201A0000}"/>
    <cellStyle name="Normal 61 4 2" xfId="4905" xr:uid="{00000000-0005-0000-0000-0000211A0000}"/>
    <cellStyle name="Normal 61 4 2 2" xfId="5870" xr:uid="{00000000-0005-0000-0000-0000221A0000}"/>
    <cellStyle name="Normal 61 5" xfId="4604" xr:uid="{00000000-0005-0000-0000-0000231A0000}"/>
    <cellStyle name="Normal 61 5 2" xfId="5414" xr:uid="{00000000-0005-0000-0000-0000241A0000}"/>
    <cellStyle name="Normal 62" xfId="269" xr:uid="{00000000-0005-0000-0000-0000251A0000}"/>
    <cellStyle name="Normal 62 2" xfId="537" xr:uid="{00000000-0005-0000-0000-0000261A0000}"/>
    <cellStyle name="Normal 62 2 2" xfId="3994" xr:uid="{00000000-0005-0000-0000-0000271A0000}"/>
    <cellStyle name="Normal 62 2 2 2" xfId="5958" xr:uid="{00000000-0005-0000-0000-0000281A0000}"/>
    <cellStyle name="Normal 62 2 3" xfId="5528" xr:uid="{00000000-0005-0000-0000-0000291A0000}"/>
    <cellStyle name="Normal 62 3" xfId="4136" xr:uid="{00000000-0005-0000-0000-00002A1A0000}"/>
    <cellStyle name="Normal 62 3 2" xfId="4452" xr:uid="{00000000-0005-0000-0000-00002B1A0000}"/>
    <cellStyle name="Normal 62 3 2 2" xfId="5066" xr:uid="{00000000-0005-0000-0000-00002C1A0000}"/>
    <cellStyle name="Normal 62 3 3" xfId="4756" xr:uid="{00000000-0005-0000-0000-00002D1A0000}"/>
    <cellStyle name="Normal 62 3 3 2" xfId="5625" xr:uid="{00000000-0005-0000-0000-00002E1A0000}"/>
    <cellStyle name="Normal 62 4" xfId="4292" xr:uid="{00000000-0005-0000-0000-00002F1A0000}"/>
    <cellStyle name="Normal 62 4 2" xfId="4906" xr:uid="{00000000-0005-0000-0000-0000301A0000}"/>
    <cellStyle name="Normal 62 4 2 2" xfId="5871" xr:uid="{00000000-0005-0000-0000-0000311A0000}"/>
    <cellStyle name="Normal 62 5" xfId="4605" xr:uid="{00000000-0005-0000-0000-0000321A0000}"/>
    <cellStyle name="Normal 62 5 2" xfId="5415" xr:uid="{00000000-0005-0000-0000-0000331A0000}"/>
    <cellStyle name="Normal 63" xfId="270" xr:uid="{00000000-0005-0000-0000-0000341A0000}"/>
    <cellStyle name="Normal 63 2" xfId="538" xr:uid="{00000000-0005-0000-0000-0000351A0000}"/>
    <cellStyle name="Normal 63 2 2" xfId="3995" xr:uid="{00000000-0005-0000-0000-0000361A0000}"/>
    <cellStyle name="Normal 63 2 2 2" xfId="5959" xr:uid="{00000000-0005-0000-0000-0000371A0000}"/>
    <cellStyle name="Normal 63 2 3" xfId="5529" xr:uid="{00000000-0005-0000-0000-0000381A0000}"/>
    <cellStyle name="Normal 63 3" xfId="4137" xr:uid="{00000000-0005-0000-0000-0000391A0000}"/>
    <cellStyle name="Normal 63 3 2" xfId="4453" xr:uid="{00000000-0005-0000-0000-00003A1A0000}"/>
    <cellStyle name="Normal 63 3 2 2" xfId="5067" xr:uid="{00000000-0005-0000-0000-00003B1A0000}"/>
    <cellStyle name="Normal 63 3 3" xfId="4757" xr:uid="{00000000-0005-0000-0000-00003C1A0000}"/>
    <cellStyle name="Normal 63 3 3 2" xfId="5626" xr:uid="{00000000-0005-0000-0000-00003D1A0000}"/>
    <cellStyle name="Normal 63 4" xfId="4293" xr:uid="{00000000-0005-0000-0000-00003E1A0000}"/>
    <cellStyle name="Normal 63 4 2" xfId="4907" xr:uid="{00000000-0005-0000-0000-00003F1A0000}"/>
    <cellStyle name="Normal 63 4 2 2" xfId="5872" xr:uid="{00000000-0005-0000-0000-0000401A0000}"/>
    <cellStyle name="Normal 63 5" xfId="4606" xr:uid="{00000000-0005-0000-0000-0000411A0000}"/>
    <cellStyle name="Normal 63 5 2" xfId="5416" xr:uid="{00000000-0005-0000-0000-0000421A0000}"/>
    <cellStyle name="Normal 64" xfId="271" xr:uid="{00000000-0005-0000-0000-0000431A0000}"/>
    <cellStyle name="Normal 64 2" xfId="539" xr:uid="{00000000-0005-0000-0000-0000441A0000}"/>
    <cellStyle name="Normal 64 2 2" xfId="3996" xr:uid="{00000000-0005-0000-0000-0000451A0000}"/>
    <cellStyle name="Normal 64 2 2 2" xfId="5960" xr:uid="{00000000-0005-0000-0000-0000461A0000}"/>
    <cellStyle name="Normal 64 2 3" xfId="5530" xr:uid="{00000000-0005-0000-0000-0000471A0000}"/>
    <cellStyle name="Normal 64 3" xfId="4138" xr:uid="{00000000-0005-0000-0000-0000481A0000}"/>
    <cellStyle name="Normal 64 3 2" xfId="4454" xr:uid="{00000000-0005-0000-0000-0000491A0000}"/>
    <cellStyle name="Normal 64 3 2 2" xfId="5068" xr:uid="{00000000-0005-0000-0000-00004A1A0000}"/>
    <cellStyle name="Normal 64 3 3" xfId="4758" xr:uid="{00000000-0005-0000-0000-00004B1A0000}"/>
    <cellStyle name="Normal 64 3 3 2" xfId="5627" xr:uid="{00000000-0005-0000-0000-00004C1A0000}"/>
    <cellStyle name="Normal 64 4" xfId="4294" xr:uid="{00000000-0005-0000-0000-00004D1A0000}"/>
    <cellStyle name="Normal 64 4 2" xfId="4908" xr:uid="{00000000-0005-0000-0000-00004E1A0000}"/>
    <cellStyle name="Normal 64 4 2 2" xfId="5873" xr:uid="{00000000-0005-0000-0000-00004F1A0000}"/>
    <cellStyle name="Normal 64 5" xfId="4607" xr:uid="{00000000-0005-0000-0000-0000501A0000}"/>
    <cellStyle name="Normal 64 5 2" xfId="5417" xr:uid="{00000000-0005-0000-0000-0000511A0000}"/>
    <cellStyle name="Normal 65" xfId="272" xr:uid="{00000000-0005-0000-0000-0000521A0000}"/>
    <cellStyle name="Normal 65 2" xfId="540" xr:uid="{00000000-0005-0000-0000-0000531A0000}"/>
    <cellStyle name="Normal 65 2 2" xfId="3997" xr:uid="{00000000-0005-0000-0000-0000541A0000}"/>
    <cellStyle name="Normal 65 2 2 2" xfId="5961" xr:uid="{00000000-0005-0000-0000-0000551A0000}"/>
    <cellStyle name="Normal 65 2 3" xfId="5531" xr:uid="{00000000-0005-0000-0000-0000561A0000}"/>
    <cellStyle name="Normal 65 3" xfId="4139" xr:uid="{00000000-0005-0000-0000-0000571A0000}"/>
    <cellStyle name="Normal 65 3 2" xfId="4455" xr:uid="{00000000-0005-0000-0000-0000581A0000}"/>
    <cellStyle name="Normal 65 3 2 2" xfId="5069" xr:uid="{00000000-0005-0000-0000-0000591A0000}"/>
    <cellStyle name="Normal 65 3 3" xfId="4759" xr:uid="{00000000-0005-0000-0000-00005A1A0000}"/>
    <cellStyle name="Normal 65 3 3 2" xfId="5628" xr:uid="{00000000-0005-0000-0000-00005B1A0000}"/>
    <cellStyle name="Normal 65 4" xfId="4295" xr:uid="{00000000-0005-0000-0000-00005C1A0000}"/>
    <cellStyle name="Normal 65 4 2" xfId="4909" xr:uid="{00000000-0005-0000-0000-00005D1A0000}"/>
    <cellStyle name="Normal 65 4 2 2" xfId="5874" xr:uid="{00000000-0005-0000-0000-00005E1A0000}"/>
    <cellStyle name="Normal 65 5" xfId="4608" xr:uid="{00000000-0005-0000-0000-00005F1A0000}"/>
    <cellStyle name="Normal 65 5 2" xfId="5418" xr:uid="{00000000-0005-0000-0000-0000601A0000}"/>
    <cellStyle name="Normal 66" xfId="273" xr:uid="{00000000-0005-0000-0000-0000611A0000}"/>
    <cellStyle name="Normal 66 2" xfId="541" xr:uid="{00000000-0005-0000-0000-0000621A0000}"/>
    <cellStyle name="Normal 66 2 2" xfId="3998" xr:uid="{00000000-0005-0000-0000-0000631A0000}"/>
    <cellStyle name="Normal 66 2 2 2" xfId="5962" xr:uid="{00000000-0005-0000-0000-0000641A0000}"/>
    <cellStyle name="Normal 66 2 3" xfId="5532" xr:uid="{00000000-0005-0000-0000-0000651A0000}"/>
    <cellStyle name="Normal 66 3" xfId="4140" xr:uid="{00000000-0005-0000-0000-0000661A0000}"/>
    <cellStyle name="Normal 66 3 2" xfId="4456" xr:uid="{00000000-0005-0000-0000-0000671A0000}"/>
    <cellStyle name="Normal 66 3 2 2" xfId="5070" xr:uid="{00000000-0005-0000-0000-0000681A0000}"/>
    <cellStyle name="Normal 66 3 3" xfId="4760" xr:uid="{00000000-0005-0000-0000-0000691A0000}"/>
    <cellStyle name="Normal 66 3 3 2" xfId="5629" xr:uid="{00000000-0005-0000-0000-00006A1A0000}"/>
    <cellStyle name="Normal 66 4" xfId="4296" xr:uid="{00000000-0005-0000-0000-00006B1A0000}"/>
    <cellStyle name="Normal 66 4 2" xfId="4910" xr:uid="{00000000-0005-0000-0000-00006C1A0000}"/>
    <cellStyle name="Normal 66 4 2 2" xfId="5875" xr:uid="{00000000-0005-0000-0000-00006D1A0000}"/>
    <cellStyle name="Normal 66 5" xfId="4609" xr:uid="{00000000-0005-0000-0000-00006E1A0000}"/>
    <cellStyle name="Normal 66 5 2" xfId="5419" xr:uid="{00000000-0005-0000-0000-00006F1A0000}"/>
    <cellStyle name="Normal 67" xfId="274" xr:uid="{00000000-0005-0000-0000-0000701A0000}"/>
    <cellStyle name="Normal 67 2" xfId="542" xr:uid="{00000000-0005-0000-0000-0000711A0000}"/>
    <cellStyle name="Normal 67 2 2" xfId="3999" xr:uid="{00000000-0005-0000-0000-0000721A0000}"/>
    <cellStyle name="Normal 67 2 2 2" xfId="5963" xr:uid="{00000000-0005-0000-0000-0000731A0000}"/>
    <cellStyle name="Normal 67 2 3" xfId="5533" xr:uid="{00000000-0005-0000-0000-0000741A0000}"/>
    <cellStyle name="Normal 67 3" xfId="4141" xr:uid="{00000000-0005-0000-0000-0000751A0000}"/>
    <cellStyle name="Normal 67 3 2" xfId="4457" xr:uid="{00000000-0005-0000-0000-0000761A0000}"/>
    <cellStyle name="Normal 67 3 2 2" xfId="5071" xr:uid="{00000000-0005-0000-0000-0000771A0000}"/>
    <cellStyle name="Normal 67 3 3" xfId="4761" xr:uid="{00000000-0005-0000-0000-0000781A0000}"/>
    <cellStyle name="Normal 67 3 3 2" xfId="5630" xr:uid="{00000000-0005-0000-0000-0000791A0000}"/>
    <cellStyle name="Normal 67 4" xfId="4297" xr:uid="{00000000-0005-0000-0000-00007A1A0000}"/>
    <cellStyle name="Normal 67 4 2" xfId="4911" xr:uid="{00000000-0005-0000-0000-00007B1A0000}"/>
    <cellStyle name="Normal 67 4 2 2" xfId="5876" xr:uid="{00000000-0005-0000-0000-00007C1A0000}"/>
    <cellStyle name="Normal 67 5" xfId="4610" xr:uid="{00000000-0005-0000-0000-00007D1A0000}"/>
    <cellStyle name="Normal 67 5 2" xfId="5420" xr:uid="{00000000-0005-0000-0000-00007E1A0000}"/>
    <cellStyle name="Normal 68" xfId="275" xr:uid="{00000000-0005-0000-0000-00007F1A0000}"/>
    <cellStyle name="Normal 68 2" xfId="543" xr:uid="{00000000-0005-0000-0000-0000801A0000}"/>
    <cellStyle name="Normal 68 2 2" xfId="4000" xr:uid="{00000000-0005-0000-0000-0000811A0000}"/>
    <cellStyle name="Normal 68 2 2 2" xfId="5964" xr:uid="{00000000-0005-0000-0000-0000821A0000}"/>
    <cellStyle name="Normal 68 2 3" xfId="5534" xr:uid="{00000000-0005-0000-0000-0000831A0000}"/>
    <cellStyle name="Normal 68 3" xfId="4142" xr:uid="{00000000-0005-0000-0000-0000841A0000}"/>
    <cellStyle name="Normal 68 3 2" xfId="4458" xr:uid="{00000000-0005-0000-0000-0000851A0000}"/>
    <cellStyle name="Normal 68 3 2 2" xfId="5072" xr:uid="{00000000-0005-0000-0000-0000861A0000}"/>
    <cellStyle name="Normal 68 3 3" xfId="4762" xr:uid="{00000000-0005-0000-0000-0000871A0000}"/>
    <cellStyle name="Normal 68 3 3 2" xfId="5631" xr:uid="{00000000-0005-0000-0000-0000881A0000}"/>
    <cellStyle name="Normal 68 4" xfId="4298" xr:uid="{00000000-0005-0000-0000-0000891A0000}"/>
    <cellStyle name="Normal 68 4 2" xfId="4912" xr:uid="{00000000-0005-0000-0000-00008A1A0000}"/>
    <cellStyle name="Normal 68 4 2 2" xfId="5877" xr:uid="{00000000-0005-0000-0000-00008B1A0000}"/>
    <cellStyle name="Normal 68 5" xfId="4611" xr:uid="{00000000-0005-0000-0000-00008C1A0000}"/>
    <cellStyle name="Normal 68 5 2" xfId="5421" xr:uid="{00000000-0005-0000-0000-00008D1A0000}"/>
    <cellStyle name="Normal 69" xfId="276" xr:uid="{00000000-0005-0000-0000-00008E1A0000}"/>
    <cellStyle name="Normal 69 2" xfId="544" xr:uid="{00000000-0005-0000-0000-00008F1A0000}"/>
    <cellStyle name="Normal 69 2 2" xfId="4001" xr:uid="{00000000-0005-0000-0000-0000901A0000}"/>
    <cellStyle name="Normal 69 2 2 2" xfId="5965" xr:uid="{00000000-0005-0000-0000-0000911A0000}"/>
    <cellStyle name="Normal 69 2 3" xfId="5535" xr:uid="{00000000-0005-0000-0000-0000921A0000}"/>
    <cellStyle name="Normal 69 3" xfId="4143" xr:uid="{00000000-0005-0000-0000-0000931A0000}"/>
    <cellStyle name="Normal 69 3 2" xfId="4459" xr:uid="{00000000-0005-0000-0000-0000941A0000}"/>
    <cellStyle name="Normal 69 3 2 2" xfId="5073" xr:uid="{00000000-0005-0000-0000-0000951A0000}"/>
    <cellStyle name="Normal 69 3 3" xfId="4763" xr:uid="{00000000-0005-0000-0000-0000961A0000}"/>
    <cellStyle name="Normal 69 3 3 2" xfId="5632" xr:uid="{00000000-0005-0000-0000-0000971A0000}"/>
    <cellStyle name="Normal 69 4" xfId="4299" xr:uid="{00000000-0005-0000-0000-0000981A0000}"/>
    <cellStyle name="Normal 69 4 2" xfId="4913" xr:uid="{00000000-0005-0000-0000-0000991A0000}"/>
    <cellStyle name="Normal 69 4 2 2" xfId="5878" xr:uid="{00000000-0005-0000-0000-00009A1A0000}"/>
    <cellStyle name="Normal 69 5" xfId="4612" xr:uid="{00000000-0005-0000-0000-00009B1A0000}"/>
    <cellStyle name="Normal 69 5 2" xfId="5422" xr:uid="{00000000-0005-0000-0000-00009C1A0000}"/>
    <cellStyle name="Normal 7" xfId="196" xr:uid="{00000000-0005-0000-0000-00009D1A0000}"/>
    <cellStyle name="Normal 7 10" xfId="3207" xr:uid="{00000000-0005-0000-0000-00009E1A0000}"/>
    <cellStyle name="Normal 7 10 2" xfId="3208" xr:uid="{00000000-0005-0000-0000-00009F1A0000}"/>
    <cellStyle name="Normal 7 11" xfId="3209" xr:uid="{00000000-0005-0000-0000-0000A01A0000}"/>
    <cellStyle name="Normal 7 11 2" xfId="3210" xr:uid="{00000000-0005-0000-0000-0000A11A0000}"/>
    <cellStyle name="Normal 7 12" xfId="3211" xr:uid="{00000000-0005-0000-0000-0000A21A0000}"/>
    <cellStyle name="Normal 7 12 2" xfId="3212" xr:uid="{00000000-0005-0000-0000-0000A31A0000}"/>
    <cellStyle name="Normal 7 13" xfId="3213" xr:uid="{00000000-0005-0000-0000-0000A41A0000}"/>
    <cellStyle name="Normal 7 13 2" xfId="3214" xr:uid="{00000000-0005-0000-0000-0000A51A0000}"/>
    <cellStyle name="Normal 7 14" xfId="3215" xr:uid="{00000000-0005-0000-0000-0000A61A0000}"/>
    <cellStyle name="Normal 7 14 2" xfId="3216" xr:uid="{00000000-0005-0000-0000-0000A71A0000}"/>
    <cellStyle name="Normal 7 15" xfId="3217" xr:uid="{00000000-0005-0000-0000-0000A81A0000}"/>
    <cellStyle name="Normal 7 2" xfId="197" xr:uid="{00000000-0005-0000-0000-0000A91A0000}"/>
    <cellStyle name="Normal 7 2 2" xfId="545" xr:uid="{00000000-0005-0000-0000-0000AA1A0000}"/>
    <cellStyle name="Normal 7 2 2 2" xfId="3219" xr:uid="{00000000-0005-0000-0000-0000AB1A0000}"/>
    <cellStyle name="Normal 7 2 2 2 2" xfId="5472" xr:uid="{00000000-0005-0000-0000-0000AC1A0000}"/>
    <cellStyle name="Normal 7 2 2 3" xfId="3218" xr:uid="{00000000-0005-0000-0000-0000AD1A0000}"/>
    <cellStyle name="Normal 7 2 3" xfId="3220" xr:uid="{00000000-0005-0000-0000-0000AE1A0000}"/>
    <cellStyle name="Normal 7 2 3 2" xfId="3221" xr:uid="{00000000-0005-0000-0000-0000AF1A0000}"/>
    <cellStyle name="Normal 7 2 3 2 2" xfId="4983" xr:uid="{00000000-0005-0000-0000-0000B01A0000}"/>
    <cellStyle name="Normal 7 2 3 2 3" xfId="4369" xr:uid="{00000000-0005-0000-0000-0000B11A0000}"/>
    <cellStyle name="Normal 7 2 3 3" xfId="4673" xr:uid="{00000000-0005-0000-0000-0000B21A0000}"/>
    <cellStyle name="Normal 7 2 3 3 2" xfId="5358" xr:uid="{00000000-0005-0000-0000-0000B31A0000}"/>
    <cellStyle name="Normal 7 2 3 4" xfId="4051" xr:uid="{00000000-0005-0000-0000-0000B41A0000}"/>
    <cellStyle name="Normal 7 2 4" xfId="3222" xr:uid="{00000000-0005-0000-0000-0000B51A0000}"/>
    <cellStyle name="Normal 7 2 4 2" xfId="3223" xr:uid="{00000000-0005-0000-0000-0000B61A0000}"/>
    <cellStyle name="Normal 7 2 4 2 2" xfId="4817" xr:uid="{00000000-0005-0000-0000-0000B71A0000}"/>
    <cellStyle name="Normal 7 2 4 3" xfId="4202" xr:uid="{00000000-0005-0000-0000-0000B81A0000}"/>
    <cellStyle name="Normal 7 2 5" xfId="3224" xr:uid="{00000000-0005-0000-0000-0000B91A0000}"/>
    <cellStyle name="Normal 7 2 5 2" xfId="3225" xr:uid="{00000000-0005-0000-0000-0000BA1A0000}"/>
    <cellStyle name="Normal 7 2 5 3" xfId="4515" xr:uid="{00000000-0005-0000-0000-0000BB1A0000}"/>
    <cellStyle name="Normal 7 2 6" xfId="3226" xr:uid="{00000000-0005-0000-0000-0000BC1A0000}"/>
    <cellStyle name="Normal 7 2_Copy of Load schedule REGUS" xfId="3227" xr:uid="{00000000-0005-0000-0000-0000BD1A0000}"/>
    <cellStyle name="Normal 7 3" xfId="468" xr:uid="{00000000-0005-0000-0000-0000BE1A0000}"/>
    <cellStyle name="Normal 7 3 2" xfId="3229" xr:uid="{00000000-0005-0000-0000-0000BF1A0000}"/>
    <cellStyle name="Normal 7 3 2 2" xfId="3230" xr:uid="{00000000-0005-0000-0000-0000C01A0000}"/>
    <cellStyle name="Normal 7 3 2 3" xfId="5471" xr:uid="{00000000-0005-0000-0000-0000C11A0000}"/>
    <cellStyle name="Normal 7 3 3" xfId="3231" xr:uid="{00000000-0005-0000-0000-0000C21A0000}"/>
    <cellStyle name="Normal 7 3 3 2" xfId="3232" xr:uid="{00000000-0005-0000-0000-0000C31A0000}"/>
    <cellStyle name="Normal 7 3 4" xfId="3233" xr:uid="{00000000-0005-0000-0000-0000C41A0000}"/>
    <cellStyle name="Normal 7 3 4 2" xfId="3234" xr:uid="{00000000-0005-0000-0000-0000C51A0000}"/>
    <cellStyle name="Normal 7 3 5" xfId="3235" xr:uid="{00000000-0005-0000-0000-0000C61A0000}"/>
    <cellStyle name="Normal 7 3 5 2" xfId="3236" xr:uid="{00000000-0005-0000-0000-0000C71A0000}"/>
    <cellStyle name="Normal 7 3 6" xfId="3237" xr:uid="{00000000-0005-0000-0000-0000C81A0000}"/>
    <cellStyle name="Normal 7 3 7" xfId="3228" xr:uid="{00000000-0005-0000-0000-0000C91A0000}"/>
    <cellStyle name="Normal 7 3_Copy of Load schedule REGUS" xfId="3238" xr:uid="{00000000-0005-0000-0000-0000CA1A0000}"/>
    <cellStyle name="Normal 7 4" xfId="3239" xr:uid="{00000000-0005-0000-0000-0000CB1A0000}"/>
    <cellStyle name="Normal 7 4 2" xfId="3240" xr:uid="{00000000-0005-0000-0000-0000CC1A0000}"/>
    <cellStyle name="Normal 7 4 2 2" xfId="3241" xr:uid="{00000000-0005-0000-0000-0000CD1A0000}"/>
    <cellStyle name="Normal 7 4 2 2 2" xfId="4969" xr:uid="{00000000-0005-0000-0000-0000CE1A0000}"/>
    <cellStyle name="Normal 7 4 2 3" xfId="4355" xr:uid="{00000000-0005-0000-0000-0000CF1A0000}"/>
    <cellStyle name="Normal 7 4 3" xfId="3242" xr:uid="{00000000-0005-0000-0000-0000D01A0000}"/>
    <cellStyle name="Normal 7 4 3 2" xfId="3243" xr:uid="{00000000-0005-0000-0000-0000D11A0000}"/>
    <cellStyle name="Normal 7 4 3 3" xfId="4659" xr:uid="{00000000-0005-0000-0000-0000D21A0000}"/>
    <cellStyle name="Normal 7 4 4" xfId="3244" xr:uid="{00000000-0005-0000-0000-0000D31A0000}"/>
    <cellStyle name="Normal 7 4 4 2" xfId="3245" xr:uid="{00000000-0005-0000-0000-0000D41A0000}"/>
    <cellStyle name="Normal 7 4 5" xfId="3246" xr:uid="{00000000-0005-0000-0000-0000D51A0000}"/>
    <cellStyle name="Normal 7 4 5 2" xfId="3247" xr:uid="{00000000-0005-0000-0000-0000D61A0000}"/>
    <cellStyle name="Normal 7 4 6" xfId="3248" xr:uid="{00000000-0005-0000-0000-0000D71A0000}"/>
    <cellStyle name="Normal 7 4 7" xfId="4037" xr:uid="{00000000-0005-0000-0000-0000D81A0000}"/>
    <cellStyle name="Normal 7 4_Copy of Load schedule REGUS" xfId="3249" xr:uid="{00000000-0005-0000-0000-0000D91A0000}"/>
    <cellStyle name="Normal 7 5" xfId="3250" xr:uid="{00000000-0005-0000-0000-0000DA1A0000}"/>
    <cellStyle name="Normal 7 5 2" xfId="3251" xr:uid="{00000000-0005-0000-0000-0000DB1A0000}"/>
    <cellStyle name="Normal 7 5 2 2" xfId="3252" xr:uid="{00000000-0005-0000-0000-0000DC1A0000}"/>
    <cellStyle name="Normal 7 5 2 3" xfId="4800" xr:uid="{00000000-0005-0000-0000-0000DD1A0000}"/>
    <cellStyle name="Normal 7 5 2 4" xfId="5357" xr:uid="{00000000-0005-0000-0000-0000DE1A0000}"/>
    <cellStyle name="Normal 7 5 3" xfId="3253" xr:uid="{00000000-0005-0000-0000-0000DF1A0000}"/>
    <cellStyle name="Normal 7 5 3 2" xfId="3254" xr:uid="{00000000-0005-0000-0000-0000E01A0000}"/>
    <cellStyle name="Normal 7 5 4" xfId="3255" xr:uid="{00000000-0005-0000-0000-0000E11A0000}"/>
    <cellStyle name="Normal 7 5 4 2" xfId="3256" xr:uid="{00000000-0005-0000-0000-0000E21A0000}"/>
    <cellStyle name="Normal 7 5 5" xfId="3257" xr:uid="{00000000-0005-0000-0000-0000E31A0000}"/>
    <cellStyle name="Normal 7 5 5 2" xfId="3258" xr:uid="{00000000-0005-0000-0000-0000E41A0000}"/>
    <cellStyle name="Normal 7 5 6" xfId="3259" xr:uid="{00000000-0005-0000-0000-0000E51A0000}"/>
    <cellStyle name="Normal 7 5 7" xfId="4186" xr:uid="{00000000-0005-0000-0000-0000E61A0000}"/>
    <cellStyle name="Normal 7 5_Copy of Load schedule REGUS" xfId="3260" xr:uid="{00000000-0005-0000-0000-0000E71A0000}"/>
    <cellStyle name="Normal 7 6" xfId="3261" xr:uid="{00000000-0005-0000-0000-0000E81A0000}"/>
    <cellStyle name="Normal 7 6 2" xfId="3262" xr:uid="{00000000-0005-0000-0000-0000E91A0000}"/>
    <cellStyle name="Normal 7 6 2 2" xfId="3263" xr:uid="{00000000-0005-0000-0000-0000EA1A0000}"/>
    <cellStyle name="Normal 7 6 2 3" xfId="5791" xr:uid="{00000000-0005-0000-0000-0000EB1A0000}"/>
    <cellStyle name="Normal 7 6 3" xfId="3264" xr:uid="{00000000-0005-0000-0000-0000EC1A0000}"/>
    <cellStyle name="Normal 7 6 3 2" xfId="3265" xr:uid="{00000000-0005-0000-0000-0000ED1A0000}"/>
    <cellStyle name="Normal 7 6 4" xfId="3266" xr:uid="{00000000-0005-0000-0000-0000EE1A0000}"/>
    <cellStyle name="Normal 7 6 4 2" xfId="3267" xr:uid="{00000000-0005-0000-0000-0000EF1A0000}"/>
    <cellStyle name="Normal 7 6 5" xfId="3268" xr:uid="{00000000-0005-0000-0000-0000F01A0000}"/>
    <cellStyle name="Normal 7 6 5 2" xfId="3269" xr:uid="{00000000-0005-0000-0000-0000F11A0000}"/>
    <cellStyle name="Normal 7 6 6" xfId="3270" xr:uid="{00000000-0005-0000-0000-0000F21A0000}"/>
    <cellStyle name="Normal 7 6 7" xfId="4500" xr:uid="{00000000-0005-0000-0000-0000F31A0000}"/>
    <cellStyle name="Normal 7 6_Copy of Load schedule REGUS" xfId="3271" xr:uid="{00000000-0005-0000-0000-0000F41A0000}"/>
    <cellStyle name="Normal 7 7" xfId="3272" xr:uid="{00000000-0005-0000-0000-0000F51A0000}"/>
    <cellStyle name="Normal 7 7 2" xfId="3273" xr:uid="{00000000-0005-0000-0000-0000F61A0000}"/>
    <cellStyle name="Normal 7 7 2 2" xfId="3274" xr:uid="{00000000-0005-0000-0000-0000F71A0000}"/>
    <cellStyle name="Normal 7 7 3" xfId="3275" xr:uid="{00000000-0005-0000-0000-0000F81A0000}"/>
    <cellStyle name="Normal 7 7 3 2" xfId="3276" xr:uid="{00000000-0005-0000-0000-0000F91A0000}"/>
    <cellStyle name="Normal 7 7 4" xfId="3277" xr:uid="{00000000-0005-0000-0000-0000FA1A0000}"/>
    <cellStyle name="Normal 7 7 4 2" xfId="3278" xr:uid="{00000000-0005-0000-0000-0000FB1A0000}"/>
    <cellStyle name="Normal 7 7 5" xfId="3279" xr:uid="{00000000-0005-0000-0000-0000FC1A0000}"/>
    <cellStyle name="Normal 7 7 5 2" xfId="3280" xr:uid="{00000000-0005-0000-0000-0000FD1A0000}"/>
    <cellStyle name="Normal 7 7 6" xfId="3281" xr:uid="{00000000-0005-0000-0000-0000FE1A0000}"/>
    <cellStyle name="Normal 7 7 7" xfId="5763" xr:uid="{00000000-0005-0000-0000-0000FF1A0000}"/>
    <cellStyle name="Normal 7 7_Copy of Load schedule REGUS" xfId="3282" xr:uid="{00000000-0005-0000-0000-0000001B0000}"/>
    <cellStyle name="Normal 7 8" xfId="3283" xr:uid="{00000000-0005-0000-0000-0000011B0000}"/>
    <cellStyle name="Normal 7 8 2" xfId="3284" xr:uid="{00000000-0005-0000-0000-0000021B0000}"/>
    <cellStyle name="Normal 7 8 2 2" xfId="3285" xr:uid="{00000000-0005-0000-0000-0000031B0000}"/>
    <cellStyle name="Normal 7 8 3" xfId="3286" xr:uid="{00000000-0005-0000-0000-0000041B0000}"/>
    <cellStyle name="Normal 7 8 3 2" xfId="3287" xr:uid="{00000000-0005-0000-0000-0000051B0000}"/>
    <cellStyle name="Normal 7 8 4" xfId="3288" xr:uid="{00000000-0005-0000-0000-0000061B0000}"/>
    <cellStyle name="Normal 7 8 4 2" xfId="3289" xr:uid="{00000000-0005-0000-0000-0000071B0000}"/>
    <cellStyle name="Normal 7 8 5" xfId="3290" xr:uid="{00000000-0005-0000-0000-0000081B0000}"/>
    <cellStyle name="Normal 7 8 5 2" xfId="3291" xr:uid="{00000000-0005-0000-0000-0000091B0000}"/>
    <cellStyle name="Normal 7 8 6" xfId="3292" xr:uid="{00000000-0005-0000-0000-00000A1B0000}"/>
    <cellStyle name="Normal 7 8 7" xfId="6160" xr:uid="{00000000-0005-0000-0000-00000B1B0000}"/>
    <cellStyle name="Normal 7 8_Copy of Load schedule REGUS" xfId="3293" xr:uid="{00000000-0005-0000-0000-00000C1B0000}"/>
    <cellStyle name="Normal 7 9" xfId="3294" xr:uid="{00000000-0005-0000-0000-00000D1B0000}"/>
    <cellStyle name="Normal 7 9 2" xfId="3295" xr:uid="{00000000-0005-0000-0000-00000E1B0000}"/>
    <cellStyle name="Normal 7 9 2 2" xfId="3296" xr:uid="{00000000-0005-0000-0000-00000F1B0000}"/>
    <cellStyle name="Normal 7 9 3" xfId="3297" xr:uid="{00000000-0005-0000-0000-0000101B0000}"/>
    <cellStyle name="Normal 7 9 3 2" xfId="3298" xr:uid="{00000000-0005-0000-0000-0000111B0000}"/>
    <cellStyle name="Normal 7 9 4" xfId="3299" xr:uid="{00000000-0005-0000-0000-0000121B0000}"/>
    <cellStyle name="Normal 7 9 4 2" xfId="3300" xr:uid="{00000000-0005-0000-0000-0000131B0000}"/>
    <cellStyle name="Normal 7 9 5" xfId="3301" xr:uid="{00000000-0005-0000-0000-0000141B0000}"/>
    <cellStyle name="Normal 7 9 5 2" xfId="3302" xr:uid="{00000000-0005-0000-0000-0000151B0000}"/>
    <cellStyle name="Normal 7 9 6" xfId="3303" xr:uid="{00000000-0005-0000-0000-0000161B0000}"/>
    <cellStyle name="Normal 7 9_Copy of Load schedule REGUS" xfId="3304" xr:uid="{00000000-0005-0000-0000-0000171B0000}"/>
    <cellStyle name="Normal 7_Copy of Lighting football ground 20-04-2012 -New (3) (2)" xfId="3305" xr:uid="{00000000-0005-0000-0000-0000181B0000}"/>
    <cellStyle name="Normal 70" xfId="277" xr:uid="{00000000-0005-0000-0000-0000191B0000}"/>
    <cellStyle name="Normal 70 2" xfId="546" xr:uid="{00000000-0005-0000-0000-00001A1B0000}"/>
    <cellStyle name="Normal 70 2 2" xfId="4002" xr:uid="{00000000-0005-0000-0000-00001B1B0000}"/>
    <cellStyle name="Normal 70 2 2 2" xfId="5966" xr:uid="{00000000-0005-0000-0000-00001C1B0000}"/>
    <cellStyle name="Normal 70 2 3" xfId="5536" xr:uid="{00000000-0005-0000-0000-00001D1B0000}"/>
    <cellStyle name="Normal 70 3" xfId="4144" xr:uid="{00000000-0005-0000-0000-00001E1B0000}"/>
    <cellStyle name="Normal 70 3 2" xfId="4460" xr:uid="{00000000-0005-0000-0000-00001F1B0000}"/>
    <cellStyle name="Normal 70 3 2 2" xfId="5074" xr:uid="{00000000-0005-0000-0000-0000201B0000}"/>
    <cellStyle name="Normal 70 3 3" xfId="4764" xr:uid="{00000000-0005-0000-0000-0000211B0000}"/>
    <cellStyle name="Normal 70 3 3 2" xfId="5633" xr:uid="{00000000-0005-0000-0000-0000221B0000}"/>
    <cellStyle name="Normal 70 4" xfId="4300" xr:uid="{00000000-0005-0000-0000-0000231B0000}"/>
    <cellStyle name="Normal 70 4 2" xfId="4914" xr:uid="{00000000-0005-0000-0000-0000241B0000}"/>
    <cellStyle name="Normal 70 4 2 2" xfId="5879" xr:uid="{00000000-0005-0000-0000-0000251B0000}"/>
    <cellStyle name="Normal 70 5" xfId="4613" xr:uid="{00000000-0005-0000-0000-0000261B0000}"/>
    <cellStyle name="Normal 70 5 2" xfId="5423" xr:uid="{00000000-0005-0000-0000-0000271B0000}"/>
    <cellStyle name="Normal 71" xfId="278" xr:uid="{00000000-0005-0000-0000-0000281B0000}"/>
    <cellStyle name="Normal 71 2" xfId="547" xr:uid="{00000000-0005-0000-0000-0000291B0000}"/>
    <cellStyle name="Normal 71 2 2" xfId="4003" xr:uid="{00000000-0005-0000-0000-00002A1B0000}"/>
    <cellStyle name="Normal 71 2 2 2" xfId="5967" xr:uid="{00000000-0005-0000-0000-00002B1B0000}"/>
    <cellStyle name="Normal 71 2 3" xfId="5537" xr:uid="{00000000-0005-0000-0000-00002C1B0000}"/>
    <cellStyle name="Normal 71 3" xfId="4145" xr:uid="{00000000-0005-0000-0000-00002D1B0000}"/>
    <cellStyle name="Normal 71 3 2" xfId="4461" xr:uid="{00000000-0005-0000-0000-00002E1B0000}"/>
    <cellStyle name="Normal 71 3 2 2" xfId="5075" xr:uid="{00000000-0005-0000-0000-00002F1B0000}"/>
    <cellStyle name="Normal 71 3 3" xfId="4765" xr:uid="{00000000-0005-0000-0000-0000301B0000}"/>
    <cellStyle name="Normal 71 3 3 2" xfId="5634" xr:uid="{00000000-0005-0000-0000-0000311B0000}"/>
    <cellStyle name="Normal 71 4" xfId="4301" xr:uid="{00000000-0005-0000-0000-0000321B0000}"/>
    <cellStyle name="Normal 71 4 2" xfId="4915" xr:uid="{00000000-0005-0000-0000-0000331B0000}"/>
    <cellStyle name="Normal 71 4 2 2" xfId="5880" xr:uid="{00000000-0005-0000-0000-0000341B0000}"/>
    <cellStyle name="Normal 71 5" xfId="4614" xr:uid="{00000000-0005-0000-0000-0000351B0000}"/>
    <cellStyle name="Normal 71 5 2" xfId="5424" xr:uid="{00000000-0005-0000-0000-0000361B0000}"/>
    <cellStyle name="Normal 72" xfId="279" xr:uid="{00000000-0005-0000-0000-0000371B0000}"/>
    <cellStyle name="Normal 72 2" xfId="548" xr:uid="{00000000-0005-0000-0000-0000381B0000}"/>
    <cellStyle name="Normal 72 2 2" xfId="4004" xr:uid="{00000000-0005-0000-0000-0000391B0000}"/>
    <cellStyle name="Normal 72 2 2 2" xfId="5968" xr:uid="{00000000-0005-0000-0000-00003A1B0000}"/>
    <cellStyle name="Normal 72 2 3" xfId="5538" xr:uid="{00000000-0005-0000-0000-00003B1B0000}"/>
    <cellStyle name="Normal 72 3" xfId="4146" xr:uid="{00000000-0005-0000-0000-00003C1B0000}"/>
    <cellStyle name="Normal 72 3 2" xfId="4462" xr:uid="{00000000-0005-0000-0000-00003D1B0000}"/>
    <cellStyle name="Normal 72 3 2 2" xfId="5076" xr:uid="{00000000-0005-0000-0000-00003E1B0000}"/>
    <cellStyle name="Normal 72 3 3" xfId="4766" xr:uid="{00000000-0005-0000-0000-00003F1B0000}"/>
    <cellStyle name="Normal 72 3 3 2" xfId="5635" xr:uid="{00000000-0005-0000-0000-0000401B0000}"/>
    <cellStyle name="Normal 72 4" xfId="4302" xr:uid="{00000000-0005-0000-0000-0000411B0000}"/>
    <cellStyle name="Normal 72 4 2" xfId="4916" xr:uid="{00000000-0005-0000-0000-0000421B0000}"/>
    <cellStyle name="Normal 72 4 2 2" xfId="5881" xr:uid="{00000000-0005-0000-0000-0000431B0000}"/>
    <cellStyle name="Normal 72 5" xfId="4615" xr:uid="{00000000-0005-0000-0000-0000441B0000}"/>
    <cellStyle name="Normal 72 5 2" xfId="5425" xr:uid="{00000000-0005-0000-0000-0000451B0000}"/>
    <cellStyle name="Normal 73" xfId="280" xr:uid="{00000000-0005-0000-0000-0000461B0000}"/>
    <cellStyle name="Normal 73 2" xfId="549" xr:uid="{00000000-0005-0000-0000-0000471B0000}"/>
    <cellStyle name="Normal 73 2 2" xfId="3307" xr:uid="{00000000-0005-0000-0000-0000481B0000}"/>
    <cellStyle name="Normal 73 2 3" xfId="3306" xr:uid="{00000000-0005-0000-0000-0000491B0000}"/>
    <cellStyle name="Normal 73 2 3 2" xfId="5969" xr:uid="{00000000-0005-0000-0000-00004A1B0000}"/>
    <cellStyle name="Normal 73 2 3 3" xfId="5539" xr:uid="{00000000-0005-0000-0000-00004B1B0000}"/>
    <cellStyle name="Normal 73 3" xfId="4005" xr:uid="{00000000-0005-0000-0000-00004C1B0000}"/>
    <cellStyle name="Normal 73 4" xfId="4147" xr:uid="{00000000-0005-0000-0000-00004D1B0000}"/>
    <cellStyle name="Normal 73 4 2" xfId="4463" xr:uid="{00000000-0005-0000-0000-00004E1B0000}"/>
    <cellStyle name="Normal 73 4 2 2" xfId="5077" xr:uid="{00000000-0005-0000-0000-00004F1B0000}"/>
    <cellStyle name="Normal 73 4 3" xfId="4767" xr:uid="{00000000-0005-0000-0000-0000501B0000}"/>
    <cellStyle name="Normal 73 4 3 2" xfId="5882" xr:uid="{00000000-0005-0000-0000-0000511B0000}"/>
    <cellStyle name="Normal 73 5" xfId="4303" xr:uid="{00000000-0005-0000-0000-0000521B0000}"/>
    <cellStyle name="Normal 73 5 2" xfId="4917" xr:uid="{00000000-0005-0000-0000-0000531B0000}"/>
    <cellStyle name="Normal 73 6" xfId="4616" xr:uid="{00000000-0005-0000-0000-0000541B0000}"/>
    <cellStyle name="Normal 73 6 2" xfId="5426" xr:uid="{00000000-0005-0000-0000-0000551B0000}"/>
    <cellStyle name="Normal 74" xfId="281" xr:uid="{00000000-0005-0000-0000-0000561B0000}"/>
    <cellStyle name="Normal 74 2" xfId="550" xr:uid="{00000000-0005-0000-0000-0000571B0000}"/>
    <cellStyle name="Normal 74 2 2" xfId="3309" xr:uid="{00000000-0005-0000-0000-0000581B0000}"/>
    <cellStyle name="Normal 74 2 3" xfId="3308" xr:uid="{00000000-0005-0000-0000-0000591B0000}"/>
    <cellStyle name="Normal 74 2 3 2" xfId="5970" xr:uid="{00000000-0005-0000-0000-00005A1B0000}"/>
    <cellStyle name="Normal 74 2 4" xfId="5540" xr:uid="{00000000-0005-0000-0000-00005B1B0000}"/>
    <cellStyle name="Normal 74 3" xfId="4006" xr:uid="{00000000-0005-0000-0000-00005C1B0000}"/>
    <cellStyle name="Normal 74 4" xfId="4148" xr:uid="{00000000-0005-0000-0000-00005D1B0000}"/>
    <cellStyle name="Normal 74 4 2" xfId="4464" xr:uid="{00000000-0005-0000-0000-00005E1B0000}"/>
    <cellStyle name="Normal 74 4 2 2" xfId="5078" xr:uid="{00000000-0005-0000-0000-00005F1B0000}"/>
    <cellStyle name="Normal 74 4 3" xfId="4768" xr:uid="{00000000-0005-0000-0000-0000601B0000}"/>
    <cellStyle name="Normal 74 4 3 2" xfId="5883" xr:uid="{00000000-0005-0000-0000-0000611B0000}"/>
    <cellStyle name="Normal 74 5" xfId="4304" xr:uid="{00000000-0005-0000-0000-0000621B0000}"/>
    <cellStyle name="Normal 74 5 2" xfId="4918" xr:uid="{00000000-0005-0000-0000-0000631B0000}"/>
    <cellStyle name="Normal 74 6" xfId="4617" xr:uid="{00000000-0005-0000-0000-0000641B0000}"/>
    <cellStyle name="Normal 74 6 2" xfId="5427" xr:uid="{00000000-0005-0000-0000-0000651B0000}"/>
    <cellStyle name="Normal 75" xfId="282" xr:uid="{00000000-0005-0000-0000-0000661B0000}"/>
    <cellStyle name="Normal 75 2" xfId="551" xr:uid="{00000000-0005-0000-0000-0000671B0000}"/>
    <cellStyle name="Normal 75 2 2" xfId="3311" xr:uid="{00000000-0005-0000-0000-0000681B0000}"/>
    <cellStyle name="Normal 75 2 3" xfId="3310" xr:uid="{00000000-0005-0000-0000-0000691B0000}"/>
    <cellStyle name="Normal 75 2 3 2" xfId="5971" xr:uid="{00000000-0005-0000-0000-00006A1B0000}"/>
    <cellStyle name="Normal 75 2 4" xfId="5541" xr:uid="{00000000-0005-0000-0000-00006B1B0000}"/>
    <cellStyle name="Normal 75 3" xfId="4007" xr:uid="{00000000-0005-0000-0000-00006C1B0000}"/>
    <cellStyle name="Normal 75 4" xfId="4149" xr:uid="{00000000-0005-0000-0000-00006D1B0000}"/>
    <cellStyle name="Normal 75 4 2" xfId="4465" xr:uid="{00000000-0005-0000-0000-00006E1B0000}"/>
    <cellStyle name="Normal 75 4 2 2" xfId="5079" xr:uid="{00000000-0005-0000-0000-00006F1B0000}"/>
    <cellStyle name="Normal 75 4 3" xfId="4769" xr:uid="{00000000-0005-0000-0000-0000701B0000}"/>
    <cellStyle name="Normal 75 4 3 2" xfId="5884" xr:uid="{00000000-0005-0000-0000-0000711B0000}"/>
    <cellStyle name="Normal 75 5" xfId="4305" xr:uid="{00000000-0005-0000-0000-0000721B0000}"/>
    <cellStyle name="Normal 75 5 2" xfId="4919" xr:uid="{00000000-0005-0000-0000-0000731B0000}"/>
    <cellStyle name="Normal 75 6" xfId="4618" xr:uid="{00000000-0005-0000-0000-0000741B0000}"/>
    <cellStyle name="Normal 75 6 2" xfId="5428" xr:uid="{00000000-0005-0000-0000-0000751B0000}"/>
    <cellStyle name="Normal 76" xfId="283" xr:uid="{00000000-0005-0000-0000-0000761B0000}"/>
    <cellStyle name="Normal 76 2" xfId="552" xr:uid="{00000000-0005-0000-0000-0000771B0000}"/>
    <cellStyle name="Normal 76 2 2" xfId="3313" xr:uid="{00000000-0005-0000-0000-0000781B0000}"/>
    <cellStyle name="Normal 76 2 3" xfId="3312" xr:uid="{00000000-0005-0000-0000-0000791B0000}"/>
    <cellStyle name="Normal 76 2 3 2" xfId="5972" xr:uid="{00000000-0005-0000-0000-00007A1B0000}"/>
    <cellStyle name="Normal 76 2 4" xfId="5542" xr:uid="{00000000-0005-0000-0000-00007B1B0000}"/>
    <cellStyle name="Normal 76 3" xfId="4008" xr:uid="{00000000-0005-0000-0000-00007C1B0000}"/>
    <cellStyle name="Normal 76 4" xfId="4150" xr:uid="{00000000-0005-0000-0000-00007D1B0000}"/>
    <cellStyle name="Normal 76 4 2" xfId="4466" xr:uid="{00000000-0005-0000-0000-00007E1B0000}"/>
    <cellStyle name="Normal 76 4 2 2" xfId="5080" xr:uid="{00000000-0005-0000-0000-00007F1B0000}"/>
    <cellStyle name="Normal 76 4 3" xfId="4770" xr:uid="{00000000-0005-0000-0000-0000801B0000}"/>
    <cellStyle name="Normal 76 4 3 2" xfId="5885" xr:uid="{00000000-0005-0000-0000-0000811B0000}"/>
    <cellStyle name="Normal 76 5" xfId="4306" xr:uid="{00000000-0005-0000-0000-0000821B0000}"/>
    <cellStyle name="Normal 76 5 2" xfId="4920" xr:uid="{00000000-0005-0000-0000-0000831B0000}"/>
    <cellStyle name="Normal 76 6" xfId="4619" xr:uid="{00000000-0005-0000-0000-0000841B0000}"/>
    <cellStyle name="Normal 76 6 2" xfId="5429" xr:uid="{00000000-0005-0000-0000-0000851B0000}"/>
    <cellStyle name="Normal 77" xfId="284" xr:uid="{00000000-0005-0000-0000-0000861B0000}"/>
    <cellStyle name="Normal 77 2" xfId="553" xr:uid="{00000000-0005-0000-0000-0000871B0000}"/>
    <cellStyle name="Normal 77 2 2" xfId="3315" xr:uid="{00000000-0005-0000-0000-0000881B0000}"/>
    <cellStyle name="Normal 77 2 3" xfId="3314" xr:uid="{00000000-0005-0000-0000-0000891B0000}"/>
    <cellStyle name="Normal 77 2 3 2" xfId="5973" xr:uid="{00000000-0005-0000-0000-00008A1B0000}"/>
    <cellStyle name="Normal 77 2 4" xfId="5543" xr:uid="{00000000-0005-0000-0000-00008B1B0000}"/>
    <cellStyle name="Normal 77 3" xfId="4009" xr:uid="{00000000-0005-0000-0000-00008C1B0000}"/>
    <cellStyle name="Normal 77 4" xfId="4151" xr:uid="{00000000-0005-0000-0000-00008D1B0000}"/>
    <cellStyle name="Normal 77 4 2" xfId="4467" xr:uid="{00000000-0005-0000-0000-00008E1B0000}"/>
    <cellStyle name="Normal 77 4 2 2" xfId="5081" xr:uid="{00000000-0005-0000-0000-00008F1B0000}"/>
    <cellStyle name="Normal 77 4 3" xfId="4771" xr:uid="{00000000-0005-0000-0000-0000901B0000}"/>
    <cellStyle name="Normal 77 4 3 2" xfId="5886" xr:uid="{00000000-0005-0000-0000-0000911B0000}"/>
    <cellStyle name="Normal 77 5" xfId="4307" xr:uid="{00000000-0005-0000-0000-0000921B0000}"/>
    <cellStyle name="Normal 77 5 2" xfId="4921" xr:uid="{00000000-0005-0000-0000-0000931B0000}"/>
    <cellStyle name="Normal 77 6" xfId="4620" xr:uid="{00000000-0005-0000-0000-0000941B0000}"/>
    <cellStyle name="Normal 77 6 2" xfId="5430" xr:uid="{00000000-0005-0000-0000-0000951B0000}"/>
    <cellStyle name="Normal 78" xfId="285" xr:uid="{00000000-0005-0000-0000-0000961B0000}"/>
    <cellStyle name="Normal 78 2" xfId="554" xr:uid="{00000000-0005-0000-0000-0000971B0000}"/>
    <cellStyle name="Normal 78 2 2" xfId="4010" xr:uid="{00000000-0005-0000-0000-0000981B0000}"/>
    <cellStyle name="Normal 78 2 2 2" xfId="5974" xr:uid="{00000000-0005-0000-0000-0000991B0000}"/>
    <cellStyle name="Normal 78 2 3" xfId="5544" xr:uid="{00000000-0005-0000-0000-00009A1B0000}"/>
    <cellStyle name="Normal 78 3" xfId="4152" xr:uid="{00000000-0005-0000-0000-00009B1B0000}"/>
    <cellStyle name="Normal 78 3 2" xfId="4468" xr:uid="{00000000-0005-0000-0000-00009C1B0000}"/>
    <cellStyle name="Normal 78 3 2 2" xfId="5082" xr:uid="{00000000-0005-0000-0000-00009D1B0000}"/>
    <cellStyle name="Normal 78 3 3" xfId="4772" xr:uid="{00000000-0005-0000-0000-00009E1B0000}"/>
    <cellStyle name="Normal 78 3 3 2" xfId="5636" xr:uid="{00000000-0005-0000-0000-00009F1B0000}"/>
    <cellStyle name="Normal 78 4" xfId="4308" xr:uid="{00000000-0005-0000-0000-0000A01B0000}"/>
    <cellStyle name="Normal 78 4 2" xfId="4922" xr:uid="{00000000-0005-0000-0000-0000A11B0000}"/>
    <cellStyle name="Normal 78 4 2 2" xfId="5887" xr:uid="{00000000-0005-0000-0000-0000A21B0000}"/>
    <cellStyle name="Normal 78 5" xfId="4621" xr:uid="{00000000-0005-0000-0000-0000A31B0000}"/>
    <cellStyle name="Normal 78 5 2" xfId="5431" xr:uid="{00000000-0005-0000-0000-0000A41B0000}"/>
    <cellStyle name="Normal 79" xfId="286" xr:uid="{00000000-0005-0000-0000-0000A51B0000}"/>
    <cellStyle name="Normal 79 2" xfId="555" xr:uid="{00000000-0005-0000-0000-0000A61B0000}"/>
    <cellStyle name="Normal 79 2 2" xfId="4011" xr:uid="{00000000-0005-0000-0000-0000A71B0000}"/>
    <cellStyle name="Normal 79 2 2 2" xfId="5975" xr:uid="{00000000-0005-0000-0000-0000A81B0000}"/>
    <cellStyle name="Normal 79 2 3" xfId="5545" xr:uid="{00000000-0005-0000-0000-0000A91B0000}"/>
    <cellStyle name="Normal 79 3" xfId="4153" xr:uid="{00000000-0005-0000-0000-0000AA1B0000}"/>
    <cellStyle name="Normal 79 3 2" xfId="4469" xr:uid="{00000000-0005-0000-0000-0000AB1B0000}"/>
    <cellStyle name="Normal 79 3 2 2" xfId="5083" xr:uid="{00000000-0005-0000-0000-0000AC1B0000}"/>
    <cellStyle name="Normal 79 3 3" xfId="4773" xr:uid="{00000000-0005-0000-0000-0000AD1B0000}"/>
    <cellStyle name="Normal 79 3 3 2" xfId="5637" xr:uid="{00000000-0005-0000-0000-0000AE1B0000}"/>
    <cellStyle name="Normal 79 4" xfId="4309" xr:uid="{00000000-0005-0000-0000-0000AF1B0000}"/>
    <cellStyle name="Normal 79 4 2" xfId="4923" xr:uid="{00000000-0005-0000-0000-0000B01B0000}"/>
    <cellStyle name="Normal 79 4 2 2" xfId="5888" xr:uid="{00000000-0005-0000-0000-0000B11B0000}"/>
    <cellStyle name="Normal 79 5" xfId="4622" xr:uid="{00000000-0005-0000-0000-0000B21B0000}"/>
    <cellStyle name="Normal 79 5 2" xfId="5432" xr:uid="{00000000-0005-0000-0000-0000B31B0000}"/>
    <cellStyle name="Normal 8" xfId="198" xr:uid="{00000000-0005-0000-0000-0000B41B0000}"/>
    <cellStyle name="Normal 8 10" xfId="3316" xr:uid="{00000000-0005-0000-0000-0000B51B0000}"/>
    <cellStyle name="Normal 8 10 2" xfId="3317" xr:uid="{00000000-0005-0000-0000-0000B61B0000}"/>
    <cellStyle name="Normal 8 11" xfId="3318" xr:uid="{00000000-0005-0000-0000-0000B71B0000}"/>
    <cellStyle name="Normal 8 11 2" xfId="3319" xr:uid="{00000000-0005-0000-0000-0000B81B0000}"/>
    <cellStyle name="Normal 8 12" xfId="3320" xr:uid="{00000000-0005-0000-0000-0000B91B0000}"/>
    <cellStyle name="Normal 8 12 2" xfId="3321" xr:uid="{00000000-0005-0000-0000-0000BA1B0000}"/>
    <cellStyle name="Normal 8 13" xfId="3322" xr:uid="{00000000-0005-0000-0000-0000BB1B0000}"/>
    <cellStyle name="Normal 8 13 2" xfId="3323" xr:uid="{00000000-0005-0000-0000-0000BC1B0000}"/>
    <cellStyle name="Normal 8 14" xfId="3324" xr:uid="{00000000-0005-0000-0000-0000BD1B0000}"/>
    <cellStyle name="Normal 8 2" xfId="556" xr:uid="{00000000-0005-0000-0000-0000BE1B0000}"/>
    <cellStyle name="Normal 8 2 2" xfId="3326" xr:uid="{00000000-0005-0000-0000-0000BF1B0000}"/>
    <cellStyle name="Normal 8 2 2 2" xfId="3327" xr:uid="{00000000-0005-0000-0000-0000C01B0000}"/>
    <cellStyle name="Normal 8 2 2 3" xfId="5638" xr:uid="{00000000-0005-0000-0000-0000C11B0000}"/>
    <cellStyle name="Normal 8 2 3" xfId="3328" xr:uid="{00000000-0005-0000-0000-0000C21B0000}"/>
    <cellStyle name="Normal 8 2 3 2" xfId="3329" xr:uid="{00000000-0005-0000-0000-0000C31B0000}"/>
    <cellStyle name="Normal 8 2 3 3" xfId="5473" xr:uid="{00000000-0005-0000-0000-0000C41B0000}"/>
    <cellStyle name="Normal 8 2 4" xfId="3330" xr:uid="{00000000-0005-0000-0000-0000C51B0000}"/>
    <cellStyle name="Normal 8 2 4 2" xfId="3331" xr:uid="{00000000-0005-0000-0000-0000C61B0000}"/>
    <cellStyle name="Normal 8 2 5" xfId="3332" xr:uid="{00000000-0005-0000-0000-0000C71B0000}"/>
    <cellStyle name="Normal 8 2 5 2" xfId="3333" xr:uid="{00000000-0005-0000-0000-0000C81B0000}"/>
    <cellStyle name="Normal 8 2 6" xfId="3325" xr:uid="{00000000-0005-0000-0000-0000C91B0000}"/>
    <cellStyle name="Normal 8 2_Copy of Load schedule REGUS" xfId="3334" xr:uid="{00000000-0005-0000-0000-0000CA1B0000}"/>
    <cellStyle name="Normal 8 3" xfId="469" xr:uid="{00000000-0005-0000-0000-0000CB1B0000}"/>
    <cellStyle name="Normal 8 3 2" xfId="3336" xr:uid="{00000000-0005-0000-0000-0000CC1B0000}"/>
    <cellStyle name="Normal 8 3 2 2" xfId="3337" xr:uid="{00000000-0005-0000-0000-0000CD1B0000}"/>
    <cellStyle name="Normal 8 3 3" xfId="3338" xr:uid="{00000000-0005-0000-0000-0000CE1B0000}"/>
    <cellStyle name="Normal 8 3 3 2" xfId="3339" xr:uid="{00000000-0005-0000-0000-0000CF1B0000}"/>
    <cellStyle name="Normal 8 3 4" xfId="3340" xr:uid="{00000000-0005-0000-0000-0000D01B0000}"/>
    <cellStyle name="Normal 8 3 4 2" xfId="3341" xr:uid="{00000000-0005-0000-0000-0000D11B0000}"/>
    <cellStyle name="Normal 8 3 5" xfId="3342" xr:uid="{00000000-0005-0000-0000-0000D21B0000}"/>
    <cellStyle name="Normal 8 3 5 2" xfId="3343" xr:uid="{00000000-0005-0000-0000-0000D31B0000}"/>
    <cellStyle name="Normal 8 3 6" xfId="3344" xr:uid="{00000000-0005-0000-0000-0000D41B0000}"/>
    <cellStyle name="Normal 8 3 7" xfId="3335" xr:uid="{00000000-0005-0000-0000-0000D51B0000}"/>
    <cellStyle name="Normal 8 3 8" xfId="8455" xr:uid="{00000000-0005-0000-0000-0000D61B0000}"/>
    <cellStyle name="Normal 8 3_Copy of Load schedule REGUS" xfId="3345" xr:uid="{00000000-0005-0000-0000-0000D71B0000}"/>
    <cellStyle name="Normal 8 4" xfId="3346" xr:uid="{00000000-0005-0000-0000-0000D81B0000}"/>
    <cellStyle name="Normal 8 4 2" xfId="3347" xr:uid="{00000000-0005-0000-0000-0000D91B0000}"/>
    <cellStyle name="Normal 8 4 2 2" xfId="3348" xr:uid="{00000000-0005-0000-0000-0000DA1B0000}"/>
    <cellStyle name="Normal 8 4 3" xfId="3349" xr:uid="{00000000-0005-0000-0000-0000DB1B0000}"/>
    <cellStyle name="Normal 8 4 3 2" xfId="3350" xr:uid="{00000000-0005-0000-0000-0000DC1B0000}"/>
    <cellStyle name="Normal 8 4 4" xfId="3351" xr:uid="{00000000-0005-0000-0000-0000DD1B0000}"/>
    <cellStyle name="Normal 8 4 4 2" xfId="3352" xr:uid="{00000000-0005-0000-0000-0000DE1B0000}"/>
    <cellStyle name="Normal 8 4 5" xfId="3353" xr:uid="{00000000-0005-0000-0000-0000DF1B0000}"/>
    <cellStyle name="Normal 8 4 5 2" xfId="3354" xr:uid="{00000000-0005-0000-0000-0000E01B0000}"/>
    <cellStyle name="Normal 8 4 6" xfId="3355" xr:uid="{00000000-0005-0000-0000-0000E11B0000}"/>
    <cellStyle name="Normal 8 4_Copy of Load schedule REGUS" xfId="3356" xr:uid="{00000000-0005-0000-0000-0000E21B0000}"/>
    <cellStyle name="Normal 8 5" xfId="3357" xr:uid="{00000000-0005-0000-0000-0000E31B0000}"/>
    <cellStyle name="Normal 8 5 2" xfId="3358" xr:uid="{00000000-0005-0000-0000-0000E41B0000}"/>
    <cellStyle name="Normal 8 5 2 2" xfId="3359" xr:uid="{00000000-0005-0000-0000-0000E51B0000}"/>
    <cellStyle name="Normal 8 5 3" xfId="3360" xr:uid="{00000000-0005-0000-0000-0000E61B0000}"/>
    <cellStyle name="Normal 8 5 3 2" xfId="3361" xr:uid="{00000000-0005-0000-0000-0000E71B0000}"/>
    <cellStyle name="Normal 8 5 4" xfId="3362" xr:uid="{00000000-0005-0000-0000-0000E81B0000}"/>
    <cellStyle name="Normal 8 5 4 2" xfId="3363" xr:uid="{00000000-0005-0000-0000-0000E91B0000}"/>
    <cellStyle name="Normal 8 5 5" xfId="3364" xr:uid="{00000000-0005-0000-0000-0000EA1B0000}"/>
    <cellStyle name="Normal 8 5 5 2" xfId="3365" xr:uid="{00000000-0005-0000-0000-0000EB1B0000}"/>
    <cellStyle name="Normal 8 5 6" xfId="3366" xr:uid="{00000000-0005-0000-0000-0000EC1B0000}"/>
    <cellStyle name="Normal 8 5_Copy of Load schedule REGUS" xfId="3367" xr:uid="{00000000-0005-0000-0000-0000ED1B0000}"/>
    <cellStyle name="Normal 8 6" xfId="3368" xr:uid="{00000000-0005-0000-0000-0000EE1B0000}"/>
    <cellStyle name="Normal 8 6 2" xfId="3369" xr:uid="{00000000-0005-0000-0000-0000EF1B0000}"/>
    <cellStyle name="Normal 8 6 2 2" xfId="3370" xr:uid="{00000000-0005-0000-0000-0000F01B0000}"/>
    <cellStyle name="Normal 8 6 3" xfId="3371" xr:uid="{00000000-0005-0000-0000-0000F11B0000}"/>
    <cellStyle name="Normal 8 6 3 2" xfId="3372" xr:uid="{00000000-0005-0000-0000-0000F21B0000}"/>
    <cellStyle name="Normal 8 6 4" xfId="3373" xr:uid="{00000000-0005-0000-0000-0000F31B0000}"/>
    <cellStyle name="Normal 8 6 4 2" xfId="3374" xr:uid="{00000000-0005-0000-0000-0000F41B0000}"/>
    <cellStyle name="Normal 8 6 5" xfId="3375" xr:uid="{00000000-0005-0000-0000-0000F51B0000}"/>
    <cellStyle name="Normal 8 6 5 2" xfId="3376" xr:uid="{00000000-0005-0000-0000-0000F61B0000}"/>
    <cellStyle name="Normal 8 6 6" xfId="3377" xr:uid="{00000000-0005-0000-0000-0000F71B0000}"/>
    <cellStyle name="Normal 8 6 7" xfId="5359" xr:uid="{00000000-0005-0000-0000-0000F81B0000}"/>
    <cellStyle name="Normal 8 6_Copy of Load schedule REGUS" xfId="3378" xr:uid="{00000000-0005-0000-0000-0000F91B0000}"/>
    <cellStyle name="Normal 8 7" xfId="3379" xr:uid="{00000000-0005-0000-0000-0000FA1B0000}"/>
    <cellStyle name="Normal 8 7 2" xfId="3380" xr:uid="{00000000-0005-0000-0000-0000FB1B0000}"/>
    <cellStyle name="Normal 8 7 2 2" xfId="3381" xr:uid="{00000000-0005-0000-0000-0000FC1B0000}"/>
    <cellStyle name="Normal 8 7 3" xfId="3382" xr:uid="{00000000-0005-0000-0000-0000FD1B0000}"/>
    <cellStyle name="Normal 8 7 3 2" xfId="3383" xr:uid="{00000000-0005-0000-0000-0000FE1B0000}"/>
    <cellStyle name="Normal 8 7 4" xfId="3384" xr:uid="{00000000-0005-0000-0000-0000FF1B0000}"/>
    <cellStyle name="Normal 8 7 4 2" xfId="3385" xr:uid="{00000000-0005-0000-0000-0000001C0000}"/>
    <cellStyle name="Normal 8 7 5" xfId="3386" xr:uid="{00000000-0005-0000-0000-0000011C0000}"/>
    <cellStyle name="Normal 8 7 5 2" xfId="3387" xr:uid="{00000000-0005-0000-0000-0000021C0000}"/>
    <cellStyle name="Normal 8 7 6" xfId="3388" xr:uid="{00000000-0005-0000-0000-0000031C0000}"/>
    <cellStyle name="Normal 8 7 7" xfId="5272" xr:uid="{00000000-0005-0000-0000-0000041C0000}"/>
    <cellStyle name="Normal 8 7_Copy of Load schedule REGUS" xfId="3389" xr:uid="{00000000-0005-0000-0000-0000051C0000}"/>
    <cellStyle name="Normal 8 8" xfId="3390" xr:uid="{00000000-0005-0000-0000-0000061C0000}"/>
    <cellStyle name="Normal 8 8 2" xfId="3391" xr:uid="{00000000-0005-0000-0000-0000071C0000}"/>
    <cellStyle name="Normal 8 8 2 2" xfId="3392" xr:uid="{00000000-0005-0000-0000-0000081C0000}"/>
    <cellStyle name="Normal 8 8 3" xfId="3393" xr:uid="{00000000-0005-0000-0000-0000091C0000}"/>
    <cellStyle name="Normal 8 8 3 2" xfId="3394" xr:uid="{00000000-0005-0000-0000-00000A1C0000}"/>
    <cellStyle name="Normal 8 8 4" xfId="3395" xr:uid="{00000000-0005-0000-0000-00000B1C0000}"/>
    <cellStyle name="Normal 8 8 4 2" xfId="3396" xr:uid="{00000000-0005-0000-0000-00000C1C0000}"/>
    <cellStyle name="Normal 8 8 5" xfId="3397" xr:uid="{00000000-0005-0000-0000-00000D1C0000}"/>
    <cellStyle name="Normal 8 8 5 2" xfId="3398" xr:uid="{00000000-0005-0000-0000-00000E1C0000}"/>
    <cellStyle name="Normal 8 8 6" xfId="3399" xr:uid="{00000000-0005-0000-0000-00000F1C0000}"/>
    <cellStyle name="Normal 8 8_Copy of Load schedule REGUS" xfId="3400" xr:uid="{00000000-0005-0000-0000-0000101C0000}"/>
    <cellStyle name="Normal 8 9" xfId="3401" xr:uid="{00000000-0005-0000-0000-0000111C0000}"/>
    <cellStyle name="Normal 8 9 2" xfId="3402" xr:uid="{00000000-0005-0000-0000-0000121C0000}"/>
    <cellStyle name="Normal 8 9 2 2" xfId="3403" xr:uid="{00000000-0005-0000-0000-0000131C0000}"/>
    <cellStyle name="Normal 8 9 3" xfId="3404" xr:uid="{00000000-0005-0000-0000-0000141C0000}"/>
    <cellStyle name="Normal 8 9 3 2" xfId="3405" xr:uid="{00000000-0005-0000-0000-0000151C0000}"/>
    <cellStyle name="Normal 8 9 4" xfId="3406" xr:uid="{00000000-0005-0000-0000-0000161C0000}"/>
    <cellStyle name="Normal 8 9 4 2" xfId="3407" xr:uid="{00000000-0005-0000-0000-0000171C0000}"/>
    <cellStyle name="Normal 8 9 5" xfId="3408" xr:uid="{00000000-0005-0000-0000-0000181C0000}"/>
    <cellStyle name="Normal 8 9 5 2" xfId="3409" xr:uid="{00000000-0005-0000-0000-0000191C0000}"/>
    <cellStyle name="Normal 8 9 6" xfId="3410" xr:uid="{00000000-0005-0000-0000-00001A1C0000}"/>
    <cellStyle name="Normal 8 9_Copy of Load schedule REGUS" xfId="3411" xr:uid="{00000000-0005-0000-0000-00001B1C0000}"/>
    <cellStyle name="Normal 8_Copy of Load schedule REGUS" xfId="3412" xr:uid="{00000000-0005-0000-0000-00001C1C0000}"/>
    <cellStyle name="Normal 80" xfId="287" xr:uid="{00000000-0005-0000-0000-00001D1C0000}"/>
    <cellStyle name="Normal 80 2" xfId="557" xr:uid="{00000000-0005-0000-0000-00001E1C0000}"/>
    <cellStyle name="Normal 80 2 2" xfId="4012" xr:uid="{00000000-0005-0000-0000-00001F1C0000}"/>
    <cellStyle name="Normal 80 2 2 2" xfId="5976" xr:uid="{00000000-0005-0000-0000-0000201C0000}"/>
    <cellStyle name="Normal 80 2 3" xfId="5546" xr:uid="{00000000-0005-0000-0000-0000211C0000}"/>
    <cellStyle name="Normal 80 3" xfId="4154" xr:uid="{00000000-0005-0000-0000-0000221C0000}"/>
    <cellStyle name="Normal 80 3 2" xfId="4470" xr:uid="{00000000-0005-0000-0000-0000231C0000}"/>
    <cellStyle name="Normal 80 3 2 2" xfId="5084" xr:uid="{00000000-0005-0000-0000-0000241C0000}"/>
    <cellStyle name="Normal 80 3 3" xfId="4774" xr:uid="{00000000-0005-0000-0000-0000251C0000}"/>
    <cellStyle name="Normal 80 3 3 2" xfId="5639" xr:uid="{00000000-0005-0000-0000-0000261C0000}"/>
    <cellStyle name="Normal 80 4" xfId="4310" xr:uid="{00000000-0005-0000-0000-0000271C0000}"/>
    <cellStyle name="Normal 80 4 2" xfId="4924" xr:uid="{00000000-0005-0000-0000-0000281C0000}"/>
    <cellStyle name="Normal 80 4 2 2" xfId="5889" xr:uid="{00000000-0005-0000-0000-0000291C0000}"/>
    <cellStyle name="Normal 80 4 3" xfId="5433" xr:uid="{00000000-0005-0000-0000-00002A1C0000}"/>
    <cellStyle name="Normal 80 5" xfId="4623" xr:uid="{00000000-0005-0000-0000-00002B1C0000}"/>
    <cellStyle name="Normal 81" xfId="288" xr:uid="{00000000-0005-0000-0000-00002C1C0000}"/>
    <cellStyle name="Normal 81 2" xfId="558" xr:uid="{00000000-0005-0000-0000-00002D1C0000}"/>
    <cellStyle name="Normal 81 2 2" xfId="4013" xr:uid="{00000000-0005-0000-0000-00002E1C0000}"/>
    <cellStyle name="Normal 81 2 2 2" xfId="5977" xr:uid="{00000000-0005-0000-0000-00002F1C0000}"/>
    <cellStyle name="Normal 81 2 3" xfId="5547" xr:uid="{00000000-0005-0000-0000-0000301C0000}"/>
    <cellStyle name="Normal 81 3" xfId="4155" xr:uid="{00000000-0005-0000-0000-0000311C0000}"/>
    <cellStyle name="Normal 81 3 2" xfId="4471" xr:uid="{00000000-0005-0000-0000-0000321C0000}"/>
    <cellStyle name="Normal 81 3 2 2" xfId="5085" xr:uid="{00000000-0005-0000-0000-0000331C0000}"/>
    <cellStyle name="Normal 81 3 3" xfId="4775" xr:uid="{00000000-0005-0000-0000-0000341C0000}"/>
    <cellStyle name="Normal 81 3 3 2" xfId="5640" xr:uid="{00000000-0005-0000-0000-0000351C0000}"/>
    <cellStyle name="Normal 81 4" xfId="4311" xr:uid="{00000000-0005-0000-0000-0000361C0000}"/>
    <cellStyle name="Normal 81 4 2" xfId="4925" xr:uid="{00000000-0005-0000-0000-0000371C0000}"/>
    <cellStyle name="Normal 81 4 2 2" xfId="5890" xr:uid="{00000000-0005-0000-0000-0000381C0000}"/>
    <cellStyle name="Normal 81 5" xfId="4624" xr:uid="{00000000-0005-0000-0000-0000391C0000}"/>
    <cellStyle name="Normal 81 5 2" xfId="5434" xr:uid="{00000000-0005-0000-0000-00003A1C0000}"/>
    <cellStyle name="Normal 82" xfId="289" xr:uid="{00000000-0005-0000-0000-00003B1C0000}"/>
    <cellStyle name="Normal 82 2" xfId="559" xr:uid="{00000000-0005-0000-0000-00003C1C0000}"/>
    <cellStyle name="Normal 82 2 2" xfId="4014" xr:uid="{00000000-0005-0000-0000-00003D1C0000}"/>
    <cellStyle name="Normal 82 2 2 2" xfId="5978" xr:uid="{00000000-0005-0000-0000-00003E1C0000}"/>
    <cellStyle name="Normal 82 2 3" xfId="5548" xr:uid="{00000000-0005-0000-0000-00003F1C0000}"/>
    <cellStyle name="Normal 82 3" xfId="4156" xr:uid="{00000000-0005-0000-0000-0000401C0000}"/>
    <cellStyle name="Normal 82 3 2" xfId="4472" xr:uid="{00000000-0005-0000-0000-0000411C0000}"/>
    <cellStyle name="Normal 82 3 2 2" xfId="5086" xr:uid="{00000000-0005-0000-0000-0000421C0000}"/>
    <cellStyle name="Normal 82 3 3" xfId="4776" xr:uid="{00000000-0005-0000-0000-0000431C0000}"/>
    <cellStyle name="Normal 82 3 3 2" xfId="5641" xr:uid="{00000000-0005-0000-0000-0000441C0000}"/>
    <cellStyle name="Normal 82 4" xfId="4312" xr:uid="{00000000-0005-0000-0000-0000451C0000}"/>
    <cellStyle name="Normal 82 4 2" xfId="4926" xr:uid="{00000000-0005-0000-0000-0000461C0000}"/>
    <cellStyle name="Normal 82 4 2 2" xfId="5891" xr:uid="{00000000-0005-0000-0000-0000471C0000}"/>
    <cellStyle name="Normal 82 5" xfId="4625" xr:uid="{00000000-0005-0000-0000-0000481C0000}"/>
    <cellStyle name="Normal 82 5 2" xfId="5435" xr:uid="{00000000-0005-0000-0000-0000491C0000}"/>
    <cellStyle name="Normal 83" xfId="290" xr:uid="{00000000-0005-0000-0000-00004A1C0000}"/>
    <cellStyle name="Normal 83 2" xfId="560" xr:uid="{00000000-0005-0000-0000-00004B1C0000}"/>
    <cellStyle name="Normal 83 2 2" xfId="4015" xr:uid="{00000000-0005-0000-0000-00004C1C0000}"/>
    <cellStyle name="Normal 83 2 2 2" xfId="5979" xr:uid="{00000000-0005-0000-0000-00004D1C0000}"/>
    <cellStyle name="Normal 83 2 3" xfId="5549" xr:uid="{00000000-0005-0000-0000-00004E1C0000}"/>
    <cellStyle name="Normal 83 3" xfId="4157" xr:uid="{00000000-0005-0000-0000-00004F1C0000}"/>
    <cellStyle name="Normal 83 3 2" xfId="4473" xr:uid="{00000000-0005-0000-0000-0000501C0000}"/>
    <cellStyle name="Normal 83 3 2 2" xfId="5087" xr:uid="{00000000-0005-0000-0000-0000511C0000}"/>
    <cellStyle name="Normal 83 3 3" xfId="4777" xr:uid="{00000000-0005-0000-0000-0000521C0000}"/>
    <cellStyle name="Normal 83 3 3 2" xfId="5642" xr:uid="{00000000-0005-0000-0000-0000531C0000}"/>
    <cellStyle name="Normal 83 4" xfId="4313" xr:uid="{00000000-0005-0000-0000-0000541C0000}"/>
    <cellStyle name="Normal 83 4 2" xfId="4927" xr:uid="{00000000-0005-0000-0000-0000551C0000}"/>
    <cellStyle name="Normal 83 4 2 2" xfId="5892" xr:uid="{00000000-0005-0000-0000-0000561C0000}"/>
    <cellStyle name="Normal 83 5" xfId="4626" xr:uid="{00000000-0005-0000-0000-0000571C0000}"/>
    <cellStyle name="Normal 83 5 2" xfId="5436" xr:uid="{00000000-0005-0000-0000-0000581C0000}"/>
    <cellStyle name="Normal 84" xfId="291" xr:uid="{00000000-0005-0000-0000-0000591C0000}"/>
    <cellStyle name="Normal 84 2" xfId="4016" xr:uid="{00000000-0005-0000-0000-00005A1C0000}"/>
    <cellStyle name="Normal 84 2 2" xfId="5980" xr:uid="{00000000-0005-0000-0000-00005B1C0000}"/>
    <cellStyle name="Normal 84 2 3" xfId="5550" xr:uid="{00000000-0005-0000-0000-00005C1C0000}"/>
    <cellStyle name="Normal 84 3" xfId="4158" xr:uid="{00000000-0005-0000-0000-00005D1C0000}"/>
    <cellStyle name="Normal 84 3 2" xfId="4474" xr:uid="{00000000-0005-0000-0000-00005E1C0000}"/>
    <cellStyle name="Normal 84 3 2 2" xfId="5088" xr:uid="{00000000-0005-0000-0000-00005F1C0000}"/>
    <cellStyle name="Normal 84 3 3" xfId="4778" xr:uid="{00000000-0005-0000-0000-0000601C0000}"/>
    <cellStyle name="Normal 84 3 3 2" xfId="5643" xr:uid="{00000000-0005-0000-0000-0000611C0000}"/>
    <cellStyle name="Normal 84 4" xfId="4314" xr:uid="{00000000-0005-0000-0000-0000621C0000}"/>
    <cellStyle name="Normal 84 4 2" xfId="4928" xr:uid="{00000000-0005-0000-0000-0000631C0000}"/>
    <cellStyle name="Normal 84 4 2 2" xfId="5893" xr:uid="{00000000-0005-0000-0000-0000641C0000}"/>
    <cellStyle name="Normal 84 5" xfId="4627" xr:uid="{00000000-0005-0000-0000-0000651C0000}"/>
    <cellStyle name="Normal 84 5 2" xfId="5437" xr:uid="{00000000-0005-0000-0000-0000661C0000}"/>
    <cellStyle name="Normal 85" xfId="214" xr:uid="{00000000-0005-0000-0000-0000671C0000}"/>
    <cellStyle name="Normal 85 2" xfId="4017" xr:uid="{00000000-0005-0000-0000-0000681C0000}"/>
    <cellStyle name="Normal 85 2 2" xfId="5911" xr:uid="{00000000-0005-0000-0000-0000691C0000}"/>
    <cellStyle name="Normal 85 2 3" xfId="5476" xr:uid="{00000000-0005-0000-0000-00006A1C0000}"/>
    <cellStyle name="Normal 85 3" xfId="4062" xr:uid="{00000000-0005-0000-0000-00006B1C0000}"/>
    <cellStyle name="Normal 85 3 2" xfId="4377" xr:uid="{00000000-0005-0000-0000-00006C1C0000}"/>
    <cellStyle name="Normal 85 3 2 2" xfId="4991" xr:uid="{00000000-0005-0000-0000-00006D1C0000}"/>
    <cellStyle name="Normal 85 3 3" xfId="4681" xr:uid="{00000000-0005-0000-0000-00006E1C0000}"/>
    <cellStyle name="Normal 85 3 3 2" xfId="5644" xr:uid="{00000000-0005-0000-0000-00006F1C0000}"/>
    <cellStyle name="Normal 85 4" xfId="4212" xr:uid="{00000000-0005-0000-0000-0000701C0000}"/>
    <cellStyle name="Normal 85 4 2" xfId="4827" xr:uid="{00000000-0005-0000-0000-0000711C0000}"/>
    <cellStyle name="Normal 85 4 2 2" xfId="5824" xr:uid="{00000000-0005-0000-0000-0000721C0000}"/>
    <cellStyle name="Normal 85 5" xfId="4524" xr:uid="{00000000-0005-0000-0000-0000731C0000}"/>
    <cellStyle name="Normal 85 5 2" xfId="5363" xr:uid="{00000000-0005-0000-0000-0000741C0000}"/>
    <cellStyle name="Normal 86" xfId="292" xr:uid="{00000000-0005-0000-0000-0000751C0000}"/>
    <cellStyle name="Normal 86 2" xfId="561" xr:uid="{00000000-0005-0000-0000-0000761C0000}"/>
    <cellStyle name="Normal 86 2 2" xfId="4018" xr:uid="{00000000-0005-0000-0000-0000771C0000}"/>
    <cellStyle name="Normal 86 2 2 2" xfId="5981" xr:uid="{00000000-0005-0000-0000-0000781C0000}"/>
    <cellStyle name="Normal 86 2 3" xfId="5551" xr:uid="{00000000-0005-0000-0000-0000791C0000}"/>
    <cellStyle name="Normal 86 3" xfId="4159" xr:uid="{00000000-0005-0000-0000-00007A1C0000}"/>
    <cellStyle name="Normal 86 3 2" xfId="4475" xr:uid="{00000000-0005-0000-0000-00007B1C0000}"/>
    <cellStyle name="Normal 86 3 2 2" xfId="5089" xr:uid="{00000000-0005-0000-0000-00007C1C0000}"/>
    <cellStyle name="Normal 86 3 3" xfId="4779" xr:uid="{00000000-0005-0000-0000-00007D1C0000}"/>
    <cellStyle name="Normal 86 3 3 2" xfId="5645" xr:uid="{00000000-0005-0000-0000-00007E1C0000}"/>
    <cellStyle name="Normal 86 4" xfId="4315" xr:uid="{00000000-0005-0000-0000-00007F1C0000}"/>
    <cellStyle name="Normal 86 4 2" xfId="4929" xr:uid="{00000000-0005-0000-0000-0000801C0000}"/>
    <cellStyle name="Normal 86 4 2 2" xfId="5894" xr:uid="{00000000-0005-0000-0000-0000811C0000}"/>
    <cellStyle name="Normal 86 5" xfId="4628" xr:uid="{00000000-0005-0000-0000-0000821C0000}"/>
    <cellStyle name="Normal 86 5 2" xfId="5438" xr:uid="{00000000-0005-0000-0000-0000831C0000}"/>
    <cellStyle name="Normal 87" xfId="293" xr:uid="{00000000-0005-0000-0000-0000841C0000}"/>
    <cellStyle name="Normal 87 2" xfId="3413" xr:uid="{00000000-0005-0000-0000-0000851C0000}"/>
    <cellStyle name="Normal 87 2 2" xfId="4019" xr:uid="{00000000-0005-0000-0000-0000861C0000}"/>
    <cellStyle name="Normal 87 2 2 2" xfId="5552" xr:uid="{00000000-0005-0000-0000-0000871C0000}"/>
    <cellStyle name="Normal 87 3" xfId="5646" xr:uid="{00000000-0005-0000-0000-0000881C0000}"/>
    <cellStyle name="Normal 87 4" xfId="5439" xr:uid="{00000000-0005-0000-0000-0000891C0000}"/>
    <cellStyle name="Normal 88" xfId="373" xr:uid="{00000000-0005-0000-0000-00008A1C0000}"/>
    <cellStyle name="Normal 88 2" xfId="374" xr:uid="{00000000-0005-0000-0000-00008B1C0000}"/>
    <cellStyle name="Normal 88 2 2" xfId="3414" xr:uid="{00000000-0005-0000-0000-00008C1C0000}"/>
    <cellStyle name="Normal 88 3" xfId="3415" xr:uid="{00000000-0005-0000-0000-00008D1C0000}"/>
    <cellStyle name="Normal 88 3 2" xfId="5896" xr:uid="{00000000-0005-0000-0000-00008E1C0000}"/>
    <cellStyle name="Normal 88 4" xfId="5441" xr:uid="{00000000-0005-0000-0000-00008F1C0000}"/>
    <cellStyle name="Normal 89" xfId="375" xr:uid="{00000000-0005-0000-0000-0000901C0000}"/>
    <cellStyle name="Normal 89 2" xfId="3417" xr:uid="{00000000-0005-0000-0000-0000911C0000}"/>
    <cellStyle name="Normal 89 3" xfId="3416" xr:uid="{00000000-0005-0000-0000-0000921C0000}"/>
    <cellStyle name="Normal 89 3 2" xfId="5910" xr:uid="{00000000-0005-0000-0000-0000931C0000}"/>
    <cellStyle name="Normal 89 3 3" xfId="5475" xr:uid="{00000000-0005-0000-0000-0000941C0000}"/>
    <cellStyle name="Normal 89 4" xfId="5280" xr:uid="{00000000-0005-0000-0000-0000951C0000}"/>
    <cellStyle name="Normal 9" xfId="199" xr:uid="{00000000-0005-0000-0000-0000961C0000}"/>
    <cellStyle name="Normal 9 10" xfId="3418" xr:uid="{00000000-0005-0000-0000-0000971C0000}"/>
    <cellStyle name="Normal 9 10 2" xfId="3419" xr:uid="{00000000-0005-0000-0000-0000981C0000}"/>
    <cellStyle name="Normal 9 11" xfId="3420" xr:uid="{00000000-0005-0000-0000-0000991C0000}"/>
    <cellStyle name="Normal 9 11 2" xfId="3421" xr:uid="{00000000-0005-0000-0000-00009A1C0000}"/>
    <cellStyle name="Normal 9 12" xfId="3422" xr:uid="{00000000-0005-0000-0000-00009B1C0000}"/>
    <cellStyle name="Normal 9 12 2" xfId="3423" xr:uid="{00000000-0005-0000-0000-00009C1C0000}"/>
    <cellStyle name="Normal 9 13" xfId="3424" xr:uid="{00000000-0005-0000-0000-00009D1C0000}"/>
    <cellStyle name="Normal 9 13 2" xfId="3425" xr:uid="{00000000-0005-0000-0000-00009E1C0000}"/>
    <cellStyle name="Normal 9 14" xfId="3426" xr:uid="{00000000-0005-0000-0000-00009F1C0000}"/>
    <cellStyle name="Normal 9 14 2" xfId="3427" xr:uid="{00000000-0005-0000-0000-0000A01C0000}"/>
    <cellStyle name="Normal 9 2" xfId="562" xr:uid="{00000000-0005-0000-0000-0000A11C0000}"/>
    <cellStyle name="Normal 9 2 2" xfId="3429" xr:uid="{00000000-0005-0000-0000-0000A21C0000}"/>
    <cellStyle name="Normal 9 2 2 2" xfId="3430" xr:uid="{00000000-0005-0000-0000-0000A31C0000}"/>
    <cellStyle name="Normal 9 2 3" xfId="3431" xr:uid="{00000000-0005-0000-0000-0000A41C0000}"/>
    <cellStyle name="Normal 9 2 3 2" xfId="3432" xr:uid="{00000000-0005-0000-0000-0000A51C0000}"/>
    <cellStyle name="Normal 9 2 3 3" xfId="5688" xr:uid="{00000000-0005-0000-0000-0000A61C0000}"/>
    <cellStyle name="Normal 9 2 4" xfId="3433" xr:uid="{00000000-0005-0000-0000-0000A71C0000}"/>
    <cellStyle name="Normal 9 2 4 2" xfId="3434" xr:uid="{00000000-0005-0000-0000-0000A81C0000}"/>
    <cellStyle name="Normal 9 2 4 3" xfId="5474" xr:uid="{00000000-0005-0000-0000-0000A91C0000}"/>
    <cellStyle name="Normal 9 2 5" xfId="3435" xr:uid="{00000000-0005-0000-0000-0000AA1C0000}"/>
    <cellStyle name="Normal 9 2 5 2" xfId="3436" xr:uid="{00000000-0005-0000-0000-0000AB1C0000}"/>
    <cellStyle name="Normal 9 2 6" xfId="3437" xr:uid="{00000000-0005-0000-0000-0000AC1C0000}"/>
    <cellStyle name="Normal 9 2 7" xfId="3428" xr:uid="{00000000-0005-0000-0000-0000AD1C0000}"/>
    <cellStyle name="Normal 9 2_Copy of Load schedule REGUS" xfId="3438" xr:uid="{00000000-0005-0000-0000-0000AE1C0000}"/>
    <cellStyle name="Normal 9 3" xfId="470" xr:uid="{00000000-0005-0000-0000-0000AF1C0000}"/>
    <cellStyle name="Normal 9 3 2" xfId="3440" xr:uid="{00000000-0005-0000-0000-0000B01C0000}"/>
    <cellStyle name="Normal 9 3 2 2" xfId="3441" xr:uid="{00000000-0005-0000-0000-0000B11C0000}"/>
    <cellStyle name="Normal 9 3 3" xfId="3442" xr:uid="{00000000-0005-0000-0000-0000B21C0000}"/>
    <cellStyle name="Normal 9 3 3 2" xfId="3443" xr:uid="{00000000-0005-0000-0000-0000B31C0000}"/>
    <cellStyle name="Normal 9 3 4" xfId="3444" xr:uid="{00000000-0005-0000-0000-0000B41C0000}"/>
    <cellStyle name="Normal 9 3 4 2" xfId="3445" xr:uid="{00000000-0005-0000-0000-0000B51C0000}"/>
    <cellStyle name="Normal 9 3 5" xfId="3446" xr:uid="{00000000-0005-0000-0000-0000B61C0000}"/>
    <cellStyle name="Normal 9 3 5 2" xfId="3447" xr:uid="{00000000-0005-0000-0000-0000B71C0000}"/>
    <cellStyle name="Normal 9 3 6" xfId="3448" xr:uid="{00000000-0005-0000-0000-0000B81C0000}"/>
    <cellStyle name="Normal 9 3 7" xfId="3439" xr:uid="{00000000-0005-0000-0000-0000B91C0000}"/>
    <cellStyle name="Normal 9 3_Copy of Load schedule REGUS" xfId="3449" xr:uid="{00000000-0005-0000-0000-0000BA1C0000}"/>
    <cellStyle name="Normal 9 4" xfId="3450" xr:uid="{00000000-0005-0000-0000-0000BB1C0000}"/>
    <cellStyle name="Normal 9 4 2" xfId="3451" xr:uid="{00000000-0005-0000-0000-0000BC1C0000}"/>
    <cellStyle name="Normal 9 4 2 2" xfId="3452" xr:uid="{00000000-0005-0000-0000-0000BD1C0000}"/>
    <cellStyle name="Normal 9 4 3" xfId="3453" xr:uid="{00000000-0005-0000-0000-0000BE1C0000}"/>
    <cellStyle name="Normal 9 4 3 2" xfId="3454" xr:uid="{00000000-0005-0000-0000-0000BF1C0000}"/>
    <cellStyle name="Normal 9 4 4" xfId="3455" xr:uid="{00000000-0005-0000-0000-0000C01C0000}"/>
    <cellStyle name="Normal 9 4 4 2" xfId="3456" xr:uid="{00000000-0005-0000-0000-0000C11C0000}"/>
    <cellStyle name="Normal 9 4 5" xfId="3457" xr:uid="{00000000-0005-0000-0000-0000C21C0000}"/>
    <cellStyle name="Normal 9 4 5 2" xfId="3458" xr:uid="{00000000-0005-0000-0000-0000C31C0000}"/>
    <cellStyle name="Normal 9 4 6" xfId="3459" xr:uid="{00000000-0005-0000-0000-0000C41C0000}"/>
    <cellStyle name="Normal 9 4_Copy of Load schedule REGUS" xfId="3460" xr:uid="{00000000-0005-0000-0000-0000C51C0000}"/>
    <cellStyle name="Normal 9 5" xfId="3461" xr:uid="{00000000-0005-0000-0000-0000C61C0000}"/>
    <cellStyle name="Normal 9 5 2" xfId="3462" xr:uid="{00000000-0005-0000-0000-0000C71C0000}"/>
    <cellStyle name="Normal 9 5 2 2" xfId="3463" xr:uid="{00000000-0005-0000-0000-0000C81C0000}"/>
    <cellStyle name="Normal 9 5 2 3" xfId="5677" xr:uid="{00000000-0005-0000-0000-0000C91C0000}"/>
    <cellStyle name="Normal 9 5 3" xfId="3464" xr:uid="{00000000-0005-0000-0000-0000CA1C0000}"/>
    <cellStyle name="Normal 9 5 3 2" xfId="3465" xr:uid="{00000000-0005-0000-0000-0000CB1C0000}"/>
    <cellStyle name="Normal 9 5 4" xfId="3466" xr:uid="{00000000-0005-0000-0000-0000CC1C0000}"/>
    <cellStyle name="Normal 9 5 4 2" xfId="3467" xr:uid="{00000000-0005-0000-0000-0000CD1C0000}"/>
    <cellStyle name="Normal 9 5 5" xfId="3468" xr:uid="{00000000-0005-0000-0000-0000CE1C0000}"/>
    <cellStyle name="Normal 9 5 5 2" xfId="3469" xr:uid="{00000000-0005-0000-0000-0000CF1C0000}"/>
    <cellStyle name="Normal 9 5 6" xfId="3470" xr:uid="{00000000-0005-0000-0000-0000D01C0000}"/>
    <cellStyle name="Normal 9 5 7" xfId="5360" xr:uid="{00000000-0005-0000-0000-0000D11C0000}"/>
    <cellStyle name="Normal 9 5_Copy of Load schedule REGUS" xfId="3471" xr:uid="{00000000-0005-0000-0000-0000D21C0000}"/>
    <cellStyle name="Normal 9 6" xfId="3472" xr:uid="{00000000-0005-0000-0000-0000D31C0000}"/>
    <cellStyle name="Normal 9 6 2" xfId="3473" xr:uid="{00000000-0005-0000-0000-0000D41C0000}"/>
    <cellStyle name="Normal 9 6 2 2" xfId="3474" xr:uid="{00000000-0005-0000-0000-0000D51C0000}"/>
    <cellStyle name="Normal 9 6 2 3" xfId="5797" xr:uid="{00000000-0005-0000-0000-0000D61C0000}"/>
    <cellStyle name="Normal 9 6 3" xfId="3475" xr:uid="{00000000-0005-0000-0000-0000D71C0000}"/>
    <cellStyle name="Normal 9 6 3 2" xfId="3476" xr:uid="{00000000-0005-0000-0000-0000D81C0000}"/>
    <cellStyle name="Normal 9 6 4" xfId="3477" xr:uid="{00000000-0005-0000-0000-0000D91C0000}"/>
    <cellStyle name="Normal 9 6 4 2" xfId="3478" xr:uid="{00000000-0005-0000-0000-0000DA1C0000}"/>
    <cellStyle name="Normal 9 6 5" xfId="3479" xr:uid="{00000000-0005-0000-0000-0000DB1C0000}"/>
    <cellStyle name="Normal 9 6 5 2" xfId="3480" xr:uid="{00000000-0005-0000-0000-0000DC1C0000}"/>
    <cellStyle name="Normal 9 6 6" xfId="3481" xr:uid="{00000000-0005-0000-0000-0000DD1C0000}"/>
    <cellStyle name="Normal 9 6 7" xfId="5315" xr:uid="{00000000-0005-0000-0000-0000DE1C0000}"/>
    <cellStyle name="Normal 9 6_Copy of Load schedule REGUS" xfId="3482" xr:uid="{00000000-0005-0000-0000-0000DF1C0000}"/>
    <cellStyle name="Normal 9 7" xfId="3483" xr:uid="{00000000-0005-0000-0000-0000E01C0000}"/>
    <cellStyle name="Normal 9 7 2" xfId="3484" xr:uid="{00000000-0005-0000-0000-0000E11C0000}"/>
    <cellStyle name="Normal 9 7 2 2" xfId="3485" xr:uid="{00000000-0005-0000-0000-0000E21C0000}"/>
    <cellStyle name="Normal 9 7 3" xfId="3486" xr:uid="{00000000-0005-0000-0000-0000E31C0000}"/>
    <cellStyle name="Normal 9 7 3 2" xfId="3487" xr:uid="{00000000-0005-0000-0000-0000E41C0000}"/>
    <cellStyle name="Normal 9 7 4" xfId="3488" xr:uid="{00000000-0005-0000-0000-0000E51C0000}"/>
    <cellStyle name="Normal 9 7 4 2" xfId="3489" xr:uid="{00000000-0005-0000-0000-0000E61C0000}"/>
    <cellStyle name="Normal 9 7 5" xfId="3490" xr:uid="{00000000-0005-0000-0000-0000E71C0000}"/>
    <cellStyle name="Normal 9 7 5 2" xfId="3491" xr:uid="{00000000-0005-0000-0000-0000E81C0000}"/>
    <cellStyle name="Normal 9 7 6" xfId="3492" xr:uid="{00000000-0005-0000-0000-0000E91C0000}"/>
    <cellStyle name="Normal 9 7 7" xfId="5767" xr:uid="{00000000-0005-0000-0000-0000EA1C0000}"/>
    <cellStyle name="Normal 9 7_Copy of Load schedule REGUS" xfId="3493" xr:uid="{00000000-0005-0000-0000-0000EB1C0000}"/>
    <cellStyle name="Normal 9 8" xfId="3494" xr:uid="{00000000-0005-0000-0000-0000EC1C0000}"/>
    <cellStyle name="Normal 9 8 2" xfId="3495" xr:uid="{00000000-0005-0000-0000-0000ED1C0000}"/>
    <cellStyle name="Normal 9 8 2 2" xfId="3496" xr:uid="{00000000-0005-0000-0000-0000EE1C0000}"/>
    <cellStyle name="Normal 9 8 3" xfId="3497" xr:uid="{00000000-0005-0000-0000-0000EF1C0000}"/>
    <cellStyle name="Normal 9 8 3 2" xfId="3498" xr:uid="{00000000-0005-0000-0000-0000F01C0000}"/>
    <cellStyle name="Normal 9 8 4" xfId="3499" xr:uid="{00000000-0005-0000-0000-0000F11C0000}"/>
    <cellStyle name="Normal 9 8 4 2" xfId="3500" xr:uid="{00000000-0005-0000-0000-0000F21C0000}"/>
    <cellStyle name="Normal 9 8 5" xfId="3501" xr:uid="{00000000-0005-0000-0000-0000F31C0000}"/>
    <cellStyle name="Normal 9 8 5 2" xfId="3502" xr:uid="{00000000-0005-0000-0000-0000F41C0000}"/>
    <cellStyle name="Normal 9 8 6" xfId="3503" xr:uid="{00000000-0005-0000-0000-0000F51C0000}"/>
    <cellStyle name="Normal 9 8 7" xfId="5273" xr:uid="{00000000-0005-0000-0000-0000F61C0000}"/>
    <cellStyle name="Normal 9 8_Copy of Load schedule REGUS" xfId="3504" xr:uid="{00000000-0005-0000-0000-0000F71C0000}"/>
    <cellStyle name="Normal 9 9" xfId="3505" xr:uid="{00000000-0005-0000-0000-0000F81C0000}"/>
    <cellStyle name="Normal 9 9 2" xfId="3506" xr:uid="{00000000-0005-0000-0000-0000F91C0000}"/>
    <cellStyle name="Normal 9 9 2 2" xfId="3507" xr:uid="{00000000-0005-0000-0000-0000FA1C0000}"/>
    <cellStyle name="Normal 9 9 3" xfId="3508" xr:uid="{00000000-0005-0000-0000-0000FB1C0000}"/>
    <cellStyle name="Normal 9 9 3 2" xfId="3509" xr:uid="{00000000-0005-0000-0000-0000FC1C0000}"/>
    <cellStyle name="Normal 9 9 4" xfId="3510" xr:uid="{00000000-0005-0000-0000-0000FD1C0000}"/>
    <cellStyle name="Normal 9 9 4 2" xfId="3511" xr:uid="{00000000-0005-0000-0000-0000FE1C0000}"/>
    <cellStyle name="Normal 9 9 5" xfId="3512" xr:uid="{00000000-0005-0000-0000-0000FF1C0000}"/>
    <cellStyle name="Normal 9 9 5 2" xfId="3513" xr:uid="{00000000-0005-0000-0000-0000001D0000}"/>
    <cellStyle name="Normal 9 9 6" xfId="3514" xr:uid="{00000000-0005-0000-0000-0000011D0000}"/>
    <cellStyle name="Normal 9 9 7" xfId="5182" xr:uid="{00000000-0005-0000-0000-0000021D0000}"/>
    <cellStyle name="Normal 9 9_Copy of Load schedule REGUS" xfId="3515" xr:uid="{00000000-0005-0000-0000-0000031D0000}"/>
    <cellStyle name="Normal 9_Copy of Lighting football ground 20-04-2012 -New (3) (2)" xfId="3516" xr:uid="{00000000-0005-0000-0000-0000041D0000}"/>
    <cellStyle name="Normal 90" xfId="569" xr:uid="{00000000-0005-0000-0000-0000051D0000}"/>
    <cellStyle name="Normal 90 2" xfId="3518" xr:uid="{00000000-0005-0000-0000-0000061D0000}"/>
    <cellStyle name="Normal 90 3" xfId="3517" xr:uid="{00000000-0005-0000-0000-0000071D0000}"/>
    <cellStyle name="Normal 90 3 2" xfId="5982" xr:uid="{00000000-0005-0000-0000-0000081D0000}"/>
    <cellStyle name="Normal 90 4" xfId="5553" xr:uid="{00000000-0005-0000-0000-0000091D0000}"/>
    <cellStyle name="Normal 91" xfId="3519" xr:uid="{00000000-0005-0000-0000-00000A1D0000}"/>
    <cellStyle name="Normal 91 2" xfId="3520" xr:uid="{00000000-0005-0000-0000-00000B1D0000}"/>
    <cellStyle name="Normal 91 3" xfId="5898" xr:uid="{00000000-0005-0000-0000-00000C1D0000}"/>
    <cellStyle name="Normal 91 4" xfId="5448" xr:uid="{00000000-0005-0000-0000-00000D1D0000}"/>
    <cellStyle name="Normal 92" xfId="3521" xr:uid="{00000000-0005-0000-0000-00000E1D0000}"/>
    <cellStyle name="Normal 92 2" xfId="3522" xr:uid="{00000000-0005-0000-0000-00000F1D0000}"/>
    <cellStyle name="Normal 92 3" xfId="5899" xr:uid="{00000000-0005-0000-0000-0000101D0000}"/>
    <cellStyle name="Normal 92 4" xfId="5449" xr:uid="{00000000-0005-0000-0000-0000111D0000}"/>
    <cellStyle name="Normal 93" xfId="3523" xr:uid="{00000000-0005-0000-0000-0000121D0000}"/>
    <cellStyle name="Normal 93 2" xfId="3524" xr:uid="{00000000-0005-0000-0000-0000131D0000}"/>
    <cellStyle name="Normal 93 3" xfId="5986" xr:uid="{00000000-0005-0000-0000-0000141D0000}"/>
    <cellStyle name="Normal 93 4" xfId="5557" xr:uid="{00000000-0005-0000-0000-0000151D0000}"/>
    <cellStyle name="Normal 94" xfId="3525" xr:uid="{00000000-0005-0000-0000-0000161D0000}"/>
    <cellStyle name="Normal 94 2" xfId="3526" xr:uid="{00000000-0005-0000-0000-0000171D0000}"/>
    <cellStyle name="Normal 94 3" xfId="5985" xr:uid="{00000000-0005-0000-0000-0000181D0000}"/>
    <cellStyle name="Normal 94 4" xfId="5556" xr:uid="{00000000-0005-0000-0000-0000191D0000}"/>
    <cellStyle name="Normal 95" xfId="3527" xr:uid="{00000000-0005-0000-0000-00001A1D0000}"/>
    <cellStyle name="Normal 95 2" xfId="3528" xr:uid="{00000000-0005-0000-0000-00001B1D0000}"/>
    <cellStyle name="Normal 96" xfId="3529" xr:uid="{00000000-0005-0000-0000-00001C1D0000}"/>
    <cellStyle name="Normal 96 2" xfId="3530" xr:uid="{00000000-0005-0000-0000-00001D1D0000}"/>
    <cellStyle name="Normal 97" xfId="3531" xr:uid="{00000000-0005-0000-0000-00001E1D0000}"/>
    <cellStyle name="Normal 97 2" xfId="3532" xr:uid="{00000000-0005-0000-0000-00001F1D0000}"/>
    <cellStyle name="Normal 98" xfId="3533" xr:uid="{00000000-0005-0000-0000-0000201D0000}"/>
    <cellStyle name="Normal 98 2" xfId="3534" xr:uid="{00000000-0005-0000-0000-0000211D0000}"/>
    <cellStyle name="Normal 99" xfId="3535" xr:uid="{00000000-0005-0000-0000-0000221D0000}"/>
    <cellStyle name="Normal 99 2" xfId="3536" xr:uid="{00000000-0005-0000-0000-0000231D0000}"/>
    <cellStyle name="Normal_Bill" xfId="577" xr:uid="{00000000-0005-0000-0000-0000241D0000}"/>
    <cellStyle name="Normal_Sheet1" xfId="3" xr:uid="{00000000-0005-0000-0000-0000251D0000}"/>
    <cellStyle name="Normal_Sheet1 2 2" xfId="457" xr:uid="{00000000-0005-0000-0000-0000261D0000}"/>
    <cellStyle name="Normal_Sheet2" xfId="456" xr:uid="{00000000-0005-0000-0000-0000271D0000}"/>
    <cellStyle name="Normale_Palduct-senza protezione" xfId="3537" xr:uid="{00000000-0005-0000-0000-0000281D0000}"/>
    <cellStyle name="normální_laroux" xfId="3538" xr:uid="{00000000-0005-0000-0000-0000291D0000}"/>
    <cellStyle name="Not Implemented" xfId="3539" xr:uid="{00000000-0005-0000-0000-00002A1D0000}"/>
    <cellStyle name="Not Implemented 2" xfId="3540" xr:uid="{00000000-0005-0000-0000-00002B1D0000}"/>
    <cellStyle name="Not Implemented 2 2" xfId="3541" xr:uid="{00000000-0005-0000-0000-00002C1D0000}"/>
    <cellStyle name="Not Implemented 2 2 2" xfId="8424" xr:uid="{00000000-0005-0000-0000-00002D1D0000}"/>
    <cellStyle name="Not Implemented 2 3" xfId="8423" xr:uid="{00000000-0005-0000-0000-00002E1D0000}"/>
    <cellStyle name="Not Implemented 3" xfId="3542" xr:uid="{00000000-0005-0000-0000-00002F1D0000}"/>
    <cellStyle name="Not Implemented 3 2" xfId="3543" xr:uid="{00000000-0005-0000-0000-0000301D0000}"/>
    <cellStyle name="Not Implemented 3 2 2" xfId="8426" xr:uid="{00000000-0005-0000-0000-0000311D0000}"/>
    <cellStyle name="Not Implemented 3 3" xfId="8425" xr:uid="{00000000-0005-0000-0000-0000321D0000}"/>
    <cellStyle name="Not Implemented 4" xfId="3544" xr:uid="{00000000-0005-0000-0000-0000331D0000}"/>
    <cellStyle name="Not Implemented 4 2" xfId="3545" xr:uid="{00000000-0005-0000-0000-0000341D0000}"/>
    <cellStyle name="Not Implemented 4 2 2" xfId="8428" xr:uid="{00000000-0005-0000-0000-0000351D0000}"/>
    <cellStyle name="Not Implemented 4 3" xfId="8427" xr:uid="{00000000-0005-0000-0000-0000361D0000}"/>
    <cellStyle name="Not Implemented 5" xfId="3546" xr:uid="{00000000-0005-0000-0000-0000371D0000}"/>
    <cellStyle name="Not Implemented 5 2" xfId="3547" xr:uid="{00000000-0005-0000-0000-0000381D0000}"/>
    <cellStyle name="Not Implemented 5 2 2" xfId="8430" xr:uid="{00000000-0005-0000-0000-0000391D0000}"/>
    <cellStyle name="Not Implemented 5 3" xfId="8429" xr:uid="{00000000-0005-0000-0000-00003A1D0000}"/>
    <cellStyle name="Not Implemented 6" xfId="3548" xr:uid="{00000000-0005-0000-0000-00003B1D0000}"/>
    <cellStyle name="Not Implemented 6 2" xfId="8431" xr:uid="{00000000-0005-0000-0000-00003C1D0000}"/>
    <cellStyle name="Not Implemented 7" xfId="8422" xr:uid="{00000000-0005-0000-0000-00003D1D0000}"/>
    <cellStyle name="Note 2" xfId="376" xr:uid="{00000000-0005-0000-0000-00003E1D0000}"/>
    <cellStyle name="Note 2 2" xfId="3550" xr:uid="{00000000-0005-0000-0000-00003F1D0000}"/>
    <cellStyle name="Note 2 2 2" xfId="4482" xr:uid="{00000000-0005-0000-0000-0000401D0000}"/>
    <cellStyle name="Note 2 2 2 2" xfId="5096" xr:uid="{00000000-0005-0000-0000-0000411D0000}"/>
    <cellStyle name="Note 2 2 3" xfId="4786" xr:uid="{00000000-0005-0000-0000-0000421D0000}"/>
    <cellStyle name="Note 2 2 4" xfId="4166" xr:uid="{00000000-0005-0000-0000-0000431D0000}"/>
    <cellStyle name="Note 2 3" xfId="3549" xr:uid="{00000000-0005-0000-0000-0000441D0000}"/>
    <cellStyle name="Note 2 3 2" xfId="4936" xr:uid="{00000000-0005-0000-0000-0000451D0000}"/>
    <cellStyle name="Note 2 3 3" xfId="4322" xr:uid="{00000000-0005-0000-0000-0000461D0000}"/>
    <cellStyle name="Note 2 4" xfId="4635" xr:uid="{00000000-0005-0000-0000-0000471D0000}"/>
    <cellStyle name="Note 3" xfId="3809" xr:uid="{00000000-0005-0000-0000-0000481D0000}"/>
    <cellStyle name="OPSKRIF" xfId="377" xr:uid="{00000000-0005-0000-0000-0000491D0000}"/>
    <cellStyle name="OPSKRIFTE" xfId="3551" xr:uid="{00000000-0005-0000-0000-00004A1D0000}"/>
    <cellStyle name="Option" xfId="3552" xr:uid="{00000000-0005-0000-0000-00004B1D0000}"/>
    <cellStyle name="Option 2" xfId="3553" xr:uid="{00000000-0005-0000-0000-00004C1D0000}"/>
    <cellStyle name="Option 2 2" xfId="3554" xr:uid="{00000000-0005-0000-0000-00004D1D0000}"/>
    <cellStyle name="Option 3" xfId="3555" xr:uid="{00000000-0005-0000-0000-00004E1D0000}"/>
    <cellStyle name="Option 3 2" xfId="3556" xr:uid="{00000000-0005-0000-0000-00004F1D0000}"/>
    <cellStyle name="Option 4" xfId="3557" xr:uid="{00000000-0005-0000-0000-0000501D0000}"/>
    <cellStyle name="Option 4 2" xfId="3558" xr:uid="{00000000-0005-0000-0000-0000511D0000}"/>
    <cellStyle name="Option 5" xfId="3559" xr:uid="{00000000-0005-0000-0000-0000521D0000}"/>
    <cellStyle name="Option 5 2" xfId="3560" xr:uid="{00000000-0005-0000-0000-0000531D0000}"/>
    <cellStyle name="Option 6" xfId="3561" xr:uid="{00000000-0005-0000-0000-0000541D0000}"/>
    <cellStyle name="Option_Copy of Load schedule REGUS" xfId="3562" xr:uid="{00000000-0005-0000-0000-0000551D0000}"/>
    <cellStyle name="or" xfId="3563" xr:uid="{00000000-0005-0000-0000-0000561D0000}"/>
    <cellStyle name="Output" xfId="311" builtinId="21" customBuiltin="1"/>
    <cellStyle name="Output 2" xfId="3564" xr:uid="{00000000-0005-0000-0000-0000581D0000}"/>
    <cellStyle name="Output 2 2" xfId="3875" xr:uid="{00000000-0005-0000-0000-0000591D0000}"/>
    <cellStyle name="Output 3" xfId="3804" xr:uid="{00000000-0005-0000-0000-00005A1D0000}"/>
    <cellStyle name="per.style" xfId="200" xr:uid="{00000000-0005-0000-0000-00005B1D0000}"/>
    <cellStyle name="Percent [0]" xfId="3565" xr:uid="{00000000-0005-0000-0000-00005C1D0000}"/>
    <cellStyle name="Percent [0] 2" xfId="3566" xr:uid="{00000000-0005-0000-0000-00005D1D0000}"/>
    <cellStyle name="Percent [0] 2 2" xfId="3567" xr:uid="{00000000-0005-0000-0000-00005E1D0000}"/>
    <cellStyle name="Percent [0] 3" xfId="3568" xr:uid="{00000000-0005-0000-0000-00005F1D0000}"/>
    <cellStyle name="Percent [0] 3 2" xfId="3569" xr:uid="{00000000-0005-0000-0000-0000601D0000}"/>
    <cellStyle name="Percent [0] 4" xfId="3570" xr:uid="{00000000-0005-0000-0000-0000611D0000}"/>
    <cellStyle name="Percent [0] 4 2" xfId="3571" xr:uid="{00000000-0005-0000-0000-0000621D0000}"/>
    <cellStyle name="Percent [0] 5" xfId="3572" xr:uid="{00000000-0005-0000-0000-0000631D0000}"/>
    <cellStyle name="Percent [0] 5 2" xfId="3573" xr:uid="{00000000-0005-0000-0000-0000641D0000}"/>
    <cellStyle name="Percent [0] 6" xfId="3574" xr:uid="{00000000-0005-0000-0000-0000651D0000}"/>
    <cellStyle name="Percent [00]" xfId="3575" xr:uid="{00000000-0005-0000-0000-0000661D0000}"/>
    <cellStyle name="Percent [00] 2" xfId="3576" xr:uid="{00000000-0005-0000-0000-0000671D0000}"/>
    <cellStyle name="Percent [00] 2 2" xfId="3577" xr:uid="{00000000-0005-0000-0000-0000681D0000}"/>
    <cellStyle name="Percent [00] 3" xfId="3578" xr:uid="{00000000-0005-0000-0000-0000691D0000}"/>
    <cellStyle name="Percent [00] 3 2" xfId="3579" xr:uid="{00000000-0005-0000-0000-00006A1D0000}"/>
    <cellStyle name="Percent [00] 4" xfId="3580" xr:uid="{00000000-0005-0000-0000-00006B1D0000}"/>
    <cellStyle name="Percent [00] 4 2" xfId="3581" xr:uid="{00000000-0005-0000-0000-00006C1D0000}"/>
    <cellStyle name="Percent [00] 5" xfId="3582" xr:uid="{00000000-0005-0000-0000-00006D1D0000}"/>
    <cellStyle name="Percent [00] 5 2" xfId="3583" xr:uid="{00000000-0005-0000-0000-00006E1D0000}"/>
    <cellStyle name="Percent [00] 6" xfId="3584" xr:uid="{00000000-0005-0000-0000-00006F1D0000}"/>
    <cellStyle name="Percent [2]" xfId="3585" xr:uid="{00000000-0005-0000-0000-0000701D0000}"/>
    <cellStyle name="Percent [2] 2" xfId="3586" xr:uid="{00000000-0005-0000-0000-0000711D0000}"/>
    <cellStyle name="Percent [2] 2 2" xfId="3587" xr:uid="{00000000-0005-0000-0000-0000721D0000}"/>
    <cellStyle name="Percent [2] 3" xfId="3588" xr:uid="{00000000-0005-0000-0000-0000731D0000}"/>
    <cellStyle name="Percent [2] 3 2" xfId="3589" xr:uid="{00000000-0005-0000-0000-0000741D0000}"/>
    <cellStyle name="Percent [2] 4" xfId="3590" xr:uid="{00000000-0005-0000-0000-0000751D0000}"/>
    <cellStyle name="Percent [2] 4 2" xfId="3591" xr:uid="{00000000-0005-0000-0000-0000761D0000}"/>
    <cellStyle name="Percent [2] 5" xfId="3592" xr:uid="{00000000-0005-0000-0000-0000771D0000}"/>
    <cellStyle name="Percent [2] 5 2" xfId="3593" xr:uid="{00000000-0005-0000-0000-0000781D0000}"/>
    <cellStyle name="Percent [2] 6" xfId="3594" xr:uid="{00000000-0005-0000-0000-0000791D0000}"/>
    <cellStyle name="Percent 10" xfId="3795" xr:uid="{00000000-0005-0000-0000-00007A1D0000}"/>
    <cellStyle name="Percent 10 2" xfId="5262" xr:uid="{00000000-0005-0000-0000-00007B1D0000}"/>
    <cellStyle name="Percent 11" xfId="4167" xr:uid="{00000000-0005-0000-0000-00007C1D0000}"/>
    <cellStyle name="Percent 2" xfId="10" xr:uid="{00000000-0005-0000-0000-00007D1D0000}"/>
    <cellStyle name="Percent 2 10" xfId="3595" xr:uid="{00000000-0005-0000-0000-00007E1D0000}"/>
    <cellStyle name="Percent 2 10 2" xfId="3596" xr:uid="{00000000-0005-0000-0000-00007F1D0000}"/>
    <cellStyle name="Percent 2 11" xfId="3597" xr:uid="{00000000-0005-0000-0000-0000801D0000}"/>
    <cellStyle name="Percent 2 2" xfId="11" xr:uid="{00000000-0005-0000-0000-0000811D0000}"/>
    <cellStyle name="Percent 2 2 2" xfId="201" xr:uid="{00000000-0005-0000-0000-0000821D0000}"/>
    <cellStyle name="Percent 2 2 2 2" xfId="202" xr:uid="{00000000-0005-0000-0000-0000831D0000}"/>
    <cellStyle name="Percent 2 2 2 2 2" xfId="203" xr:uid="{00000000-0005-0000-0000-0000841D0000}"/>
    <cellStyle name="Percent 2 2 2 2 2 2" xfId="3599" xr:uid="{00000000-0005-0000-0000-0000851D0000}"/>
    <cellStyle name="Percent 2 2 2 2 3" xfId="204" xr:uid="{00000000-0005-0000-0000-0000861D0000}"/>
    <cellStyle name="Percent 2 2 2 2 3 2" xfId="3600" xr:uid="{00000000-0005-0000-0000-0000871D0000}"/>
    <cellStyle name="Percent 2 2 2 2 4" xfId="3601" xr:uid="{00000000-0005-0000-0000-0000881D0000}"/>
    <cellStyle name="Percent 2 2 2 3" xfId="205" xr:uid="{00000000-0005-0000-0000-0000891D0000}"/>
    <cellStyle name="Percent 2 2 2 3 2" xfId="3603" xr:uid="{00000000-0005-0000-0000-00008A1D0000}"/>
    <cellStyle name="Percent 2 2 2 3 2 2" xfId="3604" xr:uid="{00000000-0005-0000-0000-00008B1D0000}"/>
    <cellStyle name="Percent 2 2 2 3 2 2 2" xfId="5016" xr:uid="{00000000-0005-0000-0000-00008C1D0000}"/>
    <cellStyle name="Percent 2 2 2 3 2 2 3" xfId="4402" xr:uid="{00000000-0005-0000-0000-00008D1D0000}"/>
    <cellStyle name="Percent 2 2 2 3 2 3" xfId="4706" xr:uid="{00000000-0005-0000-0000-00008E1D0000}"/>
    <cellStyle name="Percent 2 2 2 3 2 4" xfId="4086" xr:uid="{00000000-0005-0000-0000-00008F1D0000}"/>
    <cellStyle name="Percent 2 2 2 3 3" xfId="3605" xr:uid="{00000000-0005-0000-0000-0000901D0000}"/>
    <cellStyle name="Percent 2 2 2 3 3 2" xfId="4857" xr:uid="{00000000-0005-0000-0000-0000911D0000}"/>
    <cellStyle name="Percent 2 2 2 3 3 3" xfId="4243" xr:uid="{00000000-0005-0000-0000-0000921D0000}"/>
    <cellStyle name="Percent 2 2 2 3 4" xfId="3602" xr:uid="{00000000-0005-0000-0000-0000931D0000}"/>
    <cellStyle name="Percent 2 2 2 3 4 2" xfId="4556" xr:uid="{00000000-0005-0000-0000-0000941D0000}"/>
    <cellStyle name="Percent 2 2 2 4" xfId="3606" xr:uid="{00000000-0005-0000-0000-0000951D0000}"/>
    <cellStyle name="Percent 2 2 2 4 2" xfId="3607" xr:uid="{00000000-0005-0000-0000-0000961D0000}"/>
    <cellStyle name="Percent 2 2 2 4 2 2" xfId="4401" xr:uid="{00000000-0005-0000-0000-0000971D0000}"/>
    <cellStyle name="Percent 2 2 2 4 2 2 2" xfId="5015" xr:uid="{00000000-0005-0000-0000-0000981D0000}"/>
    <cellStyle name="Percent 2 2 2 4 2 3" xfId="4705" xr:uid="{00000000-0005-0000-0000-0000991D0000}"/>
    <cellStyle name="Percent 2 2 2 4 2 4" xfId="4085" xr:uid="{00000000-0005-0000-0000-00009A1D0000}"/>
    <cellStyle name="Percent 2 2 2 4 3" xfId="4242" xr:uid="{00000000-0005-0000-0000-00009B1D0000}"/>
    <cellStyle name="Percent 2 2 2 4 3 2" xfId="4856" xr:uid="{00000000-0005-0000-0000-00009C1D0000}"/>
    <cellStyle name="Percent 2 2 2 4 4" xfId="4555" xr:uid="{00000000-0005-0000-0000-00009D1D0000}"/>
    <cellStyle name="Percent 2 2 2 4 5" xfId="3923" xr:uid="{00000000-0005-0000-0000-00009E1D0000}"/>
    <cellStyle name="Percent 2 2 2 5" xfId="3608" xr:uid="{00000000-0005-0000-0000-00009F1D0000}"/>
    <cellStyle name="Percent 2 2 2 6" xfId="3598" xr:uid="{00000000-0005-0000-0000-0000A01D0000}"/>
    <cellStyle name="Percent 2 2 3" xfId="206" xr:uid="{00000000-0005-0000-0000-0000A11D0000}"/>
    <cellStyle name="Percent 2 2 3 2" xfId="3609" xr:uid="{00000000-0005-0000-0000-0000A21D0000}"/>
    <cellStyle name="Percent 2 2 4" xfId="3610" xr:uid="{00000000-0005-0000-0000-0000A31D0000}"/>
    <cellStyle name="Percent 2 2 4 2" xfId="3611" xr:uid="{00000000-0005-0000-0000-0000A41D0000}"/>
    <cellStyle name="Percent 2 2 4 2 2" xfId="5781" xr:uid="{00000000-0005-0000-0000-0000A51D0000}"/>
    <cellStyle name="Percent 2 2 4 3" xfId="5300" xr:uid="{00000000-0005-0000-0000-0000A61D0000}"/>
    <cellStyle name="Percent 2 2 5" xfId="3612" xr:uid="{00000000-0005-0000-0000-0000A71D0000}"/>
    <cellStyle name="Percent 2 2 5 2" xfId="5753" xr:uid="{00000000-0005-0000-0000-0000A81D0000}"/>
    <cellStyle name="Percent 2 2 6" xfId="5162" xr:uid="{00000000-0005-0000-0000-0000A91D0000}"/>
    <cellStyle name="Percent 2 3" xfId="207" xr:uid="{00000000-0005-0000-0000-0000AA1D0000}"/>
    <cellStyle name="Percent 2 3 2" xfId="3613" xr:uid="{00000000-0005-0000-0000-0000AB1D0000}"/>
    <cellStyle name="Percent 2 3 3" xfId="5323" xr:uid="{00000000-0005-0000-0000-0000AC1D0000}"/>
    <cellStyle name="Percent 2 3 3 2" xfId="5807" xr:uid="{00000000-0005-0000-0000-0000AD1D0000}"/>
    <cellStyle name="Percent 2 3 4" xfId="5777" xr:uid="{00000000-0005-0000-0000-0000AE1D0000}"/>
    <cellStyle name="Percent 2 3 5" xfId="5295" xr:uid="{00000000-0005-0000-0000-0000AF1D0000}"/>
    <cellStyle name="Percent 2 4" xfId="208" xr:uid="{00000000-0005-0000-0000-0000B01D0000}"/>
    <cellStyle name="Percent 2 4 2" xfId="3615" xr:uid="{00000000-0005-0000-0000-0000B11D0000}"/>
    <cellStyle name="Percent 2 4 2 2" xfId="3616" xr:uid="{00000000-0005-0000-0000-0000B21D0000}"/>
    <cellStyle name="Percent 2 4 2 2 2" xfId="5018" xr:uid="{00000000-0005-0000-0000-0000B31D0000}"/>
    <cellStyle name="Percent 2 4 2 2 3" xfId="4404" xr:uid="{00000000-0005-0000-0000-0000B41D0000}"/>
    <cellStyle name="Percent 2 4 2 3" xfId="4708" xr:uid="{00000000-0005-0000-0000-0000B51D0000}"/>
    <cellStyle name="Percent 2 4 2 4" xfId="4088" xr:uid="{00000000-0005-0000-0000-0000B61D0000}"/>
    <cellStyle name="Percent 2 4 3" xfId="3617" xr:uid="{00000000-0005-0000-0000-0000B71D0000}"/>
    <cellStyle name="Percent 2 4 3 2" xfId="4858" xr:uid="{00000000-0005-0000-0000-0000B81D0000}"/>
    <cellStyle name="Percent 2 4 3 3" xfId="4244" xr:uid="{00000000-0005-0000-0000-0000B91D0000}"/>
    <cellStyle name="Percent 2 4 4" xfId="3614" xr:uid="{00000000-0005-0000-0000-0000BA1D0000}"/>
    <cellStyle name="Percent 2 4 4 2" xfId="4557" xr:uid="{00000000-0005-0000-0000-0000BB1D0000}"/>
    <cellStyle name="Percent 2 5" xfId="378" xr:uid="{00000000-0005-0000-0000-0000BC1D0000}"/>
    <cellStyle name="Percent 2 5 2" xfId="379" xr:uid="{00000000-0005-0000-0000-0000BD1D0000}"/>
    <cellStyle name="Percent 2 5 2 2" xfId="3618" xr:uid="{00000000-0005-0000-0000-0000BE1D0000}"/>
    <cellStyle name="Percent 2 5 3" xfId="3619" xr:uid="{00000000-0005-0000-0000-0000BF1D0000}"/>
    <cellStyle name="Percent 2 6" xfId="3620" xr:uid="{00000000-0005-0000-0000-0000C01D0000}"/>
    <cellStyle name="Percent 2 6 2" xfId="3621" xr:uid="{00000000-0005-0000-0000-0000C11D0000}"/>
    <cellStyle name="Percent 2 7" xfId="3622" xr:uid="{00000000-0005-0000-0000-0000C21D0000}"/>
    <cellStyle name="Percent 2 7 2" xfId="3623" xr:uid="{00000000-0005-0000-0000-0000C31D0000}"/>
    <cellStyle name="Percent 2 8" xfId="3624" xr:uid="{00000000-0005-0000-0000-0000C41D0000}"/>
    <cellStyle name="Percent 2 8 2" xfId="3625" xr:uid="{00000000-0005-0000-0000-0000C51D0000}"/>
    <cellStyle name="Percent 2 9" xfId="3626" xr:uid="{00000000-0005-0000-0000-0000C61D0000}"/>
    <cellStyle name="Percent 2 9 2" xfId="3627" xr:uid="{00000000-0005-0000-0000-0000C71D0000}"/>
    <cellStyle name="Percent 3" xfId="12" xr:uid="{00000000-0005-0000-0000-0000C81D0000}"/>
    <cellStyle name="Percent 3 2" xfId="294" xr:uid="{00000000-0005-0000-0000-0000C91D0000}"/>
    <cellStyle name="Percent 3 2 2" xfId="3629" xr:uid="{00000000-0005-0000-0000-0000CA1D0000}"/>
    <cellStyle name="Percent 3 2 2 2" xfId="3630" xr:uid="{00000000-0005-0000-0000-0000CB1D0000}"/>
    <cellStyle name="Percent 3 2 2 2 2" xfId="6151" xr:uid="{00000000-0005-0000-0000-0000CC1D0000}"/>
    <cellStyle name="Percent 3 2 3" xfId="3631" xr:uid="{00000000-0005-0000-0000-0000CD1D0000}"/>
    <cellStyle name="Percent 3 2 3 2" xfId="3632" xr:uid="{00000000-0005-0000-0000-0000CE1D0000}"/>
    <cellStyle name="Percent 3 2 3 2 2" xfId="5788" xr:uid="{00000000-0005-0000-0000-0000CF1D0000}"/>
    <cellStyle name="Percent 3 2 3 3" xfId="5307" xr:uid="{00000000-0005-0000-0000-0000D01D0000}"/>
    <cellStyle name="Percent 3 2 4" xfId="3633" xr:uid="{00000000-0005-0000-0000-0000D11D0000}"/>
    <cellStyle name="Percent 3 2 4 2" xfId="3634" xr:uid="{00000000-0005-0000-0000-0000D21D0000}"/>
    <cellStyle name="Percent 3 2 4 3" xfId="5760" xr:uid="{00000000-0005-0000-0000-0000D31D0000}"/>
    <cellStyle name="Percent 3 2 5" xfId="3635" xr:uid="{00000000-0005-0000-0000-0000D41D0000}"/>
    <cellStyle name="Percent 3 2 5 2" xfId="3636" xr:uid="{00000000-0005-0000-0000-0000D51D0000}"/>
    <cellStyle name="Percent 3 2 5 3" xfId="5257" xr:uid="{00000000-0005-0000-0000-0000D61D0000}"/>
    <cellStyle name="Percent 3 2 6" xfId="3637" xr:uid="{00000000-0005-0000-0000-0000D71D0000}"/>
    <cellStyle name="Percent 3 2 6 2" xfId="6126" xr:uid="{00000000-0005-0000-0000-0000D81D0000}"/>
    <cellStyle name="Percent 3 3" xfId="380" xr:uid="{00000000-0005-0000-0000-0000D91D0000}"/>
    <cellStyle name="Percent 3 3 2" xfId="3638" xr:uid="{00000000-0005-0000-0000-0000DA1D0000}"/>
    <cellStyle name="Percent 3 3 2 2" xfId="5647" xr:uid="{00000000-0005-0000-0000-0000DB1D0000}"/>
    <cellStyle name="Percent 3 3 3" xfId="5317" xr:uid="{00000000-0005-0000-0000-0000DC1D0000}"/>
    <cellStyle name="Percent 3 3 3 2" xfId="5800" xr:uid="{00000000-0005-0000-0000-0000DD1D0000}"/>
    <cellStyle name="Percent 3 3 4" xfId="5770" xr:uid="{00000000-0005-0000-0000-0000DE1D0000}"/>
    <cellStyle name="Percent 3 3 5" xfId="5276" xr:uid="{00000000-0005-0000-0000-0000DF1D0000}"/>
    <cellStyle name="Percent 3 3 6" xfId="6142" xr:uid="{00000000-0005-0000-0000-0000E01D0000}"/>
    <cellStyle name="Percent 3 4" xfId="3639" xr:uid="{00000000-0005-0000-0000-0000E11D0000}"/>
    <cellStyle name="Percent 3 4 2" xfId="3640" xr:uid="{00000000-0005-0000-0000-0000E21D0000}"/>
    <cellStyle name="Percent 3 4 2 2" xfId="4379" xr:uid="{00000000-0005-0000-0000-0000E31D0000}"/>
    <cellStyle name="Percent 3 4 2 2 2" xfId="4993" xr:uid="{00000000-0005-0000-0000-0000E41D0000}"/>
    <cellStyle name="Percent 3 4 2 3" xfId="4683" xr:uid="{00000000-0005-0000-0000-0000E51D0000}"/>
    <cellStyle name="Percent 3 4 2 4" xfId="4064" xr:uid="{00000000-0005-0000-0000-0000E61D0000}"/>
    <cellStyle name="Percent 3 4 3" xfId="4214" xr:uid="{00000000-0005-0000-0000-0000E71D0000}"/>
    <cellStyle name="Percent 3 4 3 2" xfId="4829" xr:uid="{00000000-0005-0000-0000-0000E81D0000}"/>
    <cellStyle name="Percent 3 4 4" xfId="4526" xr:uid="{00000000-0005-0000-0000-0000E91D0000}"/>
    <cellStyle name="Percent 3 4 4 2" xfId="6169" xr:uid="{00000000-0005-0000-0000-0000EA1D0000}"/>
    <cellStyle name="Percent 3 4 5" xfId="3899" xr:uid="{00000000-0005-0000-0000-0000EB1D0000}"/>
    <cellStyle name="Percent 3 5" xfId="3641" xr:uid="{00000000-0005-0000-0000-0000EC1D0000}"/>
    <cellStyle name="Percent 3 5 2" xfId="3642" xr:uid="{00000000-0005-0000-0000-0000ED1D0000}"/>
    <cellStyle name="Percent 3 5 2 2" xfId="5784" xr:uid="{00000000-0005-0000-0000-0000EE1D0000}"/>
    <cellStyle name="Percent 3 5 3" xfId="4022" xr:uid="{00000000-0005-0000-0000-0000EF1D0000}"/>
    <cellStyle name="Percent 3 5 3 2" xfId="5303" xr:uid="{00000000-0005-0000-0000-0000F01D0000}"/>
    <cellStyle name="Percent 3 6" xfId="3643" xr:uid="{00000000-0005-0000-0000-0000F11D0000}"/>
    <cellStyle name="Percent 3 6 2" xfId="3644" xr:uid="{00000000-0005-0000-0000-0000F21D0000}"/>
    <cellStyle name="Percent 3 6 3" xfId="5756" xr:uid="{00000000-0005-0000-0000-0000F31D0000}"/>
    <cellStyle name="Percent 3 7" xfId="3645" xr:uid="{00000000-0005-0000-0000-0000F41D0000}"/>
    <cellStyle name="Percent 3 7 2" xfId="3646" xr:uid="{00000000-0005-0000-0000-0000F51D0000}"/>
    <cellStyle name="Percent 3 7 3" xfId="6124" xr:uid="{00000000-0005-0000-0000-0000F61D0000}"/>
    <cellStyle name="Percent 3 8" xfId="3628" xr:uid="{00000000-0005-0000-0000-0000F71D0000}"/>
    <cellStyle name="Percent 33" xfId="5140" xr:uid="{00000000-0005-0000-0000-0000F81D0000}"/>
    <cellStyle name="Percent 4" xfId="209" xr:uid="{00000000-0005-0000-0000-0000F91D0000}"/>
    <cellStyle name="Percent 4 2" xfId="381" xr:uid="{00000000-0005-0000-0000-0000FA1D0000}"/>
    <cellStyle name="Percent 4 2 2" xfId="3648" xr:uid="{00000000-0005-0000-0000-0000FB1D0000}"/>
    <cellStyle name="Percent 4 2 2 2" xfId="5823" xr:uid="{00000000-0005-0000-0000-0000FC1D0000}"/>
    <cellStyle name="Percent 4 2 3" xfId="3649" xr:uid="{00000000-0005-0000-0000-0000FD1D0000}"/>
    <cellStyle name="Percent 4 2 3 2" xfId="3650" xr:uid="{00000000-0005-0000-0000-0000FE1D0000}"/>
    <cellStyle name="Percent 4 2 3 3" xfId="5361" xr:uid="{00000000-0005-0000-0000-0000FF1D0000}"/>
    <cellStyle name="Percent 4 3" xfId="3651" xr:uid="{00000000-0005-0000-0000-0000001E0000}"/>
    <cellStyle name="Percent 4 3 2" xfId="3652" xr:uid="{00000000-0005-0000-0000-0000011E0000}"/>
    <cellStyle name="Percent 4 3 2 2" xfId="5019" xr:uid="{00000000-0005-0000-0000-0000021E0000}"/>
    <cellStyle name="Percent 4 3 2 3" xfId="4405" xr:uid="{00000000-0005-0000-0000-0000031E0000}"/>
    <cellStyle name="Percent 4 3 3" xfId="4709" xr:uid="{00000000-0005-0000-0000-0000041E0000}"/>
    <cellStyle name="Percent 4 3 4" xfId="4089" xr:uid="{00000000-0005-0000-0000-0000051E0000}"/>
    <cellStyle name="Percent 4 4" xfId="3653" xr:uid="{00000000-0005-0000-0000-0000061E0000}"/>
    <cellStyle name="Percent 4 4 2" xfId="3654" xr:uid="{00000000-0005-0000-0000-0000071E0000}"/>
    <cellStyle name="Percent 4 4 2 2" xfId="4859" xr:uid="{00000000-0005-0000-0000-0000081E0000}"/>
    <cellStyle name="Percent 4 4 3" xfId="4245" xr:uid="{00000000-0005-0000-0000-0000091E0000}"/>
    <cellStyle name="Percent 4 5" xfId="3655" xr:uid="{00000000-0005-0000-0000-00000A1E0000}"/>
    <cellStyle name="Percent 4 5 2" xfId="3656" xr:uid="{00000000-0005-0000-0000-00000B1E0000}"/>
    <cellStyle name="Percent 4 5 3" xfId="4558" xr:uid="{00000000-0005-0000-0000-00000C1E0000}"/>
    <cellStyle name="Percent 4 5 4" xfId="6168" xr:uid="{00000000-0005-0000-0000-00000D1E0000}"/>
    <cellStyle name="Percent 4 6" xfId="3657" xr:uid="{00000000-0005-0000-0000-00000E1E0000}"/>
    <cellStyle name="Percent 4 6 2" xfId="5183" xr:uid="{00000000-0005-0000-0000-00000F1E0000}"/>
    <cellStyle name="Percent 4 7" xfId="3647" xr:uid="{00000000-0005-0000-0000-0000101E0000}"/>
    <cellStyle name="Percent 5" xfId="210" xr:uid="{00000000-0005-0000-0000-0000111E0000}"/>
    <cellStyle name="Percent 5 2" xfId="460" xr:uid="{00000000-0005-0000-0000-0000121E0000}"/>
    <cellStyle name="Percent 5 2 2" xfId="563" xr:uid="{00000000-0005-0000-0000-0000131E0000}"/>
    <cellStyle name="Percent 5 2 2 2" xfId="6118" xr:uid="{00000000-0005-0000-0000-0000141E0000}"/>
    <cellStyle name="Percent 5 2 3" xfId="3658" xr:uid="{00000000-0005-0000-0000-0000151E0000}"/>
    <cellStyle name="Percent 5 2 3 2" xfId="5362" xr:uid="{00000000-0005-0000-0000-0000161E0000}"/>
    <cellStyle name="Percent 5 3" xfId="458" xr:uid="{00000000-0005-0000-0000-0000171E0000}"/>
    <cellStyle name="Percent 5 3 2" xfId="3659" xr:uid="{00000000-0005-0000-0000-0000181E0000}"/>
    <cellStyle name="Percent 5 3 2 2" xfId="5795" xr:uid="{00000000-0005-0000-0000-0000191E0000}"/>
    <cellStyle name="Percent 5 3 3" xfId="5313" xr:uid="{00000000-0005-0000-0000-00001A1E0000}"/>
    <cellStyle name="Percent 5 4" xfId="471" xr:uid="{00000000-0005-0000-0000-00001B1E0000}"/>
    <cellStyle name="Percent 5 5" xfId="5268" xr:uid="{00000000-0005-0000-0000-00001C1E0000}"/>
    <cellStyle name="Percent 5 6" xfId="5184" xr:uid="{00000000-0005-0000-0000-00001D1E0000}"/>
    <cellStyle name="Percent 6" xfId="382" xr:uid="{00000000-0005-0000-0000-00001E1E0000}"/>
    <cellStyle name="Percent 6 2" xfId="3660" xr:uid="{00000000-0005-0000-0000-00001F1E0000}"/>
    <cellStyle name="Percent 6 2 2" xfId="5805" xr:uid="{00000000-0005-0000-0000-0000201E0000}"/>
    <cellStyle name="Percent 6 2 3" xfId="5321" xr:uid="{00000000-0005-0000-0000-0000211E0000}"/>
    <cellStyle name="Percent 6 3" xfId="3661" xr:uid="{00000000-0005-0000-0000-0000221E0000}"/>
    <cellStyle name="Percent 6 3 2" xfId="5775" xr:uid="{00000000-0005-0000-0000-0000231E0000}"/>
    <cellStyle name="Percent 6 4" xfId="5293" xr:uid="{00000000-0005-0000-0000-0000241E0000}"/>
    <cellStyle name="Percent 7" xfId="3662" xr:uid="{00000000-0005-0000-0000-0000251E0000}"/>
    <cellStyle name="Percent 7 2" xfId="3663" xr:uid="{00000000-0005-0000-0000-0000261E0000}"/>
    <cellStyle name="Percent 7 2 2" xfId="3664" xr:uid="{00000000-0005-0000-0000-0000271E0000}"/>
    <cellStyle name="Percent 7 2 3" xfId="5779" xr:uid="{00000000-0005-0000-0000-0000281E0000}"/>
    <cellStyle name="Percent 7 3" xfId="3665" xr:uid="{00000000-0005-0000-0000-0000291E0000}"/>
    <cellStyle name="Percent 7 3 2" xfId="3666" xr:uid="{00000000-0005-0000-0000-00002A1E0000}"/>
    <cellStyle name="Percent 7 3 3" xfId="5298" xr:uid="{00000000-0005-0000-0000-00002B1E0000}"/>
    <cellStyle name="Percent 8" xfId="3667" xr:uid="{00000000-0005-0000-0000-00002C1E0000}"/>
    <cellStyle name="Percent 8 2" xfId="3668" xr:uid="{00000000-0005-0000-0000-00002D1E0000}"/>
    <cellStyle name="Percent 8 3" xfId="5137" xr:uid="{00000000-0005-0000-0000-00002E1E0000}"/>
    <cellStyle name="Percent 9" xfId="3669" xr:uid="{00000000-0005-0000-0000-00002F1E0000}"/>
    <cellStyle name="Percent 9 2" xfId="3670" xr:uid="{00000000-0005-0000-0000-0000301E0000}"/>
    <cellStyle name="Percent 9 2 2" xfId="3671" xr:uid="{00000000-0005-0000-0000-0000311E0000}"/>
    <cellStyle name="PrePop Currency (0)" xfId="3672" xr:uid="{00000000-0005-0000-0000-0000321E0000}"/>
    <cellStyle name="PrePop Currency (0) 2" xfId="3673" xr:uid="{00000000-0005-0000-0000-0000331E0000}"/>
    <cellStyle name="PrePop Currency (0) 2 2" xfId="3674" xr:uid="{00000000-0005-0000-0000-0000341E0000}"/>
    <cellStyle name="PrePop Currency (0) 3" xfId="3675" xr:uid="{00000000-0005-0000-0000-0000351E0000}"/>
    <cellStyle name="PrePop Currency (0) 3 2" xfId="3676" xr:uid="{00000000-0005-0000-0000-0000361E0000}"/>
    <cellStyle name="PrePop Currency (0) 4" xfId="3677" xr:uid="{00000000-0005-0000-0000-0000371E0000}"/>
    <cellStyle name="PrePop Currency (0) 4 2" xfId="3678" xr:uid="{00000000-0005-0000-0000-0000381E0000}"/>
    <cellStyle name="PrePop Currency (0) 5" xfId="3679" xr:uid="{00000000-0005-0000-0000-0000391E0000}"/>
    <cellStyle name="PrePop Currency (0) 5 2" xfId="3680" xr:uid="{00000000-0005-0000-0000-00003A1E0000}"/>
    <cellStyle name="PrePop Currency (0) 6" xfId="3681" xr:uid="{00000000-0005-0000-0000-00003B1E0000}"/>
    <cellStyle name="PrePop Currency (0)_Copy of Load schedule REGUS" xfId="3682" xr:uid="{00000000-0005-0000-0000-00003C1E0000}"/>
    <cellStyle name="PrePop Currency (2)" xfId="3683" xr:uid="{00000000-0005-0000-0000-00003D1E0000}"/>
    <cellStyle name="PrePop Currency (2) 2" xfId="3684" xr:uid="{00000000-0005-0000-0000-00003E1E0000}"/>
    <cellStyle name="PrePop Currency (2) 2 2" xfId="3685" xr:uid="{00000000-0005-0000-0000-00003F1E0000}"/>
    <cellStyle name="PrePop Currency (2) 3" xfId="3686" xr:uid="{00000000-0005-0000-0000-0000401E0000}"/>
    <cellStyle name="PrePop Currency (2) 3 2" xfId="3687" xr:uid="{00000000-0005-0000-0000-0000411E0000}"/>
    <cellStyle name="PrePop Currency (2) 4" xfId="3688" xr:uid="{00000000-0005-0000-0000-0000421E0000}"/>
    <cellStyle name="PrePop Currency (2) 4 2" xfId="3689" xr:uid="{00000000-0005-0000-0000-0000431E0000}"/>
    <cellStyle name="PrePop Currency (2) 5" xfId="3690" xr:uid="{00000000-0005-0000-0000-0000441E0000}"/>
    <cellStyle name="PrePop Currency (2) 5 2" xfId="3691" xr:uid="{00000000-0005-0000-0000-0000451E0000}"/>
    <cellStyle name="PrePop Currency (2) 6" xfId="3692" xr:uid="{00000000-0005-0000-0000-0000461E0000}"/>
    <cellStyle name="PrePop Currency (2)_Copy of Load schedule REGUS" xfId="3693" xr:uid="{00000000-0005-0000-0000-0000471E0000}"/>
    <cellStyle name="PrePop Units (0)" xfId="3694" xr:uid="{00000000-0005-0000-0000-0000481E0000}"/>
    <cellStyle name="PrePop Units (0) 2" xfId="3695" xr:uid="{00000000-0005-0000-0000-0000491E0000}"/>
    <cellStyle name="PrePop Units (0) 2 2" xfId="3696" xr:uid="{00000000-0005-0000-0000-00004A1E0000}"/>
    <cellStyle name="PrePop Units (0) 3" xfId="3697" xr:uid="{00000000-0005-0000-0000-00004B1E0000}"/>
    <cellStyle name="PrePop Units (0) 3 2" xfId="3698" xr:uid="{00000000-0005-0000-0000-00004C1E0000}"/>
    <cellStyle name="PrePop Units (0) 4" xfId="3699" xr:uid="{00000000-0005-0000-0000-00004D1E0000}"/>
    <cellStyle name="PrePop Units (0) 4 2" xfId="3700" xr:uid="{00000000-0005-0000-0000-00004E1E0000}"/>
    <cellStyle name="PrePop Units (0) 5" xfId="3701" xr:uid="{00000000-0005-0000-0000-00004F1E0000}"/>
    <cellStyle name="PrePop Units (0) 5 2" xfId="3702" xr:uid="{00000000-0005-0000-0000-0000501E0000}"/>
    <cellStyle name="PrePop Units (0) 6" xfId="3703" xr:uid="{00000000-0005-0000-0000-0000511E0000}"/>
    <cellStyle name="PrePop Units (0)_Copy of Load schedule REGUS" xfId="3704" xr:uid="{00000000-0005-0000-0000-0000521E0000}"/>
    <cellStyle name="PrePop Units (1)" xfId="3705" xr:uid="{00000000-0005-0000-0000-0000531E0000}"/>
    <cellStyle name="PrePop Units (1) 2" xfId="3706" xr:uid="{00000000-0005-0000-0000-0000541E0000}"/>
    <cellStyle name="PrePop Units (1) 2 2" xfId="3707" xr:uid="{00000000-0005-0000-0000-0000551E0000}"/>
    <cellStyle name="PrePop Units (1) 3" xfId="3708" xr:uid="{00000000-0005-0000-0000-0000561E0000}"/>
    <cellStyle name="PrePop Units (1) 3 2" xfId="3709" xr:uid="{00000000-0005-0000-0000-0000571E0000}"/>
    <cellStyle name="PrePop Units (1) 4" xfId="3710" xr:uid="{00000000-0005-0000-0000-0000581E0000}"/>
    <cellStyle name="PrePop Units (1) 4 2" xfId="3711" xr:uid="{00000000-0005-0000-0000-0000591E0000}"/>
    <cellStyle name="PrePop Units (1) 5" xfId="3712" xr:uid="{00000000-0005-0000-0000-00005A1E0000}"/>
    <cellStyle name="PrePop Units (1) 5 2" xfId="3713" xr:uid="{00000000-0005-0000-0000-00005B1E0000}"/>
    <cellStyle name="PrePop Units (1) 6" xfId="3714" xr:uid="{00000000-0005-0000-0000-00005C1E0000}"/>
    <cellStyle name="PrePop Units (1)_Copy of Load schedule REGUS" xfId="3715" xr:uid="{00000000-0005-0000-0000-00005D1E0000}"/>
    <cellStyle name="PrePop Units (2)" xfId="3716" xr:uid="{00000000-0005-0000-0000-00005E1E0000}"/>
    <cellStyle name="PrePop Units (2) 2" xfId="3717" xr:uid="{00000000-0005-0000-0000-00005F1E0000}"/>
    <cellStyle name="PrePop Units (2) 2 2" xfId="3718" xr:uid="{00000000-0005-0000-0000-0000601E0000}"/>
    <cellStyle name="PrePop Units (2) 3" xfId="3719" xr:uid="{00000000-0005-0000-0000-0000611E0000}"/>
    <cellStyle name="PrePop Units (2) 3 2" xfId="3720" xr:uid="{00000000-0005-0000-0000-0000621E0000}"/>
    <cellStyle name="PrePop Units (2) 4" xfId="3721" xr:uid="{00000000-0005-0000-0000-0000631E0000}"/>
    <cellStyle name="PrePop Units (2) 4 2" xfId="3722" xr:uid="{00000000-0005-0000-0000-0000641E0000}"/>
    <cellStyle name="PrePop Units (2) 5" xfId="3723" xr:uid="{00000000-0005-0000-0000-0000651E0000}"/>
    <cellStyle name="PrePop Units (2) 5 2" xfId="3724" xr:uid="{00000000-0005-0000-0000-0000661E0000}"/>
    <cellStyle name="PrePop Units (2) 6" xfId="3725" xr:uid="{00000000-0005-0000-0000-0000671E0000}"/>
    <cellStyle name="PrePop Units (2)_Copy of Load schedule REGUS" xfId="3726" xr:uid="{00000000-0005-0000-0000-0000681E0000}"/>
    <cellStyle name="retail" xfId="211" xr:uid="{00000000-0005-0000-0000-0000691E0000}"/>
    <cellStyle name="Standard_Anpassen der Amortisation" xfId="3727" xr:uid="{00000000-0005-0000-0000-00006A1E0000}"/>
    <cellStyle name="Style 1" xfId="3728" xr:uid="{00000000-0005-0000-0000-00006B1E0000}"/>
    <cellStyle name="Style 1 2" xfId="3729" xr:uid="{00000000-0005-0000-0000-00006C1E0000}"/>
    <cellStyle name="Style 1 3" xfId="3730" xr:uid="{00000000-0005-0000-0000-00006D1E0000}"/>
    <cellStyle name="Style 1 4" xfId="3731" xr:uid="{00000000-0005-0000-0000-00006E1E0000}"/>
    <cellStyle name="Style 1 5" xfId="3732" xr:uid="{00000000-0005-0000-0000-00006F1E0000}"/>
    <cellStyle name="subhead" xfId="3733" xr:uid="{00000000-0005-0000-0000-0000701E0000}"/>
    <cellStyle name="T.b.a." xfId="212" xr:uid="{00000000-0005-0000-0000-0000711E0000}"/>
    <cellStyle name="Table.Head" xfId="3734" xr:uid="{00000000-0005-0000-0000-0000721E0000}"/>
    <cellStyle name="Table.Head 2" xfId="8434" xr:uid="{00000000-0005-0000-0000-0000731E0000}"/>
    <cellStyle name="Text" xfId="3735" xr:uid="{00000000-0005-0000-0000-0000741E0000}"/>
    <cellStyle name="Text 2" xfId="3736" xr:uid="{00000000-0005-0000-0000-0000751E0000}"/>
    <cellStyle name="Text 2 10" xfId="6371" xr:uid="{00000000-0005-0000-0000-0000761E0000}"/>
    <cellStyle name="Text 2 10 2" xfId="7506" xr:uid="{00000000-0005-0000-0000-0000771E0000}"/>
    <cellStyle name="Text 2 11" xfId="6396" xr:uid="{00000000-0005-0000-0000-0000781E0000}"/>
    <cellStyle name="Text 2 11 2" xfId="7526" xr:uid="{00000000-0005-0000-0000-0000791E0000}"/>
    <cellStyle name="Text 2 12" xfId="7189" xr:uid="{00000000-0005-0000-0000-00007A1E0000}"/>
    <cellStyle name="Text 2 2" xfId="5104" xr:uid="{00000000-0005-0000-0000-00007B1E0000}"/>
    <cellStyle name="Text 2 2 10" xfId="7247" xr:uid="{00000000-0005-0000-0000-00007C1E0000}"/>
    <cellStyle name="Text 2 2 2" xfId="5125" xr:uid="{00000000-0005-0000-0000-00007D1E0000}"/>
    <cellStyle name="Text 2 2 2 2" xfId="6718" xr:uid="{00000000-0005-0000-0000-00007E1E0000}"/>
    <cellStyle name="Text 2 2 2 2 2" xfId="7785" xr:uid="{00000000-0005-0000-0000-00007F1E0000}"/>
    <cellStyle name="Text 2 2 2 3" xfId="6860" xr:uid="{00000000-0005-0000-0000-0000801E0000}"/>
    <cellStyle name="Text 2 2 2 3 2" xfId="7917" xr:uid="{00000000-0005-0000-0000-0000811E0000}"/>
    <cellStyle name="Text 2 2 2 4" xfId="6966" xr:uid="{00000000-0005-0000-0000-0000821E0000}"/>
    <cellStyle name="Text 2 2 2 4 2" xfId="8022" xr:uid="{00000000-0005-0000-0000-0000831E0000}"/>
    <cellStyle name="Text 2 2 2 5" xfId="7024" xr:uid="{00000000-0005-0000-0000-0000841E0000}"/>
    <cellStyle name="Text 2 2 2 5 2" xfId="8079" xr:uid="{00000000-0005-0000-0000-0000851E0000}"/>
    <cellStyle name="Text 2 2 2 6" xfId="7129" xr:uid="{00000000-0005-0000-0000-0000861E0000}"/>
    <cellStyle name="Text 2 2 2 6 2" xfId="8170" xr:uid="{00000000-0005-0000-0000-0000871E0000}"/>
    <cellStyle name="Text 2 2 2 7" xfId="7283" xr:uid="{00000000-0005-0000-0000-0000881E0000}"/>
    <cellStyle name="Text 2 2 3" xfId="6089" xr:uid="{00000000-0005-0000-0000-0000891E0000}"/>
    <cellStyle name="Text 2 2 3 2" xfId="6746" xr:uid="{00000000-0005-0000-0000-00008A1E0000}"/>
    <cellStyle name="Text 2 2 3 2 2" xfId="7808" xr:uid="{00000000-0005-0000-0000-00008B1E0000}"/>
    <cellStyle name="Text 2 2 3 3" xfId="6883" xr:uid="{00000000-0005-0000-0000-00008C1E0000}"/>
    <cellStyle name="Text 2 2 3 3 2" xfId="7940" xr:uid="{00000000-0005-0000-0000-00008D1E0000}"/>
    <cellStyle name="Text 2 2 3 4" xfId="6986" xr:uid="{00000000-0005-0000-0000-00008E1E0000}"/>
    <cellStyle name="Text 2 2 3 4 2" xfId="8042" xr:uid="{00000000-0005-0000-0000-00008F1E0000}"/>
    <cellStyle name="Text 2 2 3 5" xfId="7047" xr:uid="{00000000-0005-0000-0000-0000901E0000}"/>
    <cellStyle name="Text 2 2 3 5 2" xfId="8102" xr:uid="{00000000-0005-0000-0000-0000911E0000}"/>
    <cellStyle name="Text 2 2 3 6" xfId="7154" xr:uid="{00000000-0005-0000-0000-0000921E0000}"/>
    <cellStyle name="Text 2 2 3 6 2" xfId="8190" xr:uid="{00000000-0005-0000-0000-0000931E0000}"/>
    <cellStyle name="Text 2 2 3 7" xfId="7303" xr:uid="{00000000-0005-0000-0000-0000941E0000}"/>
    <cellStyle name="Text 2 2 4" xfId="6112" xr:uid="{00000000-0005-0000-0000-0000951E0000}"/>
    <cellStyle name="Text 2 2 4 2" xfId="6769" xr:uid="{00000000-0005-0000-0000-0000961E0000}"/>
    <cellStyle name="Text 2 2 4 2 2" xfId="7828" xr:uid="{00000000-0005-0000-0000-0000971E0000}"/>
    <cellStyle name="Text 2 2 4 3" xfId="6903" xr:uid="{00000000-0005-0000-0000-0000981E0000}"/>
    <cellStyle name="Text 2 2 4 3 2" xfId="7960" xr:uid="{00000000-0005-0000-0000-0000991E0000}"/>
    <cellStyle name="Text 2 2 4 4" xfId="7004" xr:uid="{00000000-0005-0000-0000-00009A1E0000}"/>
    <cellStyle name="Text 2 2 4 4 2" xfId="8060" xr:uid="{00000000-0005-0000-0000-00009B1E0000}"/>
    <cellStyle name="Text 2 2 4 5" xfId="7067" xr:uid="{00000000-0005-0000-0000-00009C1E0000}"/>
    <cellStyle name="Text 2 2 4 5 2" xfId="8122" xr:uid="{00000000-0005-0000-0000-00009D1E0000}"/>
    <cellStyle name="Text 2 2 4 6" xfId="7174" xr:uid="{00000000-0005-0000-0000-00009E1E0000}"/>
    <cellStyle name="Text 2 2 4 6 2" xfId="8207" xr:uid="{00000000-0005-0000-0000-00009F1E0000}"/>
    <cellStyle name="Text 2 2 4 7" xfId="7320" xr:uid="{00000000-0005-0000-0000-0000A01E0000}"/>
    <cellStyle name="Text 2 2 5" xfId="6661" xr:uid="{00000000-0005-0000-0000-0000A11E0000}"/>
    <cellStyle name="Text 2 2 5 2" xfId="7740" xr:uid="{00000000-0005-0000-0000-0000A21E0000}"/>
    <cellStyle name="Text 2 2 6" xfId="6813" xr:uid="{00000000-0005-0000-0000-0000A31E0000}"/>
    <cellStyle name="Text 2 2 6 2" xfId="7870" xr:uid="{00000000-0005-0000-0000-0000A41E0000}"/>
    <cellStyle name="Text 2 2 7" xfId="6928" xr:uid="{00000000-0005-0000-0000-0000A51E0000}"/>
    <cellStyle name="Text 2 2 7 2" xfId="7984" xr:uid="{00000000-0005-0000-0000-0000A61E0000}"/>
    <cellStyle name="Text 2 2 8" xfId="6445" xr:uid="{00000000-0005-0000-0000-0000A71E0000}"/>
    <cellStyle name="Text 2 2 8 2" xfId="7568" xr:uid="{00000000-0005-0000-0000-0000A81E0000}"/>
    <cellStyle name="Text 2 2 9" xfId="7081" xr:uid="{00000000-0005-0000-0000-0000A91E0000}"/>
    <cellStyle name="Text 2 2 9 2" xfId="8134" xr:uid="{00000000-0005-0000-0000-0000AA1E0000}"/>
    <cellStyle name="Text 2 3" xfId="5750" xr:uid="{00000000-0005-0000-0000-0000AB1E0000}"/>
    <cellStyle name="Text 2 3 2" xfId="6601" xr:uid="{00000000-0005-0000-0000-0000AC1E0000}"/>
    <cellStyle name="Text 2 3 2 2" xfId="7689" xr:uid="{00000000-0005-0000-0000-0000AD1E0000}"/>
    <cellStyle name="Text 2 3 3" xfId="6257" xr:uid="{00000000-0005-0000-0000-0000AE1E0000}"/>
    <cellStyle name="Text 2 3 3 2" xfId="7400" xr:uid="{00000000-0005-0000-0000-0000AF1E0000}"/>
    <cellStyle name="Text 2 3 4" xfId="6211" xr:uid="{00000000-0005-0000-0000-0000B01E0000}"/>
    <cellStyle name="Text 2 3 4 2" xfId="7356" xr:uid="{00000000-0005-0000-0000-0000B11E0000}"/>
    <cellStyle name="Text 2 3 5" xfId="6216" xr:uid="{00000000-0005-0000-0000-0000B21E0000}"/>
    <cellStyle name="Text 2 3 5 2" xfId="7360" xr:uid="{00000000-0005-0000-0000-0000B31E0000}"/>
    <cellStyle name="Text 2 3 6" xfId="6320" xr:uid="{00000000-0005-0000-0000-0000B41E0000}"/>
    <cellStyle name="Text 2 3 6 2" xfId="7462" xr:uid="{00000000-0005-0000-0000-0000B51E0000}"/>
    <cellStyle name="Text 2 3 7" xfId="7233" xr:uid="{00000000-0005-0000-0000-0000B61E0000}"/>
    <cellStyle name="Text 2 4" xfId="6019" xr:uid="{00000000-0005-0000-0000-0000B71E0000}"/>
    <cellStyle name="Text 2 4 2" xfId="6672" xr:uid="{00000000-0005-0000-0000-0000B81E0000}"/>
    <cellStyle name="Text 2 4 2 2" xfId="7749" xr:uid="{00000000-0005-0000-0000-0000B91E0000}"/>
    <cellStyle name="Text 2 4 3" xfId="6823" xr:uid="{00000000-0005-0000-0000-0000BA1E0000}"/>
    <cellStyle name="Text 2 4 3 2" xfId="7880" xr:uid="{00000000-0005-0000-0000-0000BB1E0000}"/>
    <cellStyle name="Text 2 4 4" xfId="6935" xr:uid="{00000000-0005-0000-0000-0000BC1E0000}"/>
    <cellStyle name="Text 2 4 4 2" xfId="7991" xr:uid="{00000000-0005-0000-0000-0000BD1E0000}"/>
    <cellStyle name="Text 2 4 5" xfId="6609" xr:uid="{00000000-0005-0000-0000-0000BE1E0000}"/>
    <cellStyle name="Text 2 4 5 2" xfId="7696" xr:uid="{00000000-0005-0000-0000-0000BF1E0000}"/>
    <cellStyle name="Text 2 4 6" xfId="7090" xr:uid="{00000000-0005-0000-0000-0000C01E0000}"/>
    <cellStyle name="Text 2 4 6 2" xfId="8141" xr:uid="{00000000-0005-0000-0000-0000C11E0000}"/>
    <cellStyle name="Text 2 4 7" xfId="7254" xr:uid="{00000000-0005-0000-0000-0000C21E0000}"/>
    <cellStyle name="Text 2 5" xfId="5678" xr:uid="{00000000-0005-0000-0000-0000C31E0000}"/>
    <cellStyle name="Text 2 5 2" xfId="6530" xr:uid="{00000000-0005-0000-0000-0000C41E0000}"/>
    <cellStyle name="Text 2 5 2 2" xfId="7637" xr:uid="{00000000-0005-0000-0000-0000C51E0000}"/>
    <cellStyle name="Text 2 5 3" xfId="6391" xr:uid="{00000000-0005-0000-0000-0000C61E0000}"/>
    <cellStyle name="Text 2 5 3 2" xfId="7522" xr:uid="{00000000-0005-0000-0000-0000C71E0000}"/>
    <cellStyle name="Text 2 5 4" xfId="6495" xr:uid="{00000000-0005-0000-0000-0000C81E0000}"/>
    <cellStyle name="Text 2 5 4 2" xfId="7608" xr:uid="{00000000-0005-0000-0000-0000C91E0000}"/>
    <cellStyle name="Text 2 5 5" xfId="6419" xr:uid="{00000000-0005-0000-0000-0000CA1E0000}"/>
    <cellStyle name="Text 2 5 5 2" xfId="7546" xr:uid="{00000000-0005-0000-0000-0000CB1E0000}"/>
    <cellStyle name="Text 2 5 6" xfId="6473" xr:uid="{00000000-0005-0000-0000-0000CC1E0000}"/>
    <cellStyle name="Text 2 5 6 2" xfId="7591" xr:uid="{00000000-0005-0000-0000-0000CD1E0000}"/>
    <cellStyle name="Text 2 5 7" xfId="7204" xr:uid="{00000000-0005-0000-0000-0000CE1E0000}"/>
    <cellStyle name="Text 2 6" xfId="6175" xr:uid="{00000000-0005-0000-0000-0000CF1E0000}"/>
    <cellStyle name="Text 2 6 2" xfId="6784" xr:uid="{00000000-0005-0000-0000-0000D01E0000}"/>
    <cellStyle name="Text 2 6 2 2" xfId="7841" xr:uid="{00000000-0005-0000-0000-0000D11E0000}"/>
    <cellStyle name="Text 2 6 3" xfId="6920" xr:uid="{00000000-0005-0000-0000-0000D21E0000}"/>
    <cellStyle name="Text 2 6 3 2" xfId="7976" xr:uid="{00000000-0005-0000-0000-0000D31E0000}"/>
    <cellStyle name="Text 2 6 4" xfId="7072" xr:uid="{00000000-0005-0000-0000-0000D41E0000}"/>
    <cellStyle name="Text 2 6 4 2" xfId="8127" xr:uid="{00000000-0005-0000-0000-0000D51E0000}"/>
    <cellStyle name="Text 2 6 5" xfId="7180" xr:uid="{00000000-0005-0000-0000-0000D61E0000}"/>
    <cellStyle name="Text 2 6 5 2" xfId="8213" xr:uid="{00000000-0005-0000-0000-0000D71E0000}"/>
    <cellStyle name="Text 2 7" xfId="6379" xr:uid="{00000000-0005-0000-0000-0000D81E0000}"/>
    <cellStyle name="Text 2 7 2" xfId="7512" xr:uid="{00000000-0005-0000-0000-0000D91E0000}"/>
    <cellStyle name="Text 2 8" xfId="6318" xr:uid="{00000000-0005-0000-0000-0000DA1E0000}"/>
    <cellStyle name="Text 2 8 2" xfId="7460" xr:uid="{00000000-0005-0000-0000-0000DB1E0000}"/>
    <cellStyle name="Text 2 9" xfId="6471" xr:uid="{00000000-0005-0000-0000-0000DC1E0000}"/>
    <cellStyle name="Text 2 9 2" xfId="7589" xr:uid="{00000000-0005-0000-0000-0000DD1E0000}"/>
    <cellStyle name="Text 3" xfId="5098" xr:uid="{00000000-0005-0000-0000-0000DE1E0000}"/>
    <cellStyle name="Text 3 10" xfId="7240" xr:uid="{00000000-0005-0000-0000-0000DF1E0000}"/>
    <cellStyle name="Text 3 11" xfId="5997" xr:uid="{00000000-0005-0000-0000-0000E01E0000}"/>
    <cellStyle name="Text 3 2" xfId="5118" xr:uid="{00000000-0005-0000-0000-0000E11E0000}"/>
    <cellStyle name="Text 3 2 2" xfId="6704" xr:uid="{00000000-0005-0000-0000-0000E21E0000}"/>
    <cellStyle name="Text 3 2 2 2" xfId="7773" xr:uid="{00000000-0005-0000-0000-0000E31E0000}"/>
    <cellStyle name="Text 3 2 3" xfId="6848" xr:uid="{00000000-0005-0000-0000-0000E41E0000}"/>
    <cellStyle name="Text 3 2 3 2" xfId="7905" xr:uid="{00000000-0005-0000-0000-0000E51E0000}"/>
    <cellStyle name="Text 3 2 4" xfId="6955" xr:uid="{00000000-0005-0000-0000-0000E61E0000}"/>
    <cellStyle name="Text 3 2 4 2" xfId="8011" xr:uid="{00000000-0005-0000-0000-0000E71E0000}"/>
    <cellStyle name="Text 3 2 5" xfId="7012" xr:uid="{00000000-0005-0000-0000-0000E81E0000}"/>
    <cellStyle name="Text 3 2 5 2" xfId="8067" xr:uid="{00000000-0005-0000-0000-0000E91E0000}"/>
    <cellStyle name="Text 3 2 6" xfId="7117" xr:uid="{00000000-0005-0000-0000-0000EA1E0000}"/>
    <cellStyle name="Text 3 2 6 2" xfId="8160" xr:uid="{00000000-0005-0000-0000-0000EB1E0000}"/>
    <cellStyle name="Text 3 2 7" xfId="7273" xr:uid="{00000000-0005-0000-0000-0000EC1E0000}"/>
    <cellStyle name="Text 3 2 8" xfId="6051" xr:uid="{00000000-0005-0000-0000-0000ED1E0000}"/>
    <cellStyle name="Text 3 3" xfId="6074" xr:uid="{00000000-0005-0000-0000-0000EE1E0000}"/>
    <cellStyle name="Text 3 3 2" xfId="6731" xr:uid="{00000000-0005-0000-0000-0000EF1E0000}"/>
    <cellStyle name="Text 3 3 2 2" xfId="7796" xr:uid="{00000000-0005-0000-0000-0000F01E0000}"/>
    <cellStyle name="Text 3 3 3" xfId="6871" xr:uid="{00000000-0005-0000-0000-0000F11E0000}"/>
    <cellStyle name="Text 3 3 3 2" xfId="7928" xr:uid="{00000000-0005-0000-0000-0000F21E0000}"/>
    <cellStyle name="Text 3 3 4" xfId="6976" xr:uid="{00000000-0005-0000-0000-0000F31E0000}"/>
    <cellStyle name="Text 3 3 4 2" xfId="8032" xr:uid="{00000000-0005-0000-0000-0000F41E0000}"/>
    <cellStyle name="Text 3 3 5" xfId="7035" xr:uid="{00000000-0005-0000-0000-0000F51E0000}"/>
    <cellStyle name="Text 3 3 5 2" xfId="8090" xr:uid="{00000000-0005-0000-0000-0000F61E0000}"/>
    <cellStyle name="Text 3 3 6" xfId="7141" xr:uid="{00000000-0005-0000-0000-0000F71E0000}"/>
    <cellStyle name="Text 3 3 6 2" xfId="8180" xr:uid="{00000000-0005-0000-0000-0000F81E0000}"/>
    <cellStyle name="Text 3 3 7" xfId="7293" xr:uid="{00000000-0005-0000-0000-0000F91E0000}"/>
    <cellStyle name="Text 3 4" xfId="6099" xr:uid="{00000000-0005-0000-0000-0000FA1E0000}"/>
    <cellStyle name="Text 3 4 2" xfId="6756" xr:uid="{00000000-0005-0000-0000-0000FB1E0000}"/>
    <cellStyle name="Text 3 4 2 2" xfId="7817" xr:uid="{00000000-0005-0000-0000-0000FC1E0000}"/>
    <cellStyle name="Text 3 4 3" xfId="6892" xr:uid="{00000000-0005-0000-0000-0000FD1E0000}"/>
    <cellStyle name="Text 3 4 3 2" xfId="7949" xr:uid="{00000000-0005-0000-0000-0000FE1E0000}"/>
    <cellStyle name="Text 3 4 4" xfId="6995" xr:uid="{00000000-0005-0000-0000-0000FF1E0000}"/>
    <cellStyle name="Text 3 4 4 2" xfId="8051" xr:uid="{00000000-0005-0000-0000-0000001F0000}"/>
    <cellStyle name="Text 3 4 5" xfId="7056" xr:uid="{00000000-0005-0000-0000-0000011F0000}"/>
    <cellStyle name="Text 3 4 5 2" xfId="8111" xr:uid="{00000000-0005-0000-0000-0000021F0000}"/>
    <cellStyle name="Text 3 4 6" xfId="7163" xr:uid="{00000000-0005-0000-0000-0000031F0000}"/>
    <cellStyle name="Text 3 4 6 2" xfId="8198" xr:uid="{00000000-0005-0000-0000-0000041F0000}"/>
    <cellStyle name="Text 3 4 7" xfId="7311" xr:uid="{00000000-0005-0000-0000-0000051F0000}"/>
    <cellStyle name="Text 3 5" xfId="6649" xr:uid="{00000000-0005-0000-0000-0000061F0000}"/>
    <cellStyle name="Text 3 5 2" xfId="7730" xr:uid="{00000000-0005-0000-0000-0000071F0000}"/>
    <cellStyle name="Text 3 6" xfId="6802" xr:uid="{00000000-0005-0000-0000-0000081F0000}"/>
    <cellStyle name="Text 3 6 2" xfId="7859" xr:uid="{00000000-0005-0000-0000-0000091F0000}"/>
    <cellStyle name="Text 3 7" xfId="6921" xr:uid="{00000000-0005-0000-0000-00000A1F0000}"/>
    <cellStyle name="Text 3 7 2" xfId="7977" xr:uid="{00000000-0005-0000-0000-00000B1F0000}"/>
    <cellStyle name="Text 3 8" xfId="6223" xr:uid="{00000000-0005-0000-0000-00000C1F0000}"/>
    <cellStyle name="Text 3 8 2" xfId="7367" xr:uid="{00000000-0005-0000-0000-00000D1F0000}"/>
    <cellStyle name="Text 3 9" xfId="6623" xr:uid="{00000000-0005-0000-0000-00000E1F0000}"/>
    <cellStyle name="Text 3 9 2" xfId="7709" xr:uid="{00000000-0005-0000-0000-00000F1F0000}"/>
    <cellStyle name="Text 4" xfId="4023" xr:uid="{00000000-0005-0000-0000-0000101F0000}"/>
    <cellStyle name="Text 4 2" xfId="6582" xr:uid="{00000000-0005-0000-0000-0000111F0000}"/>
    <cellStyle name="Text 4 2 2" xfId="7674" xr:uid="{00000000-0005-0000-0000-0000121F0000}"/>
    <cellStyle name="Text 4 3" xfId="6203" xr:uid="{00000000-0005-0000-0000-0000131F0000}"/>
    <cellStyle name="Text 4 3 2" xfId="7348" xr:uid="{00000000-0005-0000-0000-0000141F0000}"/>
    <cellStyle name="Text 4 4" xfId="6422" xr:uid="{00000000-0005-0000-0000-0000151F0000}"/>
    <cellStyle name="Text 4 4 2" xfId="7548" xr:uid="{00000000-0005-0000-0000-0000161F0000}"/>
    <cellStyle name="Text 4 5" xfId="6805" xr:uid="{00000000-0005-0000-0000-0000171F0000}"/>
    <cellStyle name="Text 4 5 2" xfId="7862" xr:uid="{00000000-0005-0000-0000-0000181F0000}"/>
    <cellStyle name="Text 4 6" xfId="6907" xr:uid="{00000000-0005-0000-0000-0000191F0000}"/>
    <cellStyle name="Text 4 6 2" xfId="7964" xr:uid="{00000000-0005-0000-0000-00001A1F0000}"/>
    <cellStyle name="Text 4 7" xfId="7225" xr:uid="{00000000-0005-0000-0000-00001B1F0000}"/>
    <cellStyle name="Text 4 8" xfId="5731" xr:uid="{00000000-0005-0000-0000-00001C1F0000}"/>
    <cellStyle name="Text 5" xfId="5737" xr:uid="{00000000-0005-0000-0000-00001D1F0000}"/>
    <cellStyle name="Text 5 2" xfId="6588" xr:uid="{00000000-0005-0000-0000-00001E1F0000}"/>
    <cellStyle name="Text 5 2 2" xfId="7679" xr:uid="{00000000-0005-0000-0000-00001F1F0000}"/>
    <cellStyle name="Text 5 3" xfId="6265" xr:uid="{00000000-0005-0000-0000-0000201F0000}"/>
    <cellStyle name="Text 5 3 2" xfId="7408" xr:uid="{00000000-0005-0000-0000-0000211F0000}"/>
    <cellStyle name="Text 5 4" xfId="6329" xr:uid="{00000000-0005-0000-0000-0000221F0000}"/>
    <cellStyle name="Text 5 4 2" xfId="7471" xr:uid="{00000000-0005-0000-0000-0000231F0000}"/>
    <cellStyle name="Text 5 5" xfId="6618" xr:uid="{00000000-0005-0000-0000-0000241F0000}"/>
    <cellStyle name="Text 5 5 2" xfId="7704" xr:uid="{00000000-0005-0000-0000-0000251F0000}"/>
    <cellStyle name="Text 5 6" xfId="6188" xr:uid="{00000000-0005-0000-0000-0000261F0000}"/>
    <cellStyle name="Text 5 6 2" xfId="7334" xr:uid="{00000000-0005-0000-0000-0000271F0000}"/>
    <cellStyle name="Text 5 7" xfId="7226" xr:uid="{00000000-0005-0000-0000-0000281F0000}"/>
    <cellStyle name="Text 6" xfId="6029" xr:uid="{00000000-0005-0000-0000-0000291F0000}"/>
    <cellStyle name="Text 6 2" xfId="6682" xr:uid="{00000000-0005-0000-0000-00002A1F0000}"/>
    <cellStyle name="Text 6 2 2" xfId="7756" xr:uid="{00000000-0005-0000-0000-00002B1F0000}"/>
    <cellStyle name="Text 6 3" xfId="6830" xr:uid="{00000000-0005-0000-0000-00002C1F0000}"/>
    <cellStyle name="Text 6 3 2" xfId="7887" xr:uid="{00000000-0005-0000-0000-00002D1F0000}"/>
    <cellStyle name="Text 6 4" xfId="6940" xr:uid="{00000000-0005-0000-0000-00002E1F0000}"/>
    <cellStyle name="Text 6 4 2" xfId="7996" xr:uid="{00000000-0005-0000-0000-00002F1F0000}"/>
    <cellStyle name="Text 6 5" xfId="6464" xr:uid="{00000000-0005-0000-0000-0000301F0000}"/>
    <cellStyle name="Text 6 5 2" xfId="7584" xr:uid="{00000000-0005-0000-0000-0000311F0000}"/>
    <cellStyle name="Text 6 6" xfId="7098" xr:uid="{00000000-0005-0000-0000-0000321F0000}"/>
    <cellStyle name="Text 6 6 2" xfId="8146" xr:uid="{00000000-0005-0000-0000-0000331F0000}"/>
    <cellStyle name="Text 6 7" xfId="7259" xr:uid="{00000000-0005-0000-0000-0000341F0000}"/>
    <cellStyle name="Text 7" xfId="6617" xr:uid="{00000000-0005-0000-0000-0000351F0000}"/>
    <cellStyle name="Text 7 2" xfId="7703" xr:uid="{00000000-0005-0000-0000-0000361F0000}"/>
    <cellStyle name="Text Indent A" xfId="3737" xr:uid="{00000000-0005-0000-0000-0000371F0000}"/>
    <cellStyle name="Text Indent B" xfId="3738" xr:uid="{00000000-0005-0000-0000-0000381F0000}"/>
    <cellStyle name="Text Indent B 2" xfId="3739" xr:uid="{00000000-0005-0000-0000-0000391F0000}"/>
    <cellStyle name="Text Indent B 2 2" xfId="3740" xr:uid="{00000000-0005-0000-0000-00003A1F0000}"/>
    <cellStyle name="Text Indent B 3" xfId="3741" xr:uid="{00000000-0005-0000-0000-00003B1F0000}"/>
    <cellStyle name="Text Indent B 3 2" xfId="3742" xr:uid="{00000000-0005-0000-0000-00003C1F0000}"/>
    <cellStyle name="Text Indent B 4" xfId="3743" xr:uid="{00000000-0005-0000-0000-00003D1F0000}"/>
    <cellStyle name="Text Indent B 4 2" xfId="3744" xr:uid="{00000000-0005-0000-0000-00003E1F0000}"/>
    <cellStyle name="Text Indent B 5" xfId="3745" xr:uid="{00000000-0005-0000-0000-00003F1F0000}"/>
    <cellStyle name="Text Indent B 5 2" xfId="3746" xr:uid="{00000000-0005-0000-0000-0000401F0000}"/>
    <cellStyle name="Text Indent B 6" xfId="3747" xr:uid="{00000000-0005-0000-0000-0000411F0000}"/>
    <cellStyle name="Text Indent B_Copy of Load schedule REGUS" xfId="3748" xr:uid="{00000000-0005-0000-0000-0000421F0000}"/>
    <cellStyle name="Text Indent C" xfId="3749" xr:uid="{00000000-0005-0000-0000-0000431F0000}"/>
    <cellStyle name="Text Indent C 2" xfId="3750" xr:uid="{00000000-0005-0000-0000-0000441F0000}"/>
    <cellStyle name="Text Indent C 2 2" xfId="3751" xr:uid="{00000000-0005-0000-0000-0000451F0000}"/>
    <cellStyle name="Text Indent C 3" xfId="3752" xr:uid="{00000000-0005-0000-0000-0000461F0000}"/>
    <cellStyle name="Text Indent C 3 2" xfId="3753" xr:uid="{00000000-0005-0000-0000-0000471F0000}"/>
    <cellStyle name="Text Indent C 4" xfId="3754" xr:uid="{00000000-0005-0000-0000-0000481F0000}"/>
    <cellStyle name="Text Indent C 4 2" xfId="3755" xr:uid="{00000000-0005-0000-0000-0000491F0000}"/>
    <cellStyle name="Text Indent C 5" xfId="3756" xr:uid="{00000000-0005-0000-0000-00004A1F0000}"/>
    <cellStyle name="Text Indent C 5 2" xfId="3757" xr:uid="{00000000-0005-0000-0000-00004B1F0000}"/>
    <cellStyle name="Text Indent C 6" xfId="3758" xr:uid="{00000000-0005-0000-0000-00004C1F0000}"/>
    <cellStyle name="Text Indent C_Copy of Load schedule REGUS" xfId="3759" xr:uid="{00000000-0005-0000-0000-00004D1F0000}"/>
    <cellStyle name="Title" xfId="3793" builtinId="15" customBuiltin="1"/>
    <cellStyle name="Title 2" xfId="383" xr:uid="{00000000-0005-0000-0000-00004F1F0000}"/>
    <cellStyle name="Title 2 2" xfId="3760" xr:uid="{00000000-0005-0000-0000-0000501F0000}"/>
    <cellStyle name="Title 2 2 2" xfId="5650" xr:uid="{00000000-0005-0000-0000-0000511F0000}"/>
    <cellStyle name="Title 3" xfId="5152" xr:uid="{00000000-0005-0000-0000-0000521F0000}"/>
    <cellStyle name="Total" xfId="317" builtinId="25" customBuiltin="1"/>
    <cellStyle name="Total 2" xfId="223" xr:uid="{00000000-0005-0000-0000-0000541F0000}"/>
    <cellStyle name="Total 2 10" xfId="6170" xr:uid="{00000000-0005-0000-0000-0000551F0000}"/>
    <cellStyle name="Total 2 10 2" xfId="6779" xr:uid="{00000000-0005-0000-0000-0000561F0000}"/>
    <cellStyle name="Total 2 10 2 2" xfId="7836" xr:uid="{00000000-0005-0000-0000-0000571F0000}"/>
    <cellStyle name="Total 2 10 3" xfId="7007" xr:uid="{00000000-0005-0000-0000-0000581F0000}"/>
    <cellStyle name="Total 2 10 3 2" xfId="8062" xr:uid="{00000000-0005-0000-0000-0000591F0000}"/>
    <cellStyle name="Total 2 10 4" xfId="7175" xr:uid="{00000000-0005-0000-0000-00005A1F0000}"/>
    <cellStyle name="Total 2 10 4 2" xfId="8208" xr:uid="{00000000-0005-0000-0000-00005B1F0000}"/>
    <cellStyle name="Total 2 10 5" xfId="7321" xr:uid="{00000000-0005-0000-0000-00005C1F0000}"/>
    <cellStyle name="Total 2 11" xfId="6237" xr:uid="{00000000-0005-0000-0000-00005D1F0000}"/>
    <cellStyle name="Total 2 11 2" xfId="7380" xr:uid="{00000000-0005-0000-0000-00005E1F0000}"/>
    <cellStyle name="Total 2 12" xfId="6429" xr:uid="{00000000-0005-0000-0000-00005F1F0000}"/>
    <cellStyle name="Total 2 12 2" xfId="7555" xr:uid="{00000000-0005-0000-0000-0000601F0000}"/>
    <cellStyle name="Total 2 13" xfId="6381" xr:uid="{00000000-0005-0000-0000-0000611F0000}"/>
    <cellStyle name="Total 2 13 2" xfId="7514" xr:uid="{00000000-0005-0000-0000-0000621F0000}"/>
    <cellStyle name="Total 2 14" xfId="8432" xr:uid="{00000000-0005-0000-0000-0000631F0000}"/>
    <cellStyle name="Total 2 2" xfId="385" xr:uid="{00000000-0005-0000-0000-0000641F0000}"/>
    <cellStyle name="Total 2 2 10" xfId="8224" xr:uid="{00000000-0005-0000-0000-0000651F0000}"/>
    <cellStyle name="Total 2 2 2" xfId="386" xr:uid="{00000000-0005-0000-0000-0000661F0000}"/>
    <cellStyle name="Total 2 2 2 10" xfId="8225" xr:uid="{00000000-0005-0000-0000-0000671F0000}"/>
    <cellStyle name="Total 2 2 2 2" xfId="3764" xr:uid="{00000000-0005-0000-0000-0000681F0000}"/>
    <cellStyle name="Total 2 2 2 2 2" xfId="5105" xr:uid="{00000000-0005-0000-0000-0000691F0000}"/>
    <cellStyle name="Total 2 2 2 2 2 2" xfId="6709" xr:uid="{00000000-0005-0000-0000-00006A1F0000}"/>
    <cellStyle name="Total 2 2 2 2 2 2 2" xfId="7777" xr:uid="{00000000-0005-0000-0000-00006B1F0000}"/>
    <cellStyle name="Total 2 2 2 2 2 3" xfId="6852" xr:uid="{00000000-0005-0000-0000-00006C1F0000}"/>
    <cellStyle name="Total 2 2 2 2 2 3 2" xfId="7909" xr:uid="{00000000-0005-0000-0000-00006D1F0000}"/>
    <cellStyle name="Total 2 2 2 2 2 4" xfId="7016" xr:uid="{00000000-0005-0000-0000-00006E1F0000}"/>
    <cellStyle name="Total 2 2 2 2 2 4 2" xfId="8071" xr:uid="{00000000-0005-0000-0000-00006F1F0000}"/>
    <cellStyle name="Total 2 2 2 2 2 5" xfId="6056" xr:uid="{00000000-0005-0000-0000-0000701F0000}"/>
    <cellStyle name="Total 2 2 2 2 3" xfId="5126" xr:uid="{00000000-0005-0000-0000-0000711F0000}"/>
    <cellStyle name="Total 2 2 2 2 3 2" xfId="6737" xr:uid="{00000000-0005-0000-0000-0000721F0000}"/>
    <cellStyle name="Total 2 2 2 2 3 2 2" xfId="7800" xr:uid="{00000000-0005-0000-0000-0000731F0000}"/>
    <cellStyle name="Total 2 2 2 2 3 3" xfId="6875" xr:uid="{00000000-0005-0000-0000-0000741F0000}"/>
    <cellStyle name="Total 2 2 2 2 3 3 2" xfId="7932" xr:uid="{00000000-0005-0000-0000-0000751F0000}"/>
    <cellStyle name="Total 2 2 2 2 3 4" xfId="7039" xr:uid="{00000000-0005-0000-0000-0000761F0000}"/>
    <cellStyle name="Total 2 2 2 2 3 4 2" xfId="8094" xr:uid="{00000000-0005-0000-0000-0000771F0000}"/>
    <cellStyle name="Total 2 2 2 2 3 5" xfId="6080" xr:uid="{00000000-0005-0000-0000-0000781F0000}"/>
    <cellStyle name="Total 2 2 2 2 4" xfId="6103" xr:uid="{00000000-0005-0000-0000-0000791F0000}"/>
    <cellStyle name="Total 2 2 2 2 4 2" xfId="6760" xr:uid="{00000000-0005-0000-0000-00007A1F0000}"/>
    <cellStyle name="Total 2 2 2 2 4 2 2" xfId="7820" xr:uid="{00000000-0005-0000-0000-00007B1F0000}"/>
    <cellStyle name="Total 2 2 2 2 4 3" xfId="6895" xr:uid="{00000000-0005-0000-0000-00007C1F0000}"/>
    <cellStyle name="Total 2 2 2 2 4 3 2" xfId="7952" xr:uid="{00000000-0005-0000-0000-00007D1F0000}"/>
    <cellStyle name="Total 2 2 2 2 4 4" xfId="7059" xr:uid="{00000000-0005-0000-0000-00007E1F0000}"/>
    <cellStyle name="Total 2 2 2 2 4 4 2" xfId="8114" xr:uid="{00000000-0005-0000-0000-00007F1F0000}"/>
    <cellStyle name="Total 2 2 2 2 5" xfId="6653" xr:uid="{00000000-0005-0000-0000-0000801F0000}"/>
    <cellStyle name="Total 2 2 2 2 5 2" xfId="7733" xr:uid="{00000000-0005-0000-0000-0000811F0000}"/>
    <cellStyle name="Total 2 2 2 2 6" xfId="6806" xr:uid="{00000000-0005-0000-0000-0000821F0000}"/>
    <cellStyle name="Total 2 2 2 2 6 2" xfId="7863" xr:uid="{00000000-0005-0000-0000-0000831F0000}"/>
    <cellStyle name="Total 2 2 2 2 7" xfId="6186" xr:uid="{00000000-0005-0000-0000-0000841F0000}"/>
    <cellStyle name="Total 2 2 2 2 7 2" xfId="7332" xr:uid="{00000000-0005-0000-0000-0000851F0000}"/>
    <cellStyle name="Total 2 2 2 2 8" xfId="6006" xr:uid="{00000000-0005-0000-0000-0000861F0000}"/>
    <cellStyle name="Total 2 2 2 2 9" xfId="8437" xr:uid="{00000000-0005-0000-0000-0000871F0000}"/>
    <cellStyle name="Total 2 2 2 3" xfId="4171" xr:uid="{00000000-0005-0000-0000-0000881F0000}"/>
    <cellStyle name="Total 2 2 2 3 2" xfId="6592" xr:uid="{00000000-0005-0000-0000-0000891F0000}"/>
    <cellStyle name="Total 2 2 2 3 2 2" xfId="7681" xr:uid="{00000000-0005-0000-0000-00008A1F0000}"/>
    <cellStyle name="Total 2 2 2 3 3" xfId="6263" xr:uid="{00000000-0005-0000-0000-00008B1F0000}"/>
    <cellStyle name="Total 2 2 2 3 3 2" xfId="7406" xr:uid="{00000000-0005-0000-0000-00008C1F0000}"/>
    <cellStyle name="Total 2 2 2 3 4" xfId="6300" xr:uid="{00000000-0005-0000-0000-00008D1F0000}"/>
    <cellStyle name="Total 2 2 2 3 4 2" xfId="7443" xr:uid="{00000000-0005-0000-0000-00008E1F0000}"/>
    <cellStyle name="Total 2 2 2 3 5" xfId="5741" xr:uid="{00000000-0005-0000-0000-00008F1F0000}"/>
    <cellStyle name="Total 2 2 2 4" xfId="6011" xr:uid="{00000000-0005-0000-0000-0000901F0000}"/>
    <cellStyle name="Total 2 2 2 4 2" xfId="6664" xr:uid="{00000000-0005-0000-0000-0000911F0000}"/>
    <cellStyle name="Total 2 2 2 4 2 2" xfId="7742" xr:uid="{00000000-0005-0000-0000-0000921F0000}"/>
    <cellStyle name="Total 2 2 2 4 3" xfId="6816" xr:uid="{00000000-0005-0000-0000-0000931F0000}"/>
    <cellStyle name="Total 2 2 2 4 3 2" xfId="7873" xr:uid="{00000000-0005-0000-0000-0000941F0000}"/>
    <cellStyle name="Total 2 2 2 4 4" xfId="6414" xr:uid="{00000000-0005-0000-0000-0000951F0000}"/>
    <cellStyle name="Total 2 2 2 4 4 2" xfId="7541" xr:uid="{00000000-0005-0000-0000-0000961F0000}"/>
    <cellStyle name="Total 2 2 2 5" xfId="5691" xr:uid="{00000000-0005-0000-0000-0000971F0000}"/>
    <cellStyle name="Total 2 2 2 5 2" xfId="6542" xr:uid="{00000000-0005-0000-0000-0000981F0000}"/>
    <cellStyle name="Total 2 2 2 5 2 2" xfId="7645" xr:uid="{00000000-0005-0000-0000-0000991F0000}"/>
    <cellStyle name="Total 2 2 2 5 3" xfId="6285" xr:uid="{00000000-0005-0000-0000-00009A1F0000}"/>
    <cellStyle name="Total 2 2 2 5 3 2" xfId="7428" xr:uid="{00000000-0005-0000-0000-00009B1F0000}"/>
    <cellStyle name="Total 2 2 2 5 4" xfId="6331" xr:uid="{00000000-0005-0000-0000-00009C1F0000}"/>
    <cellStyle name="Total 2 2 2 5 4 2" xfId="7472" xr:uid="{00000000-0005-0000-0000-00009D1F0000}"/>
    <cellStyle name="Total 2 2 2 6" xfId="5656" xr:uid="{00000000-0005-0000-0000-00009E1F0000}"/>
    <cellStyle name="Total 2 2 2 6 2" xfId="6507" xr:uid="{00000000-0005-0000-0000-00009F1F0000}"/>
    <cellStyle name="Total 2 2 2 6 2 2" xfId="7618" xr:uid="{00000000-0005-0000-0000-0000A01F0000}"/>
    <cellStyle name="Total 2 2 2 6 3" xfId="6293" xr:uid="{00000000-0005-0000-0000-0000A11F0000}"/>
    <cellStyle name="Total 2 2 2 6 3 2" xfId="7436" xr:uid="{00000000-0005-0000-0000-0000A21F0000}"/>
    <cellStyle name="Total 2 2 2 6 4" xfId="6442" xr:uid="{00000000-0005-0000-0000-0000A31F0000}"/>
    <cellStyle name="Total 2 2 2 6 4 2" xfId="7565" xr:uid="{00000000-0005-0000-0000-0000A41F0000}"/>
    <cellStyle name="Total 2 2 2 7" xfId="6380" xr:uid="{00000000-0005-0000-0000-0000A51F0000}"/>
    <cellStyle name="Total 2 2 2 7 2" xfId="7513" xr:uid="{00000000-0005-0000-0000-0000A61F0000}"/>
    <cellStyle name="Total 2 2 2 8" xfId="6317" xr:uid="{00000000-0005-0000-0000-0000A71F0000}"/>
    <cellStyle name="Total 2 2 2 8 2" xfId="7459" xr:uid="{00000000-0005-0000-0000-0000A81F0000}"/>
    <cellStyle name="Total 2 2 2 9" xfId="6212" xr:uid="{00000000-0005-0000-0000-0000A91F0000}"/>
    <cellStyle name="Total 2 2 2 9 2" xfId="7357" xr:uid="{00000000-0005-0000-0000-0000AA1F0000}"/>
    <cellStyle name="Total 2 2 3" xfId="387" xr:uid="{00000000-0005-0000-0000-0000AB1F0000}"/>
    <cellStyle name="Total 2 2 3 2" xfId="3765" xr:uid="{00000000-0005-0000-0000-0000AC1F0000}"/>
    <cellStyle name="Total 2 2 3 2 2" xfId="6689" xr:uid="{00000000-0005-0000-0000-0000AD1F0000}"/>
    <cellStyle name="Total 2 2 3 2 2 2" xfId="7761" xr:uid="{00000000-0005-0000-0000-0000AE1F0000}"/>
    <cellStyle name="Total 2 2 3 2 3" xfId="6836" xr:uid="{00000000-0005-0000-0000-0000AF1F0000}"/>
    <cellStyle name="Total 2 2 3 2 3 2" xfId="7893" xr:uid="{00000000-0005-0000-0000-0000B01F0000}"/>
    <cellStyle name="Total 2 2 3 2 4" xfId="6611" xr:uid="{00000000-0005-0000-0000-0000B11F0000}"/>
    <cellStyle name="Total 2 2 3 2 4 2" xfId="7698" xr:uid="{00000000-0005-0000-0000-0000B21F0000}"/>
    <cellStyle name="Total 2 2 3 2 5" xfId="6036" xr:uid="{00000000-0005-0000-0000-0000B31F0000}"/>
    <cellStyle name="Total 2 2 3 2 6" xfId="8438" xr:uid="{00000000-0005-0000-0000-0000B41F0000}"/>
    <cellStyle name="Total 2 2 3 3" xfId="5099" xr:uid="{00000000-0005-0000-0000-0000B51F0000}"/>
    <cellStyle name="Total 2 2 3 3 2" xfId="6546" xr:uid="{00000000-0005-0000-0000-0000B61F0000}"/>
    <cellStyle name="Total 2 2 3 3 2 2" xfId="7647" xr:uid="{00000000-0005-0000-0000-0000B71F0000}"/>
    <cellStyle name="Total 2 2 3 3 3" xfId="6284" xr:uid="{00000000-0005-0000-0000-0000B81F0000}"/>
    <cellStyle name="Total 2 2 3 3 3 2" xfId="7427" xr:uid="{00000000-0005-0000-0000-0000B91F0000}"/>
    <cellStyle name="Total 2 2 3 3 4" xfId="6353" xr:uid="{00000000-0005-0000-0000-0000BA1F0000}"/>
    <cellStyle name="Total 2 2 3 3 4 2" xfId="7491" xr:uid="{00000000-0005-0000-0000-0000BB1F0000}"/>
    <cellStyle name="Total 2 2 3 3 5" xfId="5695" xr:uid="{00000000-0005-0000-0000-0000BC1F0000}"/>
    <cellStyle name="Total 2 2 3 4" xfId="5119" xr:uid="{00000000-0005-0000-0000-0000BD1F0000}"/>
    <cellStyle name="Total 2 2 3 4 2" xfId="6541" xr:uid="{00000000-0005-0000-0000-0000BE1F0000}"/>
    <cellStyle name="Total 2 2 3 4 2 2" xfId="7644" xr:uid="{00000000-0005-0000-0000-0000BF1F0000}"/>
    <cellStyle name="Total 2 2 3 4 3" xfId="6286" xr:uid="{00000000-0005-0000-0000-0000C01F0000}"/>
    <cellStyle name="Total 2 2 3 4 3 2" xfId="7429" xr:uid="{00000000-0005-0000-0000-0000C11F0000}"/>
    <cellStyle name="Total 2 2 3 4 4" xfId="6604" xr:uid="{00000000-0005-0000-0000-0000C21F0000}"/>
    <cellStyle name="Total 2 2 3 4 4 2" xfId="7692" xr:uid="{00000000-0005-0000-0000-0000C31F0000}"/>
    <cellStyle name="Total 2 2 3 4 5" xfId="5690" xr:uid="{00000000-0005-0000-0000-0000C41F0000}"/>
    <cellStyle name="Total 2 2 3 5" xfId="6629" xr:uid="{00000000-0005-0000-0000-0000C51F0000}"/>
    <cellStyle name="Total 2 2 3 5 2" xfId="7714" xr:uid="{00000000-0005-0000-0000-0000C61F0000}"/>
    <cellStyle name="Total 2 2 3 6" xfId="6184" xr:uid="{00000000-0005-0000-0000-0000C71F0000}"/>
    <cellStyle name="Total 2 2 3 6 2" xfId="7330" xr:uid="{00000000-0005-0000-0000-0000C81F0000}"/>
    <cellStyle name="Total 2 2 3 7" xfId="6632" xr:uid="{00000000-0005-0000-0000-0000C91F0000}"/>
    <cellStyle name="Total 2 2 3 7 2" xfId="7716" xr:uid="{00000000-0005-0000-0000-0000CA1F0000}"/>
    <cellStyle name="Total 2 2 3 8" xfId="5912" xr:uid="{00000000-0005-0000-0000-0000CB1F0000}"/>
    <cellStyle name="Total 2 2 3 9" xfId="8226" xr:uid="{00000000-0005-0000-0000-0000CC1F0000}"/>
    <cellStyle name="Total 2 2 4" xfId="434" xr:uid="{00000000-0005-0000-0000-0000CD1F0000}"/>
    <cellStyle name="Total 2 2 4 2" xfId="6540" xr:uid="{00000000-0005-0000-0000-0000CE1F0000}"/>
    <cellStyle name="Total 2 2 4 2 2" xfId="7643" xr:uid="{00000000-0005-0000-0000-0000CF1F0000}"/>
    <cellStyle name="Total 2 2 4 3" xfId="6287" xr:uid="{00000000-0005-0000-0000-0000D01F0000}"/>
    <cellStyle name="Total 2 2 4 3 2" xfId="7430" xr:uid="{00000000-0005-0000-0000-0000D11F0000}"/>
    <cellStyle name="Total 2 2 4 4" xfId="6314" xr:uid="{00000000-0005-0000-0000-0000D21F0000}"/>
    <cellStyle name="Total 2 2 4 4 2" xfId="7456" xr:uid="{00000000-0005-0000-0000-0000D31F0000}"/>
    <cellStyle name="Total 2 2 4 5" xfId="5689" xr:uid="{00000000-0005-0000-0000-0000D41F0000}"/>
    <cellStyle name="Total 2 2 4 6" xfId="8233" xr:uid="{00000000-0005-0000-0000-0000D51F0000}"/>
    <cellStyle name="Total 2 2 5" xfId="391" xr:uid="{00000000-0005-0000-0000-0000D61F0000}"/>
    <cellStyle name="Total 2 2 5 2" xfId="6570" xr:uid="{00000000-0005-0000-0000-0000D71F0000}"/>
    <cellStyle name="Total 2 2 5 2 2" xfId="7664" xr:uid="{00000000-0005-0000-0000-0000D81F0000}"/>
    <cellStyle name="Total 2 2 5 3" xfId="6199" xr:uid="{00000000-0005-0000-0000-0000D91F0000}"/>
    <cellStyle name="Total 2 2 5 3 2" xfId="7345" xr:uid="{00000000-0005-0000-0000-0000DA1F0000}"/>
    <cellStyle name="Total 2 2 5 4" xfId="6501" xr:uid="{00000000-0005-0000-0000-0000DB1F0000}"/>
    <cellStyle name="Total 2 2 5 4 2" xfId="7613" xr:uid="{00000000-0005-0000-0000-0000DC1F0000}"/>
    <cellStyle name="Total 2 2 5 5" xfId="5719" xr:uid="{00000000-0005-0000-0000-0000DD1F0000}"/>
    <cellStyle name="Total 2 2 5 6" xfId="8228" xr:uid="{00000000-0005-0000-0000-0000DE1F0000}"/>
    <cellStyle name="Total 2 2 6" xfId="451" xr:uid="{00000000-0005-0000-0000-0000DF1F0000}"/>
    <cellStyle name="Total 2 2 6 2" xfId="6584" xr:uid="{00000000-0005-0000-0000-0000E01F0000}"/>
    <cellStyle name="Total 2 2 6 2 2" xfId="7676" xr:uid="{00000000-0005-0000-0000-0000E11F0000}"/>
    <cellStyle name="Total 2 2 6 3" xfId="6268" xr:uid="{00000000-0005-0000-0000-0000E21F0000}"/>
    <cellStyle name="Total 2 2 6 3 2" xfId="7411" xr:uid="{00000000-0005-0000-0000-0000E31F0000}"/>
    <cellStyle name="Total 2 2 6 4" xfId="6193" xr:uid="{00000000-0005-0000-0000-0000E41F0000}"/>
    <cellStyle name="Total 2 2 6 4 2" xfId="7339" xr:uid="{00000000-0005-0000-0000-0000E51F0000}"/>
    <cellStyle name="Total 2 2 6 5" xfId="5733" xr:uid="{00000000-0005-0000-0000-0000E61F0000}"/>
    <cellStyle name="Total 2 2 6 6" xfId="8238" xr:uid="{00000000-0005-0000-0000-0000E71F0000}"/>
    <cellStyle name="Total 2 2 7" xfId="449" xr:uid="{00000000-0005-0000-0000-0000E81F0000}"/>
    <cellStyle name="Total 2 2 7 2" xfId="6470" xr:uid="{00000000-0005-0000-0000-0000E91F0000}"/>
    <cellStyle name="Total 2 2 7 2 2" xfId="7588" xr:uid="{00000000-0005-0000-0000-0000EA1F0000}"/>
    <cellStyle name="Total 2 2 7 3" xfId="6307" xr:uid="{00000000-0005-0000-0000-0000EB1F0000}"/>
    <cellStyle name="Total 2 2 7 3 2" xfId="7449" xr:uid="{00000000-0005-0000-0000-0000EC1F0000}"/>
    <cellStyle name="Total 2 2 7 4" xfId="6426" xr:uid="{00000000-0005-0000-0000-0000ED1F0000}"/>
    <cellStyle name="Total 2 2 7 4 2" xfId="7552" xr:uid="{00000000-0005-0000-0000-0000EE1F0000}"/>
    <cellStyle name="Total 2 2 7 5" xfId="5482" xr:uid="{00000000-0005-0000-0000-0000EF1F0000}"/>
    <cellStyle name="Total 2 2 7 6" xfId="8236" xr:uid="{00000000-0005-0000-0000-0000F01F0000}"/>
    <cellStyle name="Total 2 2 8" xfId="3763" xr:uid="{00000000-0005-0000-0000-0000F11F0000}"/>
    <cellStyle name="Total 2 2 8 2" xfId="6785" xr:uid="{00000000-0005-0000-0000-0000F21F0000}"/>
    <cellStyle name="Total 2 2 8 2 2" xfId="7842" xr:uid="{00000000-0005-0000-0000-0000F31F0000}"/>
    <cellStyle name="Total 2 2 8 3" xfId="7008" xr:uid="{00000000-0005-0000-0000-0000F41F0000}"/>
    <cellStyle name="Total 2 2 8 3 2" xfId="8063" xr:uid="{00000000-0005-0000-0000-0000F51F0000}"/>
    <cellStyle name="Total 2 2 8 4" xfId="7181" xr:uid="{00000000-0005-0000-0000-0000F61F0000}"/>
    <cellStyle name="Total 2 2 8 4 2" xfId="8214" xr:uid="{00000000-0005-0000-0000-0000F71F0000}"/>
    <cellStyle name="Total 2 2 8 5" xfId="7322" xr:uid="{00000000-0005-0000-0000-0000F81F0000}"/>
    <cellStyle name="Total 2 2 8 6" xfId="6176" xr:uid="{00000000-0005-0000-0000-0000F91F0000}"/>
    <cellStyle name="Total 2 2 8 7" xfId="8436" xr:uid="{00000000-0005-0000-0000-0000FA1F0000}"/>
    <cellStyle name="Total 2 2 9" xfId="4024" xr:uid="{00000000-0005-0000-0000-0000FB1F0000}"/>
    <cellStyle name="Total 2 3" xfId="388" xr:uid="{00000000-0005-0000-0000-0000FC1F0000}"/>
    <cellStyle name="Total 2 3 10" xfId="6181" xr:uid="{00000000-0005-0000-0000-0000FD1F0000}"/>
    <cellStyle name="Total 2 3 10 2" xfId="7327" xr:uid="{00000000-0005-0000-0000-0000FE1F0000}"/>
    <cellStyle name="Total 2 3 2" xfId="3766" xr:uid="{00000000-0005-0000-0000-0000FF1F0000}"/>
    <cellStyle name="Total 2 3 2 2" xfId="5121" xr:uid="{00000000-0005-0000-0000-000000200000}"/>
    <cellStyle name="Total 2 3 2 2 2" xfId="6062" xr:uid="{00000000-0005-0000-0000-000001200000}"/>
    <cellStyle name="Total 2 3 2 2 2 2" xfId="6719" xr:uid="{00000000-0005-0000-0000-000002200000}"/>
    <cellStyle name="Total 2 3 2 2 2 2 2" xfId="7786" xr:uid="{00000000-0005-0000-0000-000003200000}"/>
    <cellStyle name="Total 2 3 2 2 2 3" xfId="6861" xr:uid="{00000000-0005-0000-0000-000004200000}"/>
    <cellStyle name="Total 2 3 2 2 2 3 2" xfId="7918" xr:uid="{00000000-0005-0000-0000-000005200000}"/>
    <cellStyle name="Total 2 3 2 2 2 4" xfId="7025" xr:uid="{00000000-0005-0000-0000-000006200000}"/>
    <cellStyle name="Total 2 3 2 2 2 4 2" xfId="8080" xr:uid="{00000000-0005-0000-0000-000007200000}"/>
    <cellStyle name="Total 2 3 2 2 3" xfId="6090" xr:uid="{00000000-0005-0000-0000-000008200000}"/>
    <cellStyle name="Total 2 3 2 2 3 2" xfId="6747" xr:uid="{00000000-0005-0000-0000-000009200000}"/>
    <cellStyle name="Total 2 3 2 2 3 2 2" xfId="7809" xr:uid="{00000000-0005-0000-0000-00000A200000}"/>
    <cellStyle name="Total 2 3 2 2 3 3" xfId="6884" xr:uid="{00000000-0005-0000-0000-00000B200000}"/>
    <cellStyle name="Total 2 3 2 2 3 3 2" xfId="7941" xr:uid="{00000000-0005-0000-0000-00000C200000}"/>
    <cellStyle name="Total 2 3 2 2 3 4" xfId="7048" xr:uid="{00000000-0005-0000-0000-00000D200000}"/>
    <cellStyle name="Total 2 3 2 2 3 4 2" xfId="8103" xr:uid="{00000000-0005-0000-0000-00000E200000}"/>
    <cellStyle name="Total 2 3 2 2 4" xfId="6113" xr:uid="{00000000-0005-0000-0000-00000F200000}"/>
    <cellStyle name="Total 2 3 2 2 4 2" xfId="6770" xr:uid="{00000000-0005-0000-0000-000010200000}"/>
    <cellStyle name="Total 2 3 2 2 4 2 2" xfId="7829" xr:uid="{00000000-0005-0000-0000-000011200000}"/>
    <cellStyle name="Total 2 3 2 2 4 3" xfId="6904" xr:uid="{00000000-0005-0000-0000-000012200000}"/>
    <cellStyle name="Total 2 3 2 2 4 3 2" xfId="7961" xr:uid="{00000000-0005-0000-0000-000013200000}"/>
    <cellStyle name="Total 2 3 2 2 4 4" xfId="7068" xr:uid="{00000000-0005-0000-0000-000014200000}"/>
    <cellStyle name="Total 2 3 2 2 4 4 2" xfId="8123" xr:uid="{00000000-0005-0000-0000-000015200000}"/>
    <cellStyle name="Total 2 3 2 2 5" xfId="6662" xr:uid="{00000000-0005-0000-0000-000016200000}"/>
    <cellStyle name="Total 2 3 2 2 5 2" xfId="7741" xr:uid="{00000000-0005-0000-0000-000017200000}"/>
    <cellStyle name="Total 2 3 2 2 6" xfId="6814" xr:uid="{00000000-0005-0000-0000-000018200000}"/>
    <cellStyle name="Total 2 3 2 2 6 2" xfId="7871" xr:uid="{00000000-0005-0000-0000-000019200000}"/>
    <cellStyle name="Total 2 3 2 2 7" xfId="6227" xr:uid="{00000000-0005-0000-0000-00001A200000}"/>
    <cellStyle name="Total 2 3 2 2 7 2" xfId="7371" xr:uid="{00000000-0005-0000-0000-00001B200000}"/>
    <cellStyle name="Total 2 3 2 2 8" xfId="6009" xr:uid="{00000000-0005-0000-0000-00001C200000}"/>
    <cellStyle name="Total 2 3 2 3" xfId="5751" xr:uid="{00000000-0005-0000-0000-00001D200000}"/>
    <cellStyle name="Total 2 3 2 3 2" xfId="6602" xr:uid="{00000000-0005-0000-0000-00001E200000}"/>
    <cellStyle name="Total 2 3 2 3 2 2" xfId="7690" xr:uid="{00000000-0005-0000-0000-00001F200000}"/>
    <cellStyle name="Total 2 3 2 3 3" xfId="6256" xr:uid="{00000000-0005-0000-0000-000020200000}"/>
    <cellStyle name="Total 2 3 2 3 3 2" xfId="7399" xr:uid="{00000000-0005-0000-0000-000021200000}"/>
    <cellStyle name="Total 2 3 2 3 4" xfId="6402" xr:uid="{00000000-0005-0000-0000-000022200000}"/>
    <cellStyle name="Total 2 3 2 3 4 2" xfId="7531" xr:uid="{00000000-0005-0000-0000-000023200000}"/>
    <cellStyle name="Total 2 3 2 4" xfId="6020" xr:uid="{00000000-0005-0000-0000-000024200000}"/>
    <cellStyle name="Total 2 3 2 4 2" xfId="6673" xr:uid="{00000000-0005-0000-0000-000025200000}"/>
    <cellStyle name="Total 2 3 2 4 2 2" xfId="7750" xr:uid="{00000000-0005-0000-0000-000026200000}"/>
    <cellStyle name="Total 2 3 2 4 3" xfId="6824" xr:uid="{00000000-0005-0000-0000-000027200000}"/>
    <cellStyle name="Total 2 3 2 4 3 2" xfId="7881" xr:uid="{00000000-0005-0000-0000-000028200000}"/>
    <cellStyle name="Total 2 3 2 4 4" xfId="6388" xr:uid="{00000000-0005-0000-0000-000029200000}"/>
    <cellStyle name="Total 2 3 2 4 4 2" xfId="7520" xr:uid="{00000000-0005-0000-0000-00002A200000}"/>
    <cellStyle name="Total 2 3 2 5" xfId="5722" xr:uid="{00000000-0005-0000-0000-00002B200000}"/>
    <cellStyle name="Total 2 3 2 5 2" xfId="6573" xr:uid="{00000000-0005-0000-0000-00002C200000}"/>
    <cellStyle name="Total 2 3 2 5 2 2" xfId="7666" xr:uid="{00000000-0005-0000-0000-00002D200000}"/>
    <cellStyle name="Total 2 3 2 5 3" xfId="6272" xr:uid="{00000000-0005-0000-0000-00002E200000}"/>
    <cellStyle name="Total 2 3 2 5 3 2" xfId="7415" xr:uid="{00000000-0005-0000-0000-00002F200000}"/>
    <cellStyle name="Total 2 3 2 5 4" xfId="6453" xr:uid="{00000000-0005-0000-0000-000030200000}"/>
    <cellStyle name="Total 2 3 2 5 4 2" xfId="7574" xr:uid="{00000000-0005-0000-0000-000031200000}"/>
    <cellStyle name="Total 2 3 2 6" xfId="6512" xr:uid="{00000000-0005-0000-0000-000032200000}"/>
    <cellStyle name="Total 2 3 2 6 2" xfId="7622" xr:uid="{00000000-0005-0000-0000-000033200000}"/>
    <cellStyle name="Total 2 3 2 7" xfId="6651" xr:uid="{00000000-0005-0000-0000-000034200000}"/>
    <cellStyle name="Total 2 3 2 7 2" xfId="7732" xr:uid="{00000000-0005-0000-0000-000035200000}"/>
    <cellStyle name="Total 2 3 2 8" xfId="6327" xr:uid="{00000000-0005-0000-0000-000036200000}"/>
    <cellStyle name="Total 2 3 2 8 2" xfId="7469" xr:uid="{00000000-0005-0000-0000-000037200000}"/>
    <cellStyle name="Total 2 3 2 9" xfId="5659" xr:uid="{00000000-0005-0000-0000-000038200000}"/>
    <cellStyle name="Total 2 3 3" xfId="5998" xr:uid="{00000000-0005-0000-0000-000039200000}"/>
    <cellStyle name="Total 2 3 3 2" xfId="6052" xr:uid="{00000000-0005-0000-0000-00003A200000}"/>
    <cellStyle name="Total 2 3 3 2 2" xfId="6705" xr:uid="{00000000-0005-0000-0000-00003B200000}"/>
    <cellStyle name="Total 2 3 3 2 2 2" xfId="7774" xr:uid="{00000000-0005-0000-0000-00003C200000}"/>
    <cellStyle name="Total 2 3 3 2 3" xfId="6849" xr:uid="{00000000-0005-0000-0000-00003D200000}"/>
    <cellStyle name="Total 2 3 3 2 3 2" xfId="7906" xr:uid="{00000000-0005-0000-0000-00003E200000}"/>
    <cellStyle name="Total 2 3 3 2 4" xfId="7013" xr:uid="{00000000-0005-0000-0000-00003F200000}"/>
    <cellStyle name="Total 2 3 3 2 4 2" xfId="8068" xr:uid="{00000000-0005-0000-0000-000040200000}"/>
    <cellStyle name="Total 2 3 3 3" xfId="6075" xr:uid="{00000000-0005-0000-0000-000041200000}"/>
    <cellStyle name="Total 2 3 3 3 2" xfId="6732" xr:uid="{00000000-0005-0000-0000-000042200000}"/>
    <cellStyle name="Total 2 3 3 3 2 2" xfId="7797" xr:uid="{00000000-0005-0000-0000-000043200000}"/>
    <cellStyle name="Total 2 3 3 3 3" xfId="6872" xr:uid="{00000000-0005-0000-0000-000044200000}"/>
    <cellStyle name="Total 2 3 3 3 3 2" xfId="7929" xr:uid="{00000000-0005-0000-0000-000045200000}"/>
    <cellStyle name="Total 2 3 3 3 4" xfId="7036" xr:uid="{00000000-0005-0000-0000-000046200000}"/>
    <cellStyle name="Total 2 3 3 3 4 2" xfId="8091" xr:uid="{00000000-0005-0000-0000-000047200000}"/>
    <cellStyle name="Total 2 3 3 4" xfId="6100" xr:uid="{00000000-0005-0000-0000-000048200000}"/>
    <cellStyle name="Total 2 3 3 4 2" xfId="6757" xr:uid="{00000000-0005-0000-0000-000049200000}"/>
    <cellStyle name="Total 2 3 3 4 2 2" xfId="7818" xr:uid="{00000000-0005-0000-0000-00004A200000}"/>
    <cellStyle name="Total 2 3 3 4 3" xfId="6893" xr:uid="{00000000-0005-0000-0000-00004B200000}"/>
    <cellStyle name="Total 2 3 3 4 3 2" xfId="7950" xr:uid="{00000000-0005-0000-0000-00004C200000}"/>
    <cellStyle name="Total 2 3 3 4 4" xfId="7057" xr:uid="{00000000-0005-0000-0000-00004D200000}"/>
    <cellStyle name="Total 2 3 3 4 4 2" xfId="8112" xr:uid="{00000000-0005-0000-0000-00004E200000}"/>
    <cellStyle name="Total 2 3 3 5" xfId="6650" xr:uid="{00000000-0005-0000-0000-00004F200000}"/>
    <cellStyle name="Total 2 3 3 5 2" xfId="7731" xr:uid="{00000000-0005-0000-0000-000050200000}"/>
    <cellStyle name="Total 2 3 3 6" xfId="6803" xr:uid="{00000000-0005-0000-0000-000051200000}"/>
    <cellStyle name="Total 2 3 3 6 2" xfId="7860" xr:uid="{00000000-0005-0000-0000-000052200000}"/>
    <cellStyle name="Total 2 3 3 7" xfId="6194" xr:uid="{00000000-0005-0000-0000-000053200000}"/>
    <cellStyle name="Total 2 3 3 7 2" xfId="7340" xr:uid="{00000000-0005-0000-0000-000054200000}"/>
    <cellStyle name="Total 2 3 4" xfId="5732" xr:uid="{00000000-0005-0000-0000-000055200000}"/>
    <cellStyle name="Total 2 3 4 2" xfId="6583" xr:uid="{00000000-0005-0000-0000-000056200000}"/>
    <cellStyle name="Total 2 3 4 2 2" xfId="7675" xr:uid="{00000000-0005-0000-0000-000057200000}"/>
    <cellStyle name="Total 2 3 4 3" xfId="6264" xr:uid="{00000000-0005-0000-0000-000058200000}"/>
    <cellStyle name="Total 2 3 4 3 2" xfId="7407" xr:uid="{00000000-0005-0000-0000-000059200000}"/>
    <cellStyle name="Total 2 3 4 4" xfId="6303" xr:uid="{00000000-0005-0000-0000-00005A200000}"/>
    <cellStyle name="Total 2 3 4 4 2" xfId="7445" xr:uid="{00000000-0005-0000-0000-00005B200000}"/>
    <cellStyle name="Total 2 3 5" xfId="5735" xr:uid="{00000000-0005-0000-0000-00005C200000}"/>
    <cellStyle name="Total 2 3 5 2" xfId="6586" xr:uid="{00000000-0005-0000-0000-00005D200000}"/>
    <cellStyle name="Total 2 3 5 2 2" xfId="7677" xr:uid="{00000000-0005-0000-0000-00005E200000}"/>
    <cellStyle name="Total 2 3 5 3" xfId="6267" xr:uid="{00000000-0005-0000-0000-00005F200000}"/>
    <cellStyle name="Total 2 3 5 3 2" xfId="7410" xr:uid="{00000000-0005-0000-0000-000060200000}"/>
    <cellStyle name="Total 2 3 5 4" xfId="6788" xr:uid="{00000000-0005-0000-0000-000061200000}"/>
    <cellStyle name="Total 2 3 5 4 2" xfId="7845" xr:uid="{00000000-0005-0000-0000-000062200000}"/>
    <cellStyle name="Total 2 3 6" xfId="5682" xr:uid="{00000000-0005-0000-0000-000063200000}"/>
    <cellStyle name="Total 2 3 6 2" xfId="6534" xr:uid="{00000000-0005-0000-0000-000064200000}"/>
    <cellStyle name="Total 2 3 6 2 2" xfId="7640" xr:uid="{00000000-0005-0000-0000-000065200000}"/>
    <cellStyle name="Total 2 3 6 3" xfId="6290" xr:uid="{00000000-0005-0000-0000-000066200000}"/>
    <cellStyle name="Total 2 3 6 3 2" xfId="7433" xr:uid="{00000000-0005-0000-0000-000067200000}"/>
    <cellStyle name="Total 2 3 6 4" xfId="6492" xr:uid="{00000000-0005-0000-0000-000068200000}"/>
    <cellStyle name="Total 2 3 6 4 2" xfId="7605" xr:uid="{00000000-0005-0000-0000-000069200000}"/>
    <cellStyle name="Total 2 3 7" xfId="5648" xr:uid="{00000000-0005-0000-0000-00006A200000}"/>
    <cellStyle name="Total 2 3 7 2" xfId="6502" xr:uid="{00000000-0005-0000-0000-00006B200000}"/>
    <cellStyle name="Total 2 3 7 2 2" xfId="7614" xr:uid="{00000000-0005-0000-0000-00006C200000}"/>
    <cellStyle name="Total 2 3 7 3" xfId="6295" xr:uid="{00000000-0005-0000-0000-00006D200000}"/>
    <cellStyle name="Total 2 3 7 3 2" xfId="7438" xr:uid="{00000000-0005-0000-0000-00006E200000}"/>
    <cellStyle name="Total 2 3 7 4" xfId="6246" xr:uid="{00000000-0005-0000-0000-00006F200000}"/>
    <cellStyle name="Total 2 3 7 4 2" xfId="7389" xr:uid="{00000000-0005-0000-0000-000070200000}"/>
    <cellStyle name="Total 2 3 8" xfId="6375" xr:uid="{00000000-0005-0000-0000-000071200000}"/>
    <cellStyle name="Total 2 3 8 2" xfId="7508" xr:uid="{00000000-0005-0000-0000-000072200000}"/>
    <cellStyle name="Total 2 3 9" xfId="6487" xr:uid="{00000000-0005-0000-0000-000073200000}"/>
    <cellStyle name="Total 2 3 9 2" xfId="7600" xr:uid="{00000000-0005-0000-0000-000074200000}"/>
    <cellStyle name="Total 2 4" xfId="384" xr:uid="{00000000-0005-0000-0000-000075200000}"/>
    <cellStyle name="Total 2 4 2" xfId="4546" xr:uid="{00000000-0005-0000-0000-000076200000}"/>
    <cellStyle name="Total 2 4 2 2" xfId="6032" xr:uid="{00000000-0005-0000-0000-000077200000}"/>
    <cellStyle name="Total 2 4 2 2 2" xfId="6685" xr:uid="{00000000-0005-0000-0000-000078200000}"/>
    <cellStyle name="Total 2 4 2 2 2 2" xfId="7758" xr:uid="{00000000-0005-0000-0000-000079200000}"/>
    <cellStyle name="Total 2 4 2 2 3" xfId="6833" xr:uid="{00000000-0005-0000-0000-00007A200000}"/>
    <cellStyle name="Total 2 4 2 2 3 2" xfId="7890" xr:uid="{00000000-0005-0000-0000-00007B200000}"/>
    <cellStyle name="Total 2 4 2 2 4" xfId="6503" xr:uid="{00000000-0005-0000-0000-00007C200000}"/>
    <cellStyle name="Total 2 4 2 2 4 2" xfId="7615" xr:uid="{00000000-0005-0000-0000-00007D200000}"/>
    <cellStyle name="Total 2 4 2 3" xfId="5728" xr:uid="{00000000-0005-0000-0000-00007E200000}"/>
    <cellStyle name="Total 2 4 2 3 2" xfId="6579" xr:uid="{00000000-0005-0000-0000-00007F200000}"/>
    <cellStyle name="Total 2 4 2 3 2 2" xfId="7672" xr:uid="{00000000-0005-0000-0000-000080200000}"/>
    <cellStyle name="Total 2 4 2 3 3" xfId="6483" xr:uid="{00000000-0005-0000-0000-000081200000}"/>
    <cellStyle name="Total 2 4 2 3 3 2" xfId="7597" xr:uid="{00000000-0005-0000-0000-000082200000}"/>
    <cellStyle name="Total 2 4 2 3 4" xfId="6428" xr:uid="{00000000-0005-0000-0000-000083200000}"/>
    <cellStyle name="Total 2 4 2 3 4 2" xfId="7554" xr:uid="{00000000-0005-0000-0000-000084200000}"/>
    <cellStyle name="Total 2 4 2 4" xfId="5666" xr:uid="{00000000-0005-0000-0000-000085200000}"/>
    <cellStyle name="Total 2 4 2 4 2" xfId="6519" xr:uid="{00000000-0005-0000-0000-000086200000}"/>
    <cellStyle name="Total 2 4 2 4 2 2" xfId="7628" xr:uid="{00000000-0005-0000-0000-000087200000}"/>
    <cellStyle name="Total 2 4 2 4 3" xfId="6418" xr:uid="{00000000-0005-0000-0000-000088200000}"/>
    <cellStyle name="Total 2 4 2 4 3 2" xfId="7545" xr:uid="{00000000-0005-0000-0000-000089200000}"/>
    <cellStyle name="Total 2 4 2 4 4" xfId="6346" xr:uid="{00000000-0005-0000-0000-00008A200000}"/>
    <cellStyle name="Total 2 4 2 4 4 2" xfId="7485" xr:uid="{00000000-0005-0000-0000-00008B200000}"/>
    <cellStyle name="Total 2 4 2 5" xfId="6625" xr:uid="{00000000-0005-0000-0000-00008C200000}"/>
    <cellStyle name="Total 2 4 2 5 2" xfId="7711" xr:uid="{00000000-0005-0000-0000-00008D200000}"/>
    <cellStyle name="Total 2 4 2 6" xfId="6416" xr:uid="{00000000-0005-0000-0000-00008E200000}"/>
    <cellStyle name="Total 2 4 2 6 2" xfId="7543" xr:uid="{00000000-0005-0000-0000-00008F200000}"/>
    <cellStyle name="Total 2 4 2 7" xfId="6328" xr:uid="{00000000-0005-0000-0000-000090200000}"/>
    <cellStyle name="Total 2 4 2 7 2" xfId="7470" xr:uid="{00000000-0005-0000-0000-000091200000}"/>
    <cellStyle name="Total 2 4 2 8" xfId="5895" xr:uid="{00000000-0005-0000-0000-000092200000}"/>
    <cellStyle name="Total 2 4 3" xfId="5112" xr:uid="{00000000-0005-0000-0000-000093200000}"/>
    <cellStyle name="Total 2 4 3 2" xfId="6537" xr:uid="{00000000-0005-0000-0000-000094200000}"/>
    <cellStyle name="Total 2 4 3 2 2" xfId="7641" xr:uid="{00000000-0005-0000-0000-000095200000}"/>
    <cellStyle name="Total 2 4 3 3" xfId="6206" xr:uid="{00000000-0005-0000-0000-000096200000}"/>
    <cellStyle name="Total 2 4 3 3 2" xfId="7351" xr:uid="{00000000-0005-0000-0000-000097200000}"/>
    <cellStyle name="Total 2 4 3 4" xfId="6207" xr:uid="{00000000-0005-0000-0000-000098200000}"/>
    <cellStyle name="Total 2 4 3 4 2" xfId="7352" xr:uid="{00000000-0005-0000-0000-000099200000}"/>
    <cellStyle name="Total 2 4 3 5" xfId="5685" xr:uid="{00000000-0005-0000-0000-00009A200000}"/>
    <cellStyle name="Total 2 4 4" xfId="5721" xr:uid="{00000000-0005-0000-0000-00009B200000}"/>
    <cellStyle name="Total 2 4 4 2" xfId="6572" xr:uid="{00000000-0005-0000-0000-00009C200000}"/>
    <cellStyle name="Total 2 4 4 2 2" xfId="7665" xr:uid="{00000000-0005-0000-0000-00009D200000}"/>
    <cellStyle name="Total 2 4 4 3" xfId="6273" xr:uid="{00000000-0005-0000-0000-00009E200000}"/>
    <cellStyle name="Total 2 4 4 3 2" xfId="7416" xr:uid="{00000000-0005-0000-0000-00009F200000}"/>
    <cellStyle name="Total 2 4 4 4" xfId="6240" xr:uid="{00000000-0005-0000-0000-0000A0200000}"/>
    <cellStyle name="Total 2 4 4 4 2" xfId="7383" xr:uid="{00000000-0005-0000-0000-0000A1200000}"/>
    <cellStyle name="Total 2 4 5" xfId="5727" xr:uid="{00000000-0005-0000-0000-0000A2200000}"/>
    <cellStyle name="Total 2 4 5 2" xfId="6578" xr:uid="{00000000-0005-0000-0000-0000A3200000}"/>
    <cellStyle name="Total 2 4 5 2 2" xfId="7671" xr:uid="{00000000-0005-0000-0000-0000A4200000}"/>
    <cellStyle name="Total 2 4 5 3" xfId="6187" xr:uid="{00000000-0005-0000-0000-0000A5200000}"/>
    <cellStyle name="Total 2 4 5 3 2" xfId="7333" xr:uid="{00000000-0005-0000-0000-0000A6200000}"/>
    <cellStyle name="Total 2 4 5 4" xfId="6774" xr:uid="{00000000-0005-0000-0000-0000A7200000}"/>
    <cellStyle name="Total 2 4 5 4 2" xfId="7833" xr:uid="{00000000-0005-0000-0000-0000A8200000}"/>
    <cellStyle name="Total 2 4 6" xfId="6463" xr:uid="{00000000-0005-0000-0000-0000A9200000}"/>
    <cellStyle name="Total 2 4 6 2" xfId="7583" xr:uid="{00000000-0005-0000-0000-0000AA200000}"/>
    <cellStyle name="Total 2 4 7" xfId="6214" xr:uid="{00000000-0005-0000-0000-0000AB200000}"/>
    <cellStyle name="Total 2 4 7 2" xfId="7358" xr:uid="{00000000-0005-0000-0000-0000AC200000}"/>
    <cellStyle name="Total 2 4 8" xfId="6395" xr:uid="{00000000-0005-0000-0000-0000AD200000}"/>
    <cellStyle name="Total 2 4 8 2" xfId="7525" xr:uid="{00000000-0005-0000-0000-0000AE200000}"/>
    <cellStyle name="Total 2 4 9" xfId="5440" xr:uid="{00000000-0005-0000-0000-0000AF200000}"/>
    <cellStyle name="Total 2 5" xfId="430" xr:uid="{00000000-0005-0000-0000-0000B0200000}"/>
    <cellStyle name="Total 2 5 2" xfId="6030" xr:uid="{00000000-0005-0000-0000-0000B1200000}"/>
    <cellStyle name="Total 2 5 2 2" xfId="6683" xr:uid="{00000000-0005-0000-0000-0000B2200000}"/>
    <cellStyle name="Total 2 5 2 2 2" xfId="7757" xr:uid="{00000000-0005-0000-0000-0000B3200000}"/>
    <cellStyle name="Total 2 5 2 3" xfId="6831" xr:uid="{00000000-0005-0000-0000-0000B4200000}"/>
    <cellStyle name="Total 2 5 2 3 2" xfId="7888" xr:uid="{00000000-0005-0000-0000-0000B5200000}"/>
    <cellStyle name="Total 2 5 2 4" xfId="6913" xr:uid="{00000000-0005-0000-0000-0000B6200000}"/>
    <cellStyle name="Total 2 5 2 4 2" xfId="7969" xr:uid="{00000000-0005-0000-0000-0000B7200000}"/>
    <cellStyle name="Total 2 5 3" xfId="5673" xr:uid="{00000000-0005-0000-0000-0000B8200000}"/>
    <cellStyle name="Total 2 5 3 2" xfId="6526" xr:uid="{00000000-0005-0000-0000-0000B9200000}"/>
    <cellStyle name="Total 2 5 3 2 2" xfId="7634" xr:uid="{00000000-0005-0000-0000-0000BA200000}"/>
    <cellStyle name="Total 2 5 3 3" xfId="6368" xr:uid="{00000000-0005-0000-0000-0000BB200000}"/>
    <cellStyle name="Total 2 5 3 3 2" xfId="7503" xr:uid="{00000000-0005-0000-0000-0000BC200000}"/>
    <cellStyle name="Total 2 5 3 4" xfId="6253" xr:uid="{00000000-0005-0000-0000-0000BD200000}"/>
    <cellStyle name="Total 2 5 3 4 2" xfId="7396" xr:uid="{00000000-0005-0000-0000-0000BE200000}"/>
    <cellStyle name="Total 2 5 4" xfId="6024" xr:uid="{00000000-0005-0000-0000-0000BF200000}"/>
    <cellStyle name="Total 2 5 4 2" xfId="6677" xr:uid="{00000000-0005-0000-0000-0000C0200000}"/>
    <cellStyle name="Total 2 5 4 2 2" xfId="7752" xr:uid="{00000000-0005-0000-0000-0000C1200000}"/>
    <cellStyle name="Total 2 5 4 3" xfId="6826" xr:uid="{00000000-0005-0000-0000-0000C2200000}"/>
    <cellStyle name="Total 2 5 4 3 2" xfId="7883" xr:uid="{00000000-0005-0000-0000-0000C3200000}"/>
    <cellStyle name="Total 2 5 4 4" xfId="6332" xr:uid="{00000000-0005-0000-0000-0000C4200000}"/>
    <cellStyle name="Total 2 5 4 4 2" xfId="7473" xr:uid="{00000000-0005-0000-0000-0000C5200000}"/>
    <cellStyle name="Total 2 5 5" xfId="6615" xr:uid="{00000000-0005-0000-0000-0000C6200000}"/>
    <cellStyle name="Total 2 5 5 2" xfId="7701" xr:uid="{00000000-0005-0000-0000-0000C7200000}"/>
    <cellStyle name="Total 2 5 6" xfId="6249" xr:uid="{00000000-0005-0000-0000-0000C8200000}"/>
    <cellStyle name="Total 2 5 6 2" xfId="7392" xr:uid="{00000000-0005-0000-0000-0000C9200000}"/>
    <cellStyle name="Total 2 5 7" xfId="6197" xr:uid="{00000000-0005-0000-0000-0000CA200000}"/>
    <cellStyle name="Total 2 5 7 2" xfId="7343" xr:uid="{00000000-0005-0000-0000-0000CB200000}"/>
    <cellStyle name="Total 2 5 8" xfId="5825" xr:uid="{00000000-0005-0000-0000-0000CC200000}"/>
    <cellStyle name="Total 2 5 9" xfId="8231" xr:uid="{00000000-0005-0000-0000-0000CD200000}"/>
    <cellStyle name="Total 2 6" xfId="413" xr:uid="{00000000-0005-0000-0000-0000CE200000}"/>
    <cellStyle name="Total 2 6 2" xfId="6533" xr:uid="{00000000-0005-0000-0000-0000CF200000}"/>
    <cellStyle name="Total 2 6 2 2" xfId="7639" xr:uid="{00000000-0005-0000-0000-0000D0200000}"/>
    <cellStyle name="Total 2 6 3" xfId="6289" xr:uid="{00000000-0005-0000-0000-0000D1200000}"/>
    <cellStyle name="Total 2 6 3 2" xfId="7432" xr:uid="{00000000-0005-0000-0000-0000D2200000}"/>
    <cellStyle name="Total 2 6 4" xfId="6232" xr:uid="{00000000-0005-0000-0000-0000D3200000}"/>
    <cellStyle name="Total 2 6 4 2" xfId="7376" xr:uid="{00000000-0005-0000-0000-0000D4200000}"/>
    <cellStyle name="Total 2 6 5" xfId="5681" xr:uid="{00000000-0005-0000-0000-0000D5200000}"/>
    <cellStyle name="Total 2 6 6" xfId="8230" xr:uid="{00000000-0005-0000-0000-0000D6200000}"/>
    <cellStyle name="Total 2 7" xfId="435" xr:uid="{00000000-0005-0000-0000-0000D7200000}"/>
    <cellStyle name="Total 2 7 2" xfId="6576" xr:uid="{00000000-0005-0000-0000-0000D8200000}"/>
    <cellStyle name="Total 2 7 2 2" xfId="7669" xr:uid="{00000000-0005-0000-0000-0000D9200000}"/>
    <cellStyle name="Total 2 7 3" xfId="6178" xr:uid="{00000000-0005-0000-0000-0000DA200000}"/>
    <cellStyle name="Total 2 7 3 2" xfId="7324" xr:uid="{00000000-0005-0000-0000-0000DB200000}"/>
    <cellStyle name="Total 2 7 4" xfId="6401" xr:uid="{00000000-0005-0000-0000-0000DC200000}"/>
    <cellStyle name="Total 2 7 4 2" xfId="7530" xr:uid="{00000000-0005-0000-0000-0000DD200000}"/>
    <cellStyle name="Total 2 7 5" xfId="5725" xr:uid="{00000000-0005-0000-0000-0000DE200000}"/>
    <cellStyle name="Total 2 7 6" xfId="8234" xr:uid="{00000000-0005-0000-0000-0000DF200000}"/>
    <cellStyle name="Total 2 8" xfId="3762" xr:uid="{00000000-0005-0000-0000-0000E0200000}"/>
    <cellStyle name="Total 2 8 2" xfId="6587" xr:uid="{00000000-0005-0000-0000-0000E1200000}"/>
    <cellStyle name="Total 2 8 2 2" xfId="7678" xr:uid="{00000000-0005-0000-0000-0000E2200000}"/>
    <cellStyle name="Total 2 8 3" xfId="6266" xr:uid="{00000000-0005-0000-0000-0000E3200000}"/>
    <cellStyle name="Total 2 8 3 2" xfId="7409" xr:uid="{00000000-0005-0000-0000-0000E4200000}"/>
    <cellStyle name="Total 2 8 4" xfId="6354" xr:uid="{00000000-0005-0000-0000-0000E5200000}"/>
    <cellStyle name="Total 2 8 4 2" xfId="7492" xr:uid="{00000000-0005-0000-0000-0000E6200000}"/>
    <cellStyle name="Total 2 8 5" xfId="5736" xr:uid="{00000000-0005-0000-0000-0000E7200000}"/>
    <cellStyle name="Total 2 8 6" xfId="8435" xr:uid="{00000000-0005-0000-0000-0000E8200000}"/>
    <cellStyle name="Total 2 9" xfId="5369" xr:uid="{00000000-0005-0000-0000-0000E9200000}"/>
    <cellStyle name="Total 2 9 2" xfId="6454" xr:uid="{00000000-0005-0000-0000-0000EA200000}"/>
    <cellStyle name="Total 2 9 2 2" xfId="7575" xr:uid="{00000000-0005-0000-0000-0000EB200000}"/>
    <cellStyle name="Total 2 9 3" xfId="6309" xr:uid="{00000000-0005-0000-0000-0000EC200000}"/>
    <cellStyle name="Total 2 9 3 2" xfId="7451" xr:uid="{00000000-0005-0000-0000-0000ED200000}"/>
    <cellStyle name="Total 2 9 4" xfId="6431" xr:uid="{00000000-0005-0000-0000-0000EE200000}"/>
    <cellStyle name="Total 2 9 4 2" xfId="7557" xr:uid="{00000000-0005-0000-0000-0000EF200000}"/>
    <cellStyle name="Total 3" xfId="3761" xr:uid="{00000000-0005-0000-0000-0000F0200000}"/>
    <cellStyle name="Total 3 2" xfId="3881" xr:uid="{00000000-0005-0000-0000-0000F1200000}"/>
    <cellStyle name="Total 4" xfId="3811" xr:uid="{00000000-0005-0000-0000-0000F2200000}"/>
    <cellStyle name="Unit" xfId="3767" xr:uid="{00000000-0005-0000-0000-0000F3200000}"/>
    <cellStyle name="Unit 2" xfId="3768" xr:uid="{00000000-0005-0000-0000-0000F4200000}"/>
    <cellStyle name="Unit 2 2" xfId="3769" xr:uid="{00000000-0005-0000-0000-0000F5200000}"/>
    <cellStyle name="Unit 3" xfId="3770" xr:uid="{00000000-0005-0000-0000-0000F6200000}"/>
    <cellStyle name="Unit 3 2" xfId="3771" xr:uid="{00000000-0005-0000-0000-0000F7200000}"/>
    <cellStyle name="Unit 4" xfId="3772" xr:uid="{00000000-0005-0000-0000-0000F8200000}"/>
    <cellStyle name="Unit 4 2" xfId="3773" xr:uid="{00000000-0005-0000-0000-0000F9200000}"/>
    <cellStyle name="Unit 5" xfId="3774" xr:uid="{00000000-0005-0000-0000-0000FA200000}"/>
    <cellStyle name="Unit 5 2" xfId="3775" xr:uid="{00000000-0005-0000-0000-0000FB200000}"/>
    <cellStyle name="Unit 6" xfId="3776" xr:uid="{00000000-0005-0000-0000-0000FC200000}"/>
    <cellStyle name="Unit_Copy of Load schedule REGUS" xfId="3777" xr:uid="{00000000-0005-0000-0000-0000FD200000}"/>
    <cellStyle name="Update" xfId="3778" xr:uid="{00000000-0005-0000-0000-0000FE200000}"/>
    <cellStyle name="Währung [0]_Compiling Utility Macros" xfId="3779" xr:uid="{00000000-0005-0000-0000-0000FF200000}"/>
    <cellStyle name="Währung_Compiling Utility Macros" xfId="3780" xr:uid="{00000000-0005-0000-0000-000000210000}"/>
    <cellStyle name="Warning Text" xfId="315" builtinId="11" customBuiltin="1"/>
    <cellStyle name="Warning Text 2" xfId="3879" xr:uid="{00000000-0005-0000-0000-000002210000}"/>
    <cellStyle name="Warning Text 3" xfId="3808" xr:uid="{00000000-0005-0000-0000-000003210000}"/>
    <cellStyle name="WhiteOnGray" xfId="3781" xr:uid="{00000000-0005-0000-0000-000004210000}"/>
    <cellStyle name="Обычный_38061397 ENG." xfId="3782" xr:uid="{00000000-0005-0000-0000-000005210000}"/>
    <cellStyle name="常规_6匹美式风管机室外机" xfId="3783" xr:uid="{00000000-0005-0000-0000-000006210000}"/>
    <cellStyle name="样式 1" xfId="3784" xr:uid="{00000000-0005-0000-0000-000007210000}"/>
  </cellStyles>
  <dxfs count="18">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b/>
        <u/>
      </font>
      <fill>
        <patternFill patternType="none"/>
      </fill>
    </dxf>
    <dxf>
      <font>
        <b/>
        <u/>
      </font>
      <fill>
        <patternFill patternType="none"/>
      </fill>
    </dxf>
    <dxf>
      <font>
        <b/>
        <u/>
      </font>
      <fill>
        <patternFill patternType="none"/>
      </fill>
    </dxf>
    <dxf>
      <font>
        <u/>
      </font>
      <fill>
        <patternFill patternType="none"/>
      </fill>
    </dxf>
    <dxf>
      <font>
        <b/>
        <u/>
      </font>
      <fill>
        <patternFill patternType="none"/>
      </fill>
    </dxf>
    <dxf>
      <font>
        <b/>
        <u/>
      </font>
      <fill>
        <patternFill patternType="none"/>
      </fill>
    </dxf>
    <dxf>
      <font>
        <b/>
        <u/>
      </font>
      <fill>
        <patternFill patternType="none"/>
      </fill>
    </dxf>
    <dxf>
      <font>
        <u/>
      </font>
      <fill>
        <patternFill patternType="none"/>
      </fill>
    </dxf>
    <dxf>
      <font>
        <b/>
        <u/>
      </font>
      <fill>
        <patternFill patternType="none"/>
      </fill>
    </dxf>
    <dxf>
      <font>
        <b/>
        <u/>
      </font>
      <fill>
        <patternFill patternType="none"/>
      </fill>
    </dxf>
    <dxf>
      <font>
        <b/>
        <u/>
      </font>
      <fill>
        <patternFill patternType="none"/>
      </fill>
    </dxf>
    <dxf>
      <font>
        <u/>
      </font>
      <fill>
        <patternFill patternType="none"/>
      </fill>
    </dxf>
  </dxfs>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152399</xdr:colOff>
      <xdr:row>0</xdr:row>
      <xdr:rowOff>9526</xdr:rowOff>
    </xdr:from>
    <xdr:to>
      <xdr:col>6</xdr:col>
      <xdr:colOff>685185</xdr:colOff>
      <xdr:row>4</xdr:row>
      <xdr:rowOff>121496</xdr:rowOff>
    </xdr:to>
    <xdr:pic>
      <xdr:nvPicPr>
        <xdr:cNvPr id="4" name="Picture 3" descr="Synergy Logo RL 2011.jp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3733799" y="9526"/>
          <a:ext cx="2218711" cy="75967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476250</xdr:colOff>
      <xdr:row>0</xdr:row>
      <xdr:rowOff>161925</xdr:rowOff>
    </xdr:from>
    <xdr:to>
      <xdr:col>7</xdr:col>
      <xdr:colOff>904875</xdr:colOff>
      <xdr:row>4</xdr:row>
      <xdr:rowOff>133350</xdr:rowOff>
    </xdr:to>
    <xdr:pic>
      <xdr:nvPicPr>
        <xdr:cNvPr id="2" name="Picture 2" descr="Synergy Logo RL 2011.jpg">
          <a:extLst>
            <a:ext uri="{FF2B5EF4-FFF2-40B4-BE49-F238E27FC236}">
              <a16:creationId xmlns:a16="http://schemas.microsoft.com/office/drawing/2014/main" id="{42163645-1E5E-45C5-B04D-256C410E2E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15075" y="161925"/>
          <a:ext cx="22574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23SharedDocs\BAT%20Project%20Phoenix%20II\Extensions%20to%20Signature%20House\Cost%20Reports\Cost%20Report%20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WSP%20ISO%20PROJECTS%20-%202010/290%20-%20AO%20Residences%20Merville/Administration/1-%20Multi%20Disciplinary/2%20(Financial)/7-%20%20Budget%20or%20Estimations/AO%20Residences%20-%20Budget%20Estimate%20-%20MEP%20services%20Issue%2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1.Synergy%20Projects/1.%20Synergy%20Current%20Projects/A277%20Cofimvaba%20Shopping%20Centre%20(Phase%202)/Macintosh%20HDUsers/Mac/Desktop/January%2020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ell\c\WORK\Yolande\Algemeen\Rudi%20model%20fin%20rep.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udi\work\Work-Rudi\RUDI-ALL\Uniwest\FIN_REP\FINREPs14srt12.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QS%20Documen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ROJ DATA"/>
      <sheetName val="BUDGET COMPARISON"/>
      <sheetName val="SUMMARY (2)"/>
      <sheetName val="CONTINGENCIES"/>
      <sheetName val="1 PRELIMS"/>
      <sheetName val="2 BUILDING WORKS"/>
      <sheetName val="3 EXT WORKS"/>
      <sheetName val="4 PROV SUMS"/>
      <sheetName val="ESTIMATED AI's"/>
      <sheetName val="ESTIMATED AI's (2)"/>
      <sheetName val="ESTIMATED AI's (3)"/>
      <sheetName val="ESTIMATED AI's (4)"/>
      <sheetName val="ESTIMATED AI's (5)"/>
      <sheetName val="ESTIMATED AI's (6)"/>
      <sheetName val="ANTICIPATED VARIATIONS"/>
      <sheetName val="Sheet1"/>
      <sheetName val="Building Cash Flow"/>
      <sheetName val="Fee cash flow"/>
      <sheetName val="Sheet2"/>
      <sheetName val="CashFlow 22 11 04"/>
      <sheetName val="Parking Area Summary"/>
      <sheetName val="Certified"/>
      <sheetName val="Sheet3"/>
      <sheetName val="Final Account"/>
      <sheetName val="PB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ed Estimates"/>
      <sheetName val="Contribution"/>
      <sheetName val="Notes"/>
      <sheetName val="BWS"/>
      <sheetName val="LS"/>
      <sheetName val="matv wkgs"/>
      <sheetName val="Sheet1"/>
      <sheetName val="Sheet2"/>
      <sheetName val="Recap"/>
    </sheetNames>
    <sheetDataSet>
      <sheetData sheetId="0"/>
      <sheetData sheetId="1">
        <row r="1">
          <cell r="S1">
            <v>3000</v>
          </cell>
        </row>
        <row r="2">
          <cell r="S2">
            <v>3500</v>
          </cell>
        </row>
        <row r="3">
          <cell r="S3">
            <v>2000</v>
          </cell>
        </row>
        <row r="4">
          <cell r="S4">
            <v>1500</v>
          </cell>
        </row>
        <row r="5">
          <cell r="S5">
            <v>1400</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sheetName val="Customize Your Invoice"/>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T-INPUT"/>
      <sheetName val="CRT-SUM"/>
      <sheetName val="CRT-DETAIL"/>
      <sheetName val="CRT-JBCC"/>
      <sheetName val="Haylett"/>
      <sheetName val="PROGRESS REPORT"/>
      <sheetName val="FR-BLDRSWRK-INPUT"/>
      <sheetName val="FR-INDEX - GENERAL INFO"/>
      <sheetName val="FR-FINAL-SUM"/>
      <sheetName val="FR-SUMMERY"/>
      <sheetName val="FR-PRLIMS-DETAIL"/>
      <sheetName val="FR-BUILDERSWORK-DETAIL"/>
      <sheetName val="FR-PROVSNL-SUM-DETAIL"/>
      <sheetName val="CONTINGENCIES"/>
      <sheetName val="ESCALATION"/>
      <sheetName val="FR-PROFF-FEES"/>
      <sheetName val="FR-IUC."/>
      <sheetName val="FR-AI"/>
      <sheetName val="FR-S.I.-"/>
      <sheetName val="VAT"/>
      <sheetName val="Construction Cashflow"/>
      <sheetName val="PROGRESSIVE CASHFLOW CH 1"/>
      <sheetName val="Monthly cashflow CHART2"/>
      <sheetName val="prof-fee-cashflow"/>
      <sheetName val="prof fee chart 1"/>
      <sheetName val="prof-fee monthly"/>
      <sheetName val="Project cashflow"/>
    </sheetNames>
    <sheetDataSet>
      <sheetData sheetId="0">
        <row r="10">
          <cell r="B10" t="str">
            <v>A.1</v>
          </cell>
        </row>
      </sheetData>
      <sheetData sheetId="1">
        <row r="8">
          <cell r="B8" t="str">
            <v>A.1</v>
          </cell>
        </row>
      </sheetData>
      <sheetData sheetId="2">
        <row r="10">
          <cell r="B10" t="str">
            <v>A.1</v>
          </cell>
        </row>
      </sheetData>
      <sheetData sheetId="3">
        <row r="8">
          <cell r="B8" t="str">
            <v>A.1</v>
          </cell>
        </row>
      </sheetData>
      <sheetData sheetId="4">
        <row r="10">
          <cell r="B10" t="str">
            <v>A.1</v>
          </cell>
        </row>
      </sheetData>
      <sheetData sheetId="5">
        <row r="8">
          <cell r="B8" t="str">
            <v>A.1</v>
          </cell>
        </row>
      </sheetData>
      <sheetData sheetId="6">
        <row r="10">
          <cell r="B10" t="str">
            <v>A.1</v>
          </cell>
        </row>
      </sheetData>
      <sheetData sheetId="7">
        <row r="8">
          <cell r="B8" t="str">
            <v>A.1</v>
          </cell>
        </row>
      </sheetData>
      <sheetData sheetId="8">
        <row r="10">
          <cell r="B10" t="str">
            <v>A.1</v>
          </cell>
        </row>
      </sheetData>
      <sheetData sheetId="9">
        <row r="8">
          <cell r="B8" t="str">
            <v>A.1</v>
          </cell>
          <cell r="C8" t="str">
            <v>PRELIMINARIES</v>
          </cell>
          <cell r="G8">
            <v>500000</v>
          </cell>
          <cell r="H8">
            <v>0</v>
          </cell>
          <cell r="L8">
            <v>0</v>
          </cell>
        </row>
        <row r="21">
          <cell r="B21" t="str">
            <v>A2.1</v>
          </cell>
          <cell r="C21" t="str">
            <v>ALTERATIONS</v>
          </cell>
          <cell r="G21">
            <v>437722</v>
          </cell>
          <cell r="L21">
            <v>0</v>
          </cell>
        </row>
        <row r="22">
          <cell r="B22" t="str">
            <v>A2.2</v>
          </cell>
          <cell r="C22" t="str">
            <v xml:space="preserve">EARTHWORKS </v>
          </cell>
          <cell r="G22">
            <v>0</v>
          </cell>
          <cell r="L22">
            <v>0</v>
          </cell>
        </row>
        <row r="23">
          <cell r="B23" t="str">
            <v>A2.3</v>
          </cell>
          <cell r="C23" t="str">
            <v>CONCRETE, FORMWORK &amp; REINFORCEMENT</v>
          </cell>
          <cell r="G23">
            <v>0</v>
          </cell>
          <cell r="L23">
            <v>0</v>
          </cell>
        </row>
        <row r="24">
          <cell r="B24" t="str">
            <v>A2.4</v>
          </cell>
          <cell r="C24" t="str">
            <v>PRECAST CONCRETE</v>
          </cell>
          <cell r="G24">
            <v>0</v>
          </cell>
          <cell r="L24">
            <v>0</v>
          </cell>
        </row>
        <row r="25">
          <cell r="B25" t="str">
            <v>A2.5</v>
          </cell>
          <cell r="C25" t="str">
            <v>MASONRY</v>
          </cell>
          <cell r="G25">
            <v>63389</v>
          </cell>
          <cell r="L25">
            <v>0</v>
          </cell>
        </row>
        <row r="26">
          <cell r="B26" t="str">
            <v>A2.6</v>
          </cell>
          <cell r="C26" t="str">
            <v>WATERPROOFING</v>
          </cell>
          <cell r="G26">
            <v>0</v>
          </cell>
          <cell r="L26">
            <v>0</v>
          </cell>
        </row>
        <row r="27">
          <cell r="B27" t="str">
            <v>A2.7</v>
          </cell>
          <cell r="C27" t="str">
            <v>ROOF COVERINGS, ETC.</v>
          </cell>
          <cell r="G27">
            <v>0</v>
          </cell>
          <cell r="L27">
            <v>0</v>
          </cell>
        </row>
        <row r="28">
          <cell r="B28" t="str">
            <v>A2.8</v>
          </cell>
          <cell r="C28" t="str">
            <v>CARPENTRY &amp; JOINERY</v>
          </cell>
          <cell r="G28">
            <v>73850</v>
          </cell>
          <cell r="L28">
            <v>0</v>
          </cell>
        </row>
        <row r="29">
          <cell r="B29" t="str">
            <v>A2.9</v>
          </cell>
          <cell r="C29" t="str">
            <v>CEILINGS, PARTITIONS, ETC.</v>
          </cell>
          <cell r="G29">
            <v>17750</v>
          </cell>
          <cell r="L29">
            <v>0</v>
          </cell>
        </row>
        <row r="30">
          <cell r="B30" t="str">
            <v>A2.10</v>
          </cell>
          <cell r="C30" t="str">
            <v>FLOOR COVERINGS, PLASTIC LININGS, ETC.</v>
          </cell>
          <cell r="G30">
            <v>164820</v>
          </cell>
          <cell r="L30">
            <v>0</v>
          </cell>
        </row>
        <row r="31">
          <cell r="B31" t="str">
            <v>A2.11</v>
          </cell>
          <cell r="C31" t="str">
            <v>IRONMONGERY</v>
          </cell>
          <cell r="G31">
            <v>250</v>
          </cell>
          <cell r="L31">
            <v>0</v>
          </cell>
        </row>
        <row r="32">
          <cell r="B32" t="str">
            <v>A2.12</v>
          </cell>
          <cell r="C32" t="str">
            <v>STRUCTURAL STEELWORK</v>
          </cell>
          <cell r="G32">
            <v>0</v>
          </cell>
          <cell r="L32">
            <v>0</v>
          </cell>
        </row>
        <row r="33">
          <cell r="B33" t="str">
            <v>A2.13</v>
          </cell>
          <cell r="C33" t="str">
            <v>METALWORK</v>
          </cell>
          <cell r="G33">
            <v>21710</v>
          </cell>
          <cell r="L33">
            <v>0</v>
          </cell>
        </row>
        <row r="34">
          <cell r="B34" t="str">
            <v>A2.14</v>
          </cell>
          <cell r="C34" t="str">
            <v>PLASTERING</v>
          </cell>
          <cell r="G34">
            <v>800</v>
          </cell>
          <cell r="L34">
            <v>0</v>
          </cell>
        </row>
        <row r="35">
          <cell r="B35" t="str">
            <v>A2.15</v>
          </cell>
          <cell r="C35" t="str">
            <v>TILING</v>
          </cell>
          <cell r="G35">
            <v>1515</v>
          </cell>
          <cell r="L35">
            <v>0</v>
          </cell>
        </row>
        <row r="36">
          <cell r="B36" t="str">
            <v>A2.16</v>
          </cell>
          <cell r="C36" t="str">
            <v>PLUMBING &amp; DRAINAGE</v>
          </cell>
          <cell r="G36">
            <v>0</v>
          </cell>
          <cell r="L36">
            <v>0</v>
          </cell>
        </row>
        <row r="37">
          <cell r="B37" t="str">
            <v>A2.17</v>
          </cell>
          <cell r="C37" t="str">
            <v>PAINTWORK</v>
          </cell>
          <cell r="G37">
            <v>947457</v>
          </cell>
          <cell r="L37">
            <v>0</v>
          </cell>
        </row>
        <row r="38">
          <cell r="B38" t="str">
            <v>A2.18</v>
          </cell>
          <cell r="C38" t="str">
            <v>PAPERHNGING</v>
          </cell>
          <cell r="G38">
            <v>0</v>
          </cell>
          <cell r="L38">
            <v>0</v>
          </cell>
        </row>
        <row r="39">
          <cell r="B39" t="str">
            <v>A2.19</v>
          </cell>
          <cell r="C39" t="str">
            <v>EXTERNAL WORKS</v>
          </cell>
          <cell r="G39">
            <v>0</v>
          </cell>
          <cell r="L39">
            <v>0</v>
          </cell>
        </row>
        <row r="44">
          <cell r="C44" t="str">
            <v>MATERIALS ON SITE</v>
          </cell>
        </row>
        <row r="55">
          <cell r="C55" t="str">
            <v xml:space="preserve">AIR-CONDITIONING &amp; VENTILATION </v>
          </cell>
          <cell r="G55">
            <v>1300000</v>
          </cell>
          <cell r="L55">
            <v>0</v>
          </cell>
        </row>
        <row r="56">
          <cell r="C56" t="str">
            <v>ELECTRICAL</v>
          </cell>
          <cell r="G56">
            <v>1130000</v>
          </cell>
          <cell r="L56">
            <v>0</v>
          </cell>
        </row>
        <row r="57">
          <cell r="C57" t="str">
            <v>FIRE DETECTION</v>
          </cell>
          <cell r="G57">
            <v>483000</v>
          </cell>
          <cell r="L57">
            <v>0</v>
          </cell>
        </row>
        <row r="58">
          <cell r="C58" t="str">
            <v>SECURITY</v>
          </cell>
          <cell r="G58">
            <v>620000</v>
          </cell>
          <cell r="L58">
            <v>0</v>
          </cell>
        </row>
        <row r="59">
          <cell r="C59" t="str">
            <v>SIGNAGE</v>
          </cell>
          <cell r="G59" t="str">
            <v>INCL (A.2)</v>
          </cell>
          <cell r="L59">
            <v>0</v>
          </cell>
        </row>
        <row r="60">
          <cell r="L60">
            <v>0</v>
          </cell>
        </row>
        <row r="61">
          <cell r="L61">
            <v>0</v>
          </cell>
        </row>
        <row r="62">
          <cell r="L62">
            <v>0</v>
          </cell>
        </row>
        <row r="63">
          <cell r="L63">
            <v>0</v>
          </cell>
        </row>
        <row r="64">
          <cell r="L64">
            <v>0</v>
          </cell>
        </row>
        <row r="65">
          <cell r="L65">
            <v>0</v>
          </cell>
        </row>
        <row r="66">
          <cell r="L66">
            <v>0</v>
          </cell>
        </row>
        <row r="67">
          <cell r="L67">
            <v>0</v>
          </cell>
        </row>
      </sheetData>
      <sheetData sheetId="10">
        <row r="10">
          <cell r="B10" t="str">
            <v>A.1</v>
          </cell>
          <cell r="C10" t="str">
            <v>PRELIMINARIES</v>
          </cell>
          <cell r="G10">
            <v>500000</v>
          </cell>
        </row>
        <row r="12">
          <cell r="C12" t="str">
            <v>SECTION A</v>
          </cell>
        </row>
        <row r="13">
          <cell r="C13" t="str">
            <v>PREPARATION</v>
          </cell>
        </row>
        <row r="14">
          <cell r="B14" t="str">
            <v>A1.1</v>
          </cell>
          <cell r="C14" t="str">
            <v>Contractors representative</v>
          </cell>
          <cell r="M14">
            <v>1</v>
          </cell>
        </row>
        <row r="15">
          <cell r="B15" t="str">
            <v>A1.2</v>
          </cell>
          <cell r="C15" t="str">
            <v>Works insurances</v>
          </cell>
          <cell r="M15">
            <v>2</v>
          </cell>
        </row>
        <row r="16">
          <cell r="B16" t="str">
            <v>A1.3</v>
          </cell>
          <cell r="C16" t="str">
            <v>Liability insurance</v>
          </cell>
          <cell r="M16">
            <v>3</v>
          </cell>
        </row>
        <row r="17">
          <cell r="B17" t="str">
            <v>A1.4</v>
          </cell>
          <cell r="C17" t="str">
            <v>Construction guarantee</v>
          </cell>
          <cell r="M17">
            <v>4</v>
          </cell>
        </row>
        <row r="18">
          <cell r="B18" t="str">
            <v>A1.4.b</v>
          </cell>
          <cell r="C18" t="str">
            <v>CPAP</v>
          </cell>
          <cell r="M18">
            <v>5</v>
          </cell>
        </row>
        <row r="20">
          <cell r="C20" t="str">
            <v>SECTION B</v>
          </cell>
        </row>
        <row r="21">
          <cell r="C21" t="str">
            <v>MANAGEMENT OF CONTRACT</v>
          </cell>
        </row>
        <row r="22">
          <cell r="B22" t="str">
            <v>A1.5</v>
          </cell>
          <cell r="C22" t="str">
            <v>Management of works</v>
          </cell>
        </row>
        <row r="23">
          <cell r="B23" t="str">
            <v>A1.5.a</v>
          </cell>
          <cell r="C23" t="str">
            <v>Time</v>
          </cell>
        </row>
        <row r="25">
          <cell r="C25" t="str">
            <v>TEMPORARY WORKS AND PLANT</v>
          </cell>
        </row>
        <row r="26">
          <cell r="B26" t="str">
            <v>A1.6</v>
          </cell>
          <cell r="C26" t="str">
            <v>Enclosure of works</v>
          </cell>
        </row>
        <row r="27">
          <cell r="B27" t="str">
            <v>A1.7</v>
          </cell>
          <cell r="C27" t="str">
            <v>Plant and equipment</v>
          </cell>
        </row>
        <row r="28">
          <cell r="B28" t="str">
            <v>A1.7.a</v>
          </cell>
          <cell r="C28" t="str">
            <v>Time</v>
          </cell>
        </row>
        <row r="29">
          <cell r="B29" t="str">
            <v>A1.7.b</v>
          </cell>
          <cell r="C29" t="str">
            <v>Value</v>
          </cell>
        </row>
        <row r="30">
          <cell r="B30" t="str">
            <v>A1.8</v>
          </cell>
          <cell r="C30" t="str">
            <v>Special scaffolding</v>
          </cell>
        </row>
        <row r="31">
          <cell r="B31" t="str">
            <v>A1.9</v>
          </cell>
          <cell r="C31" t="str">
            <v>Contractor's offices and sheds</v>
          </cell>
        </row>
        <row r="32">
          <cell r="B32" t="str">
            <v>A1.9a</v>
          </cell>
          <cell r="C32" t="str">
            <v>Time</v>
          </cell>
        </row>
        <row r="34">
          <cell r="C34" t="str">
            <v>TEMPORARY SERVICES</v>
          </cell>
        </row>
        <row r="35">
          <cell r="B35" t="str">
            <v>A1.10</v>
          </cell>
          <cell r="C35" t="str">
            <v>Water</v>
          </cell>
        </row>
        <row r="36">
          <cell r="B36" t="str">
            <v>A1.11</v>
          </cell>
          <cell r="C36" t="str">
            <v>Electricity and lighting</v>
          </cell>
        </row>
        <row r="37">
          <cell r="B37" t="str">
            <v>A1.11a</v>
          </cell>
          <cell r="C37" t="str">
            <v>Time</v>
          </cell>
        </row>
        <row r="38">
          <cell r="B38" t="str">
            <v>A1.12</v>
          </cell>
          <cell r="C38" t="str">
            <v>Telephones</v>
          </cell>
        </row>
        <row r="39">
          <cell r="B39" t="str">
            <v>A1.12a</v>
          </cell>
          <cell r="C39" t="str">
            <v>Time</v>
          </cell>
        </row>
        <row r="40">
          <cell r="B40" t="str">
            <v>A1.13a</v>
          </cell>
          <cell r="C40" t="str">
            <v>Toilets - Time</v>
          </cell>
        </row>
        <row r="42">
          <cell r="C42" t="str">
            <v>GENERAL</v>
          </cell>
        </row>
        <row r="43">
          <cell r="B43" t="str">
            <v>A1.14</v>
          </cell>
          <cell r="C43" t="str">
            <v>Safety</v>
          </cell>
        </row>
        <row r="44">
          <cell r="B44" t="str">
            <v>A1.15</v>
          </cell>
          <cell r="C44" t="str">
            <v>Site security</v>
          </cell>
        </row>
        <row r="45">
          <cell r="B45" t="str">
            <v>A1.16</v>
          </cell>
          <cell r="C45" t="str">
            <v>Clearing and cleaning</v>
          </cell>
        </row>
        <row r="46">
          <cell r="B46" t="str">
            <v>A1.16a</v>
          </cell>
          <cell r="C46" t="str">
            <v>Time</v>
          </cell>
        </row>
        <row r="47">
          <cell r="B47" t="str">
            <v>New</v>
          </cell>
          <cell r="C47" t="str">
            <v xml:space="preserve">Site security as instructed </v>
          </cell>
        </row>
        <row r="48">
          <cell r="B48" t="str">
            <v>New</v>
          </cell>
          <cell r="C48" t="str">
            <v>Access road as instructed</v>
          </cell>
        </row>
        <row r="49">
          <cell r="B49" t="str">
            <v>New</v>
          </cell>
          <cell r="C49" t="str">
            <v>Watering access road as instructed</v>
          </cell>
        </row>
        <row r="52">
          <cell r="C52" t="str">
            <v>THE SITE</v>
          </cell>
        </row>
        <row r="53">
          <cell r="B53" t="str">
            <v>A1.17</v>
          </cell>
          <cell r="C53" t="str">
            <v>Land surveyor / Geotechnic</v>
          </cell>
          <cell r="M53">
            <v>78</v>
          </cell>
        </row>
        <row r="55">
          <cell r="C55" t="str">
            <v>MATERIALS AND WORKMANSHIP</v>
          </cell>
        </row>
        <row r="56">
          <cell r="B56" t="str">
            <v>A1.18</v>
          </cell>
          <cell r="C56" t="str">
            <v>Allowance for mock-ups</v>
          </cell>
        </row>
        <row r="58">
          <cell r="C58" t="str">
            <v>FINANCIAL ASPECTS</v>
          </cell>
        </row>
        <row r="59">
          <cell r="B59" t="str">
            <v>A1.19</v>
          </cell>
          <cell r="C59" t="str">
            <v>Allowance for overtime</v>
          </cell>
        </row>
      </sheetData>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sheetData sheetId="24" refreshError="1"/>
      <sheetData sheetId="25" refreshError="1"/>
      <sheetData sheetId="2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T-INPUT"/>
      <sheetName val="CRT-SUM"/>
      <sheetName val="CRT-DETAIL"/>
      <sheetName val="CRT-JBCC"/>
      <sheetName val="Haylett (3)"/>
      <sheetName val="Haylett (2)"/>
      <sheetName val="Haylett"/>
      <sheetName val="Sheet1"/>
      <sheetName val="FR-BLDRSWRK-DETAIL"/>
      <sheetName val="FR-INDEX - GENERAL INFO"/>
      <sheetName val="FR-FINAL-SUM"/>
      <sheetName val="FR-SUMMERY"/>
      <sheetName val="FR-PROVSNL-SUM-DETAIL"/>
      <sheetName val="FR-PROFF-FEES"/>
      <sheetName val="FR-VO.-IUC."/>
      <sheetName val="FR-S.I.-"/>
      <sheetName val="VAT"/>
      <sheetName val="Construction Cashflow"/>
      <sheetName val="prof-fee-cashflow"/>
      <sheetName val="Project cashflow"/>
      <sheetName val="FR_SUMMERY"/>
      <sheetName val="FR_PROVSNL_SUM_DETAIL"/>
      <sheetName val="Sensitivities"/>
      <sheetName val="Imports"/>
      <sheetName val="Trades"/>
      <sheetName val="Notes"/>
      <sheetName val="Summary "/>
      <sheetName val="I&amp;R"/>
      <sheetName val="Control"/>
      <sheetName val="NPV"/>
      <sheetName val="Cashflow"/>
      <sheetName val="FR-PRLIMS-DETAIL"/>
      <sheetName val="Index"/>
      <sheetName val="Contacts"/>
      <sheetName val="DLU-Requirement"/>
      <sheetName val="Haylett_(3)3"/>
      <sheetName val="Haylett_(2)3"/>
      <sheetName val="FR-INDEX_-_GENERAL_INFO3"/>
      <sheetName val="FR-VO_-IUC_3"/>
      <sheetName val="FR-S_I_-3"/>
      <sheetName val="Construction_Cashflow3"/>
      <sheetName val="Project_cashflow3"/>
      <sheetName val="Summary_3"/>
      <sheetName val="Haylett_(3)2"/>
      <sheetName val="Haylett_(2)2"/>
      <sheetName val="FR-INDEX_-_GENERAL_INFO2"/>
      <sheetName val="FR-VO_-IUC_2"/>
      <sheetName val="FR-S_I_-2"/>
      <sheetName val="Construction_Cashflow2"/>
      <sheetName val="Project_cashflow2"/>
      <sheetName val="Summary_2"/>
      <sheetName val="Haylett_(3)"/>
      <sheetName val="Haylett_(2)"/>
      <sheetName val="FR-INDEX_-_GENERAL_INFO"/>
      <sheetName val="FR-VO_-IUC_"/>
      <sheetName val="FR-S_I_-"/>
      <sheetName val="Construction_Cashflow"/>
      <sheetName val="Project_cashflow"/>
      <sheetName val="Summary_"/>
      <sheetName val="Haylett_(3)1"/>
      <sheetName val="Haylett_(2)1"/>
      <sheetName val="FR-INDEX_-_GENERAL_INFO1"/>
      <sheetName val="FR-VO_-IUC_1"/>
      <sheetName val="FR-S_I_-1"/>
      <sheetName val="Construction_Cashflow1"/>
      <sheetName val="Project_cashflow1"/>
      <sheetName val="Summary_1"/>
      <sheetName val="Haylett_(3)4"/>
      <sheetName val="Haylett_(2)4"/>
      <sheetName val="FR-INDEX_-_GENERAL_INFO4"/>
      <sheetName val="FR-VO_-IUC_4"/>
      <sheetName val="FR-S_I_-4"/>
      <sheetName val="Construction_Cashflow4"/>
      <sheetName val="Project_cashflow4"/>
      <sheetName val="Summary_4"/>
      <sheetName val="Haylett_(3)6"/>
      <sheetName val="Haylett_(2)6"/>
      <sheetName val="FR-INDEX_-_GENERAL_INFO6"/>
      <sheetName val="FR-VO_-IUC_6"/>
      <sheetName val="FR-S_I_-6"/>
      <sheetName val="Construction_Cashflow6"/>
      <sheetName val="Project_cashflow6"/>
      <sheetName val="Summary_6"/>
      <sheetName val="Haylett_(3)5"/>
      <sheetName val="Haylett_(2)5"/>
      <sheetName val="FR-INDEX_-_GENERAL_INFO5"/>
      <sheetName val="FR-VO_-IUC_5"/>
      <sheetName val="FR-S_I_-5"/>
      <sheetName val="Construction_Cashflow5"/>
      <sheetName val="Project_cashflow5"/>
      <sheetName val="Summary_5"/>
      <sheetName val="Haylett_(3)7"/>
      <sheetName val="Haylett_(2)7"/>
      <sheetName val="FR-INDEX_-_GENERAL_INFO7"/>
      <sheetName val="FR-VO_-IUC_7"/>
      <sheetName val="FR-S_I_-7"/>
      <sheetName val="Construction_Cashflow7"/>
      <sheetName val="Project_cashflow7"/>
      <sheetName val="Summary_7"/>
      <sheetName val="Haylett_(3)8"/>
      <sheetName val="Haylett_(2)8"/>
      <sheetName val="FR-INDEX_-_GENERAL_INFO8"/>
      <sheetName val="FR-VO_-IUC_8"/>
      <sheetName val="FR-S_I_-8"/>
      <sheetName val="Construction_Cashflow8"/>
      <sheetName val="Project_cashflow8"/>
      <sheetName val="Summary_8"/>
      <sheetName val="Haylett_(3)12"/>
      <sheetName val="Haylett_(2)12"/>
      <sheetName val="FR-INDEX_-_GENERAL_INFO12"/>
      <sheetName val="FR-VO_-IUC_12"/>
      <sheetName val="FR-S_I_-12"/>
      <sheetName val="Construction_Cashflow12"/>
      <sheetName val="Project_cashflow12"/>
      <sheetName val="Summary_12"/>
      <sheetName val="Haylett_(3)10"/>
      <sheetName val="Haylett_(2)10"/>
      <sheetName val="FR-INDEX_-_GENERAL_INFO10"/>
      <sheetName val="FR-VO_-IUC_10"/>
      <sheetName val="FR-S_I_-10"/>
      <sheetName val="Construction_Cashflow10"/>
      <sheetName val="Project_cashflow10"/>
      <sheetName val="Summary_10"/>
      <sheetName val="Haylett_(3)9"/>
      <sheetName val="Haylett_(2)9"/>
      <sheetName val="FR-INDEX_-_GENERAL_INFO9"/>
      <sheetName val="FR-VO_-IUC_9"/>
      <sheetName val="FR-S_I_-9"/>
      <sheetName val="Construction_Cashflow9"/>
      <sheetName val="Project_cashflow9"/>
      <sheetName val="Summary_9"/>
      <sheetName val="Haylett_(3)11"/>
      <sheetName val="Haylett_(2)11"/>
      <sheetName val="FR-INDEX_-_GENERAL_INFO11"/>
      <sheetName val="FR-VO_-IUC_11"/>
      <sheetName val="FR-S_I_-11"/>
      <sheetName val="Construction_Cashflow11"/>
      <sheetName val="Project_cashflow11"/>
      <sheetName val="Summary_11"/>
      <sheetName val="Haylett_(3)14"/>
      <sheetName val="Haylett_(2)14"/>
      <sheetName val="FR-INDEX_-_GENERAL_INFO14"/>
      <sheetName val="FR-VO_-IUC_14"/>
      <sheetName val="FR-S_I_-14"/>
      <sheetName val="Construction_Cashflow14"/>
      <sheetName val="Project_cashflow14"/>
      <sheetName val="Summary_14"/>
      <sheetName val="Haylett_(3)13"/>
      <sheetName val="Haylett_(2)13"/>
      <sheetName val="FR-INDEX_-_GENERAL_INFO13"/>
      <sheetName val="FR-VO_-IUC_13"/>
      <sheetName val="FR-S_I_-13"/>
      <sheetName val="Construction_Cashflow13"/>
      <sheetName val="Project_cashflow13"/>
      <sheetName val="Summary_13"/>
      <sheetName val="Haylett_(3)15"/>
      <sheetName val="Haylett_(2)15"/>
      <sheetName val="FR-INDEX_-_GENERAL_INFO15"/>
      <sheetName val="FR-VO_-IUC_15"/>
      <sheetName val="FR-S_I_-15"/>
      <sheetName val="Construction_Cashflow15"/>
      <sheetName val="Project_cashflow15"/>
      <sheetName val="Summary_15"/>
      <sheetName val="Construction"/>
      <sheetName val="devco cashflow"/>
      <sheetName val="Sensitivity"/>
      <sheetName val="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refreshError="1"/>
      <sheetData sheetId="164" refreshError="1"/>
      <sheetData sheetId="165" refreshError="1"/>
      <sheetData sheetId="16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QS101"/>
      <sheetName val="QS102"/>
      <sheetName val="QS101and2 (page 2)"/>
      <sheetName val="QS103"/>
      <sheetName val="QS105"/>
      <sheetName val="QS107"/>
      <sheetName val="QS301"/>
      <sheetName val="QS302"/>
      <sheetName val="QS303"/>
      <sheetName val="QS401"/>
      <sheetName val="QS502"/>
      <sheetName val="QS503"/>
      <sheetName val="QS702"/>
      <sheetName val="LC List"/>
      <sheetName val="Project List"/>
      <sheetName val="Beneficiery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row r="2">
          <cell r="A2" t="str">
            <v>LC01</v>
          </cell>
        </row>
        <row r="3">
          <cell r="A3" t="str">
            <v>LC02</v>
          </cell>
        </row>
        <row r="4">
          <cell r="A4" t="str">
            <v>LC03</v>
          </cell>
        </row>
        <row r="5">
          <cell r="A5" t="str">
            <v>LC04</v>
          </cell>
        </row>
        <row r="6">
          <cell r="A6" t="str">
            <v>LC05</v>
          </cell>
        </row>
        <row r="7">
          <cell r="A7" t="str">
            <v>LC06</v>
          </cell>
        </row>
        <row r="8">
          <cell r="A8" t="str">
            <v>LC07</v>
          </cell>
        </row>
        <row r="9">
          <cell r="A9" t="str">
            <v>LC08</v>
          </cell>
        </row>
        <row r="10">
          <cell r="A10" t="str">
            <v>LC09</v>
          </cell>
        </row>
        <row r="11">
          <cell r="A11" t="str">
            <v>LC10</v>
          </cell>
        </row>
        <row r="12">
          <cell r="A12" t="str">
            <v>LC11</v>
          </cell>
        </row>
        <row r="13">
          <cell r="A13" t="str">
            <v>LC12</v>
          </cell>
        </row>
        <row r="14">
          <cell r="A14" t="str">
            <v>Please select</v>
          </cell>
        </row>
      </sheetData>
      <sheetData sheetId="15" refreshError="1">
        <row r="2">
          <cell r="A2" t="str">
            <v>LC01-00</v>
          </cell>
        </row>
        <row r="3">
          <cell r="A3" t="str">
            <v>LC01-01</v>
          </cell>
        </row>
        <row r="4">
          <cell r="A4" t="str">
            <v>LC01-02a</v>
          </cell>
        </row>
        <row r="5">
          <cell r="A5" t="str">
            <v>LC01-02b</v>
          </cell>
        </row>
        <row r="6">
          <cell r="A6" t="str">
            <v>LC01-02c</v>
          </cell>
        </row>
        <row r="7">
          <cell r="A7" t="str">
            <v>LC01-03</v>
          </cell>
        </row>
        <row r="8">
          <cell r="A8" t="str">
            <v>LC02-00</v>
          </cell>
        </row>
        <row r="9">
          <cell r="A9" t="str">
            <v>LC02-01</v>
          </cell>
        </row>
        <row r="10">
          <cell r="A10" t="str">
            <v>LC02-02a</v>
          </cell>
        </row>
        <row r="11">
          <cell r="A11" t="str">
            <v>LC02-02b</v>
          </cell>
        </row>
        <row r="12">
          <cell r="A12" t="str">
            <v>LC02-03</v>
          </cell>
        </row>
        <row r="13">
          <cell r="A13" t="str">
            <v>LC03-00</v>
          </cell>
        </row>
        <row r="14">
          <cell r="A14" t="str">
            <v>LC03-01</v>
          </cell>
        </row>
        <row r="15">
          <cell r="A15" t="str">
            <v>LC03-02a</v>
          </cell>
        </row>
        <row r="16">
          <cell r="A16" t="str">
            <v>LC03-02b</v>
          </cell>
        </row>
        <row r="17">
          <cell r="A17" t="str">
            <v>LC03-02c</v>
          </cell>
        </row>
        <row r="18">
          <cell r="A18" t="str">
            <v>LC03-03</v>
          </cell>
        </row>
        <row r="19">
          <cell r="A19" t="str">
            <v>LC04-00</v>
          </cell>
        </row>
        <row r="20">
          <cell r="A20" t="str">
            <v>LC04-01</v>
          </cell>
        </row>
        <row r="21">
          <cell r="A21" t="str">
            <v>LC04-02a</v>
          </cell>
        </row>
        <row r="22">
          <cell r="A22" t="str">
            <v>LC04-02b</v>
          </cell>
        </row>
        <row r="23">
          <cell r="A23" t="str">
            <v>LC04-02c</v>
          </cell>
        </row>
        <row r="24">
          <cell r="A24" t="str">
            <v>LC04-03</v>
          </cell>
        </row>
        <row r="25">
          <cell r="A25" t="str">
            <v>LC05-00</v>
          </cell>
        </row>
        <row r="26">
          <cell r="A26" t="str">
            <v>LC05-01</v>
          </cell>
        </row>
        <row r="27">
          <cell r="A27" t="str">
            <v>LC05-02a</v>
          </cell>
        </row>
        <row r="28">
          <cell r="A28" t="str">
            <v>LC05-02b</v>
          </cell>
        </row>
        <row r="29">
          <cell r="A29" t="str">
            <v>LC05-02c</v>
          </cell>
        </row>
        <row r="30">
          <cell r="A30" t="str">
            <v>LC05-03</v>
          </cell>
        </row>
        <row r="31">
          <cell r="A31" t="str">
            <v>LC06-00</v>
          </cell>
        </row>
        <row r="32">
          <cell r="A32" t="str">
            <v>LC06-01</v>
          </cell>
        </row>
        <row r="33">
          <cell r="A33" t="str">
            <v>LC06-02a</v>
          </cell>
        </row>
        <row r="34">
          <cell r="A34" t="str">
            <v>LC06-02b</v>
          </cell>
        </row>
        <row r="35">
          <cell r="A35" t="str">
            <v>LC06-02c</v>
          </cell>
        </row>
        <row r="36">
          <cell r="A36" t="str">
            <v>LC06-03</v>
          </cell>
        </row>
        <row r="37">
          <cell r="A37" t="str">
            <v>LC07-00</v>
          </cell>
        </row>
        <row r="38">
          <cell r="A38" t="str">
            <v>LC07-01</v>
          </cell>
        </row>
        <row r="39">
          <cell r="A39" t="str">
            <v>LC07-02a</v>
          </cell>
        </row>
        <row r="40">
          <cell r="A40" t="str">
            <v>LC07-02b</v>
          </cell>
        </row>
        <row r="41">
          <cell r="A41" t="str">
            <v>LC07-03</v>
          </cell>
        </row>
        <row r="42">
          <cell r="A42" t="str">
            <v>LC08-00</v>
          </cell>
        </row>
        <row r="43">
          <cell r="A43" t="str">
            <v>LC08-01</v>
          </cell>
        </row>
        <row r="44">
          <cell r="A44" t="str">
            <v>LC08-02a</v>
          </cell>
        </row>
        <row r="45">
          <cell r="A45" t="str">
            <v>LC08-02b</v>
          </cell>
        </row>
        <row r="46">
          <cell r="A46" t="str">
            <v>LC08-02c</v>
          </cell>
        </row>
        <row r="47">
          <cell r="A47" t="str">
            <v>LC08-03</v>
          </cell>
        </row>
        <row r="48">
          <cell r="A48" t="str">
            <v>LC09-00</v>
          </cell>
        </row>
        <row r="49">
          <cell r="A49" t="str">
            <v>LC09-01</v>
          </cell>
        </row>
        <row r="50">
          <cell r="A50" t="str">
            <v>LC09-02a</v>
          </cell>
        </row>
        <row r="51">
          <cell r="A51" t="str">
            <v>LC09-02b</v>
          </cell>
        </row>
        <row r="52">
          <cell r="A52" t="str">
            <v>LC09-03</v>
          </cell>
        </row>
        <row r="53">
          <cell r="A53" t="str">
            <v>LC10-00</v>
          </cell>
        </row>
        <row r="54">
          <cell r="A54" t="str">
            <v>LC10-01</v>
          </cell>
        </row>
        <row r="55">
          <cell r="A55" t="str">
            <v>LC10-02a</v>
          </cell>
        </row>
        <row r="56">
          <cell r="A56" t="str">
            <v>LC10-02b</v>
          </cell>
        </row>
        <row r="57">
          <cell r="A57" t="str">
            <v>LC10-03</v>
          </cell>
        </row>
        <row r="58">
          <cell r="A58" t="str">
            <v>LC11-00</v>
          </cell>
        </row>
        <row r="59">
          <cell r="A59" t="str">
            <v>LC11-01</v>
          </cell>
        </row>
        <row r="60">
          <cell r="A60" t="str">
            <v>LC11-02a</v>
          </cell>
        </row>
        <row r="61">
          <cell r="A61" t="str">
            <v>LC11-02b</v>
          </cell>
        </row>
        <row r="62">
          <cell r="A62" t="str">
            <v>LC11-03</v>
          </cell>
        </row>
        <row r="63">
          <cell r="A63" t="str">
            <v>LC12-00</v>
          </cell>
        </row>
        <row r="64">
          <cell r="A64" t="str">
            <v>LC12-01</v>
          </cell>
        </row>
        <row r="65">
          <cell r="A65" t="str">
            <v>LC12-02a</v>
          </cell>
        </row>
        <row r="66">
          <cell r="A66" t="str">
            <v>LC12-02b</v>
          </cell>
        </row>
        <row r="67">
          <cell r="A67" t="str">
            <v>LC12-02c</v>
          </cell>
        </row>
        <row r="68">
          <cell r="A68" t="str">
            <v>LC12-03</v>
          </cell>
        </row>
        <row r="69">
          <cell r="A69" t="str">
            <v>Please select</v>
          </cell>
        </row>
      </sheetData>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opLeftCell="A17" workbookViewId="0">
      <selection activeCell="B37" sqref="B37"/>
    </sheetView>
  </sheetViews>
  <sheetFormatPr defaultColWidth="8.85546875" defaultRowHeight="15"/>
  <cols>
    <col min="1" max="1" width="3.140625" customWidth="1"/>
  </cols>
  <sheetData>
    <row r="1" spans="1:3">
      <c r="A1" t="s">
        <v>17</v>
      </c>
    </row>
    <row r="3" spans="1:3">
      <c r="A3" t="s">
        <v>18</v>
      </c>
      <c r="B3" t="s">
        <v>19</v>
      </c>
    </row>
    <row r="4" spans="1:3">
      <c r="A4" t="s">
        <v>20</v>
      </c>
      <c r="B4" t="s">
        <v>21</v>
      </c>
    </row>
    <row r="6" spans="1:3">
      <c r="B6" t="s">
        <v>22</v>
      </c>
    </row>
    <row r="7" spans="1:3">
      <c r="B7" t="s">
        <v>23</v>
      </c>
    </row>
    <row r="8" spans="1:3">
      <c r="C8" t="s">
        <v>24</v>
      </c>
    </row>
    <row r="9" spans="1:3">
      <c r="C9" t="s">
        <v>25</v>
      </c>
    </row>
    <row r="10" spans="1:3">
      <c r="C10" t="s">
        <v>26</v>
      </c>
    </row>
    <row r="11" spans="1:3">
      <c r="C11" t="s">
        <v>27</v>
      </c>
    </row>
    <row r="13" spans="1:3">
      <c r="B13" t="s">
        <v>28</v>
      </c>
    </row>
    <row r="15" spans="1:3">
      <c r="A15" t="s">
        <v>31</v>
      </c>
      <c r="B15" t="s">
        <v>29</v>
      </c>
    </row>
    <row r="16" spans="1:3">
      <c r="A16" t="s">
        <v>32</v>
      </c>
      <c r="B16" t="s">
        <v>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92"/>
  <sheetViews>
    <sheetView view="pageLayout" topLeftCell="A62" zoomScaleNormal="100" workbookViewId="0">
      <selection activeCell="G64" sqref="G64"/>
    </sheetView>
  </sheetViews>
  <sheetFormatPr defaultColWidth="9.140625" defaultRowHeight="15"/>
  <cols>
    <col min="1" max="1" width="7" style="5" customWidth="1"/>
    <col min="2" max="2" width="4.5703125" style="1" customWidth="1"/>
    <col min="3" max="3" width="38.42578125" style="2" customWidth="1"/>
    <col min="4" max="4" width="6.140625" style="1" customWidth="1"/>
    <col min="5" max="5" width="8.28515625" style="1" customWidth="1"/>
    <col min="6" max="6" width="9.140625" style="1"/>
    <col min="7" max="7" width="9.85546875" style="1" customWidth="1"/>
    <col min="8" max="16384" width="9.140625" style="1"/>
  </cols>
  <sheetData>
    <row r="1" spans="1:8" s="3" customFormat="1" ht="12.75">
      <c r="A1" s="7" t="s">
        <v>35</v>
      </c>
      <c r="B1" s="22"/>
      <c r="C1" s="22"/>
      <c r="D1" s="23"/>
      <c r="E1" s="22"/>
      <c r="F1" s="24"/>
      <c r="G1" s="24"/>
    </row>
    <row r="2" spans="1:8" s="3" customFormat="1" ht="12.75">
      <c r="A2" s="25"/>
      <c r="B2" s="22"/>
      <c r="C2" s="26"/>
      <c r="D2" s="22"/>
      <c r="E2" s="22"/>
      <c r="F2" s="24"/>
      <c r="G2" s="24"/>
    </row>
    <row r="3" spans="1:8" s="3" customFormat="1" ht="12.75">
      <c r="A3" s="25"/>
      <c r="B3" s="22"/>
      <c r="C3" s="26"/>
      <c r="D3" s="22"/>
      <c r="E3" s="22"/>
      <c r="F3" s="24"/>
      <c r="G3" s="24"/>
    </row>
    <row r="4" spans="1:8" s="3" customFormat="1" ht="12.75">
      <c r="A4" s="25"/>
      <c r="B4" s="22"/>
      <c r="C4" s="26"/>
      <c r="D4" s="22"/>
      <c r="E4" s="22"/>
      <c r="F4" s="24"/>
      <c r="G4" s="24"/>
    </row>
    <row r="5" spans="1:8" s="3" customFormat="1" ht="12.75">
      <c r="A5" s="25"/>
      <c r="B5" s="22"/>
      <c r="C5" s="26"/>
      <c r="D5" s="22"/>
      <c r="E5" s="22"/>
      <c r="F5" s="24"/>
      <c r="G5" s="24"/>
    </row>
    <row r="6" spans="1:8" s="10" customFormat="1" ht="20.25">
      <c r="A6" s="8" t="s">
        <v>33</v>
      </c>
      <c r="B6" s="22"/>
      <c r="C6" s="26"/>
      <c r="D6" s="22"/>
      <c r="E6" s="22"/>
      <c r="F6" s="24"/>
      <c r="G6" s="24"/>
      <c r="H6" s="9"/>
    </row>
    <row r="7" spans="1:8" s="10" customFormat="1" ht="16.5">
      <c r="A7" s="21" t="s">
        <v>34</v>
      </c>
      <c r="B7" s="22"/>
      <c r="C7" s="26"/>
      <c r="D7" s="22"/>
      <c r="E7" s="22"/>
      <c r="F7" s="24"/>
      <c r="G7" s="24"/>
      <c r="H7" s="9"/>
    </row>
    <row r="8" spans="1:8" s="3" customFormat="1" ht="18">
      <c r="A8" s="27"/>
      <c r="B8" s="22"/>
      <c r="C8" s="26"/>
      <c r="D8" s="22"/>
      <c r="E8" s="22"/>
      <c r="F8" s="24"/>
      <c r="G8" s="24"/>
    </row>
    <row r="9" spans="1:8" s="10" customFormat="1">
      <c r="A9" s="28" t="s">
        <v>39</v>
      </c>
      <c r="B9" s="22"/>
      <c r="C9" s="26"/>
      <c r="D9" s="22"/>
      <c r="E9" s="22"/>
      <c r="F9" s="24"/>
      <c r="G9" s="24"/>
      <c r="H9" s="9"/>
    </row>
    <row r="10" spans="1:8" s="10" customFormat="1" ht="11.25">
      <c r="A10" s="29"/>
      <c r="B10" s="22"/>
      <c r="C10" s="30"/>
      <c r="D10" s="22"/>
      <c r="E10" s="22"/>
      <c r="F10" s="24"/>
      <c r="G10" s="24"/>
      <c r="H10" s="9"/>
    </row>
    <row r="11" spans="1:8" s="3" customFormat="1" ht="12.75">
      <c r="A11" s="68" t="e">
        <f>#REF!</f>
        <v>#REF!</v>
      </c>
      <c r="B11" s="31"/>
      <c r="C11" s="32"/>
      <c r="D11" s="32"/>
      <c r="E11" s="32"/>
      <c r="F11" s="32"/>
      <c r="G11" s="32"/>
    </row>
    <row r="12" spans="1:8" s="11" customFormat="1" ht="29.85" customHeight="1" thickBot="1">
      <c r="A12" s="33" t="s">
        <v>40</v>
      </c>
      <c r="B12" s="34" t="s">
        <v>10</v>
      </c>
      <c r="C12" s="34" t="s">
        <v>2</v>
      </c>
      <c r="D12" s="35" t="s">
        <v>3</v>
      </c>
      <c r="E12" s="36" t="s">
        <v>41</v>
      </c>
      <c r="F12" s="37" t="s">
        <v>4</v>
      </c>
      <c r="G12" s="38" t="s">
        <v>5</v>
      </c>
      <c r="H12" s="12"/>
    </row>
    <row r="13" spans="1:8" s="3" customFormat="1" ht="26.1" customHeight="1">
      <c r="A13" s="20" t="s">
        <v>152</v>
      </c>
      <c r="B13" s="39"/>
      <c r="C13" s="40"/>
      <c r="D13" s="41"/>
      <c r="E13" s="42"/>
      <c r="F13" s="43"/>
      <c r="G13" s="44"/>
    </row>
    <row r="14" spans="1:8" s="3" customFormat="1" ht="33">
      <c r="A14" s="45" t="s">
        <v>42</v>
      </c>
      <c r="B14" s="46"/>
      <c r="C14" s="69" t="s">
        <v>43</v>
      </c>
      <c r="D14" s="16"/>
      <c r="E14" s="13"/>
      <c r="F14" s="19"/>
      <c r="G14" s="48"/>
    </row>
    <row r="15" spans="1:8" s="3" customFormat="1" ht="12.75">
      <c r="A15" s="49"/>
      <c r="B15" s="14"/>
      <c r="C15" s="17"/>
      <c r="D15" s="16"/>
      <c r="E15" s="13"/>
      <c r="F15" s="19"/>
      <c r="G15" s="48"/>
    </row>
    <row r="16" spans="1:8" s="3" customFormat="1" ht="78.75" customHeight="1">
      <c r="A16" s="49"/>
      <c r="B16" s="14"/>
      <c r="C16" s="17" t="s">
        <v>153</v>
      </c>
      <c r="D16" s="16"/>
      <c r="E16" s="13"/>
      <c r="F16" s="19"/>
      <c r="G16" s="48"/>
    </row>
    <row r="17" spans="1:7" s="3" customFormat="1" ht="42" customHeight="1">
      <c r="A17" s="49"/>
      <c r="B17" s="14"/>
      <c r="C17" s="17" t="s">
        <v>154</v>
      </c>
      <c r="D17" s="16"/>
      <c r="E17" s="13"/>
      <c r="F17" s="19"/>
      <c r="G17" s="48"/>
    </row>
    <row r="18" spans="1:7" s="3" customFormat="1" ht="140.25">
      <c r="A18" s="49"/>
      <c r="B18" s="14"/>
      <c r="C18" s="17" t="s">
        <v>44</v>
      </c>
      <c r="D18" s="16"/>
      <c r="E18" s="13"/>
      <c r="F18" s="19"/>
      <c r="G18" s="48"/>
    </row>
    <row r="19" spans="1:7" s="3" customFormat="1" ht="38.25">
      <c r="A19" s="49"/>
      <c r="B19" s="14"/>
      <c r="C19" s="17" t="s">
        <v>45</v>
      </c>
      <c r="D19" s="16"/>
      <c r="E19" s="13"/>
      <c r="F19" s="19"/>
      <c r="G19" s="48"/>
    </row>
    <row r="20" spans="1:7" s="3" customFormat="1" ht="12.75">
      <c r="A20" s="49"/>
      <c r="B20" s="14"/>
      <c r="C20" s="17"/>
      <c r="D20" s="16"/>
      <c r="E20" s="13"/>
      <c r="F20" s="19"/>
      <c r="G20" s="48"/>
    </row>
    <row r="21" spans="1:7" s="3" customFormat="1" ht="27" customHeight="1">
      <c r="A21" s="49"/>
      <c r="B21" s="14"/>
      <c r="C21" s="69" t="s">
        <v>46</v>
      </c>
      <c r="D21" s="16"/>
      <c r="E21" s="13"/>
      <c r="F21" s="19"/>
      <c r="G21" s="48"/>
    </row>
    <row r="22" spans="1:7" s="3" customFormat="1" ht="12.75">
      <c r="A22" s="49"/>
      <c r="B22" s="14"/>
      <c r="C22" s="17"/>
      <c r="D22" s="16"/>
      <c r="E22" s="13"/>
      <c r="F22" s="19"/>
      <c r="G22" s="48"/>
    </row>
    <row r="23" spans="1:7" s="3" customFormat="1" ht="89.25">
      <c r="A23" s="49"/>
      <c r="B23" s="14"/>
      <c r="C23" s="17" t="s">
        <v>47</v>
      </c>
      <c r="D23" s="16"/>
      <c r="E23" s="13"/>
      <c r="F23" s="19"/>
      <c r="G23" s="48"/>
    </row>
    <row r="24" spans="1:7" s="3" customFormat="1" ht="76.5">
      <c r="A24" s="49"/>
      <c r="B24" s="14"/>
      <c r="C24" s="17" t="s">
        <v>48</v>
      </c>
      <c r="D24" s="16"/>
      <c r="E24" s="13"/>
      <c r="F24" s="19"/>
      <c r="G24" s="48"/>
    </row>
    <row r="25" spans="1:7" s="3" customFormat="1" ht="76.5">
      <c r="A25" s="49"/>
      <c r="B25" s="14"/>
      <c r="C25" s="17" t="s">
        <v>49</v>
      </c>
      <c r="D25" s="16"/>
      <c r="E25" s="13"/>
      <c r="F25" s="19"/>
      <c r="G25" s="48"/>
    </row>
    <row r="26" spans="1:7" s="3" customFormat="1" ht="12.75">
      <c r="A26" s="49"/>
      <c r="B26" s="14"/>
      <c r="C26" s="17"/>
      <c r="D26" s="16"/>
      <c r="E26" s="13"/>
      <c r="F26" s="19"/>
      <c r="G26" s="48"/>
    </row>
    <row r="27" spans="1:7" s="3" customFormat="1" ht="22.5" customHeight="1">
      <c r="A27" s="49"/>
      <c r="B27" s="14"/>
      <c r="C27" s="47" t="s">
        <v>50</v>
      </c>
      <c r="D27" s="16"/>
      <c r="E27" s="13"/>
      <c r="F27" s="19"/>
      <c r="G27" s="48"/>
    </row>
    <row r="28" spans="1:7" s="3" customFormat="1" ht="12.75">
      <c r="A28" s="49"/>
      <c r="B28" s="14"/>
      <c r="C28" s="17"/>
      <c r="D28" s="16"/>
      <c r="E28" s="13"/>
      <c r="F28" s="19"/>
      <c r="G28" s="48"/>
    </row>
    <row r="29" spans="1:7" s="3" customFormat="1" ht="25.5">
      <c r="A29" s="49"/>
      <c r="B29" s="14"/>
      <c r="C29" s="18" t="s">
        <v>155</v>
      </c>
      <c r="D29" s="16"/>
      <c r="E29" s="13"/>
      <c r="F29" s="19"/>
      <c r="G29" s="48"/>
    </row>
    <row r="30" spans="1:7" s="3" customFormat="1" ht="12.75">
      <c r="A30" s="49"/>
      <c r="B30" s="14"/>
      <c r="C30" s="17"/>
      <c r="D30" s="16"/>
      <c r="E30" s="13"/>
      <c r="F30" s="19"/>
      <c r="G30" s="48"/>
    </row>
    <row r="31" spans="1:7" s="4" customFormat="1" ht="12.75">
      <c r="A31" s="49"/>
      <c r="B31" s="14"/>
      <c r="C31" s="15" t="s">
        <v>51</v>
      </c>
      <c r="D31" s="16"/>
      <c r="E31" s="13"/>
      <c r="F31" s="19"/>
      <c r="G31" s="48"/>
    </row>
    <row r="32" spans="1:7" ht="12.75">
      <c r="A32" s="49"/>
      <c r="B32" s="14"/>
      <c r="C32" s="17"/>
      <c r="D32" s="16"/>
      <c r="E32" s="13"/>
      <c r="F32" s="19"/>
      <c r="G32" s="48"/>
    </row>
    <row r="33" spans="1:7" ht="12.75">
      <c r="A33" s="49"/>
      <c r="B33" s="14">
        <v>1</v>
      </c>
      <c r="C33" s="17" t="s">
        <v>52</v>
      </c>
      <c r="D33" s="16" t="s">
        <v>1</v>
      </c>
      <c r="E33" s="13">
        <v>1</v>
      </c>
      <c r="F33" s="19"/>
      <c r="G33" s="48"/>
    </row>
    <row r="34" spans="1:7" ht="76.5">
      <c r="A34" s="49"/>
      <c r="B34" s="14"/>
      <c r="C34" s="17" t="s">
        <v>156</v>
      </c>
      <c r="D34" s="50"/>
      <c r="E34" s="13"/>
      <c r="F34" s="19"/>
      <c r="G34" s="48"/>
    </row>
    <row r="35" spans="1:7" ht="12.75">
      <c r="A35" s="49"/>
      <c r="B35" s="14"/>
      <c r="C35" s="17"/>
      <c r="D35" s="50"/>
      <c r="E35" s="13"/>
      <c r="F35" s="19"/>
      <c r="G35" s="48"/>
    </row>
    <row r="36" spans="1:7" ht="12.75">
      <c r="A36" s="49"/>
      <c r="B36" s="14"/>
      <c r="C36" s="15" t="s">
        <v>53</v>
      </c>
      <c r="D36" s="16"/>
      <c r="E36" s="13"/>
      <c r="F36" s="19"/>
      <c r="G36" s="48"/>
    </row>
    <row r="37" spans="1:7" ht="12.75">
      <c r="A37" s="49"/>
      <c r="B37" s="14"/>
      <c r="C37" s="17"/>
      <c r="D37" s="16"/>
      <c r="E37" s="13"/>
      <c r="F37" s="19"/>
      <c r="G37" s="48"/>
    </row>
    <row r="38" spans="1:7" ht="12.75">
      <c r="A38" s="49"/>
      <c r="B38" s="14">
        <v>2</v>
      </c>
      <c r="C38" s="17" t="s">
        <v>157</v>
      </c>
      <c r="D38" s="16" t="s">
        <v>1</v>
      </c>
      <c r="E38" s="13">
        <v>1</v>
      </c>
      <c r="F38" s="19"/>
      <c r="G38" s="48"/>
    </row>
    <row r="39" spans="1:7" ht="12.75">
      <c r="A39" s="49"/>
      <c r="B39" s="14"/>
      <c r="C39" s="17"/>
      <c r="D39" s="16"/>
      <c r="E39" s="13"/>
      <c r="F39" s="19"/>
      <c r="G39" s="48"/>
    </row>
    <row r="40" spans="1:7" ht="12.75">
      <c r="A40" s="49"/>
      <c r="B40" s="14">
        <v>3</v>
      </c>
      <c r="C40" s="17" t="s">
        <v>54</v>
      </c>
      <c r="D40" s="16" t="s">
        <v>1</v>
      </c>
      <c r="E40" s="13">
        <v>1</v>
      </c>
      <c r="F40" s="19"/>
      <c r="G40" s="48"/>
    </row>
    <row r="41" spans="1:7" ht="216.75">
      <c r="A41" s="49"/>
      <c r="B41" s="14"/>
      <c r="C41" s="17" t="s">
        <v>55</v>
      </c>
      <c r="D41" s="16"/>
      <c r="E41" s="13"/>
      <c r="F41" s="19"/>
      <c r="G41" s="48"/>
    </row>
    <row r="42" spans="1:7" ht="12.75">
      <c r="A42" s="49"/>
      <c r="B42" s="14"/>
      <c r="C42" s="17"/>
      <c r="D42" s="16"/>
      <c r="E42" s="13"/>
      <c r="F42" s="19"/>
      <c r="G42" s="48"/>
    </row>
    <row r="43" spans="1:7" ht="25.5">
      <c r="A43" s="49"/>
      <c r="B43" s="14">
        <v>4</v>
      </c>
      <c r="C43" s="17" t="s">
        <v>56</v>
      </c>
      <c r="D43" s="16" t="s">
        <v>1</v>
      </c>
      <c r="E43" s="13"/>
      <c r="F43" s="19"/>
      <c r="G43" s="48"/>
    </row>
    <row r="44" spans="1:7" ht="12.75">
      <c r="A44" s="49"/>
      <c r="B44" s="14"/>
      <c r="C44" s="17"/>
      <c r="D44" s="16"/>
      <c r="E44" s="13"/>
      <c r="F44" s="19"/>
      <c r="G44" s="48"/>
    </row>
    <row r="45" spans="1:7" ht="12.75">
      <c r="A45" s="49"/>
      <c r="B45" s="14"/>
      <c r="C45" s="15" t="s">
        <v>57</v>
      </c>
      <c r="D45" s="16"/>
      <c r="E45" s="13"/>
      <c r="F45" s="19"/>
      <c r="G45" s="48"/>
    </row>
    <row r="46" spans="1:7" ht="12.75">
      <c r="A46" s="49"/>
      <c r="B46" s="14"/>
      <c r="C46" s="17"/>
      <c r="D46" s="16"/>
      <c r="E46" s="13"/>
      <c r="F46" s="19"/>
      <c r="G46" s="48"/>
    </row>
    <row r="47" spans="1:7" ht="12.75">
      <c r="A47" s="49"/>
      <c r="B47" s="14">
        <v>5</v>
      </c>
      <c r="C47" s="17" t="s">
        <v>58</v>
      </c>
      <c r="D47" s="16" t="s">
        <v>1</v>
      </c>
      <c r="E47" s="13"/>
      <c r="F47" s="19"/>
      <c r="G47" s="48"/>
    </row>
    <row r="48" spans="1:7" ht="12.75">
      <c r="A48" s="49"/>
      <c r="B48" s="14"/>
      <c r="C48" s="17"/>
      <c r="D48" s="16"/>
      <c r="E48" s="13"/>
      <c r="F48" s="19"/>
      <c r="G48" s="48"/>
    </row>
    <row r="49" spans="1:7" ht="12.75">
      <c r="A49" s="49"/>
      <c r="B49" s="14">
        <v>6</v>
      </c>
      <c r="C49" s="17" t="s">
        <v>59</v>
      </c>
      <c r="D49" s="16" t="s">
        <v>1</v>
      </c>
      <c r="E49" s="13"/>
      <c r="F49" s="19"/>
      <c r="G49" s="48"/>
    </row>
    <row r="50" spans="1:7" ht="12.75">
      <c r="A50" s="49"/>
      <c r="B50" s="14"/>
      <c r="C50" s="17"/>
      <c r="D50" s="16"/>
      <c r="E50" s="13"/>
      <c r="F50" s="19"/>
      <c r="G50" s="48"/>
    </row>
    <row r="51" spans="1:7" ht="12.75">
      <c r="A51" s="49"/>
      <c r="B51" s="14">
        <v>7</v>
      </c>
      <c r="C51" s="17" t="s">
        <v>60</v>
      </c>
      <c r="D51" s="16" t="s">
        <v>1</v>
      </c>
      <c r="E51" s="13"/>
      <c r="F51" s="19"/>
      <c r="G51" s="48"/>
    </row>
    <row r="52" spans="1:7" ht="12.75">
      <c r="A52" s="49"/>
      <c r="B52" s="14"/>
      <c r="C52" s="17"/>
      <c r="D52" s="16"/>
      <c r="E52" s="13"/>
      <c r="F52" s="19"/>
      <c r="G52" s="48"/>
    </row>
    <row r="53" spans="1:7" ht="12.75">
      <c r="A53" s="49"/>
      <c r="B53" s="14">
        <v>8</v>
      </c>
      <c r="C53" s="17" t="s">
        <v>61</v>
      </c>
      <c r="D53" s="16" t="s">
        <v>1</v>
      </c>
      <c r="E53" s="13"/>
      <c r="F53" s="19"/>
      <c r="G53" s="48"/>
    </row>
    <row r="54" spans="1:7" ht="12.75">
      <c r="A54" s="49"/>
      <c r="B54" s="14"/>
      <c r="C54" s="17"/>
      <c r="D54" s="16"/>
      <c r="E54" s="13"/>
      <c r="F54" s="19"/>
      <c r="G54" s="48"/>
    </row>
    <row r="55" spans="1:7" ht="12.75">
      <c r="A55" s="49"/>
      <c r="B55" s="14"/>
      <c r="C55" s="15" t="s">
        <v>62</v>
      </c>
      <c r="D55" s="16"/>
      <c r="E55" s="13"/>
      <c r="F55" s="19"/>
      <c r="G55" s="48"/>
    </row>
    <row r="56" spans="1:7" ht="12.75">
      <c r="A56" s="49"/>
      <c r="B56" s="14"/>
      <c r="C56" s="17"/>
      <c r="D56" s="16"/>
      <c r="E56" s="13"/>
      <c r="F56" s="19"/>
      <c r="G56" s="48"/>
    </row>
    <row r="57" spans="1:7" ht="12.75">
      <c r="A57" s="49"/>
      <c r="B57" s="14">
        <v>9</v>
      </c>
      <c r="C57" s="17" t="s">
        <v>63</v>
      </c>
      <c r="D57" s="16" t="s">
        <v>1</v>
      </c>
      <c r="E57" s="13"/>
      <c r="F57" s="19"/>
      <c r="G57" s="48"/>
    </row>
    <row r="58" spans="1:7" ht="12.75">
      <c r="A58" s="49"/>
      <c r="B58" s="14"/>
      <c r="C58" s="17"/>
      <c r="D58" s="16"/>
      <c r="E58" s="13"/>
      <c r="F58" s="19"/>
      <c r="G58" s="48"/>
    </row>
    <row r="59" spans="1:7" ht="12.75">
      <c r="A59" s="49"/>
      <c r="B59" s="14">
        <v>10</v>
      </c>
      <c r="C59" s="17" t="s">
        <v>64</v>
      </c>
      <c r="D59" s="16" t="s">
        <v>1</v>
      </c>
      <c r="E59" s="13"/>
      <c r="F59" s="19"/>
      <c r="G59" s="48"/>
    </row>
    <row r="60" spans="1:7" ht="12.75">
      <c r="A60" s="49"/>
      <c r="B60" s="14"/>
      <c r="C60" s="17"/>
      <c r="D60" s="16"/>
      <c r="E60" s="13"/>
      <c r="F60" s="19"/>
      <c r="G60" s="48"/>
    </row>
    <row r="61" spans="1:7" ht="25.5">
      <c r="A61" s="49"/>
      <c r="B61" s="14">
        <v>11</v>
      </c>
      <c r="C61" s="17" t="s">
        <v>65</v>
      </c>
      <c r="D61" s="16" t="s">
        <v>1</v>
      </c>
      <c r="E61" s="13"/>
      <c r="F61" s="19"/>
      <c r="G61" s="48"/>
    </row>
    <row r="62" spans="1:7" ht="76.5">
      <c r="A62" s="49"/>
      <c r="B62" s="14"/>
      <c r="C62" s="17" t="s">
        <v>66</v>
      </c>
      <c r="D62" s="16"/>
      <c r="E62" s="13"/>
      <c r="F62" s="19"/>
      <c r="G62" s="48"/>
    </row>
    <row r="63" spans="1:7" ht="102">
      <c r="A63" s="49"/>
      <c r="B63" s="14"/>
      <c r="C63" s="17" t="s">
        <v>67</v>
      </c>
      <c r="D63" s="16"/>
      <c r="E63" s="13"/>
      <c r="F63" s="19"/>
      <c r="G63" s="48"/>
    </row>
    <row r="64" spans="1:7" ht="76.5">
      <c r="A64" s="49"/>
      <c r="B64" s="14"/>
      <c r="C64" s="17" t="s">
        <v>68</v>
      </c>
      <c r="D64" s="16"/>
      <c r="E64" s="13"/>
      <c r="F64" s="19"/>
      <c r="G64" s="48"/>
    </row>
    <row r="65" spans="1:7" ht="63.75">
      <c r="A65" s="49"/>
      <c r="B65" s="14"/>
      <c r="C65" s="17" t="s">
        <v>69</v>
      </c>
      <c r="D65" s="16"/>
      <c r="E65" s="13"/>
      <c r="F65" s="19"/>
      <c r="G65" s="48"/>
    </row>
    <row r="66" spans="1:7" ht="12.75">
      <c r="A66" s="49"/>
      <c r="B66" s="14"/>
      <c r="C66" s="17"/>
      <c r="D66" s="16"/>
      <c r="E66" s="13"/>
      <c r="F66" s="19"/>
      <c r="G66" s="48"/>
    </row>
    <row r="67" spans="1:7" ht="12.75">
      <c r="A67" s="49"/>
      <c r="B67" s="14">
        <v>12</v>
      </c>
      <c r="C67" s="17" t="s">
        <v>70</v>
      </c>
      <c r="D67" s="16" t="s">
        <v>1</v>
      </c>
      <c r="E67" s="13"/>
      <c r="F67" s="19"/>
      <c r="G67" s="48"/>
    </row>
    <row r="68" spans="1:7" ht="12.75">
      <c r="A68" s="49"/>
      <c r="B68" s="14"/>
      <c r="C68" s="17"/>
      <c r="D68" s="16"/>
      <c r="E68" s="13"/>
      <c r="F68" s="19"/>
      <c r="G68" s="48"/>
    </row>
    <row r="69" spans="1:7" ht="12.75">
      <c r="A69" s="49"/>
      <c r="B69" s="14"/>
      <c r="C69" s="15" t="s">
        <v>71</v>
      </c>
      <c r="D69" s="16"/>
      <c r="E69" s="13"/>
      <c r="F69" s="19"/>
      <c r="G69" s="48"/>
    </row>
    <row r="70" spans="1:7" ht="12.75">
      <c r="A70" s="49"/>
      <c r="B70" s="14"/>
      <c r="C70" s="15"/>
      <c r="D70" s="16"/>
      <c r="E70" s="13"/>
      <c r="F70" s="19"/>
      <c r="G70" s="48"/>
    </row>
    <row r="71" spans="1:7" ht="25.5">
      <c r="A71" s="49"/>
      <c r="B71" s="14">
        <v>13</v>
      </c>
      <c r="C71" s="17" t="s">
        <v>72</v>
      </c>
      <c r="D71" s="16" t="s">
        <v>1</v>
      </c>
      <c r="E71" s="13"/>
      <c r="F71" s="19"/>
      <c r="G71" s="48"/>
    </row>
    <row r="72" spans="1:7" ht="102">
      <c r="A72" s="49"/>
      <c r="B72" s="14"/>
      <c r="C72" s="17" t="s">
        <v>73</v>
      </c>
      <c r="D72" s="16"/>
      <c r="E72" s="13"/>
      <c r="F72" s="19"/>
      <c r="G72" s="48"/>
    </row>
    <row r="73" spans="1:7" ht="114.75">
      <c r="A73" s="49"/>
      <c r="B73" s="14"/>
      <c r="C73" s="51" t="s">
        <v>74</v>
      </c>
      <c r="D73" s="16"/>
      <c r="E73" s="13"/>
      <c r="F73" s="19"/>
      <c r="G73" s="48"/>
    </row>
    <row r="74" spans="1:7" ht="12.75">
      <c r="A74" s="49"/>
      <c r="B74" s="14"/>
      <c r="C74" s="17"/>
      <c r="D74" s="16"/>
      <c r="E74" s="13"/>
      <c r="F74" s="19"/>
      <c r="G74" s="48"/>
    </row>
    <row r="75" spans="1:7" ht="25.5">
      <c r="A75" s="49"/>
      <c r="B75" s="14">
        <v>14</v>
      </c>
      <c r="C75" s="17" t="s">
        <v>75</v>
      </c>
      <c r="D75" s="16" t="s">
        <v>1</v>
      </c>
      <c r="E75" s="13"/>
      <c r="F75" s="19"/>
      <c r="G75" s="48"/>
    </row>
    <row r="76" spans="1:7" ht="51">
      <c r="A76" s="49"/>
      <c r="B76" s="14"/>
      <c r="C76" s="17" t="s">
        <v>76</v>
      </c>
      <c r="D76" s="16"/>
      <c r="E76" s="13"/>
      <c r="F76" s="19"/>
      <c r="G76" s="48"/>
    </row>
    <row r="77" spans="1:7" ht="140.25">
      <c r="A77" s="49"/>
      <c r="B77" s="14"/>
      <c r="C77" s="17" t="s">
        <v>77</v>
      </c>
      <c r="D77" s="16"/>
      <c r="E77" s="13"/>
      <c r="F77" s="19"/>
      <c r="G77" s="48"/>
    </row>
    <row r="78" spans="1:7" ht="12.75">
      <c r="A78" s="49"/>
      <c r="B78" s="14"/>
      <c r="C78" s="17"/>
      <c r="D78" s="16"/>
      <c r="E78" s="13"/>
      <c r="F78" s="19"/>
      <c r="G78" s="48"/>
    </row>
    <row r="79" spans="1:7" ht="12.75">
      <c r="A79" s="49"/>
      <c r="B79" s="14"/>
      <c r="C79" s="15" t="s">
        <v>78</v>
      </c>
      <c r="D79" s="16"/>
      <c r="E79" s="13"/>
      <c r="F79" s="19"/>
      <c r="G79" s="48"/>
    </row>
    <row r="80" spans="1:7" ht="12.75">
      <c r="A80" s="49"/>
      <c r="B80" s="14"/>
      <c r="C80" s="15"/>
      <c r="D80" s="16"/>
      <c r="E80" s="13"/>
      <c r="F80" s="19"/>
      <c r="G80" s="48"/>
    </row>
    <row r="81" spans="1:7" ht="12.75">
      <c r="A81" s="49"/>
      <c r="B81" s="14">
        <v>15</v>
      </c>
      <c r="C81" s="17" t="s">
        <v>79</v>
      </c>
      <c r="D81" s="16" t="s">
        <v>1</v>
      </c>
      <c r="E81" s="13"/>
      <c r="F81" s="19"/>
      <c r="G81" s="48"/>
    </row>
    <row r="82" spans="1:7" ht="12.75">
      <c r="A82" s="49"/>
      <c r="B82" s="14"/>
      <c r="C82" s="17"/>
      <c r="D82" s="16"/>
      <c r="E82" s="13"/>
      <c r="F82" s="19"/>
      <c r="G82" s="48"/>
    </row>
    <row r="83" spans="1:7" ht="12.75">
      <c r="A83" s="49"/>
      <c r="B83" s="14">
        <v>16</v>
      </c>
      <c r="C83" s="17" t="s">
        <v>80</v>
      </c>
      <c r="D83" s="16" t="s">
        <v>1</v>
      </c>
      <c r="E83" s="13"/>
      <c r="F83" s="19"/>
      <c r="G83" s="48"/>
    </row>
    <row r="84" spans="1:7" ht="12.75">
      <c r="A84" s="49"/>
      <c r="B84" s="14"/>
      <c r="C84" s="17"/>
      <c r="D84" s="16"/>
      <c r="E84" s="13"/>
      <c r="F84" s="19"/>
      <c r="G84" s="48"/>
    </row>
    <row r="85" spans="1:7" ht="35.25" customHeight="1">
      <c r="A85" s="49"/>
      <c r="B85" s="14">
        <v>17</v>
      </c>
      <c r="C85" s="17" t="s">
        <v>81</v>
      </c>
      <c r="D85" s="16" t="s">
        <v>1</v>
      </c>
      <c r="E85" s="13"/>
      <c r="F85" s="19"/>
      <c r="G85" s="48"/>
    </row>
    <row r="86" spans="1:7" ht="12.75">
      <c r="A86" s="49"/>
      <c r="B86" s="14"/>
      <c r="C86" s="17"/>
      <c r="D86" s="16"/>
      <c r="E86" s="13"/>
      <c r="F86" s="19"/>
      <c r="G86" s="48"/>
    </row>
    <row r="87" spans="1:7" ht="18.600000000000001" customHeight="1">
      <c r="A87" s="49"/>
      <c r="B87" s="14"/>
      <c r="C87" s="15" t="s">
        <v>82</v>
      </c>
      <c r="D87" s="16"/>
      <c r="E87" s="13"/>
      <c r="F87" s="19"/>
      <c r="G87" s="48"/>
    </row>
    <row r="88" spans="1:7" ht="12.75">
      <c r="A88" s="49"/>
      <c r="B88" s="14"/>
      <c r="C88" s="17"/>
      <c r="D88" s="16"/>
      <c r="E88" s="13"/>
      <c r="F88" s="19"/>
      <c r="G88" s="48"/>
    </row>
    <row r="89" spans="1:7" ht="23.25" customHeight="1">
      <c r="A89" s="49"/>
      <c r="B89" s="14">
        <v>18</v>
      </c>
      <c r="C89" s="17" t="s">
        <v>83</v>
      </c>
      <c r="D89" s="16" t="s">
        <v>1</v>
      </c>
      <c r="E89" s="13"/>
      <c r="F89" s="19"/>
      <c r="G89" s="48"/>
    </row>
    <row r="90" spans="1:7" ht="81.75" customHeight="1">
      <c r="A90" s="49"/>
      <c r="B90" s="14"/>
      <c r="C90" s="52" t="s">
        <v>84</v>
      </c>
      <c r="D90" s="16"/>
      <c r="E90" s="13"/>
      <c r="F90" s="19"/>
      <c r="G90" s="48"/>
    </row>
    <row r="91" spans="1:7" ht="147.75" customHeight="1">
      <c r="A91" s="49"/>
      <c r="B91" s="14"/>
      <c r="C91" s="52" t="s">
        <v>85</v>
      </c>
      <c r="D91" s="16"/>
      <c r="E91" s="13"/>
      <c r="F91" s="19"/>
      <c r="G91" s="48"/>
    </row>
    <row r="92" spans="1:7" ht="12.75">
      <c r="A92" s="49"/>
      <c r="B92" s="14"/>
      <c r="C92" s="17"/>
      <c r="D92" s="16"/>
      <c r="E92" s="13"/>
      <c r="F92" s="19"/>
      <c r="G92" s="48"/>
    </row>
    <row r="93" spans="1:7" ht="25.5" customHeight="1">
      <c r="A93" s="49"/>
      <c r="B93" s="14"/>
      <c r="C93" s="18" t="s">
        <v>86</v>
      </c>
      <c r="D93" s="16"/>
      <c r="E93" s="13"/>
      <c r="F93" s="19"/>
      <c r="G93" s="48"/>
    </row>
    <row r="94" spans="1:7" ht="12.75">
      <c r="A94" s="49"/>
      <c r="B94" s="14"/>
      <c r="C94" s="17"/>
      <c r="D94" s="16"/>
      <c r="E94" s="13"/>
      <c r="F94" s="19"/>
      <c r="G94" s="48"/>
    </row>
    <row r="95" spans="1:7" ht="12.75">
      <c r="A95" s="49"/>
      <c r="B95" s="14"/>
      <c r="C95" s="15" t="s">
        <v>87</v>
      </c>
      <c r="D95" s="16"/>
      <c r="E95" s="13"/>
      <c r="F95" s="19"/>
      <c r="G95" s="48"/>
    </row>
    <row r="96" spans="1:7" ht="12.75">
      <c r="A96" s="49"/>
      <c r="B96" s="14"/>
      <c r="C96" s="17"/>
      <c r="D96" s="16"/>
      <c r="E96" s="13"/>
      <c r="F96" s="19"/>
      <c r="G96" s="48"/>
    </row>
    <row r="97" spans="1:12" ht="19.5" customHeight="1">
      <c r="A97" s="49"/>
      <c r="B97" s="14">
        <v>19</v>
      </c>
      <c r="C97" s="17" t="s">
        <v>52</v>
      </c>
      <c r="D97" s="16" t="s">
        <v>1</v>
      </c>
      <c r="E97" s="13"/>
      <c r="F97" s="19"/>
      <c r="G97" s="48"/>
    </row>
    <row r="98" spans="1:12" s="2" customFormat="1">
      <c r="A98" s="49"/>
      <c r="B98" s="14"/>
      <c r="C98" s="17"/>
      <c r="D98" s="16"/>
      <c r="E98" s="13"/>
      <c r="F98" s="19"/>
      <c r="G98" s="48"/>
      <c r="H98" s="1"/>
      <c r="I98" s="1"/>
      <c r="J98" s="1"/>
      <c r="K98" s="1"/>
      <c r="L98" s="1"/>
    </row>
    <row r="99" spans="1:12" ht="25.5" customHeight="1">
      <c r="A99" s="49"/>
      <c r="B99" s="14"/>
      <c r="C99" s="15" t="s">
        <v>88</v>
      </c>
      <c r="D99" s="16"/>
      <c r="E99" s="13"/>
      <c r="F99" s="19"/>
      <c r="G99" s="48"/>
    </row>
    <row r="100" spans="1:12" ht="12.75">
      <c r="A100" s="49"/>
      <c r="B100" s="14"/>
      <c r="C100" s="17"/>
      <c r="D100" s="16"/>
      <c r="E100" s="13"/>
      <c r="F100" s="19"/>
      <c r="G100" s="48"/>
    </row>
    <row r="101" spans="1:12" ht="12.75">
      <c r="A101" s="49"/>
      <c r="B101" s="14">
        <v>20</v>
      </c>
      <c r="C101" s="17" t="s">
        <v>89</v>
      </c>
      <c r="D101" s="16" t="s">
        <v>1</v>
      </c>
      <c r="E101" s="13"/>
      <c r="F101" s="19"/>
      <c r="G101" s="48"/>
    </row>
    <row r="102" spans="1:12" ht="12.75">
      <c r="A102" s="49"/>
      <c r="B102" s="14"/>
      <c r="C102" s="17"/>
      <c r="D102" s="16"/>
      <c r="E102" s="13"/>
      <c r="F102" s="19"/>
      <c r="G102" s="48"/>
    </row>
    <row r="103" spans="1:12" ht="12.75">
      <c r="A103" s="49"/>
      <c r="B103" s="14">
        <v>21</v>
      </c>
      <c r="C103" s="17" t="s">
        <v>90</v>
      </c>
      <c r="D103" s="16" t="s">
        <v>1</v>
      </c>
      <c r="E103" s="13"/>
      <c r="F103" s="19"/>
      <c r="G103" s="48"/>
    </row>
    <row r="104" spans="1:12" ht="12.75">
      <c r="A104" s="49"/>
      <c r="B104" s="14"/>
      <c r="C104" s="17"/>
      <c r="D104" s="16"/>
      <c r="E104" s="13"/>
      <c r="F104" s="19"/>
      <c r="G104" s="48"/>
    </row>
    <row r="105" spans="1:12" ht="25.5">
      <c r="A105" s="49"/>
      <c r="B105" s="14">
        <v>22</v>
      </c>
      <c r="C105" s="17" t="s">
        <v>91</v>
      </c>
      <c r="D105" s="16" t="s">
        <v>1</v>
      </c>
      <c r="E105" s="13"/>
      <c r="F105" s="19"/>
      <c r="G105" s="48"/>
    </row>
    <row r="106" spans="1:12" ht="89.25">
      <c r="A106" s="49"/>
      <c r="B106" s="14"/>
      <c r="C106" s="17" t="s">
        <v>92</v>
      </c>
      <c r="D106" s="16"/>
      <c r="E106" s="13"/>
      <c r="F106" s="19"/>
      <c r="G106" s="48"/>
    </row>
    <row r="107" spans="1:12" ht="12.75">
      <c r="A107" s="49"/>
      <c r="B107" s="14"/>
      <c r="C107" s="17"/>
      <c r="D107" s="16"/>
      <c r="E107" s="13"/>
      <c r="F107" s="19"/>
      <c r="G107" s="48"/>
    </row>
    <row r="108" spans="1:12" ht="25.5">
      <c r="A108" s="49"/>
      <c r="B108" s="14"/>
      <c r="C108" s="15" t="s">
        <v>93</v>
      </c>
      <c r="D108" s="16"/>
      <c r="E108" s="13"/>
      <c r="F108" s="19"/>
      <c r="G108" s="48"/>
    </row>
    <row r="109" spans="1:12" ht="12.75">
      <c r="A109" s="49"/>
      <c r="B109" s="14"/>
      <c r="C109" s="17"/>
      <c r="D109" s="16"/>
      <c r="E109" s="13"/>
      <c r="F109" s="19"/>
      <c r="G109" s="48"/>
    </row>
    <row r="110" spans="1:12" ht="25.5">
      <c r="A110" s="49"/>
      <c r="B110" s="14">
        <v>23</v>
      </c>
      <c r="C110" s="17" t="s">
        <v>94</v>
      </c>
      <c r="D110" s="16" t="s">
        <v>1</v>
      </c>
      <c r="E110" s="13"/>
      <c r="F110" s="19"/>
      <c r="G110" s="48"/>
    </row>
    <row r="111" spans="1:12" ht="12.75">
      <c r="A111" s="49"/>
      <c r="B111" s="14"/>
      <c r="C111" s="17"/>
      <c r="D111" s="16"/>
      <c r="E111" s="13"/>
      <c r="F111" s="19"/>
      <c r="G111" s="48"/>
    </row>
    <row r="112" spans="1:12" ht="12.75">
      <c r="A112" s="49"/>
      <c r="B112" s="14">
        <v>24</v>
      </c>
      <c r="C112" s="17" t="s">
        <v>95</v>
      </c>
      <c r="D112" s="16" t="s">
        <v>1</v>
      </c>
      <c r="E112" s="13"/>
      <c r="F112" s="19"/>
      <c r="G112" s="48"/>
    </row>
    <row r="113" spans="1:7" ht="12.75">
      <c r="A113" s="49"/>
      <c r="B113" s="14"/>
      <c r="C113" s="17"/>
      <c r="D113" s="16"/>
      <c r="E113" s="13"/>
      <c r="F113" s="19"/>
      <c r="G113" s="48"/>
    </row>
    <row r="114" spans="1:7" ht="25.5">
      <c r="A114" s="49"/>
      <c r="B114" s="14">
        <v>25</v>
      </c>
      <c r="C114" s="17" t="s">
        <v>96</v>
      </c>
      <c r="D114" s="16" t="s">
        <v>1</v>
      </c>
      <c r="E114" s="13"/>
      <c r="F114" s="19"/>
      <c r="G114" s="48"/>
    </row>
    <row r="115" spans="1:7" ht="12.75">
      <c r="A115" s="49"/>
      <c r="B115" s="14"/>
      <c r="C115" s="17"/>
      <c r="D115" s="16"/>
      <c r="E115" s="13"/>
      <c r="F115" s="19"/>
      <c r="G115" s="48"/>
    </row>
    <row r="116" spans="1:7" ht="25.5">
      <c r="A116" s="49"/>
      <c r="B116" s="14"/>
      <c r="C116" s="15" t="s">
        <v>97</v>
      </c>
      <c r="D116" s="16"/>
      <c r="E116" s="13"/>
      <c r="F116" s="19"/>
      <c r="G116" s="48"/>
    </row>
    <row r="117" spans="1:7" ht="12.75">
      <c r="A117" s="49"/>
      <c r="B117" s="14"/>
      <c r="C117" s="17"/>
      <c r="D117" s="16"/>
      <c r="E117" s="13"/>
      <c r="F117" s="19"/>
      <c r="G117" s="48"/>
    </row>
    <row r="118" spans="1:7" ht="12.75">
      <c r="A118" s="49"/>
      <c r="B118" s="14">
        <v>26</v>
      </c>
      <c r="C118" s="17" t="s">
        <v>98</v>
      </c>
      <c r="D118" s="16" t="s">
        <v>1</v>
      </c>
      <c r="E118" s="13"/>
      <c r="F118" s="19"/>
      <c r="G118" s="48"/>
    </row>
    <row r="119" spans="1:7" ht="12.75">
      <c r="A119" s="49"/>
      <c r="B119" s="14"/>
      <c r="C119" s="17"/>
      <c r="D119" s="16"/>
      <c r="E119" s="13"/>
      <c r="F119" s="19"/>
      <c r="G119" s="48"/>
    </row>
    <row r="120" spans="1:7" ht="12.75">
      <c r="A120" s="49"/>
      <c r="B120" s="14">
        <v>27</v>
      </c>
      <c r="C120" s="17" t="s">
        <v>99</v>
      </c>
      <c r="D120" s="16" t="s">
        <v>1</v>
      </c>
      <c r="E120" s="13"/>
      <c r="F120" s="19"/>
      <c r="G120" s="48"/>
    </row>
    <row r="121" spans="1:7" ht="12.75">
      <c r="A121" s="49"/>
      <c r="B121" s="14"/>
      <c r="C121" s="17"/>
      <c r="D121" s="16"/>
      <c r="E121" s="13"/>
      <c r="F121" s="19"/>
      <c r="G121" s="48"/>
    </row>
    <row r="122" spans="1:7" ht="12.75">
      <c r="A122" s="49"/>
      <c r="B122" s="14">
        <v>28</v>
      </c>
      <c r="C122" s="17" t="s">
        <v>100</v>
      </c>
      <c r="D122" s="16" t="s">
        <v>1</v>
      </c>
      <c r="E122" s="13"/>
      <c r="F122" s="19"/>
      <c r="G122" s="48"/>
    </row>
    <row r="123" spans="1:7" ht="12.75">
      <c r="A123" s="49"/>
      <c r="B123" s="14"/>
      <c r="C123" s="17"/>
      <c r="D123" s="16"/>
      <c r="E123" s="13"/>
      <c r="F123" s="19"/>
      <c r="G123" s="48"/>
    </row>
    <row r="124" spans="1:7" ht="25.5">
      <c r="A124" s="49"/>
      <c r="B124" s="14">
        <v>29</v>
      </c>
      <c r="C124" s="17" t="s">
        <v>101</v>
      </c>
      <c r="D124" s="16" t="s">
        <v>1</v>
      </c>
      <c r="E124" s="13"/>
      <c r="F124" s="19"/>
      <c r="G124" s="48"/>
    </row>
    <row r="125" spans="1:7" ht="12.75">
      <c r="A125" s="49"/>
      <c r="B125" s="14"/>
      <c r="C125" s="17"/>
      <c r="D125" s="16"/>
      <c r="E125" s="13"/>
      <c r="F125" s="19"/>
      <c r="G125" s="48"/>
    </row>
    <row r="126" spans="1:7" ht="12.75">
      <c r="A126" s="49"/>
      <c r="B126" s="14"/>
      <c r="C126" s="15" t="s">
        <v>102</v>
      </c>
      <c r="D126" s="16"/>
      <c r="E126" s="13"/>
      <c r="F126" s="19"/>
      <c r="G126" s="48"/>
    </row>
    <row r="127" spans="1:7" ht="12.75">
      <c r="A127" s="49"/>
      <c r="B127" s="14"/>
      <c r="C127" s="17"/>
      <c r="D127" s="16"/>
      <c r="E127" s="13"/>
      <c r="F127" s="19"/>
      <c r="G127" s="48"/>
    </row>
    <row r="128" spans="1:7" ht="12.75">
      <c r="A128" s="49"/>
      <c r="B128" s="14">
        <v>30</v>
      </c>
      <c r="C128" s="17" t="s">
        <v>103</v>
      </c>
      <c r="D128" s="16" t="s">
        <v>1</v>
      </c>
      <c r="E128" s="13"/>
      <c r="F128" s="19"/>
      <c r="G128" s="48"/>
    </row>
    <row r="129" spans="1:12" ht="12.75">
      <c r="A129" s="49"/>
      <c r="B129" s="14"/>
      <c r="C129" s="17"/>
      <c r="D129" s="16"/>
      <c r="E129" s="13"/>
      <c r="F129" s="19"/>
      <c r="G129" s="48"/>
    </row>
    <row r="130" spans="1:12" ht="12.75">
      <c r="A130" s="49"/>
      <c r="B130" s="14"/>
      <c r="C130" s="15" t="s">
        <v>104</v>
      </c>
      <c r="D130" s="16"/>
      <c r="E130" s="13"/>
      <c r="F130" s="19"/>
      <c r="G130" s="48"/>
    </row>
    <row r="131" spans="1:12" ht="12.75">
      <c r="A131" s="49"/>
      <c r="B131" s="14"/>
      <c r="C131" s="17"/>
      <c r="D131" s="16"/>
      <c r="E131" s="13"/>
      <c r="F131" s="19"/>
      <c r="G131" s="48"/>
    </row>
    <row r="132" spans="1:12" ht="12.75">
      <c r="A132" s="49"/>
      <c r="B132" s="14">
        <v>31</v>
      </c>
      <c r="C132" s="17" t="s">
        <v>105</v>
      </c>
      <c r="D132" s="16" t="s">
        <v>1</v>
      </c>
      <c r="E132" s="13"/>
      <c r="F132" s="19"/>
      <c r="G132" s="48"/>
    </row>
    <row r="133" spans="1:12" s="2" customFormat="1">
      <c r="A133" s="49"/>
      <c r="B133" s="14"/>
      <c r="C133" s="17"/>
      <c r="D133" s="16"/>
      <c r="E133" s="13"/>
      <c r="F133" s="19"/>
      <c r="G133" s="48"/>
      <c r="H133" s="1"/>
      <c r="I133" s="1"/>
      <c r="J133" s="1"/>
      <c r="K133" s="1"/>
      <c r="L133" s="1"/>
    </row>
    <row r="134" spans="1:12" s="2" customFormat="1" ht="25.5" customHeight="1">
      <c r="A134" s="49"/>
      <c r="B134" s="14">
        <v>32</v>
      </c>
      <c r="C134" s="17" t="s">
        <v>106</v>
      </c>
      <c r="D134" s="16" t="s">
        <v>1</v>
      </c>
      <c r="E134" s="13"/>
      <c r="F134" s="19"/>
      <c r="G134" s="48"/>
      <c r="H134" s="1"/>
      <c r="I134" s="1"/>
      <c r="J134" s="1"/>
      <c r="K134" s="1"/>
      <c r="L134" s="1"/>
    </row>
    <row r="135" spans="1:12" ht="12.75">
      <c r="A135" s="49"/>
      <c r="B135" s="14"/>
      <c r="C135" s="17"/>
      <c r="D135" s="16"/>
      <c r="E135" s="13"/>
      <c r="F135" s="19"/>
      <c r="G135" s="48"/>
    </row>
    <row r="136" spans="1:12" ht="18.600000000000001" customHeight="1">
      <c r="A136" s="49"/>
      <c r="B136" s="14">
        <v>33</v>
      </c>
      <c r="C136" s="17" t="s">
        <v>107</v>
      </c>
      <c r="D136" s="16" t="s">
        <v>1</v>
      </c>
      <c r="E136" s="13"/>
      <c r="F136" s="19"/>
      <c r="G136" s="48"/>
    </row>
    <row r="137" spans="1:12" ht="12.75">
      <c r="A137" s="49"/>
      <c r="B137" s="14"/>
      <c r="C137" s="17"/>
      <c r="D137" s="16"/>
      <c r="E137" s="13"/>
      <c r="F137" s="19"/>
      <c r="G137" s="48"/>
    </row>
    <row r="138" spans="1:12" ht="19.5" customHeight="1">
      <c r="A138" s="49"/>
      <c r="B138" s="14">
        <v>34</v>
      </c>
      <c r="C138" s="17" t="s">
        <v>108</v>
      </c>
      <c r="D138" s="16" t="s">
        <v>1</v>
      </c>
      <c r="E138" s="13"/>
      <c r="F138" s="19"/>
      <c r="G138" s="48"/>
    </row>
    <row r="139" spans="1:12" ht="12.75">
      <c r="A139" s="49"/>
      <c r="B139" s="14"/>
      <c r="C139" s="17"/>
      <c r="D139" s="16"/>
      <c r="E139" s="13"/>
      <c r="F139" s="19"/>
      <c r="G139" s="48"/>
    </row>
    <row r="140" spans="1:12" ht="25.5" customHeight="1">
      <c r="A140" s="49"/>
      <c r="B140" s="14"/>
      <c r="C140" s="15" t="s">
        <v>109</v>
      </c>
      <c r="D140" s="16"/>
      <c r="E140" s="13"/>
      <c r="F140" s="19"/>
      <c r="G140" s="48"/>
    </row>
    <row r="141" spans="1:12" ht="12.75">
      <c r="A141" s="49"/>
      <c r="B141" s="14"/>
      <c r="C141" s="17"/>
      <c r="D141" s="16"/>
      <c r="E141" s="13"/>
      <c r="F141" s="19"/>
      <c r="G141" s="48"/>
    </row>
    <row r="142" spans="1:12" ht="29.25" customHeight="1">
      <c r="A142" s="49"/>
      <c r="B142" s="14">
        <v>35</v>
      </c>
      <c r="C142" s="17" t="s">
        <v>110</v>
      </c>
      <c r="D142" s="16" t="s">
        <v>1</v>
      </c>
      <c r="E142" s="13"/>
      <c r="F142" s="19"/>
      <c r="G142" s="48"/>
    </row>
    <row r="143" spans="1:12" ht="12.75">
      <c r="A143" s="49"/>
      <c r="B143" s="14"/>
      <c r="C143" s="17"/>
      <c r="D143" s="16"/>
      <c r="E143" s="13"/>
      <c r="F143" s="19"/>
      <c r="G143" s="48"/>
    </row>
    <row r="144" spans="1:12" ht="25.5">
      <c r="A144" s="49"/>
      <c r="B144" s="14"/>
      <c r="C144" s="15" t="s">
        <v>111</v>
      </c>
      <c r="D144" s="16"/>
      <c r="E144" s="13"/>
      <c r="F144" s="19"/>
      <c r="G144" s="48"/>
    </row>
    <row r="145" spans="1:7" ht="12.75">
      <c r="A145" s="49"/>
      <c r="B145" s="14"/>
      <c r="C145" s="17"/>
      <c r="D145" s="16"/>
      <c r="E145" s="13"/>
      <c r="F145" s="19"/>
      <c r="G145" s="48"/>
    </row>
    <row r="146" spans="1:7" ht="25.5" customHeight="1">
      <c r="A146" s="49"/>
      <c r="B146" s="14">
        <v>36</v>
      </c>
      <c r="C146" s="17" t="s">
        <v>112</v>
      </c>
      <c r="D146" s="16" t="s">
        <v>1</v>
      </c>
      <c r="E146" s="13"/>
      <c r="F146" s="19"/>
      <c r="G146" s="48"/>
    </row>
    <row r="147" spans="1:7" ht="12.75">
      <c r="A147" s="49"/>
      <c r="B147" s="14"/>
      <c r="C147" s="17"/>
      <c r="D147" s="16"/>
      <c r="E147" s="13"/>
      <c r="F147" s="19"/>
      <c r="G147" s="48"/>
    </row>
    <row r="148" spans="1:7" ht="12.75">
      <c r="A148" s="49"/>
      <c r="B148" s="14"/>
      <c r="C148" s="15" t="s">
        <v>113</v>
      </c>
      <c r="D148" s="16"/>
      <c r="E148" s="13"/>
      <c r="F148" s="19"/>
      <c r="G148" s="48"/>
    </row>
    <row r="149" spans="1:7" ht="12.75">
      <c r="A149" s="49"/>
      <c r="B149" s="14"/>
      <c r="C149" s="15"/>
      <c r="D149" s="16"/>
      <c r="E149" s="13"/>
      <c r="F149" s="19"/>
      <c r="G149" s="48"/>
    </row>
    <row r="150" spans="1:7" ht="12.75">
      <c r="A150" s="49"/>
      <c r="B150" s="14">
        <v>37</v>
      </c>
      <c r="C150" s="17" t="s">
        <v>114</v>
      </c>
      <c r="D150" s="16" t="s">
        <v>1</v>
      </c>
      <c r="E150" s="13"/>
      <c r="F150" s="19"/>
      <c r="G150" s="48"/>
    </row>
    <row r="151" spans="1:7" ht="12.75">
      <c r="A151" s="49"/>
      <c r="B151" s="14"/>
      <c r="C151" s="17"/>
      <c r="D151" s="16"/>
      <c r="E151" s="13"/>
      <c r="F151" s="19"/>
      <c r="G151" s="48"/>
    </row>
    <row r="152" spans="1:7" ht="25.5">
      <c r="A152" s="49"/>
      <c r="B152" s="14">
        <v>38</v>
      </c>
      <c r="C152" s="17" t="s">
        <v>115</v>
      </c>
      <c r="D152" s="16" t="s">
        <v>1</v>
      </c>
      <c r="E152" s="13"/>
      <c r="F152" s="19"/>
      <c r="G152" s="48"/>
    </row>
    <row r="153" spans="1:7" ht="12.75">
      <c r="A153" s="49"/>
      <c r="B153" s="14"/>
      <c r="C153" s="17"/>
      <c r="D153" s="16"/>
      <c r="E153" s="13"/>
      <c r="F153" s="19"/>
      <c r="G153" s="48"/>
    </row>
    <row r="154" spans="1:7" ht="12.75">
      <c r="A154" s="49"/>
      <c r="B154" s="14">
        <v>39</v>
      </c>
      <c r="C154" s="17" t="s">
        <v>116</v>
      </c>
      <c r="D154" s="16" t="s">
        <v>1</v>
      </c>
      <c r="E154" s="13"/>
      <c r="F154" s="19"/>
      <c r="G154" s="48"/>
    </row>
    <row r="155" spans="1:7" ht="12.75">
      <c r="A155" s="49"/>
      <c r="B155" s="14"/>
      <c r="C155" s="17"/>
      <c r="D155" s="16"/>
      <c r="E155" s="13"/>
      <c r="F155" s="19"/>
      <c r="G155" s="48"/>
    </row>
    <row r="156" spans="1:7" ht="12.75">
      <c r="A156" s="49"/>
      <c r="B156" s="14">
        <v>40</v>
      </c>
      <c r="C156" s="17" t="s">
        <v>117</v>
      </c>
      <c r="D156" s="16" t="s">
        <v>1</v>
      </c>
      <c r="E156" s="13"/>
      <c r="F156" s="19"/>
      <c r="G156" s="48"/>
    </row>
    <row r="157" spans="1:7" ht="12.75">
      <c r="A157" s="49"/>
      <c r="B157" s="14"/>
      <c r="C157" s="17"/>
      <c r="D157" s="16"/>
      <c r="E157" s="13"/>
      <c r="F157" s="19"/>
      <c r="G157" s="48"/>
    </row>
    <row r="158" spans="1:7" ht="12.75">
      <c r="A158" s="49"/>
      <c r="B158" s="14">
        <v>41</v>
      </c>
      <c r="C158" s="17" t="s">
        <v>118</v>
      </c>
      <c r="D158" s="16" t="s">
        <v>1</v>
      </c>
      <c r="E158" s="13"/>
      <c r="F158" s="19"/>
      <c r="G158" s="48"/>
    </row>
    <row r="159" spans="1:7" ht="12.75">
      <c r="A159" s="49"/>
      <c r="B159" s="14"/>
      <c r="C159" s="17"/>
      <c r="D159" s="16"/>
      <c r="E159" s="13"/>
      <c r="F159" s="19"/>
      <c r="G159" s="48"/>
    </row>
    <row r="160" spans="1:7" ht="12.75">
      <c r="A160" s="49"/>
      <c r="B160" s="14">
        <v>42</v>
      </c>
      <c r="C160" s="17" t="s">
        <v>119</v>
      </c>
      <c r="D160" s="16" t="s">
        <v>1</v>
      </c>
      <c r="E160" s="13"/>
      <c r="F160" s="19"/>
      <c r="G160" s="48"/>
    </row>
    <row r="161" spans="1:7" ht="12.75">
      <c r="A161" s="49"/>
      <c r="B161" s="14"/>
      <c r="C161" s="17"/>
      <c r="D161" s="16"/>
      <c r="E161" s="13"/>
      <c r="F161" s="19"/>
      <c r="G161" s="48"/>
    </row>
    <row r="162" spans="1:7" ht="12.75">
      <c r="A162" s="49"/>
      <c r="B162" s="14">
        <v>43</v>
      </c>
      <c r="C162" s="17" t="s">
        <v>120</v>
      </c>
      <c r="D162" s="16" t="s">
        <v>1</v>
      </c>
      <c r="E162" s="13"/>
      <c r="F162" s="19"/>
      <c r="G162" s="48"/>
    </row>
    <row r="163" spans="1:7" ht="12.75">
      <c r="A163" s="49"/>
      <c r="B163" s="14"/>
      <c r="C163" s="17"/>
      <c r="D163" s="16"/>
      <c r="E163" s="13"/>
      <c r="F163" s="19"/>
      <c r="G163" s="48"/>
    </row>
    <row r="164" spans="1:7" ht="12.75">
      <c r="A164" s="49"/>
      <c r="B164" s="14">
        <v>44</v>
      </c>
      <c r="C164" s="17" t="s">
        <v>121</v>
      </c>
      <c r="D164" s="16" t="s">
        <v>1</v>
      </c>
      <c r="E164" s="13"/>
      <c r="F164" s="19"/>
      <c r="G164" s="48"/>
    </row>
    <row r="165" spans="1:7" ht="12.75">
      <c r="A165" s="49"/>
      <c r="B165" s="14"/>
      <c r="C165" s="17"/>
      <c r="D165" s="16"/>
      <c r="E165" s="13"/>
      <c r="F165" s="19"/>
      <c r="G165" s="48"/>
    </row>
    <row r="166" spans="1:7" ht="12.75">
      <c r="A166" s="49"/>
      <c r="B166" s="14">
        <v>45</v>
      </c>
      <c r="C166" s="17" t="s">
        <v>122</v>
      </c>
      <c r="D166" s="16" t="s">
        <v>1</v>
      </c>
      <c r="E166" s="13"/>
      <c r="F166" s="19"/>
      <c r="G166" s="48"/>
    </row>
    <row r="167" spans="1:7" ht="12.75">
      <c r="A167" s="49"/>
      <c r="B167" s="14"/>
      <c r="C167" s="17"/>
      <c r="D167" s="16"/>
      <c r="E167" s="13"/>
      <c r="F167" s="19"/>
      <c r="G167" s="48"/>
    </row>
    <row r="168" spans="1:7" ht="12.75">
      <c r="A168" s="49"/>
      <c r="B168" s="14"/>
      <c r="C168" s="15" t="s">
        <v>123</v>
      </c>
      <c r="D168" s="16"/>
      <c r="E168" s="13"/>
      <c r="F168" s="19"/>
      <c r="G168" s="48"/>
    </row>
    <row r="169" spans="1:7" ht="12.75">
      <c r="A169" s="49"/>
      <c r="B169" s="14"/>
      <c r="C169" s="17"/>
      <c r="D169" s="16"/>
      <c r="E169" s="13"/>
      <c r="F169" s="19"/>
      <c r="G169" s="48"/>
    </row>
    <row r="170" spans="1:7" ht="102">
      <c r="A170" s="49"/>
      <c r="B170" s="14"/>
      <c r="C170" s="17" t="s">
        <v>124</v>
      </c>
      <c r="D170" s="16"/>
      <c r="E170" s="13"/>
      <c r="F170" s="19"/>
      <c r="G170" s="48"/>
    </row>
    <row r="171" spans="1:7" ht="25.5">
      <c r="A171" s="49"/>
      <c r="B171" s="14"/>
      <c r="C171" s="17" t="s">
        <v>125</v>
      </c>
      <c r="D171" s="16" t="s">
        <v>1</v>
      </c>
      <c r="E171" s="13"/>
      <c r="F171" s="19"/>
      <c r="G171" s="48"/>
    </row>
    <row r="172" spans="1:7" ht="51">
      <c r="A172" s="49"/>
      <c r="B172" s="14"/>
      <c r="C172" s="17" t="s">
        <v>126</v>
      </c>
      <c r="D172" s="16" t="s">
        <v>1</v>
      </c>
      <c r="E172" s="13"/>
      <c r="F172" s="19"/>
      <c r="G172" s="48"/>
    </row>
    <row r="173" spans="1:7" ht="25.5">
      <c r="A173" s="49"/>
      <c r="B173" s="14"/>
      <c r="C173" s="17" t="s">
        <v>127</v>
      </c>
      <c r="D173" s="16" t="s">
        <v>1</v>
      </c>
      <c r="E173" s="13"/>
      <c r="F173" s="19"/>
      <c r="G173" s="48"/>
    </row>
    <row r="174" spans="1:7" ht="12.75">
      <c r="A174" s="49"/>
      <c r="B174" s="14"/>
      <c r="C174" s="17" t="s">
        <v>128</v>
      </c>
      <c r="D174" s="16" t="s">
        <v>1</v>
      </c>
      <c r="E174" s="13"/>
      <c r="F174" s="19"/>
      <c r="G174" s="48"/>
    </row>
    <row r="175" spans="1:7" ht="25.5">
      <c r="A175" s="49"/>
      <c r="B175" s="14"/>
      <c r="C175" s="17" t="s">
        <v>129</v>
      </c>
      <c r="D175" s="16" t="s">
        <v>1</v>
      </c>
      <c r="E175" s="13"/>
      <c r="F175" s="19"/>
      <c r="G175" s="48"/>
    </row>
    <row r="176" spans="1:7" ht="12.75">
      <c r="A176" s="49"/>
      <c r="B176" s="14"/>
      <c r="C176" s="17" t="s">
        <v>130</v>
      </c>
      <c r="D176" s="16" t="s">
        <v>1</v>
      </c>
      <c r="E176" s="13"/>
      <c r="F176" s="19"/>
      <c r="G176" s="48"/>
    </row>
    <row r="177" spans="1:7" ht="51">
      <c r="A177" s="49"/>
      <c r="B177" s="14"/>
      <c r="C177" s="17" t="s">
        <v>131</v>
      </c>
      <c r="D177" s="16" t="s">
        <v>1</v>
      </c>
      <c r="E177" s="13"/>
      <c r="F177" s="19"/>
      <c r="G177" s="48"/>
    </row>
    <row r="178" spans="1:7" ht="12.75">
      <c r="A178" s="49"/>
      <c r="B178" s="14"/>
      <c r="C178" s="17" t="s">
        <v>132</v>
      </c>
      <c r="D178" s="16" t="s">
        <v>1</v>
      </c>
      <c r="E178" s="13"/>
      <c r="F178" s="19"/>
      <c r="G178" s="48"/>
    </row>
    <row r="179" spans="1:7" ht="51">
      <c r="A179" s="49"/>
      <c r="B179" s="14"/>
      <c r="C179" s="17" t="s">
        <v>131</v>
      </c>
      <c r="D179" s="16" t="s">
        <v>1</v>
      </c>
      <c r="E179" s="13"/>
      <c r="F179" s="19"/>
      <c r="G179" s="48"/>
    </row>
    <row r="180" spans="1:7" ht="12.75">
      <c r="A180" s="49"/>
      <c r="B180" s="14"/>
      <c r="C180" s="17" t="s">
        <v>133</v>
      </c>
      <c r="D180" s="16" t="s">
        <v>1</v>
      </c>
      <c r="E180" s="13"/>
      <c r="F180" s="19"/>
      <c r="G180" s="48"/>
    </row>
    <row r="181" spans="1:7" ht="38.25">
      <c r="A181" s="49"/>
      <c r="B181" s="14"/>
      <c r="C181" s="17" t="s">
        <v>134</v>
      </c>
      <c r="D181" s="16" t="s">
        <v>1</v>
      </c>
      <c r="E181" s="13"/>
      <c r="F181" s="19"/>
      <c r="G181" s="48"/>
    </row>
    <row r="182" spans="1:7" ht="12.75">
      <c r="A182" s="49"/>
      <c r="B182" s="14"/>
      <c r="C182" s="17" t="s">
        <v>135</v>
      </c>
      <c r="D182" s="16" t="s">
        <v>1</v>
      </c>
      <c r="E182" s="13"/>
      <c r="F182" s="19"/>
      <c r="G182" s="48"/>
    </row>
    <row r="183" spans="1:7" ht="25.5">
      <c r="A183" s="49"/>
      <c r="B183" s="14"/>
      <c r="C183" s="17" t="s">
        <v>136</v>
      </c>
      <c r="D183" s="16" t="s">
        <v>1</v>
      </c>
      <c r="E183" s="13"/>
      <c r="F183" s="19"/>
      <c r="G183" s="48"/>
    </row>
    <row r="184" spans="1:7" ht="12.75">
      <c r="A184" s="49"/>
      <c r="B184" s="14"/>
      <c r="C184" s="17" t="s">
        <v>137</v>
      </c>
      <c r="D184" s="16" t="s">
        <v>1</v>
      </c>
      <c r="E184" s="13"/>
      <c r="F184" s="19"/>
      <c r="G184" s="48"/>
    </row>
    <row r="185" spans="1:7" ht="38.25">
      <c r="A185" s="49"/>
      <c r="B185" s="14"/>
      <c r="C185" s="17" t="s">
        <v>138</v>
      </c>
      <c r="D185" s="16" t="s">
        <v>1</v>
      </c>
      <c r="E185" s="13"/>
      <c r="F185" s="19"/>
      <c r="G185" s="48"/>
    </row>
    <row r="186" spans="1:7" ht="12.75">
      <c r="A186" s="49"/>
      <c r="B186" s="14"/>
      <c r="C186" s="17" t="s">
        <v>139</v>
      </c>
      <c r="D186" s="16" t="s">
        <v>1</v>
      </c>
      <c r="E186" s="13"/>
      <c r="F186" s="19"/>
      <c r="G186" s="48"/>
    </row>
    <row r="187" spans="1:7" ht="12.75">
      <c r="A187" s="49"/>
      <c r="B187" s="14"/>
      <c r="C187" s="17" t="s">
        <v>140</v>
      </c>
      <c r="D187" s="16" t="s">
        <v>1</v>
      </c>
      <c r="E187" s="13"/>
      <c r="F187" s="19"/>
      <c r="G187" s="48"/>
    </row>
    <row r="188" spans="1:7" ht="12.75">
      <c r="A188" s="49"/>
      <c r="B188" s="14"/>
      <c r="C188" s="17"/>
      <c r="D188" s="16"/>
      <c r="E188" s="13"/>
      <c r="F188" s="19"/>
      <c r="G188" s="48"/>
    </row>
    <row r="189" spans="1:7" ht="12.75">
      <c r="A189" s="49"/>
      <c r="B189" s="14"/>
      <c r="C189" s="18" t="s">
        <v>141</v>
      </c>
      <c r="D189" s="16"/>
      <c r="E189" s="13"/>
      <c r="F189" s="19"/>
      <c r="G189" s="48"/>
    </row>
    <row r="190" spans="1:7" ht="12.75">
      <c r="A190" s="49"/>
      <c r="B190" s="14"/>
      <c r="C190" s="17"/>
      <c r="D190" s="16"/>
      <c r="E190" s="13"/>
      <c r="F190" s="19"/>
      <c r="G190" s="48"/>
    </row>
    <row r="191" spans="1:7" ht="12.75">
      <c r="A191" s="49"/>
      <c r="B191" s="14">
        <v>46</v>
      </c>
      <c r="C191" s="17" t="s">
        <v>142</v>
      </c>
      <c r="D191" s="16" t="s">
        <v>1</v>
      </c>
      <c r="E191" s="13"/>
      <c r="F191" s="19"/>
      <c r="G191" s="48"/>
    </row>
    <row r="192" spans="1:7" ht="51">
      <c r="A192" s="49"/>
      <c r="B192" s="14"/>
      <c r="C192" s="17" t="s">
        <v>143</v>
      </c>
      <c r="D192" s="16"/>
      <c r="E192" s="13"/>
      <c r="F192" s="19"/>
      <c r="G192" s="48"/>
    </row>
    <row r="193" spans="1:7" ht="12.75">
      <c r="A193" s="49"/>
      <c r="B193" s="14"/>
      <c r="C193" s="17"/>
      <c r="D193" s="16"/>
      <c r="E193" s="13"/>
      <c r="F193" s="19"/>
      <c r="G193" s="48"/>
    </row>
    <row r="194" spans="1:7" ht="12.75">
      <c r="A194" s="49"/>
      <c r="B194" s="14">
        <v>47</v>
      </c>
      <c r="C194" s="17" t="s">
        <v>144</v>
      </c>
      <c r="D194" s="16" t="s">
        <v>1</v>
      </c>
      <c r="E194" s="13"/>
      <c r="F194" s="19"/>
      <c r="G194" s="48"/>
    </row>
    <row r="195" spans="1:7" ht="242.25">
      <c r="A195" s="49"/>
      <c r="B195" s="14"/>
      <c r="C195" s="17" t="s">
        <v>145</v>
      </c>
      <c r="D195" s="16"/>
      <c r="E195" s="13"/>
      <c r="F195" s="19"/>
      <c r="G195" s="48"/>
    </row>
    <row r="196" spans="1:7" ht="12.75">
      <c r="A196" s="49"/>
      <c r="B196" s="14"/>
      <c r="C196" s="17"/>
      <c r="D196" s="16"/>
      <c r="E196" s="13"/>
      <c r="F196" s="19"/>
      <c r="G196" s="48"/>
    </row>
    <row r="197" spans="1:7" ht="25.5">
      <c r="A197" s="49"/>
      <c r="B197" s="14">
        <v>48</v>
      </c>
      <c r="C197" s="17" t="s">
        <v>146</v>
      </c>
      <c r="D197" s="16" t="s">
        <v>1</v>
      </c>
      <c r="E197" s="13"/>
      <c r="F197" s="19"/>
      <c r="G197" s="48"/>
    </row>
    <row r="198" spans="1:7" ht="204">
      <c r="A198" s="49"/>
      <c r="B198" s="14"/>
      <c r="C198" s="17" t="s">
        <v>147</v>
      </c>
      <c r="D198" s="16"/>
      <c r="E198" s="13"/>
      <c r="F198" s="19"/>
      <c r="G198" s="48"/>
    </row>
    <row r="199" spans="1:7" ht="12.75">
      <c r="A199" s="49"/>
      <c r="B199" s="14"/>
      <c r="C199" s="17"/>
      <c r="D199" s="16"/>
      <c r="E199" s="13"/>
      <c r="F199" s="19"/>
      <c r="G199" s="48"/>
    </row>
    <row r="200" spans="1:7" ht="12.75">
      <c r="A200" s="49"/>
      <c r="B200" s="14">
        <v>49</v>
      </c>
      <c r="C200" s="17" t="s">
        <v>148</v>
      </c>
      <c r="D200" s="16" t="s">
        <v>1</v>
      </c>
      <c r="E200" s="13"/>
      <c r="F200" s="19"/>
      <c r="G200" s="48"/>
    </row>
    <row r="201" spans="1:7" ht="178.5">
      <c r="A201" s="49"/>
      <c r="B201" s="14"/>
      <c r="C201" s="17" t="s">
        <v>149</v>
      </c>
      <c r="D201" s="16"/>
      <c r="E201" s="13"/>
      <c r="F201" s="19"/>
      <c r="G201" s="48"/>
    </row>
    <row r="202" spans="1:7" ht="12.75">
      <c r="A202" s="49"/>
      <c r="B202" s="14"/>
      <c r="C202" s="17"/>
      <c r="D202" s="16"/>
      <c r="E202" s="13"/>
      <c r="F202" s="19"/>
      <c r="G202" s="48"/>
    </row>
    <row r="203" spans="1:7" ht="12.75">
      <c r="A203" s="49"/>
      <c r="B203" s="14">
        <v>50</v>
      </c>
      <c r="C203" s="17" t="s">
        <v>150</v>
      </c>
      <c r="D203" s="16" t="s">
        <v>1</v>
      </c>
      <c r="E203" s="13"/>
      <c r="F203" s="19"/>
      <c r="G203" s="48"/>
    </row>
    <row r="204" spans="1:7" ht="51">
      <c r="A204" s="49"/>
      <c r="B204" s="14"/>
      <c r="C204" s="17" t="s">
        <v>37</v>
      </c>
      <c r="D204" s="16"/>
      <c r="E204" s="13"/>
      <c r="F204" s="19"/>
      <c r="G204" s="48"/>
    </row>
    <row r="205" spans="1:7" ht="63.75">
      <c r="A205" s="49"/>
      <c r="B205" s="14"/>
      <c r="C205" s="17" t="s">
        <v>38</v>
      </c>
      <c r="D205" s="16"/>
      <c r="E205" s="13"/>
      <c r="F205" s="19"/>
      <c r="G205" s="48"/>
    </row>
    <row r="206" spans="1:7" ht="12.75">
      <c r="A206" s="53"/>
      <c r="B206" s="54"/>
      <c r="C206" s="55"/>
      <c r="D206" s="56"/>
      <c r="E206" s="57"/>
      <c r="F206" s="58"/>
      <c r="G206" s="59"/>
    </row>
    <row r="207" spans="1:7" ht="13.5" thickBot="1">
      <c r="A207" s="60"/>
      <c r="B207" s="61"/>
      <c r="C207" s="62" t="s">
        <v>151</v>
      </c>
      <c r="D207" s="63"/>
      <c r="E207" s="64"/>
      <c r="F207" s="65"/>
      <c r="G207" s="66"/>
    </row>
    <row r="208" spans="1:7" ht="13.5" thickTop="1">
      <c r="A208" s="67"/>
      <c r="B208" s="54"/>
      <c r="C208" s="55"/>
      <c r="D208" s="56"/>
      <c r="E208" s="57"/>
      <c r="F208" s="58"/>
      <c r="G208" s="59"/>
    </row>
    <row r="240" spans="1:1">
      <c r="A240" s="1"/>
    </row>
    <row r="241" spans="1:3" ht="12.75">
      <c r="A241" s="1"/>
      <c r="C241" s="1"/>
    </row>
    <row r="242" spans="1:3" ht="12.75">
      <c r="A242" s="1"/>
      <c r="C242" s="1"/>
    </row>
    <row r="243" spans="1:3" ht="12.75">
      <c r="A243" s="1"/>
      <c r="C243" s="1"/>
    </row>
    <row r="244" spans="1:3" ht="12.75">
      <c r="C244" s="1"/>
    </row>
    <row r="245" spans="1:3" ht="12.75">
      <c r="C245" s="1"/>
    </row>
    <row r="246" spans="1:3" ht="12.75">
      <c r="C246" s="1"/>
    </row>
    <row r="247" spans="1:3" ht="12.75">
      <c r="C247" s="1"/>
    </row>
    <row r="295" spans="1:12" s="2" customFormat="1">
      <c r="A295" s="5"/>
      <c r="B295" s="1"/>
      <c r="D295" s="1"/>
      <c r="E295" s="1"/>
      <c r="F295" s="1"/>
      <c r="G295" s="1"/>
      <c r="H295" s="1"/>
      <c r="I295" s="1"/>
      <c r="J295" s="1"/>
      <c r="K295" s="1"/>
      <c r="L295" s="1"/>
    </row>
    <row r="296" spans="1:12" s="2" customFormat="1">
      <c r="A296" s="5"/>
      <c r="B296" s="1"/>
      <c r="D296" s="1"/>
      <c r="E296" s="1"/>
      <c r="F296" s="1"/>
      <c r="G296" s="1"/>
      <c r="H296" s="1"/>
      <c r="I296" s="1"/>
      <c r="J296" s="1"/>
      <c r="K296" s="1"/>
      <c r="L296" s="1"/>
    </row>
    <row r="345" spans="1:12" s="2" customFormat="1">
      <c r="A345" s="6"/>
      <c r="B345" s="1"/>
      <c r="D345" s="1"/>
      <c r="E345" s="1"/>
      <c r="F345" s="1"/>
      <c r="G345" s="1"/>
      <c r="H345" s="1"/>
      <c r="I345" s="1"/>
      <c r="J345" s="1"/>
      <c r="K345" s="1"/>
      <c r="L345" s="1"/>
    </row>
    <row r="346" spans="1:12" s="2" customFormat="1">
      <c r="A346" s="5"/>
      <c r="B346" s="1"/>
      <c r="D346" s="1"/>
      <c r="E346" s="1"/>
      <c r="F346" s="1"/>
      <c r="G346" s="1"/>
      <c r="H346" s="1"/>
      <c r="I346" s="1"/>
      <c r="J346" s="1"/>
      <c r="K346" s="1"/>
      <c r="L346" s="1"/>
    </row>
    <row r="347" spans="1:12" s="2" customFormat="1">
      <c r="A347" s="5"/>
      <c r="B347" s="1"/>
      <c r="D347" s="1"/>
      <c r="E347" s="1"/>
      <c r="F347" s="1"/>
      <c r="G347" s="1"/>
      <c r="H347" s="1"/>
      <c r="I347" s="1"/>
      <c r="J347" s="1"/>
      <c r="K347" s="1"/>
      <c r="L347" s="1"/>
    </row>
    <row r="349" spans="1:12" s="2" customFormat="1">
      <c r="A349" s="5"/>
      <c r="B349" s="1"/>
      <c r="D349" s="1"/>
      <c r="E349" s="1"/>
      <c r="F349" s="1"/>
      <c r="G349" s="1"/>
      <c r="H349" s="1"/>
      <c r="I349" s="1"/>
      <c r="J349" s="1"/>
      <c r="K349" s="1"/>
      <c r="L349" s="1"/>
    </row>
    <row r="350" spans="1:12" s="2" customFormat="1">
      <c r="A350" s="5"/>
      <c r="B350" s="1"/>
      <c r="D350" s="1"/>
      <c r="E350" s="1"/>
      <c r="F350" s="1"/>
      <c r="G350" s="1"/>
      <c r="H350" s="1"/>
      <c r="I350" s="1"/>
      <c r="J350" s="1"/>
      <c r="K350" s="1"/>
      <c r="L350" s="1"/>
    </row>
    <row r="352" spans="1:12" s="2" customFormat="1">
      <c r="A352" s="5"/>
      <c r="B352" s="1"/>
      <c r="D352" s="1"/>
      <c r="E352" s="1"/>
      <c r="F352" s="1"/>
      <c r="G352" s="1"/>
      <c r="H352" s="1"/>
      <c r="I352" s="1"/>
      <c r="J352" s="1"/>
      <c r="K352" s="1"/>
      <c r="L352" s="1"/>
    </row>
    <row r="353" spans="1:12" s="2" customFormat="1">
      <c r="A353" s="5"/>
      <c r="B353" s="1"/>
      <c r="D353" s="1"/>
      <c r="E353" s="1"/>
      <c r="F353" s="1"/>
      <c r="G353" s="1"/>
      <c r="H353" s="1"/>
      <c r="I353" s="1"/>
      <c r="J353" s="1"/>
      <c r="K353" s="1"/>
      <c r="L353" s="1"/>
    </row>
    <row r="354" spans="1:12" s="2" customFormat="1">
      <c r="A354" s="5"/>
      <c r="B354" s="1"/>
      <c r="D354" s="1"/>
      <c r="E354" s="1"/>
      <c r="F354" s="1"/>
      <c r="G354" s="1"/>
      <c r="H354" s="1"/>
      <c r="I354" s="1"/>
      <c r="J354" s="1"/>
      <c r="K354" s="1"/>
      <c r="L354" s="1"/>
    </row>
    <row r="355" spans="1:12" s="2" customFormat="1">
      <c r="A355" s="5"/>
      <c r="B355" s="1"/>
      <c r="D355" s="1"/>
      <c r="E355" s="1"/>
      <c r="F355" s="1"/>
      <c r="G355" s="1"/>
      <c r="H355" s="1"/>
      <c r="I355" s="1"/>
      <c r="J355" s="1"/>
      <c r="K355" s="1"/>
      <c r="L355" s="1"/>
    </row>
    <row r="356" spans="1:12" s="2" customFormat="1">
      <c r="A356" s="5"/>
      <c r="B356" s="1"/>
      <c r="D356" s="1"/>
      <c r="E356" s="1"/>
      <c r="F356" s="1"/>
      <c r="G356" s="1"/>
      <c r="H356" s="1"/>
      <c r="I356" s="1"/>
      <c r="J356" s="1"/>
      <c r="K356" s="1"/>
      <c r="L356" s="1"/>
    </row>
    <row r="358" spans="1:12" s="2" customFormat="1">
      <c r="A358" s="5"/>
      <c r="B358" s="1"/>
      <c r="D358" s="1"/>
      <c r="E358" s="1"/>
      <c r="F358" s="1"/>
      <c r="G358" s="1"/>
      <c r="H358" s="1"/>
      <c r="I358" s="1"/>
      <c r="J358" s="1"/>
      <c r="K358" s="1"/>
      <c r="L358" s="1"/>
    </row>
    <row r="521" spans="1:12" s="2" customFormat="1">
      <c r="A521" s="5"/>
      <c r="B521" s="1"/>
      <c r="D521" s="1"/>
      <c r="E521" s="1"/>
      <c r="F521" s="1"/>
      <c r="G521" s="1"/>
      <c r="H521" s="1"/>
      <c r="I521" s="1"/>
      <c r="J521" s="1"/>
      <c r="K521" s="1"/>
      <c r="L521" s="1"/>
    </row>
    <row r="558" spans="1:12" s="2" customFormat="1">
      <c r="A558" s="5"/>
      <c r="B558" s="1"/>
      <c r="D558" s="1"/>
      <c r="E558" s="1"/>
      <c r="F558" s="1"/>
      <c r="G558" s="1"/>
      <c r="H558" s="1"/>
      <c r="I558" s="1"/>
      <c r="J558" s="1"/>
      <c r="K558" s="1"/>
      <c r="L558" s="1"/>
    </row>
    <row r="563" spans="1:12" s="2" customFormat="1">
      <c r="A563" s="5"/>
      <c r="B563" s="1"/>
      <c r="D563" s="1"/>
      <c r="E563" s="1"/>
      <c r="F563" s="1"/>
      <c r="G563" s="1"/>
      <c r="H563" s="1"/>
      <c r="I563" s="1"/>
      <c r="J563" s="1"/>
      <c r="K563" s="1"/>
      <c r="L563" s="1"/>
    </row>
    <row r="564" spans="1:12" s="2" customFormat="1">
      <c r="A564" s="5"/>
      <c r="B564" s="1"/>
      <c r="D564" s="1"/>
      <c r="E564" s="1"/>
      <c r="F564" s="1"/>
      <c r="G564" s="1"/>
      <c r="H564" s="1"/>
      <c r="I564" s="1"/>
      <c r="J564" s="1"/>
      <c r="K564" s="1"/>
      <c r="L564" s="1"/>
    </row>
    <row r="565" spans="1:12" s="2" customFormat="1">
      <c r="A565" s="5"/>
      <c r="B565" s="1"/>
      <c r="D565" s="1"/>
      <c r="E565" s="1"/>
      <c r="F565" s="1"/>
      <c r="G565" s="1"/>
      <c r="H565" s="1"/>
      <c r="I565" s="1"/>
      <c r="J565" s="1"/>
      <c r="K565" s="1"/>
      <c r="L565" s="1"/>
    </row>
    <row r="566" spans="1:12" s="2" customFormat="1">
      <c r="A566" s="5"/>
      <c r="B566" s="1"/>
      <c r="D566" s="1"/>
      <c r="E566" s="1"/>
      <c r="F566" s="1"/>
      <c r="G566" s="1"/>
      <c r="H566" s="1"/>
      <c r="I566" s="1"/>
      <c r="J566" s="1"/>
      <c r="K566" s="1"/>
      <c r="L566" s="1"/>
    </row>
    <row r="567" spans="1:12" s="2" customFormat="1">
      <c r="A567" s="5"/>
      <c r="B567" s="1"/>
      <c r="D567" s="1"/>
      <c r="E567" s="1"/>
      <c r="F567" s="1"/>
      <c r="G567" s="1"/>
      <c r="H567" s="1"/>
      <c r="I567" s="1"/>
      <c r="J567" s="1"/>
      <c r="K567" s="1"/>
      <c r="L567" s="1"/>
    </row>
    <row r="569" spans="1:12" s="2" customFormat="1">
      <c r="A569" s="6"/>
      <c r="B569" s="1"/>
      <c r="D569" s="1"/>
      <c r="E569" s="1"/>
      <c r="F569" s="1"/>
      <c r="G569" s="1"/>
      <c r="H569" s="1"/>
      <c r="I569" s="1"/>
      <c r="J569" s="1"/>
      <c r="K569" s="1"/>
      <c r="L569" s="1"/>
    </row>
    <row r="570" spans="1:12" s="2" customFormat="1">
      <c r="A570" s="5"/>
      <c r="B570" s="1"/>
      <c r="D570" s="1"/>
      <c r="E570" s="1"/>
      <c r="F570" s="1"/>
      <c r="G570" s="1"/>
      <c r="H570" s="1"/>
      <c r="I570" s="1"/>
      <c r="J570" s="1"/>
      <c r="K570" s="1"/>
      <c r="L570" s="1"/>
    </row>
    <row r="571" spans="1:12" s="2" customFormat="1">
      <c r="A571" s="5"/>
      <c r="B571" s="1"/>
      <c r="D571" s="1"/>
      <c r="E571" s="1"/>
      <c r="F571" s="1"/>
      <c r="G571" s="1"/>
      <c r="H571" s="1"/>
      <c r="I571" s="1"/>
      <c r="J571" s="1"/>
      <c r="K571" s="1"/>
      <c r="L571" s="1"/>
    </row>
    <row r="572" spans="1:12" s="2" customFormat="1">
      <c r="A572" s="5"/>
      <c r="B572" s="1"/>
      <c r="D572" s="1"/>
      <c r="E572" s="1"/>
      <c r="F572" s="1"/>
      <c r="G572" s="1"/>
      <c r="H572" s="1"/>
      <c r="I572" s="1"/>
      <c r="J572" s="1"/>
      <c r="K572" s="1"/>
      <c r="L572" s="1"/>
    </row>
    <row r="573" spans="1:12" s="2" customFormat="1">
      <c r="A573" s="5"/>
      <c r="B573" s="1"/>
      <c r="D573" s="1"/>
      <c r="E573" s="1"/>
      <c r="F573" s="1"/>
      <c r="G573" s="1"/>
      <c r="H573" s="1"/>
      <c r="I573" s="1"/>
      <c r="J573" s="1"/>
      <c r="K573" s="1"/>
      <c r="L573" s="1"/>
    </row>
    <row r="574" spans="1:12" s="2" customFormat="1">
      <c r="A574" s="5"/>
      <c r="B574" s="1"/>
      <c r="D574" s="1"/>
      <c r="E574" s="1"/>
      <c r="F574" s="1"/>
      <c r="G574" s="1"/>
      <c r="H574" s="1"/>
      <c r="I574" s="1"/>
      <c r="J574" s="1"/>
      <c r="K574" s="1"/>
      <c r="L574" s="1"/>
    </row>
    <row r="576" spans="1:12" s="2" customFormat="1">
      <c r="A576" s="5"/>
      <c r="B576" s="1"/>
      <c r="D576" s="1"/>
      <c r="E576" s="1"/>
      <c r="F576" s="1"/>
      <c r="G576" s="1"/>
      <c r="H576" s="1"/>
      <c r="I576" s="1"/>
      <c r="J576" s="1"/>
      <c r="K576" s="1"/>
      <c r="L576" s="1"/>
    </row>
    <row r="577" spans="1:12" s="2" customFormat="1">
      <c r="A577" s="5"/>
      <c r="B577" s="1"/>
      <c r="D577" s="1"/>
      <c r="E577" s="1"/>
      <c r="F577" s="1"/>
      <c r="G577" s="1"/>
      <c r="H577" s="1"/>
      <c r="I577" s="1"/>
      <c r="J577" s="1"/>
      <c r="K577" s="1"/>
      <c r="L577" s="1"/>
    </row>
    <row r="578" spans="1:12" s="2" customFormat="1">
      <c r="A578" s="5"/>
      <c r="B578" s="1"/>
      <c r="D578" s="1"/>
      <c r="E578" s="1"/>
      <c r="F578" s="1"/>
      <c r="G578" s="1"/>
      <c r="H578" s="1"/>
      <c r="I578" s="1"/>
      <c r="J578" s="1"/>
      <c r="K578" s="1"/>
      <c r="L578" s="1"/>
    </row>
    <row r="579" spans="1:12" s="2" customFormat="1">
      <c r="A579" s="5"/>
      <c r="B579" s="1"/>
      <c r="D579" s="1"/>
      <c r="E579" s="1"/>
      <c r="F579" s="1"/>
      <c r="G579" s="1"/>
      <c r="H579" s="1"/>
      <c r="I579" s="1"/>
      <c r="J579" s="1"/>
      <c r="K579" s="1"/>
      <c r="L579" s="1"/>
    </row>
    <row r="580" spans="1:12" s="2" customFormat="1">
      <c r="A580" s="5"/>
      <c r="B580" s="1"/>
      <c r="D580" s="1"/>
      <c r="E580" s="1"/>
      <c r="F580" s="1"/>
      <c r="G580" s="1"/>
      <c r="H580" s="1"/>
      <c r="I580" s="1"/>
      <c r="J580" s="1"/>
      <c r="K580" s="1"/>
      <c r="L580" s="1"/>
    </row>
    <row r="582" spans="1:12" s="2" customFormat="1">
      <c r="A582" s="5"/>
      <c r="B582" s="1"/>
      <c r="D582" s="1"/>
      <c r="E582" s="1"/>
      <c r="F582" s="1"/>
      <c r="G582" s="1"/>
      <c r="H582" s="1"/>
      <c r="I582" s="1"/>
      <c r="J582" s="1"/>
      <c r="K582" s="1"/>
      <c r="L582" s="1"/>
    </row>
    <row r="583" spans="1:12" s="2" customFormat="1">
      <c r="A583" s="5"/>
      <c r="B583" s="1"/>
      <c r="D583" s="1"/>
      <c r="E583" s="1"/>
      <c r="F583" s="1"/>
      <c r="G583" s="1"/>
      <c r="H583" s="1"/>
      <c r="I583" s="1"/>
      <c r="J583" s="1"/>
      <c r="K583" s="1"/>
      <c r="L583" s="1"/>
    </row>
    <row r="584" spans="1:12" s="2" customFormat="1">
      <c r="A584" s="5"/>
      <c r="B584" s="1"/>
      <c r="D584" s="1"/>
      <c r="E584" s="1"/>
      <c r="F584" s="1"/>
      <c r="G584" s="1"/>
      <c r="H584" s="1"/>
      <c r="I584" s="1"/>
      <c r="J584" s="1"/>
      <c r="K584" s="1"/>
      <c r="L584" s="1"/>
    </row>
    <row r="585" spans="1:12" s="2" customFormat="1">
      <c r="A585" s="5"/>
      <c r="B585" s="1"/>
      <c r="D585" s="1"/>
      <c r="E585" s="1"/>
      <c r="F585" s="1"/>
      <c r="G585" s="1"/>
      <c r="H585" s="1"/>
      <c r="I585" s="1"/>
      <c r="J585" s="1"/>
      <c r="K585" s="1"/>
      <c r="L585" s="1"/>
    </row>
    <row r="586" spans="1:12" s="2" customFormat="1">
      <c r="A586" s="5"/>
      <c r="B586" s="1"/>
      <c r="D586" s="1"/>
      <c r="E586" s="1"/>
      <c r="F586" s="1"/>
      <c r="G586" s="1"/>
      <c r="H586" s="1"/>
      <c r="I586" s="1"/>
      <c r="J586" s="1"/>
      <c r="K586" s="1"/>
      <c r="L586" s="1"/>
    </row>
    <row r="588" spans="1:12" s="2" customFormat="1">
      <c r="A588" s="5"/>
      <c r="B588" s="1"/>
      <c r="D588" s="1"/>
      <c r="E588" s="1"/>
      <c r="F588" s="1"/>
      <c r="G588" s="1"/>
      <c r="H588" s="1"/>
      <c r="I588" s="1"/>
      <c r="J588" s="1"/>
      <c r="K588" s="1"/>
      <c r="L588" s="1"/>
    </row>
    <row r="589" spans="1:12" s="2" customFormat="1">
      <c r="A589" s="5"/>
      <c r="B589" s="1"/>
      <c r="D589" s="1"/>
      <c r="E589" s="1"/>
      <c r="F589" s="1"/>
      <c r="G589" s="1"/>
      <c r="H589" s="1"/>
      <c r="I589" s="1"/>
      <c r="J589" s="1"/>
      <c r="K589" s="1"/>
      <c r="L589" s="1"/>
    </row>
    <row r="590" spans="1:12" s="2" customFormat="1">
      <c r="A590" s="5"/>
      <c r="B590" s="1"/>
      <c r="D590" s="1"/>
      <c r="E590" s="1"/>
      <c r="F590" s="1"/>
      <c r="G590" s="1"/>
      <c r="H590" s="1"/>
      <c r="I590" s="1"/>
      <c r="J590" s="1"/>
      <c r="K590" s="1"/>
      <c r="L590" s="1"/>
    </row>
    <row r="591" spans="1:12" s="2" customFormat="1">
      <c r="A591" s="5"/>
      <c r="B591" s="1"/>
      <c r="D591" s="1"/>
      <c r="E591" s="1"/>
      <c r="F591" s="1"/>
      <c r="G591" s="1"/>
      <c r="H591" s="1"/>
      <c r="I591" s="1"/>
      <c r="J591" s="1"/>
      <c r="K591" s="1"/>
      <c r="L591" s="1"/>
    </row>
    <row r="592" spans="1:12" s="2" customFormat="1">
      <c r="A592" s="5"/>
      <c r="B592" s="1"/>
      <c r="D592" s="1"/>
      <c r="E592" s="1"/>
      <c r="F592" s="1"/>
      <c r="G592" s="1"/>
      <c r="H592" s="1"/>
      <c r="I592" s="1"/>
      <c r="J592" s="1"/>
      <c r="K592" s="1"/>
      <c r="L592" s="1"/>
    </row>
  </sheetData>
  <pageMargins left="0.7" right="0.7" top="0.75" bottom="0.75" header="0.3" footer="0.3"/>
  <pageSetup paperSize="9" orientation="portrait" horizontalDpi="4294967293" verticalDpi="4294967293" r:id="rId1"/>
  <headerFooter>
    <oddFooter>&amp;L&amp;"Arial,Bold"&amp;8KFC, DESPATCH - PRELIMINARIES&amp;R&amp;"Arial,Bold"&amp;8Page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8000"/>
  </sheetPr>
  <dimension ref="A1:H72"/>
  <sheetViews>
    <sheetView tabSelected="1" view="pageBreakPreview" zoomScaleNormal="100" zoomScaleSheetLayoutView="100" workbookViewId="0">
      <selection activeCell="D6" sqref="D6"/>
    </sheetView>
  </sheetViews>
  <sheetFormatPr defaultColWidth="8.85546875" defaultRowHeight="12.75"/>
  <cols>
    <col min="1" max="1" width="10.7109375" style="120" customWidth="1"/>
    <col min="2" max="2" width="55.7109375" style="120" customWidth="1"/>
    <col min="3" max="3" width="30.7109375" style="120" customWidth="1"/>
    <col min="4" max="4" width="20.7109375" style="120" customWidth="1"/>
    <col min="5" max="7" width="18.85546875" style="120" customWidth="1"/>
    <col min="8" max="8" width="16.7109375" style="120" customWidth="1"/>
    <col min="9" max="251" width="8.85546875" style="120"/>
    <col min="252" max="252" width="8.42578125" style="120" customWidth="1"/>
    <col min="253" max="253" width="33.7109375" style="120" customWidth="1"/>
    <col min="254" max="254" width="21.7109375" style="120" customWidth="1"/>
    <col min="255" max="257" width="19.7109375" style="120" customWidth="1"/>
    <col min="258" max="258" width="15.7109375" style="120" customWidth="1"/>
    <col min="259" max="259" width="10.7109375" style="120" customWidth="1"/>
    <col min="260" max="260" width="25.7109375" style="120" customWidth="1"/>
    <col min="261" max="507" width="8.85546875" style="120"/>
    <col min="508" max="508" width="8.42578125" style="120" customWidth="1"/>
    <col min="509" max="509" width="33.7109375" style="120" customWidth="1"/>
    <col min="510" max="510" width="21.7109375" style="120" customWidth="1"/>
    <col min="511" max="513" width="19.7109375" style="120" customWidth="1"/>
    <col min="514" max="514" width="15.7109375" style="120" customWidth="1"/>
    <col min="515" max="515" width="10.7109375" style="120" customWidth="1"/>
    <col min="516" max="516" width="25.7109375" style="120" customWidth="1"/>
    <col min="517" max="763" width="8.85546875" style="120"/>
    <col min="764" max="764" width="8.42578125" style="120" customWidth="1"/>
    <col min="765" max="765" width="33.7109375" style="120" customWidth="1"/>
    <col min="766" max="766" width="21.7109375" style="120" customWidth="1"/>
    <col min="767" max="769" width="19.7109375" style="120" customWidth="1"/>
    <col min="770" max="770" width="15.7109375" style="120" customWidth="1"/>
    <col min="771" max="771" width="10.7109375" style="120" customWidth="1"/>
    <col min="772" max="772" width="25.7109375" style="120" customWidth="1"/>
    <col min="773" max="1019" width="8.85546875" style="120"/>
    <col min="1020" max="1020" width="8.42578125" style="120" customWidth="1"/>
    <col min="1021" max="1021" width="33.7109375" style="120" customWidth="1"/>
    <col min="1022" max="1022" width="21.7109375" style="120" customWidth="1"/>
    <col min="1023" max="1025" width="19.7109375" style="120" customWidth="1"/>
    <col min="1026" max="1026" width="15.7109375" style="120" customWidth="1"/>
    <col min="1027" max="1027" width="10.7109375" style="120" customWidth="1"/>
    <col min="1028" max="1028" width="25.7109375" style="120" customWidth="1"/>
    <col min="1029" max="1275" width="8.85546875" style="120"/>
    <col min="1276" max="1276" width="8.42578125" style="120" customWidth="1"/>
    <col min="1277" max="1277" width="33.7109375" style="120" customWidth="1"/>
    <col min="1278" max="1278" width="21.7109375" style="120" customWidth="1"/>
    <col min="1279" max="1281" width="19.7109375" style="120" customWidth="1"/>
    <col min="1282" max="1282" width="15.7109375" style="120" customWidth="1"/>
    <col min="1283" max="1283" width="10.7109375" style="120" customWidth="1"/>
    <col min="1284" max="1284" width="25.7109375" style="120" customWidth="1"/>
    <col min="1285" max="1531" width="8.85546875" style="120"/>
    <col min="1532" max="1532" width="8.42578125" style="120" customWidth="1"/>
    <col min="1533" max="1533" width="33.7109375" style="120" customWidth="1"/>
    <col min="1534" max="1534" width="21.7109375" style="120" customWidth="1"/>
    <col min="1535" max="1537" width="19.7109375" style="120" customWidth="1"/>
    <col min="1538" max="1538" width="15.7109375" style="120" customWidth="1"/>
    <col min="1539" max="1539" width="10.7109375" style="120" customWidth="1"/>
    <col min="1540" max="1540" width="25.7109375" style="120" customWidth="1"/>
    <col min="1541" max="1787" width="8.85546875" style="120"/>
    <col min="1788" max="1788" width="8.42578125" style="120" customWidth="1"/>
    <col min="1789" max="1789" width="33.7109375" style="120" customWidth="1"/>
    <col min="1790" max="1790" width="21.7109375" style="120" customWidth="1"/>
    <col min="1791" max="1793" width="19.7109375" style="120" customWidth="1"/>
    <col min="1794" max="1794" width="15.7109375" style="120" customWidth="1"/>
    <col min="1795" max="1795" width="10.7109375" style="120" customWidth="1"/>
    <col min="1796" max="1796" width="25.7109375" style="120" customWidth="1"/>
    <col min="1797" max="2043" width="8.85546875" style="120"/>
    <col min="2044" max="2044" width="8.42578125" style="120" customWidth="1"/>
    <col min="2045" max="2045" width="33.7109375" style="120" customWidth="1"/>
    <col min="2046" max="2046" width="21.7109375" style="120" customWidth="1"/>
    <col min="2047" max="2049" width="19.7109375" style="120" customWidth="1"/>
    <col min="2050" max="2050" width="15.7109375" style="120" customWidth="1"/>
    <col min="2051" max="2051" width="10.7109375" style="120" customWidth="1"/>
    <col min="2052" max="2052" width="25.7109375" style="120" customWidth="1"/>
    <col min="2053" max="2299" width="8.85546875" style="120"/>
    <col min="2300" max="2300" width="8.42578125" style="120" customWidth="1"/>
    <col min="2301" max="2301" width="33.7109375" style="120" customWidth="1"/>
    <col min="2302" max="2302" width="21.7109375" style="120" customWidth="1"/>
    <col min="2303" max="2305" width="19.7109375" style="120" customWidth="1"/>
    <col min="2306" max="2306" width="15.7109375" style="120" customWidth="1"/>
    <col min="2307" max="2307" width="10.7109375" style="120" customWidth="1"/>
    <col min="2308" max="2308" width="25.7109375" style="120" customWidth="1"/>
    <col min="2309" max="2555" width="8.85546875" style="120"/>
    <col min="2556" max="2556" width="8.42578125" style="120" customWidth="1"/>
    <col min="2557" max="2557" width="33.7109375" style="120" customWidth="1"/>
    <col min="2558" max="2558" width="21.7109375" style="120" customWidth="1"/>
    <col min="2559" max="2561" width="19.7109375" style="120" customWidth="1"/>
    <col min="2562" max="2562" width="15.7109375" style="120" customWidth="1"/>
    <col min="2563" max="2563" width="10.7109375" style="120" customWidth="1"/>
    <col min="2564" max="2564" width="25.7109375" style="120" customWidth="1"/>
    <col min="2565" max="2811" width="8.85546875" style="120"/>
    <col min="2812" max="2812" width="8.42578125" style="120" customWidth="1"/>
    <col min="2813" max="2813" width="33.7109375" style="120" customWidth="1"/>
    <col min="2814" max="2814" width="21.7109375" style="120" customWidth="1"/>
    <col min="2815" max="2817" width="19.7109375" style="120" customWidth="1"/>
    <col min="2818" max="2818" width="15.7109375" style="120" customWidth="1"/>
    <col min="2819" max="2819" width="10.7109375" style="120" customWidth="1"/>
    <col min="2820" max="2820" width="25.7109375" style="120" customWidth="1"/>
    <col min="2821" max="3067" width="8.85546875" style="120"/>
    <col min="3068" max="3068" width="8.42578125" style="120" customWidth="1"/>
    <col min="3069" max="3069" width="33.7109375" style="120" customWidth="1"/>
    <col min="3070" max="3070" width="21.7109375" style="120" customWidth="1"/>
    <col min="3071" max="3073" width="19.7109375" style="120" customWidth="1"/>
    <col min="3074" max="3074" width="15.7109375" style="120" customWidth="1"/>
    <col min="3075" max="3075" width="10.7109375" style="120" customWidth="1"/>
    <col min="3076" max="3076" width="25.7109375" style="120" customWidth="1"/>
    <col min="3077" max="3323" width="8.85546875" style="120"/>
    <col min="3324" max="3324" width="8.42578125" style="120" customWidth="1"/>
    <col min="3325" max="3325" width="33.7109375" style="120" customWidth="1"/>
    <col min="3326" max="3326" width="21.7109375" style="120" customWidth="1"/>
    <col min="3327" max="3329" width="19.7109375" style="120" customWidth="1"/>
    <col min="3330" max="3330" width="15.7109375" style="120" customWidth="1"/>
    <col min="3331" max="3331" width="10.7109375" style="120" customWidth="1"/>
    <col min="3332" max="3332" width="25.7109375" style="120" customWidth="1"/>
    <col min="3333" max="3579" width="8.85546875" style="120"/>
    <col min="3580" max="3580" width="8.42578125" style="120" customWidth="1"/>
    <col min="3581" max="3581" width="33.7109375" style="120" customWidth="1"/>
    <col min="3582" max="3582" width="21.7109375" style="120" customWidth="1"/>
    <col min="3583" max="3585" width="19.7109375" style="120" customWidth="1"/>
    <col min="3586" max="3586" width="15.7109375" style="120" customWidth="1"/>
    <col min="3587" max="3587" width="10.7109375" style="120" customWidth="1"/>
    <col min="3588" max="3588" width="25.7109375" style="120" customWidth="1"/>
    <col min="3589" max="3835" width="8.85546875" style="120"/>
    <col min="3836" max="3836" width="8.42578125" style="120" customWidth="1"/>
    <col min="3837" max="3837" width="33.7109375" style="120" customWidth="1"/>
    <col min="3838" max="3838" width="21.7109375" style="120" customWidth="1"/>
    <col min="3839" max="3841" width="19.7109375" style="120" customWidth="1"/>
    <col min="3842" max="3842" width="15.7109375" style="120" customWidth="1"/>
    <col min="3843" max="3843" width="10.7109375" style="120" customWidth="1"/>
    <col min="3844" max="3844" width="25.7109375" style="120" customWidth="1"/>
    <col min="3845" max="4091" width="8.85546875" style="120"/>
    <col min="4092" max="4092" width="8.42578125" style="120" customWidth="1"/>
    <col min="4093" max="4093" width="33.7109375" style="120" customWidth="1"/>
    <col min="4094" max="4094" width="21.7109375" style="120" customWidth="1"/>
    <col min="4095" max="4097" width="19.7109375" style="120" customWidth="1"/>
    <col min="4098" max="4098" width="15.7109375" style="120" customWidth="1"/>
    <col min="4099" max="4099" width="10.7109375" style="120" customWidth="1"/>
    <col min="4100" max="4100" width="25.7109375" style="120" customWidth="1"/>
    <col min="4101" max="4347" width="8.85546875" style="120"/>
    <col min="4348" max="4348" width="8.42578125" style="120" customWidth="1"/>
    <col min="4349" max="4349" width="33.7109375" style="120" customWidth="1"/>
    <col min="4350" max="4350" width="21.7109375" style="120" customWidth="1"/>
    <col min="4351" max="4353" width="19.7109375" style="120" customWidth="1"/>
    <col min="4354" max="4354" width="15.7109375" style="120" customWidth="1"/>
    <col min="4355" max="4355" width="10.7109375" style="120" customWidth="1"/>
    <col min="4356" max="4356" width="25.7109375" style="120" customWidth="1"/>
    <col min="4357" max="4603" width="8.85546875" style="120"/>
    <col min="4604" max="4604" width="8.42578125" style="120" customWidth="1"/>
    <col min="4605" max="4605" width="33.7109375" style="120" customWidth="1"/>
    <col min="4606" max="4606" width="21.7109375" style="120" customWidth="1"/>
    <col min="4607" max="4609" width="19.7109375" style="120" customWidth="1"/>
    <col min="4610" max="4610" width="15.7109375" style="120" customWidth="1"/>
    <col min="4611" max="4611" width="10.7109375" style="120" customWidth="1"/>
    <col min="4612" max="4612" width="25.7109375" style="120" customWidth="1"/>
    <col min="4613" max="4859" width="8.85546875" style="120"/>
    <col min="4860" max="4860" width="8.42578125" style="120" customWidth="1"/>
    <col min="4861" max="4861" width="33.7109375" style="120" customWidth="1"/>
    <col min="4862" max="4862" width="21.7109375" style="120" customWidth="1"/>
    <col min="4863" max="4865" width="19.7109375" style="120" customWidth="1"/>
    <col min="4866" max="4866" width="15.7109375" style="120" customWidth="1"/>
    <col min="4867" max="4867" width="10.7109375" style="120" customWidth="1"/>
    <col min="4868" max="4868" width="25.7109375" style="120" customWidth="1"/>
    <col min="4869" max="5115" width="8.85546875" style="120"/>
    <col min="5116" max="5116" width="8.42578125" style="120" customWidth="1"/>
    <col min="5117" max="5117" width="33.7109375" style="120" customWidth="1"/>
    <col min="5118" max="5118" width="21.7109375" style="120" customWidth="1"/>
    <col min="5119" max="5121" width="19.7109375" style="120" customWidth="1"/>
    <col min="5122" max="5122" width="15.7109375" style="120" customWidth="1"/>
    <col min="5123" max="5123" width="10.7109375" style="120" customWidth="1"/>
    <col min="5124" max="5124" width="25.7109375" style="120" customWidth="1"/>
    <col min="5125" max="5371" width="8.85546875" style="120"/>
    <col min="5372" max="5372" width="8.42578125" style="120" customWidth="1"/>
    <col min="5373" max="5373" width="33.7109375" style="120" customWidth="1"/>
    <col min="5374" max="5374" width="21.7109375" style="120" customWidth="1"/>
    <col min="5375" max="5377" width="19.7109375" style="120" customWidth="1"/>
    <col min="5378" max="5378" width="15.7109375" style="120" customWidth="1"/>
    <col min="5379" max="5379" width="10.7109375" style="120" customWidth="1"/>
    <col min="5380" max="5380" width="25.7109375" style="120" customWidth="1"/>
    <col min="5381" max="5627" width="8.85546875" style="120"/>
    <col min="5628" max="5628" width="8.42578125" style="120" customWidth="1"/>
    <col min="5629" max="5629" width="33.7109375" style="120" customWidth="1"/>
    <col min="5630" max="5630" width="21.7109375" style="120" customWidth="1"/>
    <col min="5631" max="5633" width="19.7109375" style="120" customWidth="1"/>
    <col min="5634" max="5634" width="15.7109375" style="120" customWidth="1"/>
    <col min="5635" max="5635" width="10.7109375" style="120" customWidth="1"/>
    <col min="5636" max="5636" width="25.7109375" style="120" customWidth="1"/>
    <col min="5637" max="5883" width="8.85546875" style="120"/>
    <col min="5884" max="5884" width="8.42578125" style="120" customWidth="1"/>
    <col min="5885" max="5885" width="33.7109375" style="120" customWidth="1"/>
    <col min="5886" max="5886" width="21.7109375" style="120" customWidth="1"/>
    <col min="5887" max="5889" width="19.7109375" style="120" customWidth="1"/>
    <col min="5890" max="5890" width="15.7109375" style="120" customWidth="1"/>
    <col min="5891" max="5891" width="10.7109375" style="120" customWidth="1"/>
    <col min="5892" max="5892" width="25.7109375" style="120" customWidth="1"/>
    <col min="5893" max="6139" width="8.85546875" style="120"/>
    <col min="6140" max="6140" width="8.42578125" style="120" customWidth="1"/>
    <col min="6141" max="6141" width="33.7109375" style="120" customWidth="1"/>
    <col min="6142" max="6142" width="21.7109375" style="120" customWidth="1"/>
    <col min="6143" max="6145" width="19.7109375" style="120" customWidth="1"/>
    <col min="6146" max="6146" width="15.7109375" style="120" customWidth="1"/>
    <col min="6147" max="6147" width="10.7109375" style="120" customWidth="1"/>
    <col min="6148" max="6148" width="25.7109375" style="120" customWidth="1"/>
    <col min="6149" max="6395" width="8.85546875" style="120"/>
    <col min="6396" max="6396" width="8.42578125" style="120" customWidth="1"/>
    <col min="6397" max="6397" width="33.7109375" style="120" customWidth="1"/>
    <col min="6398" max="6398" width="21.7109375" style="120" customWidth="1"/>
    <col min="6399" max="6401" width="19.7109375" style="120" customWidth="1"/>
    <col min="6402" max="6402" width="15.7109375" style="120" customWidth="1"/>
    <col min="6403" max="6403" width="10.7109375" style="120" customWidth="1"/>
    <col min="6404" max="6404" width="25.7109375" style="120" customWidth="1"/>
    <col min="6405" max="6651" width="8.85546875" style="120"/>
    <col min="6652" max="6652" width="8.42578125" style="120" customWidth="1"/>
    <col min="6653" max="6653" width="33.7109375" style="120" customWidth="1"/>
    <col min="6654" max="6654" width="21.7109375" style="120" customWidth="1"/>
    <col min="6655" max="6657" width="19.7109375" style="120" customWidth="1"/>
    <col min="6658" max="6658" width="15.7109375" style="120" customWidth="1"/>
    <col min="6659" max="6659" width="10.7109375" style="120" customWidth="1"/>
    <col min="6660" max="6660" width="25.7109375" style="120" customWidth="1"/>
    <col min="6661" max="6907" width="8.85546875" style="120"/>
    <col min="6908" max="6908" width="8.42578125" style="120" customWidth="1"/>
    <col min="6909" max="6909" width="33.7109375" style="120" customWidth="1"/>
    <col min="6910" max="6910" width="21.7109375" style="120" customWidth="1"/>
    <col min="6911" max="6913" width="19.7109375" style="120" customWidth="1"/>
    <col min="6914" max="6914" width="15.7109375" style="120" customWidth="1"/>
    <col min="6915" max="6915" width="10.7109375" style="120" customWidth="1"/>
    <col min="6916" max="6916" width="25.7109375" style="120" customWidth="1"/>
    <col min="6917" max="7163" width="8.85546875" style="120"/>
    <col min="7164" max="7164" width="8.42578125" style="120" customWidth="1"/>
    <col min="7165" max="7165" width="33.7109375" style="120" customWidth="1"/>
    <col min="7166" max="7166" width="21.7109375" style="120" customWidth="1"/>
    <col min="7167" max="7169" width="19.7109375" style="120" customWidth="1"/>
    <col min="7170" max="7170" width="15.7109375" style="120" customWidth="1"/>
    <col min="7171" max="7171" width="10.7109375" style="120" customWidth="1"/>
    <col min="7172" max="7172" width="25.7109375" style="120" customWidth="1"/>
    <col min="7173" max="7419" width="8.85546875" style="120"/>
    <col min="7420" max="7420" width="8.42578125" style="120" customWidth="1"/>
    <col min="7421" max="7421" width="33.7109375" style="120" customWidth="1"/>
    <col min="7422" max="7422" width="21.7109375" style="120" customWidth="1"/>
    <col min="7423" max="7425" width="19.7109375" style="120" customWidth="1"/>
    <col min="7426" max="7426" width="15.7109375" style="120" customWidth="1"/>
    <col min="7427" max="7427" width="10.7109375" style="120" customWidth="1"/>
    <col min="7428" max="7428" width="25.7109375" style="120" customWidth="1"/>
    <col min="7429" max="7675" width="8.85546875" style="120"/>
    <col min="7676" max="7676" width="8.42578125" style="120" customWidth="1"/>
    <col min="7677" max="7677" width="33.7109375" style="120" customWidth="1"/>
    <col min="7678" max="7678" width="21.7109375" style="120" customWidth="1"/>
    <col min="7679" max="7681" width="19.7109375" style="120" customWidth="1"/>
    <col min="7682" max="7682" width="15.7109375" style="120" customWidth="1"/>
    <col min="7683" max="7683" width="10.7109375" style="120" customWidth="1"/>
    <col min="7684" max="7684" width="25.7109375" style="120" customWidth="1"/>
    <col min="7685" max="7931" width="8.85546875" style="120"/>
    <col min="7932" max="7932" width="8.42578125" style="120" customWidth="1"/>
    <col min="7933" max="7933" width="33.7109375" style="120" customWidth="1"/>
    <col min="7934" max="7934" width="21.7109375" style="120" customWidth="1"/>
    <col min="7935" max="7937" width="19.7109375" style="120" customWidth="1"/>
    <col min="7938" max="7938" width="15.7109375" style="120" customWidth="1"/>
    <col min="7939" max="7939" width="10.7109375" style="120" customWidth="1"/>
    <col min="7940" max="7940" width="25.7109375" style="120" customWidth="1"/>
    <col min="7941" max="8187" width="8.85546875" style="120"/>
    <col min="8188" max="8188" width="8.42578125" style="120" customWidth="1"/>
    <col min="8189" max="8189" width="33.7109375" style="120" customWidth="1"/>
    <col min="8190" max="8190" width="21.7109375" style="120" customWidth="1"/>
    <col min="8191" max="8193" width="19.7109375" style="120" customWidth="1"/>
    <col min="8194" max="8194" width="15.7109375" style="120" customWidth="1"/>
    <col min="8195" max="8195" width="10.7109375" style="120" customWidth="1"/>
    <col min="8196" max="8196" width="25.7109375" style="120" customWidth="1"/>
    <col min="8197" max="8443" width="8.85546875" style="120"/>
    <col min="8444" max="8444" width="8.42578125" style="120" customWidth="1"/>
    <col min="8445" max="8445" width="33.7109375" style="120" customWidth="1"/>
    <col min="8446" max="8446" width="21.7109375" style="120" customWidth="1"/>
    <col min="8447" max="8449" width="19.7109375" style="120" customWidth="1"/>
    <col min="8450" max="8450" width="15.7109375" style="120" customWidth="1"/>
    <col min="8451" max="8451" width="10.7109375" style="120" customWidth="1"/>
    <col min="8452" max="8452" width="25.7109375" style="120" customWidth="1"/>
    <col min="8453" max="8699" width="8.85546875" style="120"/>
    <col min="8700" max="8700" width="8.42578125" style="120" customWidth="1"/>
    <col min="8701" max="8701" width="33.7109375" style="120" customWidth="1"/>
    <col min="8702" max="8702" width="21.7109375" style="120" customWidth="1"/>
    <col min="8703" max="8705" width="19.7109375" style="120" customWidth="1"/>
    <col min="8706" max="8706" width="15.7109375" style="120" customWidth="1"/>
    <col min="8707" max="8707" width="10.7109375" style="120" customWidth="1"/>
    <col min="8708" max="8708" width="25.7109375" style="120" customWidth="1"/>
    <col min="8709" max="8955" width="8.85546875" style="120"/>
    <col min="8956" max="8956" width="8.42578125" style="120" customWidth="1"/>
    <col min="8957" max="8957" width="33.7109375" style="120" customWidth="1"/>
    <col min="8958" max="8958" width="21.7109375" style="120" customWidth="1"/>
    <col min="8959" max="8961" width="19.7109375" style="120" customWidth="1"/>
    <col min="8962" max="8962" width="15.7109375" style="120" customWidth="1"/>
    <col min="8963" max="8963" width="10.7109375" style="120" customWidth="1"/>
    <col min="8964" max="8964" width="25.7109375" style="120" customWidth="1"/>
    <col min="8965" max="9211" width="8.85546875" style="120"/>
    <col min="9212" max="9212" width="8.42578125" style="120" customWidth="1"/>
    <col min="9213" max="9213" width="33.7109375" style="120" customWidth="1"/>
    <col min="9214" max="9214" width="21.7109375" style="120" customWidth="1"/>
    <col min="9215" max="9217" width="19.7109375" style="120" customWidth="1"/>
    <col min="9218" max="9218" width="15.7109375" style="120" customWidth="1"/>
    <col min="9219" max="9219" width="10.7109375" style="120" customWidth="1"/>
    <col min="9220" max="9220" width="25.7109375" style="120" customWidth="1"/>
    <col min="9221" max="9467" width="8.85546875" style="120"/>
    <col min="9468" max="9468" width="8.42578125" style="120" customWidth="1"/>
    <col min="9469" max="9469" width="33.7109375" style="120" customWidth="1"/>
    <col min="9470" max="9470" width="21.7109375" style="120" customWidth="1"/>
    <col min="9471" max="9473" width="19.7109375" style="120" customWidth="1"/>
    <col min="9474" max="9474" width="15.7109375" style="120" customWidth="1"/>
    <col min="9475" max="9475" width="10.7109375" style="120" customWidth="1"/>
    <col min="9476" max="9476" width="25.7109375" style="120" customWidth="1"/>
    <col min="9477" max="9723" width="8.85546875" style="120"/>
    <col min="9724" max="9724" width="8.42578125" style="120" customWidth="1"/>
    <col min="9725" max="9725" width="33.7109375" style="120" customWidth="1"/>
    <col min="9726" max="9726" width="21.7109375" style="120" customWidth="1"/>
    <col min="9727" max="9729" width="19.7109375" style="120" customWidth="1"/>
    <col min="9730" max="9730" width="15.7109375" style="120" customWidth="1"/>
    <col min="9731" max="9731" width="10.7109375" style="120" customWidth="1"/>
    <col min="9732" max="9732" width="25.7109375" style="120" customWidth="1"/>
    <col min="9733" max="9979" width="8.85546875" style="120"/>
    <col min="9980" max="9980" width="8.42578125" style="120" customWidth="1"/>
    <col min="9981" max="9981" width="33.7109375" style="120" customWidth="1"/>
    <col min="9982" max="9982" width="21.7109375" style="120" customWidth="1"/>
    <col min="9983" max="9985" width="19.7109375" style="120" customWidth="1"/>
    <col min="9986" max="9986" width="15.7109375" style="120" customWidth="1"/>
    <col min="9987" max="9987" width="10.7109375" style="120" customWidth="1"/>
    <col min="9988" max="9988" width="25.7109375" style="120" customWidth="1"/>
    <col min="9989" max="10235" width="8.85546875" style="120"/>
    <col min="10236" max="10236" width="8.42578125" style="120" customWidth="1"/>
    <col min="10237" max="10237" width="33.7109375" style="120" customWidth="1"/>
    <col min="10238" max="10238" width="21.7109375" style="120" customWidth="1"/>
    <col min="10239" max="10241" width="19.7109375" style="120" customWidth="1"/>
    <col min="10242" max="10242" width="15.7109375" style="120" customWidth="1"/>
    <col min="10243" max="10243" width="10.7109375" style="120" customWidth="1"/>
    <col min="10244" max="10244" width="25.7109375" style="120" customWidth="1"/>
    <col min="10245" max="10491" width="8.85546875" style="120"/>
    <col min="10492" max="10492" width="8.42578125" style="120" customWidth="1"/>
    <col min="10493" max="10493" width="33.7109375" style="120" customWidth="1"/>
    <col min="10494" max="10494" width="21.7109375" style="120" customWidth="1"/>
    <col min="10495" max="10497" width="19.7109375" style="120" customWidth="1"/>
    <col min="10498" max="10498" width="15.7109375" style="120" customWidth="1"/>
    <col min="10499" max="10499" width="10.7109375" style="120" customWidth="1"/>
    <col min="10500" max="10500" width="25.7109375" style="120" customWidth="1"/>
    <col min="10501" max="10747" width="8.85546875" style="120"/>
    <col min="10748" max="10748" width="8.42578125" style="120" customWidth="1"/>
    <col min="10749" max="10749" width="33.7109375" style="120" customWidth="1"/>
    <col min="10750" max="10750" width="21.7109375" style="120" customWidth="1"/>
    <col min="10751" max="10753" width="19.7109375" style="120" customWidth="1"/>
    <col min="10754" max="10754" width="15.7109375" style="120" customWidth="1"/>
    <col min="10755" max="10755" width="10.7109375" style="120" customWidth="1"/>
    <col min="10756" max="10756" width="25.7109375" style="120" customWidth="1"/>
    <col min="10757" max="11003" width="8.85546875" style="120"/>
    <col min="11004" max="11004" width="8.42578125" style="120" customWidth="1"/>
    <col min="11005" max="11005" width="33.7109375" style="120" customWidth="1"/>
    <col min="11006" max="11006" width="21.7109375" style="120" customWidth="1"/>
    <col min="11007" max="11009" width="19.7109375" style="120" customWidth="1"/>
    <col min="11010" max="11010" width="15.7109375" style="120" customWidth="1"/>
    <col min="11011" max="11011" width="10.7109375" style="120" customWidth="1"/>
    <col min="11012" max="11012" width="25.7109375" style="120" customWidth="1"/>
    <col min="11013" max="11259" width="8.85546875" style="120"/>
    <col min="11260" max="11260" width="8.42578125" style="120" customWidth="1"/>
    <col min="11261" max="11261" width="33.7109375" style="120" customWidth="1"/>
    <col min="11262" max="11262" width="21.7109375" style="120" customWidth="1"/>
    <col min="11263" max="11265" width="19.7109375" style="120" customWidth="1"/>
    <col min="11266" max="11266" width="15.7109375" style="120" customWidth="1"/>
    <col min="11267" max="11267" width="10.7109375" style="120" customWidth="1"/>
    <col min="11268" max="11268" width="25.7109375" style="120" customWidth="1"/>
    <col min="11269" max="11515" width="8.85546875" style="120"/>
    <col min="11516" max="11516" width="8.42578125" style="120" customWidth="1"/>
    <col min="11517" max="11517" width="33.7109375" style="120" customWidth="1"/>
    <col min="11518" max="11518" width="21.7109375" style="120" customWidth="1"/>
    <col min="11519" max="11521" width="19.7109375" style="120" customWidth="1"/>
    <col min="11522" max="11522" width="15.7109375" style="120" customWidth="1"/>
    <col min="11523" max="11523" width="10.7109375" style="120" customWidth="1"/>
    <col min="11524" max="11524" width="25.7109375" style="120" customWidth="1"/>
    <col min="11525" max="11771" width="8.85546875" style="120"/>
    <col min="11772" max="11772" width="8.42578125" style="120" customWidth="1"/>
    <col min="11773" max="11773" width="33.7109375" style="120" customWidth="1"/>
    <col min="11774" max="11774" width="21.7109375" style="120" customWidth="1"/>
    <col min="11775" max="11777" width="19.7109375" style="120" customWidth="1"/>
    <col min="11778" max="11778" width="15.7109375" style="120" customWidth="1"/>
    <col min="11779" max="11779" width="10.7109375" style="120" customWidth="1"/>
    <col min="11780" max="11780" width="25.7109375" style="120" customWidth="1"/>
    <col min="11781" max="12027" width="8.85546875" style="120"/>
    <col min="12028" max="12028" width="8.42578125" style="120" customWidth="1"/>
    <col min="12029" max="12029" width="33.7109375" style="120" customWidth="1"/>
    <col min="12030" max="12030" width="21.7109375" style="120" customWidth="1"/>
    <col min="12031" max="12033" width="19.7109375" style="120" customWidth="1"/>
    <col min="12034" max="12034" width="15.7109375" style="120" customWidth="1"/>
    <col min="12035" max="12035" width="10.7109375" style="120" customWidth="1"/>
    <col min="12036" max="12036" width="25.7109375" style="120" customWidth="1"/>
    <col min="12037" max="12283" width="8.85546875" style="120"/>
    <col min="12284" max="12284" width="8.42578125" style="120" customWidth="1"/>
    <col min="12285" max="12285" width="33.7109375" style="120" customWidth="1"/>
    <col min="12286" max="12286" width="21.7109375" style="120" customWidth="1"/>
    <col min="12287" max="12289" width="19.7109375" style="120" customWidth="1"/>
    <col min="12290" max="12290" width="15.7109375" style="120" customWidth="1"/>
    <col min="12291" max="12291" width="10.7109375" style="120" customWidth="1"/>
    <col min="12292" max="12292" width="25.7109375" style="120" customWidth="1"/>
    <col min="12293" max="12539" width="8.85546875" style="120"/>
    <col min="12540" max="12540" width="8.42578125" style="120" customWidth="1"/>
    <col min="12541" max="12541" width="33.7109375" style="120" customWidth="1"/>
    <col min="12542" max="12542" width="21.7109375" style="120" customWidth="1"/>
    <col min="12543" max="12545" width="19.7109375" style="120" customWidth="1"/>
    <col min="12546" max="12546" width="15.7109375" style="120" customWidth="1"/>
    <col min="12547" max="12547" width="10.7109375" style="120" customWidth="1"/>
    <col min="12548" max="12548" width="25.7109375" style="120" customWidth="1"/>
    <col min="12549" max="12795" width="8.85546875" style="120"/>
    <col min="12796" max="12796" width="8.42578125" style="120" customWidth="1"/>
    <col min="12797" max="12797" width="33.7109375" style="120" customWidth="1"/>
    <col min="12798" max="12798" width="21.7109375" style="120" customWidth="1"/>
    <col min="12799" max="12801" width="19.7109375" style="120" customWidth="1"/>
    <col min="12802" max="12802" width="15.7109375" style="120" customWidth="1"/>
    <col min="12803" max="12803" width="10.7109375" style="120" customWidth="1"/>
    <col min="12804" max="12804" width="25.7109375" style="120" customWidth="1"/>
    <col min="12805" max="13051" width="8.85546875" style="120"/>
    <col min="13052" max="13052" width="8.42578125" style="120" customWidth="1"/>
    <col min="13053" max="13053" width="33.7109375" style="120" customWidth="1"/>
    <col min="13054" max="13054" width="21.7109375" style="120" customWidth="1"/>
    <col min="13055" max="13057" width="19.7109375" style="120" customWidth="1"/>
    <col min="13058" max="13058" width="15.7109375" style="120" customWidth="1"/>
    <col min="13059" max="13059" width="10.7109375" style="120" customWidth="1"/>
    <col min="13060" max="13060" width="25.7109375" style="120" customWidth="1"/>
    <col min="13061" max="13307" width="8.85546875" style="120"/>
    <col min="13308" max="13308" width="8.42578125" style="120" customWidth="1"/>
    <col min="13309" max="13309" width="33.7109375" style="120" customWidth="1"/>
    <col min="13310" max="13310" width="21.7109375" style="120" customWidth="1"/>
    <col min="13311" max="13313" width="19.7109375" style="120" customWidth="1"/>
    <col min="13314" max="13314" width="15.7109375" style="120" customWidth="1"/>
    <col min="13315" max="13315" width="10.7109375" style="120" customWidth="1"/>
    <col min="13316" max="13316" width="25.7109375" style="120" customWidth="1"/>
    <col min="13317" max="13563" width="8.85546875" style="120"/>
    <col min="13564" max="13564" width="8.42578125" style="120" customWidth="1"/>
    <col min="13565" max="13565" width="33.7109375" style="120" customWidth="1"/>
    <col min="13566" max="13566" width="21.7109375" style="120" customWidth="1"/>
    <col min="13567" max="13569" width="19.7109375" style="120" customWidth="1"/>
    <col min="13570" max="13570" width="15.7109375" style="120" customWidth="1"/>
    <col min="13571" max="13571" width="10.7109375" style="120" customWidth="1"/>
    <col min="13572" max="13572" width="25.7109375" style="120" customWidth="1"/>
    <col min="13573" max="13819" width="8.85546875" style="120"/>
    <col min="13820" max="13820" width="8.42578125" style="120" customWidth="1"/>
    <col min="13821" max="13821" width="33.7109375" style="120" customWidth="1"/>
    <col min="13822" max="13822" width="21.7109375" style="120" customWidth="1"/>
    <col min="13823" max="13825" width="19.7109375" style="120" customWidth="1"/>
    <col min="13826" max="13826" width="15.7109375" style="120" customWidth="1"/>
    <col min="13827" max="13827" width="10.7109375" style="120" customWidth="1"/>
    <col min="13828" max="13828" width="25.7109375" style="120" customWidth="1"/>
    <col min="13829" max="14075" width="8.85546875" style="120"/>
    <col min="14076" max="14076" width="8.42578125" style="120" customWidth="1"/>
    <col min="14077" max="14077" width="33.7109375" style="120" customWidth="1"/>
    <col min="14078" max="14078" width="21.7109375" style="120" customWidth="1"/>
    <col min="14079" max="14081" width="19.7109375" style="120" customWidth="1"/>
    <col min="14082" max="14082" width="15.7109375" style="120" customWidth="1"/>
    <col min="14083" max="14083" width="10.7109375" style="120" customWidth="1"/>
    <col min="14084" max="14084" width="25.7109375" style="120" customWidth="1"/>
    <col min="14085" max="14331" width="8.85546875" style="120"/>
    <col min="14332" max="14332" width="8.42578125" style="120" customWidth="1"/>
    <col min="14333" max="14333" width="33.7109375" style="120" customWidth="1"/>
    <col min="14334" max="14334" width="21.7109375" style="120" customWidth="1"/>
    <col min="14335" max="14337" width="19.7109375" style="120" customWidth="1"/>
    <col min="14338" max="14338" width="15.7109375" style="120" customWidth="1"/>
    <col min="14339" max="14339" width="10.7109375" style="120" customWidth="1"/>
    <col min="14340" max="14340" width="25.7109375" style="120" customWidth="1"/>
    <col min="14341" max="14587" width="8.85546875" style="120"/>
    <col min="14588" max="14588" width="8.42578125" style="120" customWidth="1"/>
    <col min="14589" max="14589" width="33.7109375" style="120" customWidth="1"/>
    <col min="14590" max="14590" width="21.7109375" style="120" customWidth="1"/>
    <col min="14591" max="14593" width="19.7109375" style="120" customWidth="1"/>
    <col min="14594" max="14594" width="15.7109375" style="120" customWidth="1"/>
    <col min="14595" max="14595" width="10.7109375" style="120" customWidth="1"/>
    <col min="14596" max="14596" width="25.7109375" style="120" customWidth="1"/>
    <col min="14597" max="14843" width="8.85546875" style="120"/>
    <col min="14844" max="14844" width="8.42578125" style="120" customWidth="1"/>
    <col min="14845" max="14845" width="33.7109375" style="120" customWidth="1"/>
    <col min="14846" max="14846" width="21.7109375" style="120" customWidth="1"/>
    <col min="14847" max="14849" width="19.7109375" style="120" customWidth="1"/>
    <col min="14850" max="14850" width="15.7109375" style="120" customWidth="1"/>
    <col min="14851" max="14851" width="10.7109375" style="120" customWidth="1"/>
    <col min="14852" max="14852" width="25.7109375" style="120" customWidth="1"/>
    <col min="14853" max="15099" width="8.85546875" style="120"/>
    <col min="15100" max="15100" width="8.42578125" style="120" customWidth="1"/>
    <col min="15101" max="15101" width="33.7109375" style="120" customWidth="1"/>
    <col min="15102" max="15102" width="21.7109375" style="120" customWidth="1"/>
    <col min="15103" max="15105" width="19.7109375" style="120" customWidth="1"/>
    <col min="15106" max="15106" width="15.7109375" style="120" customWidth="1"/>
    <col min="15107" max="15107" width="10.7109375" style="120" customWidth="1"/>
    <col min="15108" max="15108" width="25.7109375" style="120" customWidth="1"/>
    <col min="15109" max="15355" width="8.85546875" style="120"/>
    <col min="15356" max="15356" width="8.42578125" style="120" customWidth="1"/>
    <col min="15357" max="15357" width="33.7109375" style="120" customWidth="1"/>
    <col min="15358" max="15358" width="21.7109375" style="120" customWidth="1"/>
    <col min="15359" max="15361" width="19.7109375" style="120" customWidth="1"/>
    <col min="15362" max="15362" width="15.7109375" style="120" customWidth="1"/>
    <col min="15363" max="15363" width="10.7109375" style="120" customWidth="1"/>
    <col min="15364" max="15364" width="25.7109375" style="120" customWidth="1"/>
    <col min="15365" max="15611" width="8.85546875" style="120"/>
    <col min="15612" max="15612" width="8.42578125" style="120" customWidth="1"/>
    <col min="15613" max="15613" width="33.7109375" style="120" customWidth="1"/>
    <col min="15614" max="15614" width="21.7109375" style="120" customWidth="1"/>
    <col min="15615" max="15617" width="19.7109375" style="120" customWidth="1"/>
    <col min="15618" max="15618" width="15.7109375" style="120" customWidth="1"/>
    <col min="15619" max="15619" width="10.7109375" style="120" customWidth="1"/>
    <col min="15620" max="15620" width="25.7109375" style="120" customWidth="1"/>
    <col min="15621" max="15867" width="8.85546875" style="120"/>
    <col min="15868" max="15868" width="8.42578125" style="120" customWidth="1"/>
    <col min="15869" max="15869" width="33.7109375" style="120" customWidth="1"/>
    <col min="15870" max="15870" width="21.7109375" style="120" customWidth="1"/>
    <col min="15871" max="15873" width="19.7109375" style="120" customWidth="1"/>
    <col min="15874" max="15874" width="15.7109375" style="120" customWidth="1"/>
    <col min="15875" max="15875" width="10.7109375" style="120" customWidth="1"/>
    <col min="15876" max="15876" width="25.7109375" style="120" customWidth="1"/>
    <col min="15877" max="16123" width="8.85546875" style="120"/>
    <col min="16124" max="16124" width="8.42578125" style="120" customWidth="1"/>
    <col min="16125" max="16125" width="33.7109375" style="120" customWidth="1"/>
    <col min="16126" max="16126" width="21.7109375" style="120" customWidth="1"/>
    <col min="16127" max="16129" width="19.7109375" style="120" customWidth="1"/>
    <col min="16130" max="16130" width="15.7109375" style="120" customWidth="1"/>
    <col min="16131" max="16131" width="10.7109375" style="120" customWidth="1"/>
    <col min="16132" max="16132" width="25.7109375" style="120" customWidth="1"/>
    <col min="16133" max="16384" width="8.85546875" style="120"/>
  </cols>
  <sheetData>
    <row r="1" spans="1:5" s="84" customFormat="1" ht="13.5" customHeight="1">
      <c r="A1" s="82" t="s">
        <v>682</v>
      </c>
      <c r="B1" s="83"/>
      <c r="C1" s="83"/>
      <c r="D1" s="83"/>
    </row>
    <row r="2" spans="1:5" s="84" customFormat="1" ht="12.75" customHeight="1">
      <c r="A2" s="184"/>
      <c r="B2" s="83"/>
      <c r="C2" s="83"/>
      <c r="D2" s="83"/>
    </row>
    <row r="3" spans="1:5" s="84" customFormat="1" ht="20.25" customHeight="1">
      <c r="A3" s="88" t="s">
        <v>764</v>
      </c>
      <c r="B3" s="86"/>
      <c r="C3" s="83"/>
      <c r="D3" s="83"/>
      <c r="E3" s="89"/>
    </row>
    <row r="4" spans="1:5" s="84" customFormat="1" ht="20.25" customHeight="1">
      <c r="A4" s="85" t="s">
        <v>683</v>
      </c>
      <c r="B4" s="86"/>
      <c r="C4" s="87"/>
      <c r="D4" s="87"/>
    </row>
    <row r="5" spans="1:5" s="84" customFormat="1" ht="20.25" customHeight="1">
      <c r="A5" s="518" t="s">
        <v>765</v>
      </c>
      <c r="B5" s="86"/>
      <c r="C5" s="87"/>
      <c r="D5" s="87"/>
      <c r="E5" s="89"/>
    </row>
    <row r="6" spans="1:5" s="84" customFormat="1" ht="20.25" customHeight="1">
      <c r="A6" s="88" t="s">
        <v>763</v>
      </c>
      <c r="B6" s="86"/>
      <c r="C6" s="83"/>
      <c r="D6" s="83"/>
      <c r="E6" s="89"/>
    </row>
    <row r="7" spans="1:5" s="84" customFormat="1" ht="12.75" customHeight="1">
      <c r="A7" s="519"/>
      <c r="B7" s="86"/>
      <c r="C7" s="83"/>
      <c r="D7" s="83"/>
    </row>
    <row r="8" spans="1:5" s="84" customFormat="1" ht="20.25" customHeight="1">
      <c r="A8" s="520" t="s">
        <v>609</v>
      </c>
      <c r="B8" s="476"/>
      <c r="C8" s="477"/>
    </row>
    <row r="9" spans="1:5" s="84" customFormat="1" ht="20.25" customHeight="1" thickBot="1">
      <c r="A9" s="478" t="s">
        <v>636</v>
      </c>
      <c r="B9" s="479"/>
      <c r="C9" s="478"/>
      <c r="D9" s="480"/>
    </row>
    <row r="10" spans="1:5" s="84" customFormat="1" ht="20.25" customHeight="1">
      <c r="A10" s="478"/>
      <c r="B10" s="479"/>
      <c r="C10" s="523" t="s">
        <v>607</v>
      </c>
      <c r="D10" s="472">
        <v>1844</v>
      </c>
    </row>
    <row r="11" spans="1:5" s="84" customFormat="1" ht="20.25" customHeight="1" thickBot="1">
      <c r="A11" s="521"/>
      <c r="B11" s="90"/>
      <c r="C11" s="524" t="s">
        <v>606</v>
      </c>
      <c r="D11" s="473">
        <f>C60/D10</f>
        <v>0</v>
      </c>
    </row>
    <row r="12" spans="1:5" s="84" customFormat="1" ht="13.5" customHeight="1" thickBot="1">
      <c r="A12" s="522" t="s">
        <v>1210</v>
      </c>
      <c r="B12" s="91"/>
      <c r="C12" s="461"/>
    </row>
    <row r="13" spans="1:5" s="84" customFormat="1" ht="39.75" customHeight="1" thickBot="1">
      <c r="A13" s="92"/>
      <c r="B13" s="93"/>
      <c r="C13" s="474" t="s">
        <v>608</v>
      </c>
      <c r="D13" s="475" t="s">
        <v>164</v>
      </c>
    </row>
    <row r="14" spans="1:5" s="86" customFormat="1" ht="12.75" customHeight="1">
      <c r="A14" s="94"/>
      <c r="B14" s="95"/>
      <c r="C14" s="96"/>
      <c r="D14" s="96"/>
    </row>
    <row r="15" spans="1:5" s="86" customFormat="1" ht="20.100000000000001" customHeight="1">
      <c r="A15" s="97" t="s">
        <v>159</v>
      </c>
      <c r="B15" s="98"/>
      <c r="C15" s="99"/>
      <c r="D15" s="99"/>
    </row>
    <row r="16" spans="1:5" s="86" customFormat="1" ht="20.100000000000001" customHeight="1">
      <c r="A16" s="97" t="s">
        <v>1189</v>
      </c>
      <c r="B16" s="98"/>
      <c r="C16" s="99"/>
      <c r="D16" s="99"/>
    </row>
    <row r="17" spans="1:5" s="86" customFormat="1" ht="20.100000000000001" customHeight="1">
      <c r="A17" s="100" t="s">
        <v>162</v>
      </c>
      <c r="B17" s="98" t="s">
        <v>15</v>
      </c>
      <c r="C17" s="101"/>
      <c r="D17" s="99"/>
      <c r="E17" s="516"/>
    </row>
    <row r="18" spans="1:5" s="86" customFormat="1" ht="38.25" customHeight="1">
      <c r="A18" s="100" t="s">
        <v>1151</v>
      </c>
      <c r="B18" s="1063" t="s">
        <v>1188</v>
      </c>
      <c r="C18" s="101"/>
      <c r="D18" s="99"/>
      <c r="E18" s="516"/>
    </row>
    <row r="19" spans="1:5" s="86" customFormat="1" ht="20.100000000000001" customHeight="1">
      <c r="A19" s="100"/>
      <c r="B19" s="102" t="s">
        <v>163</v>
      </c>
      <c r="C19" s="103"/>
      <c r="D19" s="99"/>
    </row>
    <row r="20" spans="1:5" s="86" customFormat="1" ht="12.75" customHeight="1">
      <c r="A20" s="100"/>
      <c r="B20" s="98"/>
      <c r="C20" s="104"/>
      <c r="D20" s="99"/>
    </row>
    <row r="21" spans="1:5" s="86" customFormat="1" ht="20.100000000000001" customHeight="1">
      <c r="A21" s="97" t="s">
        <v>13</v>
      </c>
      <c r="B21" s="98"/>
      <c r="C21" s="105"/>
      <c r="D21" s="99"/>
    </row>
    <row r="22" spans="1:5" s="86" customFormat="1" ht="20.100000000000001" customHeight="1">
      <c r="A22" s="97" t="s">
        <v>307</v>
      </c>
      <c r="B22" s="98"/>
      <c r="C22" s="99"/>
      <c r="D22" s="99"/>
    </row>
    <row r="23" spans="1:5" s="86" customFormat="1" ht="20.100000000000001" customHeight="1">
      <c r="A23" s="100" t="s">
        <v>16</v>
      </c>
      <c r="B23" s="98" t="s">
        <v>853</v>
      </c>
      <c r="C23" s="106"/>
      <c r="D23" s="99"/>
    </row>
    <row r="24" spans="1:5" s="86" customFormat="1" ht="20.100000000000001" customHeight="1">
      <c r="A24" s="100" t="s">
        <v>174</v>
      </c>
      <c r="B24" s="98" t="s">
        <v>14</v>
      </c>
      <c r="C24" s="106"/>
      <c r="D24" s="99"/>
    </row>
    <row r="25" spans="1:5" s="86" customFormat="1" ht="20.100000000000001" customHeight="1">
      <c r="A25" s="100" t="s">
        <v>176</v>
      </c>
      <c r="B25" s="98" t="s">
        <v>175</v>
      </c>
      <c r="C25" s="106"/>
      <c r="D25" s="99"/>
    </row>
    <row r="26" spans="1:5" s="86" customFormat="1" ht="20.100000000000001" customHeight="1">
      <c r="A26" s="100" t="s">
        <v>178</v>
      </c>
      <c r="B26" s="98" t="s">
        <v>177</v>
      </c>
      <c r="C26" s="106"/>
      <c r="D26" s="99"/>
    </row>
    <row r="27" spans="1:5" s="86" customFormat="1" ht="20.100000000000001" customHeight="1">
      <c r="A27" s="100" t="s">
        <v>180</v>
      </c>
      <c r="B27" s="98" t="s">
        <v>179</v>
      </c>
      <c r="C27" s="106"/>
      <c r="D27" s="99"/>
    </row>
    <row r="28" spans="1:5" s="86" customFormat="1" ht="20.100000000000001" customHeight="1">
      <c r="A28" s="100" t="s">
        <v>182</v>
      </c>
      <c r="B28" s="98" t="s">
        <v>308</v>
      </c>
      <c r="C28" s="106"/>
      <c r="D28" s="99"/>
    </row>
    <row r="29" spans="1:5" s="86" customFormat="1" ht="20.100000000000001" customHeight="1">
      <c r="A29" s="100" t="s">
        <v>183</v>
      </c>
      <c r="B29" s="98" t="s">
        <v>309</v>
      </c>
      <c r="C29" s="106"/>
      <c r="D29" s="99"/>
    </row>
    <row r="30" spans="1:5" s="86" customFormat="1" ht="20.100000000000001" customHeight="1">
      <c r="A30" s="100" t="s">
        <v>621</v>
      </c>
      <c r="B30" s="98" t="s">
        <v>311</v>
      </c>
      <c r="C30" s="106"/>
      <c r="D30" s="99"/>
    </row>
    <row r="31" spans="1:5" s="86" customFormat="1" ht="20.100000000000001" customHeight="1">
      <c r="A31" s="100" t="s">
        <v>310</v>
      </c>
      <c r="B31" s="332" t="s">
        <v>602</v>
      </c>
      <c r="C31" s="106"/>
      <c r="D31" s="99"/>
    </row>
    <row r="32" spans="1:5" s="86" customFormat="1" ht="20.100000000000001" customHeight="1">
      <c r="A32" s="100" t="s">
        <v>312</v>
      </c>
      <c r="B32" s="98" t="s">
        <v>314</v>
      </c>
      <c r="C32" s="106"/>
      <c r="D32" s="99"/>
    </row>
    <row r="33" spans="1:4" s="86" customFormat="1" ht="20.100000000000001" customHeight="1">
      <c r="A33" s="100" t="s">
        <v>313</v>
      </c>
      <c r="B33" s="98" t="s">
        <v>181</v>
      </c>
      <c r="C33" s="106"/>
      <c r="D33" s="99"/>
    </row>
    <row r="34" spans="1:4" s="86" customFormat="1" ht="20.100000000000001" customHeight="1">
      <c r="A34" s="100" t="s">
        <v>315</v>
      </c>
      <c r="B34" s="98" t="s">
        <v>184</v>
      </c>
      <c r="C34" s="107"/>
      <c r="D34" s="99"/>
    </row>
    <row r="35" spans="1:4" s="86" customFormat="1" ht="20.100000000000001" customHeight="1">
      <c r="A35" s="100"/>
      <c r="B35" s="102" t="s">
        <v>316</v>
      </c>
      <c r="C35" s="103"/>
      <c r="D35" s="99"/>
    </row>
    <row r="36" spans="1:4" s="86" customFormat="1" ht="15.75">
      <c r="A36" s="100"/>
      <c r="B36" s="102"/>
      <c r="C36" s="108"/>
      <c r="D36" s="99"/>
    </row>
    <row r="37" spans="1:4" s="86" customFormat="1" ht="20.100000000000001" customHeight="1">
      <c r="A37" s="97" t="s">
        <v>185</v>
      </c>
      <c r="B37" s="98"/>
      <c r="C37" s="105"/>
      <c r="D37" s="99"/>
    </row>
    <row r="38" spans="1:4" s="86" customFormat="1" ht="20.100000000000001" customHeight="1">
      <c r="A38" s="97" t="s">
        <v>665</v>
      </c>
      <c r="B38" s="98"/>
      <c r="C38" s="99"/>
      <c r="D38" s="99"/>
    </row>
    <row r="39" spans="1:4" s="86" customFormat="1" ht="20.100000000000001" customHeight="1">
      <c r="A39" s="100" t="s">
        <v>187</v>
      </c>
      <c r="B39" s="98" t="s">
        <v>857</v>
      </c>
      <c r="C39" s="106"/>
      <c r="D39" s="99"/>
    </row>
    <row r="40" spans="1:4" s="86" customFormat="1" ht="20.100000000000001" customHeight="1">
      <c r="A40" s="100" t="s">
        <v>188</v>
      </c>
      <c r="B40" s="98" t="s">
        <v>858</v>
      </c>
      <c r="C40" s="106"/>
      <c r="D40" s="99"/>
    </row>
    <row r="41" spans="1:4" s="86" customFormat="1" ht="20.100000000000001" customHeight="1">
      <c r="A41" s="100" t="s">
        <v>189</v>
      </c>
      <c r="B41" s="98" t="s">
        <v>859</v>
      </c>
      <c r="C41" s="106"/>
      <c r="D41" s="99"/>
    </row>
    <row r="42" spans="1:4" s="86" customFormat="1" ht="20.100000000000001" customHeight="1">
      <c r="A42" s="100" t="s">
        <v>317</v>
      </c>
      <c r="B42" s="98" t="s">
        <v>860</v>
      </c>
      <c r="C42" s="106"/>
      <c r="D42" s="99"/>
    </row>
    <row r="43" spans="1:4" s="86" customFormat="1" ht="20.100000000000001" customHeight="1">
      <c r="A43" s="100"/>
      <c r="B43" s="102" t="s">
        <v>861</v>
      </c>
      <c r="C43" s="103"/>
      <c r="D43" s="99"/>
    </row>
    <row r="44" spans="1:4" s="86" customFormat="1" ht="15.75">
      <c r="A44" s="100"/>
      <c r="B44" s="102"/>
      <c r="C44" s="108"/>
      <c r="D44" s="99"/>
    </row>
    <row r="45" spans="1:4" s="86" customFormat="1" ht="20.100000000000001" customHeight="1">
      <c r="A45" s="97" t="s">
        <v>865</v>
      </c>
      <c r="B45" s="102"/>
      <c r="C45" s="109"/>
      <c r="D45" s="99"/>
    </row>
    <row r="46" spans="1:4" s="86" customFormat="1" ht="20.100000000000001" customHeight="1">
      <c r="A46" s="97" t="s">
        <v>186</v>
      </c>
      <c r="B46" s="98"/>
      <c r="C46" s="99"/>
      <c r="D46" s="99"/>
    </row>
    <row r="47" spans="1:4" s="86" customFormat="1" ht="20.100000000000001" customHeight="1">
      <c r="A47" s="100" t="s">
        <v>862</v>
      </c>
      <c r="B47" s="98" t="s">
        <v>320</v>
      </c>
      <c r="C47" s="105"/>
      <c r="D47" s="99"/>
    </row>
    <row r="48" spans="1:4" s="86" customFormat="1" ht="20.100000000000001" customHeight="1">
      <c r="A48" s="100" t="s">
        <v>863</v>
      </c>
      <c r="B48" s="98" t="s">
        <v>591</v>
      </c>
      <c r="C48" s="105"/>
      <c r="D48" s="99"/>
    </row>
    <row r="49" spans="1:8" s="86" customFormat="1" ht="20.100000000000001" customHeight="1">
      <c r="A49" s="100" t="s">
        <v>864</v>
      </c>
      <c r="B49" s="98" t="s">
        <v>622</v>
      </c>
      <c r="C49" s="105"/>
      <c r="D49" s="99"/>
    </row>
    <row r="50" spans="1:8" s="86" customFormat="1" ht="20.100000000000001" customHeight="1">
      <c r="A50" s="100" t="s">
        <v>886</v>
      </c>
      <c r="B50" s="98" t="s">
        <v>888</v>
      </c>
      <c r="C50" s="105"/>
      <c r="D50" s="99"/>
    </row>
    <row r="51" spans="1:8" s="86" customFormat="1" ht="20.100000000000001" customHeight="1">
      <c r="A51" s="100" t="s">
        <v>895</v>
      </c>
      <c r="B51" s="98" t="s">
        <v>892</v>
      </c>
      <c r="C51" s="105"/>
      <c r="D51" s="99"/>
    </row>
    <row r="52" spans="1:8" s="86" customFormat="1" ht="20.100000000000001" customHeight="1">
      <c r="A52" s="100" t="s">
        <v>896</v>
      </c>
      <c r="B52" s="98" t="s">
        <v>893</v>
      </c>
      <c r="C52" s="105"/>
      <c r="D52" s="99"/>
    </row>
    <row r="53" spans="1:8" s="86" customFormat="1" ht="20.100000000000001" customHeight="1">
      <c r="A53" s="100" t="s">
        <v>897</v>
      </c>
      <c r="B53" s="98" t="s">
        <v>894</v>
      </c>
      <c r="C53" s="105"/>
      <c r="D53" s="99"/>
    </row>
    <row r="54" spans="1:8" s="86" customFormat="1" ht="20.100000000000001" customHeight="1">
      <c r="A54" s="100"/>
      <c r="B54" s="102" t="s">
        <v>190</v>
      </c>
      <c r="C54" s="103"/>
      <c r="D54" s="99"/>
    </row>
    <row r="55" spans="1:8" s="86" customFormat="1" ht="12.75" customHeight="1">
      <c r="A55" s="100"/>
      <c r="B55" s="102"/>
      <c r="C55" s="110"/>
      <c r="D55" s="99"/>
    </row>
    <row r="56" spans="1:8" s="86" customFormat="1" ht="20.100000000000001" customHeight="1">
      <c r="A56" s="100"/>
      <c r="B56" s="102" t="s">
        <v>321</v>
      </c>
      <c r="C56" s="111"/>
      <c r="D56" s="99"/>
    </row>
    <row r="57" spans="1:8" s="86" customFormat="1" ht="12.75" customHeight="1">
      <c r="A57" s="100"/>
      <c r="B57" s="98"/>
      <c r="C57" s="112"/>
      <c r="D57" s="99"/>
    </row>
    <row r="58" spans="1:8" s="86" customFormat="1" ht="20.100000000000001" customHeight="1">
      <c r="A58" s="100"/>
      <c r="B58" s="98" t="s">
        <v>166</v>
      </c>
      <c r="C58" s="113">
        <v>500000</v>
      </c>
      <c r="D58" s="99"/>
    </row>
    <row r="59" spans="1:8" s="86" customFormat="1" ht="12.75" customHeight="1">
      <c r="A59" s="100"/>
      <c r="B59" s="98"/>
      <c r="C59" s="114"/>
      <c r="D59" s="99"/>
      <c r="E59" s="516"/>
      <c r="F59" s="516"/>
    </row>
    <row r="60" spans="1:8" s="86" customFormat="1" ht="20.100000000000001" customHeight="1">
      <c r="A60" s="100"/>
      <c r="B60" s="102" t="s">
        <v>167</v>
      </c>
      <c r="C60" s="111"/>
      <c r="D60" s="99"/>
      <c r="E60" s="516"/>
      <c r="F60" s="516"/>
      <c r="H60" s="516"/>
    </row>
    <row r="61" spans="1:8" s="86" customFormat="1" ht="12.75" customHeight="1">
      <c r="A61" s="100"/>
      <c r="B61" s="98"/>
      <c r="C61" s="112"/>
      <c r="D61" s="99"/>
    </row>
    <row r="62" spans="1:8" s="86" customFormat="1" ht="20.100000000000001" customHeight="1">
      <c r="A62" s="100"/>
      <c r="B62" s="98" t="s">
        <v>168</v>
      </c>
      <c r="C62" s="113"/>
      <c r="D62" s="99"/>
    </row>
    <row r="63" spans="1:8" s="86" customFormat="1" ht="12.75" customHeight="1">
      <c r="A63" s="115"/>
      <c r="B63" s="116"/>
      <c r="C63" s="114"/>
      <c r="D63" s="114"/>
    </row>
    <row r="64" spans="1:8" s="86" customFormat="1" ht="39.75" customHeight="1" thickBot="1">
      <c r="A64" s="117"/>
      <c r="B64" s="118" t="s">
        <v>643</v>
      </c>
      <c r="C64" s="119"/>
      <c r="D64" s="119"/>
    </row>
    <row r="66" spans="3:3" s="459" customFormat="1" ht="15">
      <c r="C66" s="460"/>
    </row>
    <row r="69" spans="3:3">
      <c r="C69" s="502"/>
    </row>
    <row r="70" spans="3:3">
      <c r="C70" s="502"/>
    </row>
    <row r="71" spans="3:3">
      <c r="C71" s="503"/>
    </row>
    <row r="72" spans="3:3">
      <c r="C72" s="504"/>
    </row>
  </sheetData>
  <phoneticPr fontId="127" type="noConversion"/>
  <pageMargins left="0.35433070866141736" right="0.35433070866141736" top="0.47244094488188981" bottom="0.78740157480314965" header="0" footer="0"/>
  <pageSetup paperSize="9" scale="81" fitToWidth="0" fitToHeight="0" orientation="portrait" r:id="rId1"/>
  <headerFooter>
    <oddFooter>&amp;L&amp;"Arial,Regular"&amp;10A442 Weidplas Warehouse Extension:
CONTRACT NO.: CDC/158/26
&amp;"Arial,Bold"Summary&amp;R&amp;"Arial,Regular"&amp;10Page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51"/>
  <sheetViews>
    <sheetView view="pageBreakPreview" zoomScaleNormal="100" zoomScaleSheetLayoutView="100" workbookViewId="0">
      <selection activeCell="G5" sqref="G5"/>
    </sheetView>
  </sheetViews>
  <sheetFormatPr defaultColWidth="8.85546875" defaultRowHeight="12.75"/>
  <cols>
    <col min="1" max="1" width="6.7109375" style="222" customWidth="1"/>
    <col min="2" max="2" width="6.7109375" style="152" customWidth="1"/>
    <col min="3" max="3" width="55.7109375" style="153" customWidth="1"/>
    <col min="4" max="4" width="7.7109375" style="147" customWidth="1"/>
    <col min="5" max="5" width="10.7109375" style="154" customWidth="1"/>
    <col min="6" max="6" width="12.7109375" style="155" customWidth="1"/>
    <col min="7" max="8" width="14.7109375" style="155" customWidth="1"/>
    <col min="9" max="252" width="8.85546875" style="134"/>
    <col min="253" max="254" width="6.7109375" style="134" customWidth="1"/>
    <col min="255" max="255" width="55.7109375" style="134" customWidth="1"/>
    <col min="256" max="256" width="7.7109375" style="134" customWidth="1"/>
    <col min="257" max="259" width="10.7109375" style="134" customWidth="1"/>
    <col min="260" max="260" width="12.7109375" style="134" customWidth="1"/>
    <col min="261" max="264" width="14.7109375" style="134" customWidth="1"/>
    <col min="265" max="508" width="8.85546875" style="134"/>
    <col min="509" max="510" width="6.7109375" style="134" customWidth="1"/>
    <col min="511" max="511" width="55.7109375" style="134" customWidth="1"/>
    <col min="512" max="512" width="7.7109375" style="134" customWidth="1"/>
    <col min="513" max="515" width="10.7109375" style="134" customWidth="1"/>
    <col min="516" max="516" width="12.7109375" style="134" customWidth="1"/>
    <col min="517" max="520" width="14.7109375" style="134" customWidth="1"/>
    <col min="521" max="764" width="8.85546875" style="134"/>
    <col min="765" max="766" width="6.7109375" style="134" customWidth="1"/>
    <col min="767" max="767" width="55.7109375" style="134" customWidth="1"/>
    <col min="768" max="768" width="7.7109375" style="134" customWidth="1"/>
    <col min="769" max="771" width="10.7109375" style="134" customWidth="1"/>
    <col min="772" max="772" width="12.7109375" style="134" customWidth="1"/>
    <col min="773" max="776" width="14.7109375" style="134" customWidth="1"/>
    <col min="777" max="1020" width="8.85546875" style="134"/>
    <col min="1021" max="1022" width="6.7109375" style="134" customWidth="1"/>
    <col min="1023" max="1023" width="55.7109375" style="134" customWidth="1"/>
    <col min="1024" max="1024" width="7.7109375" style="134" customWidth="1"/>
    <col min="1025" max="1027" width="10.7109375" style="134" customWidth="1"/>
    <col min="1028" max="1028" width="12.7109375" style="134" customWidth="1"/>
    <col min="1029" max="1032" width="14.7109375" style="134" customWidth="1"/>
    <col min="1033" max="1276" width="8.85546875" style="134"/>
    <col min="1277" max="1278" width="6.7109375" style="134" customWidth="1"/>
    <col min="1279" max="1279" width="55.7109375" style="134" customWidth="1"/>
    <col min="1280" max="1280" width="7.7109375" style="134" customWidth="1"/>
    <col min="1281" max="1283" width="10.7109375" style="134" customWidth="1"/>
    <col min="1284" max="1284" width="12.7109375" style="134" customWidth="1"/>
    <col min="1285" max="1288" width="14.7109375" style="134" customWidth="1"/>
    <col min="1289" max="1532" width="8.85546875" style="134"/>
    <col min="1533" max="1534" width="6.7109375" style="134" customWidth="1"/>
    <col min="1535" max="1535" width="55.7109375" style="134" customWidth="1"/>
    <col min="1536" max="1536" width="7.7109375" style="134" customWidth="1"/>
    <col min="1537" max="1539" width="10.7109375" style="134" customWidth="1"/>
    <col min="1540" max="1540" width="12.7109375" style="134" customWidth="1"/>
    <col min="1541" max="1544" width="14.7109375" style="134" customWidth="1"/>
    <col min="1545" max="1788" width="8.85546875" style="134"/>
    <col min="1789" max="1790" width="6.7109375" style="134" customWidth="1"/>
    <col min="1791" max="1791" width="55.7109375" style="134" customWidth="1"/>
    <col min="1792" max="1792" width="7.7109375" style="134" customWidth="1"/>
    <col min="1793" max="1795" width="10.7109375" style="134" customWidth="1"/>
    <col min="1796" max="1796" width="12.7109375" style="134" customWidth="1"/>
    <col min="1797" max="1800" width="14.7109375" style="134" customWidth="1"/>
    <col min="1801" max="2044" width="8.85546875" style="134"/>
    <col min="2045" max="2046" width="6.7109375" style="134" customWidth="1"/>
    <col min="2047" max="2047" width="55.7109375" style="134" customWidth="1"/>
    <col min="2048" max="2048" width="7.7109375" style="134" customWidth="1"/>
    <col min="2049" max="2051" width="10.7109375" style="134" customWidth="1"/>
    <col min="2052" max="2052" width="12.7109375" style="134" customWidth="1"/>
    <col min="2053" max="2056" width="14.7109375" style="134" customWidth="1"/>
    <col min="2057" max="2300" width="8.85546875" style="134"/>
    <col min="2301" max="2302" width="6.7109375" style="134" customWidth="1"/>
    <col min="2303" max="2303" width="55.7109375" style="134" customWidth="1"/>
    <col min="2304" max="2304" width="7.7109375" style="134" customWidth="1"/>
    <col min="2305" max="2307" width="10.7109375" style="134" customWidth="1"/>
    <col min="2308" max="2308" width="12.7109375" style="134" customWidth="1"/>
    <col min="2309" max="2312" width="14.7109375" style="134" customWidth="1"/>
    <col min="2313" max="2556" width="8.85546875" style="134"/>
    <col min="2557" max="2558" width="6.7109375" style="134" customWidth="1"/>
    <col min="2559" max="2559" width="55.7109375" style="134" customWidth="1"/>
    <col min="2560" max="2560" width="7.7109375" style="134" customWidth="1"/>
    <col min="2561" max="2563" width="10.7109375" style="134" customWidth="1"/>
    <col min="2564" max="2564" width="12.7109375" style="134" customWidth="1"/>
    <col min="2565" max="2568" width="14.7109375" style="134" customWidth="1"/>
    <col min="2569" max="2812" width="8.85546875" style="134"/>
    <col min="2813" max="2814" width="6.7109375" style="134" customWidth="1"/>
    <col min="2815" max="2815" width="55.7109375" style="134" customWidth="1"/>
    <col min="2816" max="2816" width="7.7109375" style="134" customWidth="1"/>
    <col min="2817" max="2819" width="10.7109375" style="134" customWidth="1"/>
    <col min="2820" max="2820" width="12.7109375" style="134" customWidth="1"/>
    <col min="2821" max="2824" width="14.7109375" style="134" customWidth="1"/>
    <col min="2825" max="3068" width="8.85546875" style="134"/>
    <col min="3069" max="3070" width="6.7109375" style="134" customWidth="1"/>
    <col min="3071" max="3071" width="55.7109375" style="134" customWidth="1"/>
    <col min="3072" max="3072" width="7.7109375" style="134" customWidth="1"/>
    <col min="3073" max="3075" width="10.7109375" style="134" customWidth="1"/>
    <col min="3076" max="3076" width="12.7109375" style="134" customWidth="1"/>
    <col min="3077" max="3080" width="14.7109375" style="134" customWidth="1"/>
    <col min="3081" max="3324" width="8.85546875" style="134"/>
    <col min="3325" max="3326" width="6.7109375" style="134" customWidth="1"/>
    <col min="3327" max="3327" width="55.7109375" style="134" customWidth="1"/>
    <col min="3328" max="3328" width="7.7109375" style="134" customWidth="1"/>
    <col min="3329" max="3331" width="10.7109375" style="134" customWidth="1"/>
    <col min="3332" max="3332" width="12.7109375" style="134" customWidth="1"/>
    <col min="3333" max="3336" width="14.7109375" style="134" customWidth="1"/>
    <col min="3337" max="3580" width="8.85546875" style="134"/>
    <col min="3581" max="3582" width="6.7109375" style="134" customWidth="1"/>
    <col min="3583" max="3583" width="55.7109375" style="134" customWidth="1"/>
    <col min="3584" max="3584" width="7.7109375" style="134" customWidth="1"/>
    <col min="3585" max="3587" width="10.7109375" style="134" customWidth="1"/>
    <col min="3588" max="3588" width="12.7109375" style="134" customWidth="1"/>
    <col min="3589" max="3592" width="14.7109375" style="134" customWidth="1"/>
    <col min="3593" max="3836" width="8.85546875" style="134"/>
    <col min="3837" max="3838" width="6.7109375" style="134" customWidth="1"/>
    <col min="3839" max="3839" width="55.7109375" style="134" customWidth="1"/>
    <col min="3840" max="3840" width="7.7109375" style="134" customWidth="1"/>
    <col min="3841" max="3843" width="10.7109375" style="134" customWidth="1"/>
    <col min="3844" max="3844" width="12.7109375" style="134" customWidth="1"/>
    <col min="3845" max="3848" width="14.7109375" style="134" customWidth="1"/>
    <col min="3849" max="4092" width="8.85546875" style="134"/>
    <col min="4093" max="4094" width="6.7109375" style="134" customWidth="1"/>
    <col min="4095" max="4095" width="55.7109375" style="134" customWidth="1"/>
    <col min="4096" max="4096" width="7.7109375" style="134" customWidth="1"/>
    <col min="4097" max="4099" width="10.7109375" style="134" customWidth="1"/>
    <col min="4100" max="4100" width="12.7109375" style="134" customWidth="1"/>
    <col min="4101" max="4104" width="14.7109375" style="134" customWidth="1"/>
    <col min="4105" max="4348" width="8.85546875" style="134"/>
    <col min="4349" max="4350" width="6.7109375" style="134" customWidth="1"/>
    <col min="4351" max="4351" width="55.7109375" style="134" customWidth="1"/>
    <col min="4352" max="4352" width="7.7109375" style="134" customWidth="1"/>
    <col min="4353" max="4355" width="10.7109375" style="134" customWidth="1"/>
    <col min="4356" max="4356" width="12.7109375" style="134" customWidth="1"/>
    <col min="4357" max="4360" width="14.7109375" style="134" customWidth="1"/>
    <col min="4361" max="4604" width="8.85546875" style="134"/>
    <col min="4605" max="4606" width="6.7109375" style="134" customWidth="1"/>
    <col min="4607" max="4607" width="55.7109375" style="134" customWidth="1"/>
    <col min="4608" max="4608" width="7.7109375" style="134" customWidth="1"/>
    <col min="4609" max="4611" width="10.7109375" style="134" customWidth="1"/>
    <col min="4612" max="4612" width="12.7109375" style="134" customWidth="1"/>
    <col min="4613" max="4616" width="14.7109375" style="134" customWidth="1"/>
    <col min="4617" max="4860" width="8.85546875" style="134"/>
    <col min="4861" max="4862" width="6.7109375" style="134" customWidth="1"/>
    <col min="4863" max="4863" width="55.7109375" style="134" customWidth="1"/>
    <col min="4864" max="4864" width="7.7109375" style="134" customWidth="1"/>
    <col min="4865" max="4867" width="10.7109375" style="134" customWidth="1"/>
    <col min="4868" max="4868" width="12.7109375" style="134" customWidth="1"/>
    <col min="4869" max="4872" width="14.7109375" style="134" customWidth="1"/>
    <col min="4873" max="5116" width="8.85546875" style="134"/>
    <col min="5117" max="5118" width="6.7109375" style="134" customWidth="1"/>
    <col min="5119" max="5119" width="55.7109375" style="134" customWidth="1"/>
    <col min="5120" max="5120" width="7.7109375" style="134" customWidth="1"/>
    <col min="5121" max="5123" width="10.7109375" style="134" customWidth="1"/>
    <col min="5124" max="5124" width="12.7109375" style="134" customWidth="1"/>
    <col min="5125" max="5128" width="14.7109375" style="134" customWidth="1"/>
    <col min="5129" max="5372" width="8.85546875" style="134"/>
    <col min="5373" max="5374" width="6.7109375" style="134" customWidth="1"/>
    <col min="5375" max="5375" width="55.7109375" style="134" customWidth="1"/>
    <col min="5376" max="5376" width="7.7109375" style="134" customWidth="1"/>
    <col min="5377" max="5379" width="10.7109375" style="134" customWidth="1"/>
    <col min="5380" max="5380" width="12.7109375" style="134" customWidth="1"/>
    <col min="5381" max="5384" width="14.7109375" style="134" customWidth="1"/>
    <col min="5385" max="5628" width="8.85546875" style="134"/>
    <col min="5629" max="5630" width="6.7109375" style="134" customWidth="1"/>
    <col min="5631" max="5631" width="55.7109375" style="134" customWidth="1"/>
    <col min="5632" max="5632" width="7.7109375" style="134" customWidth="1"/>
    <col min="5633" max="5635" width="10.7109375" style="134" customWidth="1"/>
    <col min="5636" max="5636" width="12.7109375" style="134" customWidth="1"/>
    <col min="5637" max="5640" width="14.7109375" style="134" customWidth="1"/>
    <col min="5641" max="5884" width="8.85546875" style="134"/>
    <col min="5885" max="5886" width="6.7109375" style="134" customWidth="1"/>
    <col min="5887" max="5887" width="55.7109375" style="134" customWidth="1"/>
    <col min="5888" max="5888" width="7.7109375" style="134" customWidth="1"/>
    <col min="5889" max="5891" width="10.7109375" style="134" customWidth="1"/>
    <col min="5892" max="5892" width="12.7109375" style="134" customWidth="1"/>
    <col min="5893" max="5896" width="14.7109375" style="134" customWidth="1"/>
    <col min="5897" max="6140" width="8.85546875" style="134"/>
    <col min="6141" max="6142" width="6.7109375" style="134" customWidth="1"/>
    <col min="6143" max="6143" width="55.7109375" style="134" customWidth="1"/>
    <col min="6144" max="6144" width="7.7109375" style="134" customWidth="1"/>
    <col min="6145" max="6147" width="10.7109375" style="134" customWidth="1"/>
    <col min="6148" max="6148" width="12.7109375" style="134" customWidth="1"/>
    <col min="6149" max="6152" width="14.7109375" style="134" customWidth="1"/>
    <col min="6153" max="6396" width="8.85546875" style="134"/>
    <col min="6397" max="6398" width="6.7109375" style="134" customWidth="1"/>
    <col min="6399" max="6399" width="55.7109375" style="134" customWidth="1"/>
    <col min="6400" max="6400" width="7.7109375" style="134" customWidth="1"/>
    <col min="6401" max="6403" width="10.7109375" style="134" customWidth="1"/>
    <col min="6404" max="6404" width="12.7109375" style="134" customWidth="1"/>
    <col min="6405" max="6408" width="14.7109375" style="134" customWidth="1"/>
    <col min="6409" max="6652" width="8.85546875" style="134"/>
    <col min="6653" max="6654" width="6.7109375" style="134" customWidth="1"/>
    <col min="6655" max="6655" width="55.7109375" style="134" customWidth="1"/>
    <col min="6656" max="6656" width="7.7109375" style="134" customWidth="1"/>
    <col min="6657" max="6659" width="10.7109375" style="134" customWidth="1"/>
    <col min="6660" max="6660" width="12.7109375" style="134" customWidth="1"/>
    <col min="6661" max="6664" width="14.7109375" style="134" customWidth="1"/>
    <col min="6665" max="6908" width="8.85546875" style="134"/>
    <col min="6909" max="6910" width="6.7109375" style="134" customWidth="1"/>
    <col min="6911" max="6911" width="55.7109375" style="134" customWidth="1"/>
    <col min="6912" max="6912" width="7.7109375" style="134" customWidth="1"/>
    <col min="6913" max="6915" width="10.7109375" style="134" customWidth="1"/>
    <col min="6916" max="6916" width="12.7109375" style="134" customWidth="1"/>
    <col min="6917" max="6920" width="14.7109375" style="134" customWidth="1"/>
    <col min="6921" max="7164" width="8.85546875" style="134"/>
    <col min="7165" max="7166" width="6.7109375" style="134" customWidth="1"/>
    <col min="7167" max="7167" width="55.7109375" style="134" customWidth="1"/>
    <col min="7168" max="7168" width="7.7109375" style="134" customWidth="1"/>
    <col min="7169" max="7171" width="10.7109375" style="134" customWidth="1"/>
    <col min="7172" max="7172" width="12.7109375" style="134" customWidth="1"/>
    <col min="7173" max="7176" width="14.7109375" style="134" customWidth="1"/>
    <col min="7177" max="7420" width="8.85546875" style="134"/>
    <col min="7421" max="7422" width="6.7109375" style="134" customWidth="1"/>
    <col min="7423" max="7423" width="55.7109375" style="134" customWidth="1"/>
    <col min="7424" max="7424" width="7.7109375" style="134" customWidth="1"/>
    <col min="7425" max="7427" width="10.7109375" style="134" customWidth="1"/>
    <col min="7428" max="7428" width="12.7109375" style="134" customWidth="1"/>
    <col min="7429" max="7432" width="14.7109375" style="134" customWidth="1"/>
    <col min="7433" max="7676" width="8.85546875" style="134"/>
    <col min="7677" max="7678" width="6.7109375" style="134" customWidth="1"/>
    <col min="7679" max="7679" width="55.7109375" style="134" customWidth="1"/>
    <col min="7680" max="7680" width="7.7109375" style="134" customWidth="1"/>
    <col min="7681" max="7683" width="10.7109375" style="134" customWidth="1"/>
    <col min="7684" max="7684" width="12.7109375" style="134" customWidth="1"/>
    <col min="7685" max="7688" width="14.7109375" style="134" customWidth="1"/>
    <col min="7689" max="7932" width="8.85546875" style="134"/>
    <col min="7933" max="7934" width="6.7109375" style="134" customWidth="1"/>
    <col min="7935" max="7935" width="55.7109375" style="134" customWidth="1"/>
    <col min="7936" max="7936" width="7.7109375" style="134" customWidth="1"/>
    <col min="7937" max="7939" width="10.7109375" style="134" customWidth="1"/>
    <col min="7940" max="7940" width="12.7109375" style="134" customWidth="1"/>
    <col min="7941" max="7944" width="14.7109375" style="134" customWidth="1"/>
    <col min="7945" max="8188" width="8.85546875" style="134"/>
    <col min="8189" max="8190" width="6.7109375" style="134" customWidth="1"/>
    <col min="8191" max="8191" width="55.7109375" style="134" customWidth="1"/>
    <col min="8192" max="8192" width="7.7109375" style="134" customWidth="1"/>
    <col min="8193" max="8195" width="10.7109375" style="134" customWidth="1"/>
    <col min="8196" max="8196" width="12.7109375" style="134" customWidth="1"/>
    <col min="8197" max="8200" width="14.7109375" style="134" customWidth="1"/>
    <col min="8201" max="8444" width="8.85546875" style="134"/>
    <col min="8445" max="8446" width="6.7109375" style="134" customWidth="1"/>
    <col min="8447" max="8447" width="55.7109375" style="134" customWidth="1"/>
    <col min="8448" max="8448" width="7.7109375" style="134" customWidth="1"/>
    <col min="8449" max="8451" width="10.7109375" style="134" customWidth="1"/>
    <col min="8452" max="8452" width="12.7109375" style="134" customWidth="1"/>
    <col min="8453" max="8456" width="14.7109375" style="134" customWidth="1"/>
    <col min="8457" max="8700" width="8.85546875" style="134"/>
    <col min="8701" max="8702" width="6.7109375" style="134" customWidth="1"/>
    <col min="8703" max="8703" width="55.7109375" style="134" customWidth="1"/>
    <col min="8704" max="8704" width="7.7109375" style="134" customWidth="1"/>
    <col min="8705" max="8707" width="10.7109375" style="134" customWidth="1"/>
    <col min="8708" max="8708" width="12.7109375" style="134" customWidth="1"/>
    <col min="8709" max="8712" width="14.7109375" style="134" customWidth="1"/>
    <col min="8713" max="8956" width="8.85546875" style="134"/>
    <col min="8957" max="8958" width="6.7109375" style="134" customWidth="1"/>
    <col min="8959" max="8959" width="55.7109375" style="134" customWidth="1"/>
    <col min="8960" max="8960" width="7.7109375" style="134" customWidth="1"/>
    <col min="8961" max="8963" width="10.7109375" style="134" customWidth="1"/>
    <col min="8964" max="8964" width="12.7109375" style="134" customWidth="1"/>
    <col min="8965" max="8968" width="14.7109375" style="134" customWidth="1"/>
    <col min="8969" max="9212" width="8.85546875" style="134"/>
    <col min="9213" max="9214" width="6.7109375" style="134" customWidth="1"/>
    <col min="9215" max="9215" width="55.7109375" style="134" customWidth="1"/>
    <col min="9216" max="9216" width="7.7109375" style="134" customWidth="1"/>
    <col min="9217" max="9219" width="10.7109375" style="134" customWidth="1"/>
    <col min="9220" max="9220" width="12.7109375" style="134" customWidth="1"/>
    <col min="9221" max="9224" width="14.7109375" style="134" customWidth="1"/>
    <col min="9225" max="9468" width="8.85546875" style="134"/>
    <col min="9469" max="9470" width="6.7109375" style="134" customWidth="1"/>
    <col min="9471" max="9471" width="55.7109375" style="134" customWidth="1"/>
    <col min="9472" max="9472" width="7.7109375" style="134" customWidth="1"/>
    <col min="9473" max="9475" width="10.7109375" style="134" customWidth="1"/>
    <col min="9476" max="9476" width="12.7109375" style="134" customWidth="1"/>
    <col min="9477" max="9480" width="14.7109375" style="134" customWidth="1"/>
    <col min="9481" max="9724" width="8.85546875" style="134"/>
    <col min="9725" max="9726" width="6.7109375" style="134" customWidth="1"/>
    <col min="9727" max="9727" width="55.7109375" style="134" customWidth="1"/>
    <col min="9728" max="9728" width="7.7109375" style="134" customWidth="1"/>
    <col min="9729" max="9731" width="10.7109375" style="134" customWidth="1"/>
    <col min="9732" max="9732" width="12.7109375" style="134" customWidth="1"/>
    <col min="9733" max="9736" width="14.7109375" style="134" customWidth="1"/>
    <col min="9737" max="9980" width="8.85546875" style="134"/>
    <col min="9981" max="9982" width="6.7109375" style="134" customWidth="1"/>
    <col min="9983" max="9983" width="55.7109375" style="134" customWidth="1"/>
    <col min="9984" max="9984" width="7.7109375" style="134" customWidth="1"/>
    <col min="9985" max="9987" width="10.7109375" style="134" customWidth="1"/>
    <col min="9988" max="9988" width="12.7109375" style="134" customWidth="1"/>
    <col min="9989" max="9992" width="14.7109375" style="134" customWidth="1"/>
    <col min="9993" max="10236" width="8.85546875" style="134"/>
    <col min="10237" max="10238" width="6.7109375" style="134" customWidth="1"/>
    <col min="10239" max="10239" width="55.7109375" style="134" customWidth="1"/>
    <col min="10240" max="10240" width="7.7109375" style="134" customWidth="1"/>
    <col min="10241" max="10243" width="10.7109375" style="134" customWidth="1"/>
    <col min="10244" max="10244" width="12.7109375" style="134" customWidth="1"/>
    <col min="10245" max="10248" width="14.7109375" style="134" customWidth="1"/>
    <col min="10249" max="10492" width="8.85546875" style="134"/>
    <col min="10493" max="10494" width="6.7109375" style="134" customWidth="1"/>
    <col min="10495" max="10495" width="55.7109375" style="134" customWidth="1"/>
    <col min="10496" max="10496" width="7.7109375" style="134" customWidth="1"/>
    <col min="10497" max="10499" width="10.7109375" style="134" customWidth="1"/>
    <col min="10500" max="10500" width="12.7109375" style="134" customWidth="1"/>
    <col min="10501" max="10504" width="14.7109375" style="134" customWidth="1"/>
    <col min="10505" max="10748" width="8.85546875" style="134"/>
    <col min="10749" max="10750" width="6.7109375" style="134" customWidth="1"/>
    <col min="10751" max="10751" width="55.7109375" style="134" customWidth="1"/>
    <col min="10752" max="10752" width="7.7109375" style="134" customWidth="1"/>
    <col min="10753" max="10755" width="10.7109375" style="134" customWidth="1"/>
    <col min="10756" max="10756" width="12.7109375" style="134" customWidth="1"/>
    <col min="10757" max="10760" width="14.7109375" style="134" customWidth="1"/>
    <col min="10761" max="11004" width="8.85546875" style="134"/>
    <col min="11005" max="11006" width="6.7109375" style="134" customWidth="1"/>
    <col min="11007" max="11007" width="55.7109375" style="134" customWidth="1"/>
    <col min="11008" max="11008" width="7.7109375" style="134" customWidth="1"/>
    <col min="11009" max="11011" width="10.7109375" style="134" customWidth="1"/>
    <col min="11012" max="11012" width="12.7109375" style="134" customWidth="1"/>
    <col min="11013" max="11016" width="14.7109375" style="134" customWidth="1"/>
    <col min="11017" max="11260" width="8.85546875" style="134"/>
    <col min="11261" max="11262" width="6.7109375" style="134" customWidth="1"/>
    <col min="11263" max="11263" width="55.7109375" style="134" customWidth="1"/>
    <col min="11264" max="11264" width="7.7109375" style="134" customWidth="1"/>
    <col min="11265" max="11267" width="10.7109375" style="134" customWidth="1"/>
    <col min="11268" max="11268" width="12.7109375" style="134" customWidth="1"/>
    <col min="11269" max="11272" width="14.7109375" style="134" customWidth="1"/>
    <col min="11273" max="11516" width="8.85546875" style="134"/>
    <col min="11517" max="11518" width="6.7109375" style="134" customWidth="1"/>
    <col min="11519" max="11519" width="55.7109375" style="134" customWidth="1"/>
    <col min="11520" max="11520" width="7.7109375" style="134" customWidth="1"/>
    <col min="11521" max="11523" width="10.7109375" style="134" customWidth="1"/>
    <col min="11524" max="11524" width="12.7109375" style="134" customWidth="1"/>
    <col min="11525" max="11528" width="14.7109375" style="134" customWidth="1"/>
    <col min="11529" max="11772" width="8.85546875" style="134"/>
    <col min="11773" max="11774" width="6.7109375" style="134" customWidth="1"/>
    <col min="11775" max="11775" width="55.7109375" style="134" customWidth="1"/>
    <col min="11776" max="11776" width="7.7109375" style="134" customWidth="1"/>
    <col min="11777" max="11779" width="10.7109375" style="134" customWidth="1"/>
    <col min="11780" max="11780" width="12.7109375" style="134" customWidth="1"/>
    <col min="11781" max="11784" width="14.7109375" style="134" customWidth="1"/>
    <col min="11785" max="12028" width="8.85546875" style="134"/>
    <col min="12029" max="12030" width="6.7109375" style="134" customWidth="1"/>
    <col min="12031" max="12031" width="55.7109375" style="134" customWidth="1"/>
    <col min="12032" max="12032" width="7.7109375" style="134" customWidth="1"/>
    <col min="12033" max="12035" width="10.7109375" style="134" customWidth="1"/>
    <col min="12036" max="12036" width="12.7109375" style="134" customWidth="1"/>
    <col min="12037" max="12040" width="14.7109375" style="134" customWidth="1"/>
    <col min="12041" max="12284" width="8.85546875" style="134"/>
    <col min="12285" max="12286" width="6.7109375" style="134" customWidth="1"/>
    <col min="12287" max="12287" width="55.7109375" style="134" customWidth="1"/>
    <col min="12288" max="12288" width="7.7109375" style="134" customWidth="1"/>
    <col min="12289" max="12291" width="10.7109375" style="134" customWidth="1"/>
    <col min="12292" max="12292" width="12.7109375" style="134" customWidth="1"/>
    <col min="12293" max="12296" width="14.7109375" style="134" customWidth="1"/>
    <col min="12297" max="12540" width="8.85546875" style="134"/>
    <col min="12541" max="12542" width="6.7109375" style="134" customWidth="1"/>
    <col min="12543" max="12543" width="55.7109375" style="134" customWidth="1"/>
    <col min="12544" max="12544" width="7.7109375" style="134" customWidth="1"/>
    <col min="12545" max="12547" width="10.7109375" style="134" customWidth="1"/>
    <col min="12548" max="12548" width="12.7109375" style="134" customWidth="1"/>
    <col min="12549" max="12552" width="14.7109375" style="134" customWidth="1"/>
    <col min="12553" max="12796" width="8.85546875" style="134"/>
    <col min="12797" max="12798" width="6.7109375" style="134" customWidth="1"/>
    <col min="12799" max="12799" width="55.7109375" style="134" customWidth="1"/>
    <col min="12800" max="12800" width="7.7109375" style="134" customWidth="1"/>
    <col min="12801" max="12803" width="10.7109375" style="134" customWidth="1"/>
    <col min="12804" max="12804" width="12.7109375" style="134" customWidth="1"/>
    <col min="12805" max="12808" width="14.7109375" style="134" customWidth="1"/>
    <col min="12809" max="13052" width="8.85546875" style="134"/>
    <col min="13053" max="13054" width="6.7109375" style="134" customWidth="1"/>
    <col min="13055" max="13055" width="55.7109375" style="134" customWidth="1"/>
    <col min="13056" max="13056" width="7.7109375" style="134" customWidth="1"/>
    <col min="13057" max="13059" width="10.7109375" style="134" customWidth="1"/>
    <col min="13060" max="13060" width="12.7109375" style="134" customWidth="1"/>
    <col min="13061" max="13064" width="14.7109375" style="134" customWidth="1"/>
    <col min="13065" max="13308" width="8.85546875" style="134"/>
    <col min="13309" max="13310" width="6.7109375" style="134" customWidth="1"/>
    <col min="13311" max="13311" width="55.7109375" style="134" customWidth="1"/>
    <col min="13312" max="13312" width="7.7109375" style="134" customWidth="1"/>
    <col min="13313" max="13315" width="10.7109375" style="134" customWidth="1"/>
    <col min="13316" max="13316" width="12.7109375" style="134" customWidth="1"/>
    <col min="13317" max="13320" width="14.7109375" style="134" customWidth="1"/>
    <col min="13321" max="13564" width="8.85546875" style="134"/>
    <col min="13565" max="13566" width="6.7109375" style="134" customWidth="1"/>
    <col min="13567" max="13567" width="55.7109375" style="134" customWidth="1"/>
    <col min="13568" max="13568" width="7.7109375" style="134" customWidth="1"/>
    <col min="13569" max="13571" width="10.7109375" style="134" customWidth="1"/>
    <col min="13572" max="13572" width="12.7109375" style="134" customWidth="1"/>
    <col min="13573" max="13576" width="14.7109375" style="134" customWidth="1"/>
    <col min="13577" max="13820" width="8.85546875" style="134"/>
    <col min="13821" max="13822" width="6.7109375" style="134" customWidth="1"/>
    <col min="13823" max="13823" width="55.7109375" style="134" customWidth="1"/>
    <col min="13824" max="13824" width="7.7109375" style="134" customWidth="1"/>
    <col min="13825" max="13827" width="10.7109375" style="134" customWidth="1"/>
    <col min="13828" max="13828" width="12.7109375" style="134" customWidth="1"/>
    <col min="13829" max="13832" width="14.7109375" style="134" customWidth="1"/>
    <col min="13833" max="14076" width="8.85546875" style="134"/>
    <col min="14077" max="14078" width="6.7109375" style="134" customWidth="1"/>
    <col min="14079" max="14079" width="55.7109375" style="134" customWidth="1"/>
    <col min="14080" max="14080" width="7.7109375" style="134" customWidth="1"/>
    <col min="14081" max="14083" width="10.7109375" style="134" customWidth="1"/>
    <col min="14084" max="14084" width="12.7109375" style="134" customWidth="1"/>
    <col min="14085" max="14088" width="14.7109375" style="134" customWidth="1"/>
    <col min="14089" max="14332" width="8.85546875" style="134"/>
    <col min="14333" max="14334" width="6.7109375" style="134" customWidth="1"/>
    <col min="14335" max="14335" width="55.7109375" style="134" customWidth="1"/>
    <col min="14336" max="14336" width="7.7109375" style="134" customWidth="1"/>
    <col min="14337" max="14339" width="10.7109375" style="134" customWidth="1"/>
    <col min="14340" max="14340" width="12.7109375" style="134" customWidth="1"/>
    <col min="14341" max="14344" width="14.7109375" style="134" customWidth="1"/>
    <col min="14345" max="14588" width="8.85546875" style="134"/>
    <col min="14589" max="14590" width="6.7109375" style="134" customWidth="1"/>
    <col min="14591" max="14591" width="55.7109375" style="134" customWidth="1"/>
    <col min="14592" max="14592" width="7.7109375" style="134" customWidth="1"/>
    <col min="14593" max="14595" width="10.7109375" style="134" customWidth="1"/>
    <col min="14596" max="14596" width="12.7109375" style="134" customWidth="1"/>
    <col min="14597" max="14600" width="14.7109375" style="134" customWidth="1"/>
    <col min="14601" max="14844" width="8.85546875" style="134"/>
    <col min="14845" max="14846" width="6.7109375" style="134" customWidth="1"/>
    <col min="14847" max="14847" width="55.7109375" style="134" customWidth="1"/>
    <col min="14848" max="14848" width="7.7109375" style="134" customWidth="1"/>
    <col min="14849" max="14851" width="10.7109375" style="134" customWidth="1"/>
    <col min="14852" max="14852" width="12.7109375" style="134" customWidth="1"/>
    <col min="14853" max="14856" width="14.7109375" style="134" customWidth="1"/>
    <col min="14857" max="15100" width="8.85546875" style="134"/>
    <col min="15101" max="15102" width="6.7109375" style="134" customWidth="1"/>
    <col min="15103" max="15103" width="55.7109375" style="134" customWidth="1"/>
    <col min="15104" max="15104" width="7.7109375" style="134" customWidth="1"/>
    <col min="15105" max="15107" width="10.7109375" style="134" customWidth="1"/>
    <col min="15108" max="15108" width="12.7109375" style="134" customWidth="1"/>
    <col min="15109" max="15112" width="14.7109375" style="134" customWidth="1"/>
    <col min="15113" max="15356" width="8.85546875" style="134"/>
    <col min="15357" max="15358" width="6.7109375" style="134" customWidth="1"/>
    <col min="15359" max="15359" width="55.7109375" style="134" customWidth="1"/>
    <col min="15360" max="15360" width="7.7109375" style="134" customWidth="1"/>
    <col min="15361" max="15363" width="10.7109375" style="134" customWidth="1"/>
    <col min="15364" max="15364" width="12.7109375" style="134" customWidth="1"/>
    <col min="15365" max="15368" width="14.7109375" style="134" customWidth="1"/>
    <col min="15369" max="15612" width="8.85546875" style="134"/>
    <col min="15613" max="15614" width="6.7109375" style="134" customWidth="1"/>
    <col min="15615" max="15615" width="55.7109375" style="134" customWidth="1"/>
    <col min="15616" max="15616" width="7.7109375" style="134" customWidth="1"/>
    <col min="15617" max="15619" width="10.7109375" style="134" customWidth="1"/>
    <col min="15620" max="15620" width="12.7109375" style="134" customWidth="1"/>
    <col min="15621" max="15624" width="14.7109375" style="134" customWidth="1"/>
    <col min="15625" max="15868" width="8.85546875" style="134"/>
    <col min="15869" max="15870" width="6.7109375" style="134" customWidth="1"/>
    <col min="15871" max="15871" width="55.7109375" style="134" customWidth="1"/>
    <col min="15872" max="15872" width="7.7109375" style="134" customWidth="1"/>
    <col min="15873" max="15875" width="10.7109375" style="134" customWidth="1"/>
    <col min="15876" max="15876" width="12.7109375" style="134" customWidth="1"/>
    <col min="15877" max="15880" width="14.7109375" style="134" customWidth="1"/>
    <col min="15881" max="16124" width="8.85546875" style="134"/>
    <col min="16125" max="16126" width="6.7109375" style="134" customWidth="1"/>
    <col min="16127" max="16127" width="55.7109375" style="134" customWidth="1"/>
    <col min="16128" max="16128" width="7.7109375" style="134" customWidth="1"/>
    <col min="16129" max="16131" width="10.7109375" style="134" customWidth="1"/>
    <col min="16132" max="16132" width="12.7109375" style="134" customWidth="1"/>
    <col min="16133" max="16136" width="14.7109375" style="134" customWidth="1"/>
    <col min="16137" max="16384" width="8.85546875" style="134"/>
  </cols>
  <sheetData>
    <row r="1" spans="1:9" s="84" customFormat="1" ht="13.5" customHeight="1">
      <c r="A1" s="82" t="str">
        <f>SUMMARY!A1</f>
        <v>A442</v>
      </c>
      <c r="B1" s="83"/>
      <c r="C1" s="83"/>
      <c r="D1" s="83"/>
      <c r="E1" s="83"/>
      <c r="F1"/>
      <c r="G1"/>
      <c r="H1"/>
    </row>
    <row r="2" spans="1:9" s="84" customFormat="1" ht="12.75" customHeight="1">
      <c r="A2" s="184"/>
      <c r="B2" s="83"/>
      <c r="C2" s="83"/>
      <c r="D2" s="83"/>
      <c r="E2" s="83"/>
      <c r="F2"/>
      <c r="G2"/>
      <c r="H2"/>
    </row>
    <row r="3" spans="1:9" s="84" customFormat="1" ht="20.25" customHeight="1">
      <c r="A3" s="85" t="str">
        <f>SUMMARY!A4</f>
        <v>CDC WEIDPLAS</v>
      </c>
      <c r="B3" s="86"/>
      <c r="C3" s="86"/>
      <c r="D3" s="87"/>
      <c r="E3" s="87"/>
      <c r="F3"/>
      <c r="G3"/>
      <c r="H3"/>
    </row>
    <row r="4" spans="1:9" s="84" customFormat="1" ht="20.25" customHeight="1">
      <c r="A4" s="85" t="str">
        <f>SUMMARY!A5</f>
        <v>EXPANSION OF EXISTING FACILITY</v>
      </c>
      <c r="B4" s="86"/>
      <c r="C4" s="86"/>
      <c r="D4" s="87"/>
      <c r="E4" s="87"/>
      <c r="F4"/>
      <c r="G4"/>
      <c r="H4"/>
      <c r="I4" s="89"/>
    </row>
    <row r="5" spans="1:9" s="84" customFormat="1" ht="20.25" customHeight="1">
      <c r="A5" s="88" t="str">
        <f>SUMMARY!A6</f>
        <v>ZONE 2, COEGA SEZ, PORT ELIZABETH</v>
      </c>
      <c r="B5" s="86"/>
      <c r="C5" s="86"/>
      <c r="D5" s="83"/>
      <c r="E5" s="83"/>
      <c r="F5"/>
      <c r="G5"/>
      <c r="H5"/>
      <c r="I5" s="89"/>
    </row>
    <row r="6" spans="1:9" s="84" customFormat="1" ht="15">
      <c r="A6" s="88"/>
      <c r="B6" s="86"/>
      <c r="C6" s="86"/>
      <c r="D6" s="83"/>
      <c r="E6" s="83"/>
      <c r="F6"/>
      <c r="G6"/>
      <c r="H6"/>
      <c r="I6" s="89"/>
    </row>
    <row r="7" spans="1:9" s="123" customFormat="1" ht="20.25" customHeight="1">
      <c r="A7" s="336" t="str">
        <f>SUMMARY!A9</f>
        <v>PROVISIONAL BILLS OF QUANTITIES</v>
      </c>
      <c r="B7" s="121"/>
      <c r="C7" s="125"/>
      <c r="D7" s="126"/>
    </row>
    <row r="8" spans="1:9" s="123" customFormat="1" ht="20.25" customHeight="1">
      <c r="A8" s="337" t="s">
        <v>1153</v>
      </c>
      <c r="B8" s="121"/>
      <c r="C8" s="127"/>
    </row>
    <row r="9" spans="1:9" s="123" customFormat="1" ht="12.75" customHeight="1">
      <c r="A9" s="338"/>
      <c r="B9" s="121"/>
      <c r="C9" s="88"/>
      <c r="D9" s="128"/>
    </row>
    <row r="10" spans="1:9" s="123" customFormat="1" ht="13.5" customHeight="1" thickBot="1">
      <c r="A10" s="217" t="str">
        <f>SUMMARY!A12</f>
        <v>14 April 2026</v>
      </c>
      <c r="B10" s="129"/>
      <c r="C10" s="130"/>
      <c r="D10" s="131"/>
    </row>
    <row r="11" spans="1:9" ht="39.75" customHeight="1" thickBot="1">
      <c r="A11" s="70" t="s">
        <v>0</v>
      </c>
      <c r="B11" s="70" t="s">
        <v>10</v>
      </c>
      <c r="C11" s="70" t="str">
        <f>A8</f>
        <v>SECTION 1.1: PRELIMINARIES</v>
      </c>
      <c r="D11" s="71" t="s">
        <v>3</v>
      </c>
      <c r="E11" s="132" t="s">
        <v>158</v>
      </c>
      <c r="F11" s="481" t="s">
        <v>4</v>
      </c>
      <c r="G11" s="1048" t="s">
        <v>882</v>
      </c>
      <c r="H11" s="133" t="s">
        <v>164</v>
      </c>
    </row>
    <row r="12" spans="1:9" s="139" customFormat="1" ht="25.5" customHeight="1">
      <c r="A12" s="187" t="s">
        <v>1149</v>
      </c>
      <c r="B12" s="135"/>
      <c r="C12" s="136"/>
      <c r="D12" s="137"/>
      <c r="E12" s="138"/>
      <c r="F12" s="482"/>
      <c r="G12" s="487"/>
      <c r="H12" s="464"/>
    </row>
    <row r="13" spans="1:9" s="139" customFormat="1" ht="25.5" customHeight="1">
      <c r="A13" s="190" t="s">
        <v>160</v>
      </c>
      <c r="B13" s="140"/>
      <c r="C13" s="141"/>
      <c r="D13" s="142"/>
      <c r="E13" s="72"/>
      <c r="F13" s="483"/>
      <c r="G13" s="488"/>
      <c r="H13" s="462"/>
    </row>
    <row r="14" spans="1:9" s="139" customFormat="1" ht="25.5" customHeight="1">
      <c r="A14" s="218" t="s">
        <v>161</v>
      </c>
      <c r="B14" s="73"/>
      <c r="C14" s="74" t="s">
        <v>43</v>
      </c>
      <c r="D14" s="75"/>
      <c r="E14" s="76"/>
      <c r="F14" s="484"/>
      <c r="G14" s="489"/>
      <c r="H14" s="463"/>
    </row>
    <row r="15" spans="1:9" s="1057" customFormat="1" ht="25.5" customHeight="1">
      <c r="A15" s="1058" t="s">
        <v>161</v>
      </c>
      <c r="B15" s="1050"/>
      <c r="C15" s="1051" t="s">
        <v>904</v>
      </c>
      <c r="D15" s="1052" t="s">
        <v>905</v>
      </c>
      <c r="E15" s="1053">
        <v>0</v>
      </c>
      <c r="F15" s="1054"/>
      <c r="G15" s="1055"/>
      <c r="H15" s="1056"/>
    </row>
    <row r="16" spans="1:9" s="1057" customFormat="1" ht="63.75" customHeight="1">
      <c r="A16" s="1058" t="s">
        <v>161</v>
      </c>
      <c r="B16" s="1050"/>
      <c r="C16" s="1051" t="s">
        <v>906</v>
      </c>
      <c r="D16" s="1052"/>
      <c r="E16" s="1053">
        <v>0</v>
      </c>
      <c r="F16" s="1054"/>
      <c r="G16" s="1055"/>
      <c r="H16" s="1056"/>
    </row>
    <row r="17" spans="1:8" s="1057" customFormat="1" ht="12.75" customHeight="1">
      <c r="A17" s="1058"/>
      <c r="B17" s="1050"/>
      <c r="C17" s="1051"/>
      <c r="D17" s="1052"/>
      <c r="E17" s="1053"/>
      <c r="F17" s="1054"/>
      <c r="G17" s="1055"/>
      <c r="H17" s="1056"/>
    </row>
    <row r="18" spans="1:8" s="1057" customFormat="1" ht="25.5" customHeight="1">
      <c r="A18" s="1058" t="s">
        <v>161</v>
      </c>
      <c r="B18" s="1050"/>
      <c r="C18" s="1051" t="s">
        <v>907</v>
      </c>
      <c r="D18" s="1052" t="s">
        <v>908</v>
      </c>
      <c r="E18" s="1053">
        <v>0</v>
      </c>
      <c r="F18" s="1054"/>
      <c r="G18" s="1055"/>
      <c r="H18" s="1056"/>
    </row>
    <row r="19" spans="1:8" s="1057" customFormat="1" ht="25.5" customHeight="1">
      <c r="A19" s="1058" t="s">
        <v>161</v>
      </c>
      <c r="B19" s="1050"/>
      <c r="C19" s="1051" t="s">
        <v>909</v>
      </c>
      <c r="D19" s="1052" t="s">
        <v>905</v>
      </c>
      <c r="E19" s="1053">
        <v>0</v>
      </c>
      <c r="F19" s="1054"/>
      <c r="G19" s="1055"/>
      <c r="H19" s="1056"/>
    </row>
    <row r="20" spans="1:8" s="1057" customFormat="1" ht="25.5" customHeight="1">
      <c r="A20" s="1058" t="s">
        <v>161</v>
      </c>
      <c r="B20" s="1050">
        <v>1</v>
      </c>
      <c r="C20" s="1051" t="s">
        <v>910</v>
      </c>
      <c r="D20" s="1052" t="s">
        <v>10</v>
      </c>
      <c r="E20" s="1053">
        <v>1</v>
      </c>
      <c r="F20" s="1054"/>
      <c r="G20" s="1055"/>
      <c r="H20" s="1056"/>
    </row>
    <row r="21" spans="1:8" s="1057" customFormat="1" ht="12.75" customHeight="1">
      <c r="A21" s="1058"/>
      <c r="B21" s="1050"/>
      <c r="C21" s="1051"/>
      <c r="D21" s="1052"/>
      <c r="E21" s="1053"/>
      <c r="F21" s="1054"/>
      <c r="G21" s="1055"/>
      <c r="H21" s="1056"/>
    </row>
    <row r="22" spans="1:8" s="1057" customFormat="1" ht="25.5" customHeight="1">
      <c r="A22" s="1058" t="s">
        <v>161</v>
      </c>
      <c r="B22" s="1050">
        <v>2</v>
      </c>
      <c r="C22" s="1051" t="s">
        <v>911</v>
      </c>
      <c r="D22" s="1052" t="s">
        <v>10</v>
      </c>
      <c r="E22" s="1053">
        <v>1</v>
      </c>
      <c r="F22" s="1054"/>
      <c r="G22" s="1055"/>
      <c r="H22" s="1056"/>
    </row>
    <row r="23" spans="1:8" s="1057" customFormat="1" ht="12.75" customHeight="1">
      <c r="A23" s="1058"/>
      <c r="B23" s="1050"/>
      <c r="C23" s="1051"/>
      <c r="D23" s="1052"/>
      <c r="E23" s="1053"/>
      <c r="F23" s="1054"/>
      <c r="G23" s="1055"/>
      <c r="H23" s="1056"/>
    </row>
    <row r="24" spans="1:8" s="1057" customFormat="1" ht="25.5" customHeight="1">
      <c r="A24" s="1058" t="s">
        <v>161</v>
      </c>
      <c r="B24" s="1050">
        <v>3</v>
      </c>
      <c r="C24" s="1051" t="s">
        <v>912</v>
      </c>
      <c r="D24" s="1052" t="s">
        <v>10</v>
      </c>
      <c r="E24" s="1053">
        <v>1</v>
      </c>
      <c r="F24" s="1054"/>
      <c r="G24" s="1055"/>
      <c r="H24" s="1056"/>
    </row>
    <row r="25" spans="1:8" s="1057" customFormat="1" ht="12.75" customHeight="1">
      <c r="A25" s="1058"/>
      <c r="B25" s="1050"/>
      <c r="C25" s="1051"/>
      <c r="D25" s="1052"/>
      <c r="E25" s="1053"/>
      <c r="F25" s="1054"/>
      <c r="G25" s="1055"/>
      <c r="H25" s="1056"/>
    </row>
    <row r="26" spans="1:8" s="1057" customFormat="1" ht="25.5" customHeight="1">
      <c r="A26" s="1058" t="s">
        <v>161</v>
      </c>
      <c r="B26" s="1050">
        <v>4</v>
      </c>
      <c r="C26" s="1051" t="s">
        <v>913</v>
      </c>
      <c r="D26" s="1052" t="s">
        <v>10</v>
      </c>
      <c r="E26" s="1053">
        <v>1</v>
      </c>
      <c r="F26" s="1054"/>
      <c r="G26" s="1055"/>
      <c r="H26" s="1056"/>
    </row>
    <row r="27" spans="1:8" s="1057" customFormat="1" ht="25.5" customHeight="1">
      <c r="A27" s="1058" t="s">
        <v>161</v>
      </c>
      <c r="B27" s="1050"/>
      <c r="C27" s="1051" t="s">
        <v>914</v>
      </c>
      <c r="D27" s="1052"/>
      <c r="E27" s="1053">
        <v>0</v>
      </c>
      <c r="F27" s="1054"/>
      <c r="G27" s="1055"/>
      <c r="H27" s="1056"/>
    </row>
    <row r="28" spans="1:8" s="1057" customFormat="1" ht="25.5" customHeight="1">
      <c r="A28" s="1058" t="s">
        <v>161</v>
      </c>
      <c r="B28" s="1050"/>
      <c r="C28" s="1051" t="s">
        <v>915</v>
      </c>
      <c r="D28" s="1052"/>
      <c r="E28" s="1053">
        <v>0</v>
      </c>
      <c r="F28" s="1054"/>
      <c r="G28" s="1055"/>
      <c r="H28" s="1056"/>
    </row>
    <row r="29" spans="1:8" s="1057" customFormat="1" ht="12.75" customHeight="1">
      <c r="A29" s="1058"/>
      <c r="B29" s="1050"/>
      <c r="C29" s="1051"/>
      <c r="D29" s="1052"/>
      <c r="E29" s="1053"/>
      <c r="F29" s="1054"/>
      <c r="G29" s="1055"/>
      <c r="H29" s="1056"/>
    </row>
    <row r="30" spans="1:8" s="1057" customFormat="1" ht="25.5" customHeight="1">
      <c r="A30" s="1058" t="s">
        <v>161</v>
      </c>
      <c r="B30" s="1050">
        <v>5</v>
      </c>
      <c r="C30" s="1051" t="s">
        <v>916</v>
      </c>
      <c r="D30" s="1052" t="s">
        <v>10</v>
      </c>
      <c r="E30" s="1053">
        <v>1</v>
      </c>
      <c r="F30" s="1054"/>
      <c r="G30" s="1055"/>
      <c r="H30" s="1056"/>
    </row>
    <row r="31" spans="1:8" s="1057" customFormat="1" ht="12.75" customHeight="1">
      <c r="A31" s="1058"/>
      <c r="B31" s="1050"/>
      <c r="C31" s="1051"/>
      <c r="D31" s="1052"/>
      <c r="E31" s="1053"/>
      <c r="F31" s="1054"/>
      <c r="G31" s="1055"/>
      <c r="H31" s="1056"/>
    </row>
    <row r="32" spans="1:8" s="1057" customFormat="1" ht="25.5" customHeight="1">
      <c r="A32" s="1058" t="s">
        <v>161</v>
      </c>
      <c r="B32" s="1050">
        <v>6</v>
      </c>
      <c r="C32" s="1051" t="s">
        <v>917</v>
      </c>
      <c r="D32" s="1052" t="s">
        <v>10</v>
      </c>
      <c r="E32" s="1053">
        <v>1</v>
      </c>
      <c r="F32" s="1054"/>
      <c r="G32" s="1055"/>
      <c r="H32" s="1056"/>
    </row>
    <row r="33" spans="1:8" s="1057" customFormat="1" ht="12.75" customHeight="1">
      <c r="A33" s="1058"/>
      <c r="B33" s="1050"/>
      <c r="C33" s="1051"/>
      <c r="D33" s="1052"/>
      <c r="E33" s="1053"/>
      <c r="F33" s="1054"/>
      <c r="G33" s="1055"/>
      <c r="H33" s="1056"/>
    </row>
    <row r="34" spans="1:8" s="1057" customFormat="1" ht="25.5" customHeight="1">
      <c r="A34" s="1058" t="s">
        <v>161</v>
      </c>
      <c r="B34" s="1050">
        <v>7</v>
      </c>
      <c r="C34" s="1051" t="s">
        <v>918</v>
      </c>
      <c r="D34" s="1052" t="s">
        <v>10</v>
      </c>
      <c r="E34" s="1053">
        <v>1</v>
      </c>
      <c r="F34" s="1054"/>
      <c r="G34" s="1055"/>
      <c r="H34" s="1056"/>
    </row>
    <row r="35" spans="1:8" s="1057" customFormat="1" ht="12.75" customHeight="1">
      <c r="A35" s="1058"/>
      <c r="B35" s="1050"/>
      <c r="C35" s="1051"/>
      <c r="D35" s="1052"/>
      <c r="E35" s="1053"/>
      <c r="F35" s="1054"/>
      <c r="G35" s="1055"/>
      <c r="H35" s="1056"/>
    </row>
    <row r="36" spans="1:8" s="1057" customFormat="1" ht="25.5" customHeight="1">
      <c r="A36" s="1058" t="s">
        <v>161</v>
      </c>
      <c r="B36" s="1050">
        <v>8</v>
      </c>
      <c r="C36" s="1051" t="s">
        <v>919</v>
      </c>
      <c r="D36" s="1052" t="s">
        <v>10</v>
      </c>
      <c r="E36" s="1053">
        <v>1</v>
      </c>
      <c r="F36" s="1054"/>
      <c r="G36" s="1055"/>
      <c r="H36" s="1056"/>
    </row>
    <row r="37" spans="1:8" s="1057" customFormat="1" ht="12.75" customHeight="1">
      <c r="A37" s="1058"/>
      <c r="B37" s="1050"/>
      <c r="C37" s="1051"/>
      <c r="D37" s="1052"/>
      <c r="E37" s="1053"/>
      <c r="F37" s="1054"/>
      <c r="G37" s="1055"/>
      <c r="H37" s="1056"/>
    </row>
    <row r="38" spans="1:8" s="1057" customFormat="1" ht="25.5" customHeight="1">
      <c r="A38" s="1058" t="s">
        <v>161</v>
      </c>
      <c r="B38" s="1050">
        <v>9</v>
      </c>
      <c r="C38" s="1051" t="s">
        <v>920</v>
      </c>
      <c r="D38" s="1052" t="s">
        <v>10</v>
      </c>
      <c r="E38" s="1053">
        <v>1</v>
      </c>
      <c r="F38" s="1054"/>
      <c r="G38" s="1055"/>
      <c r="H38" s="1056"/>
    </row>
    <row r="39" spans="1:8" s="1057" customFormat="1" ht="12.75" customHeight="1">
      <c r="A39" s="1058"/>
      <c r="B39" s="1050"/>
      <c r="C39" s="1051"/>
      <c r="D39" s="1052"/>
      <c r="E39" s="1053"/>
      <c r="F39" s="1054"/>
      <c r="G39" s="1055"/>
      <c r="H39" s="1056"/>
    </row>
    <row r="40" spans="1:8" s="1057" customFormat="1" ht="25.5" customHeight="1">
      <c r="A40" s="1058" t="s">
        <v>161</v>
      </c>
      <c r="B40" s="1050">
        <v>10</v>
      </c>
      <c r="C40" s="1051" t="s">
        <v>921</v>
      </c>
      <c r="D40" s="1052" t="s">
        <v>10</v>
      </c>
      <c r="E40" s="1053">
        <v>1</v>
      </c>
      <c r="F40" s="1054"/>
      <c r="G40" s="1055"/>
      <c r="H40" s="1056"/>
    </row>
    <row r="41" spans="1:8" s="1057" customFormat="1" ht="12.75" customHeight="1">
      <c r="A41" s="1058"/>
      <c r="B41" s="1050"/>
      <c r="C41" s="1051"/>
      <c r="D41" s="1052"/>
      <c r="E41" s="1053"/>
      <c r="F41" s="1054"/>
      <c r="G41" s="1055"/>
      <c r="H41" s="1056"/>
    </row>
    <row r="42" spans="1:8" s="1057" customFormat="1" ht="25.5" customHeight="1">
      <c r="A42" s="1058" t="s">
        <v>161</v>
      </c>
      <c r="B42" s="1050">
        <v>11</v>
      </c>
      <c r="C42" s="1051" t="s">
        <v>922</v>
      </c>
      <c r="D42" s="1052" t="s">
        <v>10</v>
      </c>
      <c r="E42" s="1053">
        <v>1</v>
      </c>
      <c r="F42" s="1054"/>
      <c r="G42" s="1055"/>
      <c r="H42" s="1056"/>
    </row>
    <row r="43" spans="1:8" s="1057" customFormat="1" ht="12.75" customHeight="1">
      <c r="A43" s="1058"/>
      <c r="B43" s="1050"/>
      <c r="C43" s="1051"/>
      <c r="D43" s="1052"/>
      <c r="E43" s="1053"/>
      <c r="F43" s="1054"/>
      <c r="G43" s="1055"/>
      <c r="H43" s="1056"/>
    </row>
    <row r="44" spans="1:8" s="1057" customFormat="1" ht="25.5" customHeight="1">
      <c r="A44" s="1058" t="s">
        <v>161</v>
      </c>
      <c r="B44" s="1050">
        <v>12</v>
      </c>
      <c r="C44" s="1051" t="s">
        <v>923</v>
      </c>
      <c r="D44" s="1052" t="s">
        <v>10</v>
      </c>
      <c r="E44" s="1053">
        <v>1</v>
      </c>
      <c r="F44" s="1054"/>
      <c r="G44" s="1055"/>
      <c r="H44" s="1056"/>
    </row>
    <row r="45" spans="1:8" s="1057" customFormat="1" ht="12.75" customHeight="1">
      <c r="A45" s="1058"/>
      <c r="B45" s="1050"/>
      <c r="C45" s="1051"/>
      <c r="D45" s="1052"/>
      <c r="E45" s="1053"/>
      <c r="F45" s="1054"/>
      <c r="G45" s="1055"/>
      <c r="H45" s="1056"/>
    </row>
    <row r="46" spans="1:8" s="1057" customFormat="1" ht="25.5" customHeight="1">
      <c r="A46" s="1058" t="s">
        <v>161</v>
      </c>
      <c r="B46" s="1050">
        <v>13</v>
      </c>
      <c r="C46" s="1051" t="s">
        <v>924</v>
      </c>
      <c r="D46" s="1052" t="s">
        <v>10</v>
      </c>
      <c r="E46" s="1053">
        <v>1</v>
      </c>
      <c r="F46" s="1054"/>
      <c r="G46" s="1055"/>
      <c r="H46" s="1056"/>
    </row>
    <row r="47" spans="1:8" s="1057" customFormat="1" ht="12.75" customHeight="1">
      <c r="A47" s="1058"/>
      <c r="B47" s="1050"/>
      <c r="C47" s="1051"/>
      <c r="D47" s="1052"/>
      <c r="E47" s="1053"/>
      <c r="F47" s="1054"/>
      <c r="G47" s="1055"/>
      <c r="H47" s="1056"/>
    </row>
    <row r="48" spans="1:8" s="1057" customFormat="1" ht="25.5" customHeight="1">
      <c r="A48" s="1058" t="s">
        <v>161</v>
      </c>
      <c r="B48" s="1050">
        <v>14</v>
      </c>
      <c r="C48" s="1051" t="s">
        <v>925</v>
      </c>
      <c r="D48" s="1052" t="s">
        <v>10</v>
      </c>
      <c r="E48" s="1053">
        <v>1</v>
      </c>
      <c r="F48" s="1054"/>
      <c r="G48" s="1055"/>
      <c r="H48" s="1056"/>
    </row>
    <row r="49" spans="1:8" s="1057" customFormat="1" ht="12.75" customHeight="1">
      <c r="A49" s="1058"/>
      <c r="B49" s="1050"/>
      <c r="C49" s="1051"/>
      <c r="D49" s="1052"/>
      <c r="E49" s="1053"/>
      <c r="F49" s="1054"/>
      <c r="G49" s="1055"/>
      <c r="H49" s="1056"/>
    </row>
    <row r="50" spans="1:8" s="1057" customFormat="1" ht="25.5" customHeight="1">
      <c r="A50" s="1058" t="s">
        <v>161</v>
      </c>
      <c r="B50" s="1050"/>
      <c r="C50" s="1051" t="s">
        <v>926</v>
      </c>
      <c r="D50" s="1052" t="s">
        <v>905</v>
      </c>
      <c r="E50" s="1053">
        <v>0</v>
      </c>
      <c r="F50" s="1054"/>
      <c r="G50" s="1055"/>
      <c r="H50" s="1056"/>
    </row>
    <row r="51" spans="1:8" s="1057" customFormat="1" ht="25.5" customHeight="1">
      <c r="A51" s="1058" t="s">
        <v>161</v>
      </c>
      <c r="B51" s="1050">
        <v>15</v>
      </c>
      <c r="C51" s="1051" t="s">
        <v>927</v>
      </c>
      <c r="D51" s="1052" t="s">
        <v>10</v>
      </c>
      <c r="E51" s="1053">
        <v>1</v>
      </c>
      <c r="F51" s="1054"/>
      <c r="G51" s="1055"/>
      <c r="H51" s="1056"/>
    </row>
    <row r="52" spans="1:8" s="1057" customFormat="1" ht="12.75" customHeight="1">
      <c r="A52" s="1058"/>
      <c r="B52" s="1050"/>
      <c r="C52" s="1051"/>
      <c r="D52" s="1052"/>
      <c r="E52" s="1053"/>
      <c r="F52" s="1054"/>
      <c r="G52" s="1055"/>
      <c r="H52" s="1056"/>
    </row>
    <row r="53" spans="1:8" s="1057" customFormat="1" ht="25.5" customHeight="1">
      <c r="A53" s="1058" t="s">
        <v>161</v>
      </c>
      <c r="B53" s="1050">
        <v>16</v>
      </c>
      <c r="C53" s="1051" t="s">
        <v>928</v>
      </c>
      <c r="D53" s="1052" t="s">
        <v>10</v>
      </c>
      <c r="E53" s="1053">
        <v>1</v>
      </c>
      <c r="F53" s="1054"/>
      <c r="G53" s="1055"/>
      <c r="H53" s="1056"/>
    </row>
    <row r="54" spans="1:8" s="1057" customFormat="1" ht="12.75" customHeight="1">
      <c r="A54" s="1058"/>
      <c r="B54" s="1050"/>
      <c r="C54" s="1051"/>
      <c r="D54" s="1052"/>
      <c r="E54" s="1053"/>
      <c r="F54" s="1054"/>
      <c r="G54" s="1055"/>
      <c r="H54" s="1056"/>
    </row>
    <row r="55" spans="1:8" s="1057" customFormat="1" ht="25.5" customHeight="1">
      <c r="A55" s="1058" t="s">
        <v>161</v>
      </c>
      <c r="B55" s="1050">
        <v>17</v>
      </c>
      <c r="C55" s="1051" t="s">
        <v>929</v>
      </c>
      <c r="D55" s="1052" t="s">
        <v>10</v>
      </c>
      <c r="E55" s="1053">
        <v>1</v>
      </c>
      <c r="F55" s="1054"/>
      <c r="G55" s="1055"/>
      <c r="H55" s="1056"/>
    </row>
    <row r="56" spans="1:8" s="1057" customFormat="1" ht="12.75" customHeight="1">
      <c r="A56" s="1058"/>
      <c r="B56" s="1050"/>
      <c r="C56" s="1051"/>
      <c r="D56" s="1052"/>
      <c r="E56" s="1053"/>
      <c r="F56" s="1054"/>
      <c r="G56" s="1055"/>
      <c r="H56" s="1056"/>
    </row>
    <row r="57" spans="1:8" s="1057" customFormat="1" ht="25.5" customHeight="1">
      <c r="A57" s="1058" t="s">
        <v>161</v>
      </c>
      <c r="B57" s="1050">
        <v>18</v>
      </c>
      <c r="C57" s="1051" t="s">
        <v>930</v>
      </c>
      <c r="D57" s="1052" t="s">
        <v>10</v>
      </c>
      <c r="E57" s="1053">
        <v>1</v>
      </c>
      <c r="F57" s="1054"/>
      <c r="G57" s="1055"/>
      <c r="H57" s="1056"/>
    </row>
    <row r="58" spans="1:8" s="1057" customFormat="1" ht="12.75" customHeight="1">
      <c r="A58" s="1058"/>
      <c r="B58" s="1050"/>
      <c r="C58" s="1051"/>
      <c r="D58" s="1052"/>
      <c r="E58" s="1053"/>
      <c r="F58" s="1054"/>
      <c r="G58" s="1055"/>
      <c r="H58" s="1056"/>
    </row>
    <row r="59" spans="1:8" s="1057" customFormat="1" ht="25.5" customHeight="1">
      <c r="A59" s="1058" t="s">
        <v>161</v>
      </c>
      <c r="B59" s="1050">
        <v>19</v>
      </c>
      <c r="C59" s="1051" t="s">
        <v>931</v>
      </c>
      <c r="D59" s="1052" t="s">
        <v>10</v>
      </c>
      <c r="E59" s="1053">
        <v>1</v>
      </c>
      <c r="F59" s="1054"/>
      <c r="G59" s="1055"/>
      <c r="H59" s="1056"/>
    </row>
    <row r="60" spans="1:8" s="1057" customFormat="1" ht="12.75" customHeight="1">
      <c r="A60" s="1058"/>
      <c r="B60" s="1050"/>
      <c r="C60" s="1051"/>
      <c r="D60" s="1052"/>
      <c r="E60" s="1053"/>
      <c r="F60" s="1054"/>
      <c r="G60" s="1055"/>
      <c r="H60" s="1056"/>
    </row>
    <row r="61" spans="1:8" s="1057" customFormat="1" ht="25.5" customHeight="1">
      <c r="A61" s="1058" t="s">
        <v>161</v>
      </c>
      <c r="B61" s="1050"/>
      <c r="C61" s="1051" t="s">
        <v>932</v>
      </c>
      <c r="D61" s="1052" t="s">
        <v>905</v>
      </c>
      <c r="E61" s="1053">
        <v>0</v>
      </c>
      <c r="F61" s="1054"/>
      <c r="G61" s="1055"/>
      <c r="H61" s="1056"/>
    </row>
    <row r="62" spans="1:8" s="1057" customFormat="1" ht="25.5" customHeight="1">
      <c r="A62" s="1058" t="s">
        <v>161</v>
      </c>
      <c r="B62" s="1050">
        <v>20</v>
      </c>
      <c r="C62" s="1051" t="s">
        <v>933</v>
      </c>
      <c r="D62" s="1052" t="s">
        <v>10</v>
      </c>
      <c r="E62" s="1053">
        <v>1</v>
      </c>
      <c r="F62" s="1054"/>
      <c r="G62" s="1055"/>
      <c r="H62" s="1056"/>
    </row>
    <row r="63" spans="1:8" s="1057" customFormat="1" ht="12.75" customHeight="1">
      <c r="A63" s="1058"/>
      <c r="B63" s="1050"/>
      <c r="C63" s="1051"/>
      <c r="D63" s="1052"/>
      <c r="E63" s="1053"/>
      <c r="F63" s="1054"/>
      <c r="G63" s="1055"/>
      <c r="H63" s="1056"/>
    </row>
    <row r="64" spans="1:8" s="1057" customFormat="1" ht="25.5" customHeight="1">
      <c r="A64" s="1058" t="s">
        <v>161</v>
      </c>
      <c r="B64" s="1050">
        <v>21</v>
      </c>
      <c r="C64" s="1051" t="s">
        <v>934</v>
      </c>
      <c r="D64" s="1052" t="s">
        <v>10</v>
      </c>
      <c r="E64" s="1053">
        <v>1</v>
      </c>
      <c r="F64" s="1054"/>
      <c r="G64" s="1055"/>
      <c r="H64" s="1056"/>
    </row>
    <row r="65" spans="1:8" s="1057" customFormat="1" ht="12.75" customHeight="1">
      <c r="A65" s="1058"/>
      <c r="B65" s="1050"/>
      <c r="C65" s="1051"/>
      <c r="D65" s="1052"/>
      <c r="E65" s="1053"/>
      <c r="F65" s="1054"/>
      <c r="G65" s="1055"/>
      <c r="H65" s="1056"/>
    </row>
    <row r="66" spans="1:8" s="1057" customFormat="1" ht="25.5" customHeight="1">
      <c r="A66" s="1058" t="s">
        <v>161</v>
      </c>
      <c r="B66" s="1050">
        <v>22</v>
      </c>
      <c r="C66" s="1051" t="s">
        <v>935</v>
      </c>
      <c r="D66" s="1052" t="s">
        <v>10</v>
      </c>
      <c r="E66" s="1053">
        <v>1</v>
      </c>
      <c r="F66" s="1054"/>
      <c r="G66" s="1055"/>
      <c r="H66" s="1056"/>
    </row>
    <row r="67" spans="1:8" s="1057" customFormat="1" ht="12.75" customHeight="1">
      <c r="A67" s="1058"/>
      <c r="B67" s="1050"/>
      <c r="C67" s="1051"/>
      <c r="D67" s="1052"/>
      <c r="E67" s="1053"/>
      <c r="F67" s="1054"/>
      <c r="G67" s="1055"/>
      <c r="H67" s="1056"/>
    </row>
    <row r="68" spans="1:8" s="1057" customFormat="1" ht="25.5" customHeight="1">
      <c r="A68" s="1058" t="s">
        <v>161</v>
      </c>
      <c r="B68" s="1050">
        <v>23</v>
      </c>
      <c r="C68" s="1051" t="s">
        <v>936</v>
      </c>
      <c r="D68" s="1052" t="s">
        <v>10</v>
      </c>
      <c r="E68" s="1053">
        <v>1</v>
      </c>
      <c r="F68" s="1054"/>
      <c r="G68" s="1055"/>
      <c r="H68" s="1056"/>
    </row>
    <row r="69" spans="1:8" s="1057" customFormat="1" ht="12.75" customHeight="1">
      <c r="A69" s="1058"/>
      <c r="B69" s="1050"/>
      <c r="C69" s="1051"/>
      <c r="D69" s="1052"/>
      <c r="E69" s="1053"/>
      <c r="F69" s="1054"/>
      <c r="G69" s="1055"/>
      <c r="H69" s="1056"/>
    </row>
    <row r="70" spans="1:8" s="1057" customFormat="1" ht="25.5" customHeight="1">
      <c r="A70" s="1058" t="s">
        <v>161</v>
      </c>
      <c r="B70" s="1050">
        <v>24</v>
      </c>
      <c r="C70" s="1051" t="s">
        <v>937</v>
      </c>
      <c r="D70" s="1052" t="s">
        <v>10</v>
      </c>
      <c r="E70" s="1053">
        <v>1</v>
      </c>
      <c r="F70" s="1054"/>
      <c r="G70" s="1055"/>
      <c r="H70" s="1056"/>
    </row>
    <row r="71" spans="1:8" s="1057" customFormat="1" ht="12.75" customHeight="1">
      <c r="A71" s="1058"/>
      <c r="B71" s="1050"/>
      <c r="C71" s="1051"/>
      <c r="D71" s="1052"/>
      <c r="E71" s="1053"/>
      <c r="F71" s="1054"/>
      <c r="G71" s="1055"/>
      <c r="H71" s="1056"/>
    </row>
    <row r="72" spans="1:8" s="1057" customFormat="1" ht="25.5" customHeight="1">
      <c r="A72" s="1058" t="s">
        <v>161</v>
      </c>
      <c r="B72" s="1050"/>
      <c r="C72" s="1051" t="s">
        <v>938</v>
      </c>
      <c r="D72" s="1052" t="s">
        <v>905</v>
      </c>
      <c r="E72" s="1053">
        <v>0</v>
      </c>
      <c r="F72" s="1054"/>
      <c r="G72" s="1055"/>
      <c r="H72" s="1056"/>
    </row>
    <row r="73" spans="1:8" s="1057" customFormat="1" ht="25.5" customHeight="1">
      <c r="A73" s="1058" t="s">
        <v>161</v>
      </c>
      <c r="B73" s="1050">
        <v>25</v>
      </c>
      <c r="C73" s="1051" t="s">
        <v>939</v>
      </c>
      <c r="D73" s="1052" t="s">
        <v>10</v>
      </c>
      <c r="E73" s="1053">
        <v>1</v>
      </c>
      <c r="F73" s="1054"/>
      <c r="G73" s="1055"/>
      <c r="H73" s="1056"/>
    </row>
    <row r="74" spans="1:8" s="1057" customFormat="1" ht="12.75" customHeight="1">
      <c r="A74" s="1058"/>
      <c r="B74" s="1050"/>
      <c r="C74" s="1051"/>
      <c r="D74" s="1052"/>
      <c r="E74" s="1053"/>
      <c r="F74" s="1054"/>
      <c r="G74" s="1055"/>
      <c r="H74" s="1056"/>
    </row>
    <row r="75" spans="1:8" s="1057" customFormat="1" ht="25.5" customHeight="1">
      <c r="A75" s="1058" t="s">
        <v>161</v>
      </c>
      <c r="B75" s="1050">
        <v>26</v>
      </c>
      <c r="C75" s="1051" t="s">
        <v>940</v>
      </c>
      <c r="D75" s="1052" t="s">
        <v>10</v>
      </c>
      <c r="E75" s="1053">
        <v>1</v>
      </c>
      <c r="F75" s="1054"/>
      <c r="G75" s="1055"/>
      <c r="H75" s="1056"/>
    </row>
    <row r="76" spans="1:8" s="1057" customFormat="1" ht="38.25" customHeight="1">
      <c r="A76" s="1058" t="s">
        <v>161</v>
      </c>
      <c r="B76" s="1050"/>
      <c r="C76" s="1051" t="s">
        <v>941</v>
      </c>
      <c r="D76" s="1052"/>
      <c r="E76" s="1053">
        <v>0</v>
      </c>
      <c r="F76" s="1054"/>
      <c r="G76" s="1055"/>
      <c r="H76" s="1056"/>
    </row>
    <row r="77" spans="1:8" s="1057" customFormat="1" ht="12.75" customHeight="1">
      <c r="A77" s="1058"/>
      <c r="B77" s="1050"/>
      <c r="C77" s="1051"/>
      <c r="D77" s="1052"/>
      <c r="E77" s="1053"/>
      <c r="F77" s="1054"/>
      <c r="G77" s="1055"/>
      <c r="H77" s="1056"/>
    </row>
    <row r="78" spans="1:8" s="1057" customFormat="1" ht="25.5" customHeight="1">
      <c r="A78" s="1058" t="s">
        <v>161</v>
      </c>
      <c r="B78" s="1050">
        <v>27</v>
      </c>
      <c r="C78" s="1051" t="s">
        <v>942</v>
      </c>
      <c r="D78" s="1052" t="s">
        <v>10</v>
      </c>
      <c r="E78" s="1053">
        <v>1</v>
      </c>
      <c r="F78" s="1054"/>
      <c r="G78" s="1055"/>
      <c r="H78" s="1056"/>
    </row>
    <row r="79" spans="1:8" s="1057" customFormat="1" ht="12.75" customHeight="1">
      <c r="A79" s="1058"/>
      <c r="B79" s="1050"/>
      <c r="C79" s="1051"/>
      <c r="D79" s="1052"/>
      <c r="E79" s="1053"/>
      <c r="F79" s="1054"/>
      <c r="G79" s="1055"/>
      <c r="H79" s="1056"/>
    </row>
    <row r="80" spans="1:8" s="1057" customFormat="1" ht="25.5" customHeight="1">
      <c r="A80" s="1058" t="s">
        <v>161</v>
      </c>
      <c r="B80" s="1050">
        <v>28</v>
      </c>
      <c r="C80" s="1051" t="s">
        <v>943</v>
      </c>
      <c r="D80" s="1052" t="s">
        <v>10</v>
      </c>
      <c r="E80" s="1053">
        <v>1</v>
      </c>
      <c r="F80" s="1054"/>
      <c r="G80" s="1055"/>
      <c r="H80" s="1056"/>
    </row>
    <row r="81" spans="1:8" s="1057" customFormat="1" ht="12.75" customHeight="1">
      <c r="A81" s="1058"/>
      <c r="B81" s="1050"/>
      <c r="C81" s="1051"/>
      <c r="D81" s="1052"/>
      <c r="E81" s="1053"/>
      <c r="F81" s="1054"/>
      <c r="G81" s="1055"/>
      <c r="H81" s="1056"/>
    </row>
    <row r="82" spans="1:8" s="1057" customFormat="1" ht="25.5" customHeight="1">
      <c r="A82" s="1058" t="s">
        <v>161</v>
      </c>
      <c r="B82" s="1050">
        <v>29</v>
      </c>
      <c r="C82" s="1051" t="s">
        <v>944</v>
      </c>
      <c r="D82" s="1052" t="s">
        <v>10</v>
      </c>
      <c r="E82" s="1053">
        <v>1</v>
      </c>
      <c r="F82" s="1054"/>
      <c r="G82" s="1055"/>
      <c r="H82" s="1056"/>
    </row>
    <row r="83" spans="1:8" s="1057" customFormat="1" ht="12.75" customHeight="1">
      <c r="A83" s="1058"/>
      <c r="B83" s="1050"/>
      <c r="C83" s="1051"/>
      <c r="D83" s="1052"/>
      <c r="E83" s="1053"/>
      <c r="F83" s="1054"/>
      <c r="G83" s="1055"/>
      <c r="H83" s="1056"/>
    </row>
    <row r="84" spans="1:8" s="1057" customFormat="1" ht="25.5" customHeight="1">
      <c r="A84" s="1058" t="s">
        <v>161</v>
      </c>
      <c r="B84" s="1050">
        <v>30</v>
      </c>
      <c r="C84" s="1051" t="s">
        <v>945</v>
      </c>
      <c r="D84" s="1052" t="s">
        <v>10</v>
      </c>
      <c r="E84" s="1053">
        <v>1</v>
      </c>
      <c r="F84" s="1054"/>
      <c r="G84" s="1055"/>
      <c r="H84" s="1056"/>
    </row>
    <row r="85" spans="1:8" s="1057" customFormat="1" ht="12.75" customHeight="1">
      <c r="A85" s="1058"/>
      <c r="B85" s="1050"/>
      <c r="C85" s="1051"/>
      <c r="D85" s="1052"/>
      <c r="E85" s="1053"/>
      <c r="F85" s="1054"/>
      <c r="G85" s="1055"/>
      <c r="H85" s="1056"/>
    </row>
    <row r="86" spans="1:8" s="1057" customFormat="1" ht="25.5" customHeight="1">
      <c r="A86" s="1058" t="s">
        <v>161</v>
      </c>
      <c r="B86" s="1050">
        <v>31</v>
      </c>
      <c r="C86" s="1051" t="s">
        <v>946</v>
      </c>
      <c r="D86" s="1052" t="s">
        <v>10</v>
      </c>
      <c r="E86" s="1053">
        <v>1</v>
      </c>
      <c r="F86" s="1054"/>
      <c r="G86" s="1055"/>
      <c r="H86" s="1056"/>
    </row>
    <row r="87" spans="1:8" s="1057" customFormat="1" ht="12.75" customHeight="1">
      <c r="A87" s="1058"/>
      <c r="B87" s="1050"/>
      <c r="C87" s="1051"/>
      <c r="D87" s="1052"/>
      <c r="E87" s="1053"/>
      <c r="F87" s="1054"/>
      <c r="G87" s="1055"/>
      <c r="H87" s="1056"/>
    </row>
    <row r="88" spans="1:8" s="1057" customFormat="1" ht="25.5" customHeight="1">
      <c r="A88" s="1058" t="s">
        <v>161</v>
      </c>
      <c r="B88" s="1050">
        <v>32</v>
      </c>
      <c r="C88" s="1051" t="s">
        <v>947</v>
      </c>
      <c r="D88" s="1052" t="s">
        <v>10</v>
      </c>
      <c r="E88" s="1053">
        <v>1</v>
      </c>
      <c r="F88" s="1054"/>
      <c r="G88" s="1055"/>
      <c r="H88" s="1056"/>
    </row>
    <row r="89" spans="1:8" s="1057" customFormat="1" ht="63.75" customHeight="1">
      <c r="A89" s="1058" t="s">
        <v>161</v>
      </c>
      <c r="B89" s="1050"/>
      <c r="C89" s="1051" t="s">
        <v>948</v>
      </c>
      <c r="D89" s="1052"/>
      <c r="E89" s="1053">
        <v>0</v>
      </c>
      <c r="F89" s="1054"/>
      <c r="G89" s="1055"/>
      <c r="H89" s="1056"/>
    </row>
    <row r="90" spans="1:8" s="1057" customFormat="1" ht="12.75" customHeight="1">
      <c r="A90" s="1058"/>
      <c r="B90" s="1050"/>
      <c r="C90" s="1051"/>
      <c r="D90" s="1052"/>
      <c r="E90" s="1053"/>
      <c r="F90" s="1054"/>
      <c r="G90" s="1055"/>
      <c r="H90" s="1056"/>
    </row>
    <row r="91" spans="1:8" s="1057" customFormat="1" ht="25.5" customHeight="1">
      <c r="A91" s="1058" t="s">
        <v>161</v>
      </c>
      <c r="B91" s="1050">
        <v>33</v>
      </c>
      <c r="C91" s="1051" t="s">
        <v>949</v>
      </c>
      <c r="D91" s="1052" t="s">
        <v>10</v>
      </c>
      <c r="E91" s="1053">
        <v>1</v>
      </c>
      <c r="F91" s="1054"/>
      <c r="G91" s="1055"/>
      <c r="H91" s="1056"/>
    </row>
    <row r="92" spans="1:8" s="1057" customFormat="1" ht="12.75" customHeight="1">
      <c r="A92" s="1058"/>
      <c r="B92" s="1050"/>
      <c r="C92" s="1051"/>
      <c r="D92" s="1052"/>
      <c r="E92" s="1053"/>
      <c r="F92" s="1054"/>
      <c r="G92" s="1055"/>
      <c r="H92" s="1056"/>
    </row>
    <row r="93" spans="1:8" s="1057" customFormat="1" ht="25.5" customHeight="1">
      <c r="A93" s="1058" t="s">
        <v>161</v>
      </c>
      <c r="B93" s="1050">
        <v>34</v>
      </c>
      <c r="C93" s="1051" t="s">
        <v>950</v>
      </c>
      <c r="D93" s="1052" t="s">
        <v>10</v>
      </c>
      <c r="E93" s="1053">
        <v>1</v>
      </c>
      <c r="F93" s="1054"/>
      <c r="G93" s="1055"/>
      <c r="H93" s="1056"/>
    </row>
    <row r="94" spans="1:8" s="1057" customFormat="1" ht="12.75" customHeight="1">
      <c r="A94" s="1058"/>
      <c r="B94" s="1050"/>
      <c r="C94" s="1051"/>
      <c r="D94" s="1052"/>
      <c r="E94" s="1053"/>
      <c r="F94" s="1054"/>
      <c r="G94" s="1055"/>
      <c r="H94" s="1056"/>
    </row>
    <row r="95" spans="1:8" s="1057" customFormat="1" ht="25.5" customHeight="1">
      <c r="A95" s="1058" t="s">
        <v>161</v>
      </c>
      <c r="B95" s="1050">
        <v>35</v>
      </c>
      <c r="C95" s="1051" t="s">
        <v>951</v>
      </c>
      <c r="D95" s="1052" t="s">
        <v>10</v>
      </c>
      <c r="E95" s="1053">
        <v>1</v>
      </c>
      <c r="F95" s="1054"/>
      <c r="G95" s="1055"/>
      <c r="H95" s="1056"/>
    </row>
    <row r="96" spans="1:8" s="1057" customFormat="1" ht="12.75" customHeight="1">
      <c r="A96" s="1058"/>
      <c r="B96" s="1050"/>
      <c r="C96" s="1051"/>
      <c r="D96" s="1052"/>
      <c r="E96" s="1053"/>
      <c r="F96" s="1054"/>
      <c r="G96" s="1055"/>
      <c r="H96" s="1056"/>
    </row>
    <row r="97" spans="1:8" s="1057" customFormat="1" ht="25.5" customHeight="1">
      <c r="A97" s="1058" t="s">
        <v>161</v>
      </c>
      <c r="B97" s="1050">
        <v>36</v>
      </c>
      <c r="C97" s="1051" t="s">
        <v>952</v>
      </c>
      <c r="D97" s="1052" t="s">
        <v>10</v>
      </c>
      <c r="E97" s="1053">
        <v>1</v>
      </c>
      <c r="F97" s="1054"/>
      <c r="G97" s="1055"/>
      <c r="H97" s="1056"/>
    </row>
    <row r="98" spans="1:8" s="1057" customFormat="1" ht="12.75" customHeight="1">
      <c r="A98" s="1058"/>
      <c r="B98" s="1050"/>
      <c r="C98" s="1051"/>
      <c r="D98" s="1052"/>
      <c r="E98" s="1053"/>
      <c r="F98" s="1054"/>
      <c r="G98" s="1055"/>
      <c r="H98" s="1056"/>
    </row>
    <row r="99" spans="1:8" s="1057" customFormat="1" ht="25.5" customHeight="1">
      <c r="A99" s="1058" t="s">
        <v>161</v>
      </c>
      <c r="B99" s="1050">
        <v>37</v>
      </c>
      <c r="C99" s="1051" t="s">
        <v>953</v>
      </c>
      <c r="D99" s="1052" t="s">
        <v>10</v>
      </c>
      <c r="E99" s="1053">
        <v>1</v>
      </c>
      <c r="F99" s="1054"/>
      <c r="G99" s="1055"/>
      <c r="H99" s="1056"/>
    </row>
    <row r="100" spans="1:8" s="1057" customFormat="1" ht="12.75" customHeight="1">
      <c r="A100" s="1058"/>
      <c r="B100" s="1050"/>
      <c r="C100" s="1051"/>
      <c r="D100" s="1052"/>
      <c r="E100" s="1053"/>
      <c r="F100" s="1054"/>
      <c r="G100" s="1055"/>
      <c r="H100" s="1056"/>
    </row>
    <row r="101" spans="1:8" s="1057" customFormat="1" ht="25.5" customHeight="1">
      <c r="A101" s="1058" t="s">
        <v>161</v>
      </c>
      <c r="B101" s="1050">
        <v>38</v>
      </c>
      <c r="C101" s="1051" t="s">
        <v>954</v>
      </c>
      <c r="D101" s="1052" t="s">
        <v>10</v>
      </c>
      <c r="E101" s="1053">
        <v>1</v>
      </c>
      <c r="F101" s="1054"/>
      <c r="G101" s="1055"/>
      <c r="H101" s="1056"/>
    </row>
    <row r="102" spans="1:8" s="1057" customFormat="1" ht="12.75" customHeight="1">
      <c r="A102" s="1058"/>
      <c r="B102" s="1050"/>
      <c r="C102" s="1051"/>
      <c r="D102" s="1052"/>
      <c r="E102" s="1053"/>
      <c r="F102" s="1054"/>
      <c r="G102" s="1055"/>
      <c r="H102" s="1056"/>
    </row>
    <row r="103" spans="1:8" s="1057" customFormat="1" ht="25.5" customHeight="1">
      <c r="A103" s="1058" t="s">
        <v>161</v>
      </c>
      <c r="B103" s="1050">
        <v>39</v>
      </c>
      <c r="C103" s="1051" t="s">
        <v>955</v>
      </c>
      <c r="D103" s="1052" t="s">
        <v>10</v>
      </c>
      <c r="E103" s="1053">
        <v>1</v>
      </c>
      <c r="F103" s="1054"/>
      <c r="G103" s="1055"/>
      <c r="H103" s="1056"/>
    </row>
    <row r="104" spans="1:8" s="1057" customFormat="1" ht="12.75" customHeight="1">
      <c r="A104" s="1058"/>
      <c r="B104" s="1050"/>
      <c r="C104" s="1051"/>
      <c r="D104" s="1052"/>
      <c r="E104" s="1053"/>
      <c r="F104" s="1054"/>
      <c r="G104" s="1055"/>
      <c r="H104" s="1056"/>
    </row>
    <row r="105" spans="1:8" s="1057" customFormat="1" ht="25.5" customHeight="1">
      <c r="A105" s="1058" t="s">
        <v>161</v>
      </c>
      <c r="B105" s="1050">
        <v>40</v>
      </c>
      <c r="C105" s="1051" t="s">
        <v>956</v>
      </c>
      <c r="D105" s="1052" t="s">
        <v>10</v>
      </c>
      <c r="E105" s="1053">
        <v>1</v>
      </c>
      <c r="F105" s="1054"/>
      <c r="G105" s="1055"/>
      <c r="H105" s="1056"/>
    </row>
    <row r="106" spans="1:8" s="1057" customFormat="1" ht="12.75" customHeight="1">
      <c r="A106" s="1058"/>
      <c r="B106" s="1050"/>
      <c r="C106" s="1051"/>
      <c r="D106" s="1052"/>
      <c r="E106" s="1053"/>
      <c r="F106" s="1054"/>
      <c r="G106" s="1055"/>
      <c r="H106" s="1056"/>
    </row>
    <row r="107" spans="1:8" s="1057" customFormat="1" ht="25.5" customHeight="1">
      <c r="A107" s="1058" t="s">
        <v>161</v>
      </c>
      <c r="B107" s="1050">
        <v>41</v>
      </c>
      <c r="C107" s="1051" t="s">
        <v>957</v>
      </c>
      <c r="D107" s="1052" t="s">
        <v>10</v>
      </c>
      <c r="E107" s="1053">
        <v>1</v>
      </c>
      <c r="F107" s="1054"/>
      <c r="G107" s="1055"/>
      <c r="H107" s="1056"/>
    </row>
    <row r="108" spans="1:8" s="1057" customFormat="1" ht="12.75" customHeight="1">
      <c r="A108" s="1058"/>
      <c r="B108" s="1050"/>
      <c r="C108" s="1051"/>
      <c r="D108" s="1052"/>
      <c r="E108" s="1053"/>
      <c r="F108" s="1054"/>
      <c r="G108" s="1055"/>
      <c r="H108" s="1056"/>
    </row>
    <row r="109" spans="1:8" s="1057" customFormat="1" ht="25.5" customHeight="1">
      <c r="A109" s="1058" t="s">
        <v>161</v>
      </c>
      <c r="B109" s="1050">
        <v>42</v>
      </c>
      <c r="C109" s="1051" t="s">
        <v>958</v>
      </c>
      <c r="D109" s="1052" t="s">
        <v>10</v>
      </c>
      <c r="E109" s="1053">
        <v>1</v>
      </c>
      <c r="F109" s="1054"/>
      <c r="G109" s="1055"/>
      <c r="H109" s="1056"/>
    </row>
    <row r="110" spans="1:8" s="1057" customFormat="1" ht="12.75" customHeight="1">
      <c r="A110" s="1058"/>
      <c r="B110" s="1050"/>
      <c r="C110" s="1051"/>
      <c r="D110" s="1052"/>
      <c r="E110" s="1053"/>
      <c r="F110" s="1054"/>
      <c r="G110" s="1055"/>
      <c r="H110" s="1056"/>
    </row>
    <row r="111" spans="1:8" s="1057" customFormat="1" ht="25.5" customHeight="1">
      <c r="A111" s="1058" t="s">
        <v>161</v>
      </c>
      <c r="B111" s="1050">
        <v>43</v>
      </c>
      <c r="C111" s="1051" t="s">
        <v>959</v>
      </c>
      <c r="D111" s="1052" t="s">
        <v>10</v>
      </c>
      <c r="E111" s="1053">
        <v>1</v>
      </c>
      <c r="F111" s="1054"/>
      <c r="G111" s="1055"/>
      <c r="H111" s="1056"/>
    </row>
    <row r="112" spans="1:8" s="1057" customFormat="1" ht="12.75" customHeight="1">
      <c r="A112" s="1058"/>
      <c r="B112" s="1050"/>
      <c r="C112" s="1051"/>
      <c r="D112" s="1052"/>
      <c r="E112" s="1053"/>
      <c r="F112" s="1054"/>
      <c r="G112" s="1055"/>
      <c r="H112" s="1056"/>
    </row>
    <row r="113" spans="1:8" s="1057" customFormat="1" ht="25.5" customHeight="1">
      <c r="A113" s="1058" t="s">
        <v>161</v>
      </c>
      <c r="B113" s="1050">
        <v>44</v>
      </c>
      <c r="C113" s="1051" t="s">
        <v>960</v>
      </c>
      <c r="D113" s="1052" t="s">
        <v>10</v>
      </c>
      <c r="E113" s="1053">
        <v>1</v>
      </c>
      <c r="F113" s="1054"/>
      <c r="G113" s="1055"/>
      <c r="H113" s="1056"/>
    </row>
    <row r="114" spans="1:8" s="1057" customFormat="1" ht="12.75" customHeight="1">
      <c r="A114" s="1058"/>
      <c r="B114" s="1050"/>
      <c r="C114" s="1051"/>
      <c r="D114" s="1052"/>
      <c r="E114" s="1053"/>
      <c r="F114" s="1054"/>
      <c r="G114" s="1055"/>
      <c r="H114" s="1056"/>
    </row>
    <row r="115" spans="1:8" s="1057" customFormat="1" ht="25.5" customHeight="1">
      <c r="A115" s="1058" t="s">
        <v>161</v>
      </c>
      <c r="B115" s="1050">
        <v>45</v>
      </c>
      <c r="C115" s="1051" t="s">
        <v>961</v>
      </c>
      <c r="D115" s="1052" t="s">
        <v>10</v>
      </c>
      <c r="E115" s="1053">
        <v>1</v>
      </c>
      <c r="F115" s="1054"/>
      <c r="G115" s="1055"/>
      <c r="H115" s="1056"/>
    </row>
    <row r="116" spans="1:8" s="1057" customFormat="1" ht="12.75" customHeight="1">
      <c r="A116" s="1058"/>
      <c r="B116" s="1050"/>
      <c r="C116" s="1051"/>
      <c r="D116" s="1052"/>
      <c r="E116" s="1053"/>
      <c r="F116" s="1054"/>
      <c r="G116" s="1055"/>
      <c r="H116" s="1056"/>
    </row>
    <row r="117" spans="1:8" s="1057" customFormat="1" ht="25.5" customHeight="1">
      <c r="A117" s="1058" t="s">
        <v>161</v>
      </c>
      <c r="B117" s="1050">
        <v>46</v>
      </c>
      <c r="C117" s="1051" t="s">
        <v>962</v>
      </c>
      <c r="D117" s="1052" t="s">
        <v>10</v>
      </c>
      <c r="E117" s="1053">
        <v>1</v>
      </c>
      <c r="F117" s="1054"/>
      <c r="G117" s="1055"/>
      <c r="H117" s="1056"/>
    </row>
    <row r="118" spans="1:8" s="1057" customFormat="1" ht="12.75" customHeight="1">
      <c r="A118" s="1058"/>
      <c r="B118" s="1050"/>
      <c r="C118" s="1051"/>
      <c r="D118" s="1052"/>
      <c r="E118" s="1053"/>
      <c r="F118" s="1054"/>
      <c r="G118" s="1055"/>
      <c r="H118" s="1056"/>
    </row>
    <row r="119" spans="1:8" s="1057" customFormat="1" ht="25.5" customHeight="1">
      <c r="A119" s="1058" t="s">
        <v>161</v>
      </c>
      <c r="B119" s="1050">
        <v>47</v>
      </c>
      <c r="C119" s="1051" t="s">
        <v>963</v>
      </c>
      <c r="D119" s="1052" t="s">
        <v>10</v>
      </c>
      <c r="E119" s="1053">
        <v>1</v>
      </c>
      <c r="F119" s="1054"/>
      <c r="G119" s="1055"/>
      <c r="H119" s="1056"/>
    </row>
    <row r="120" spans="1:8" s="1057" customFormat="1" ht="12.75" customHeight="1">
      <c r="A120" s="1058"/>
      <c r="B120" s="1050"/>
      <c r="C120" s="1051"/>
      <c r="D120" s="1052"/>
      <c r="E120" s="1053"/>
      <c r="F120" s="1054"/>
      <c r="G120" s="1055"/>
      <c r="H120" s="1056"/>
    </row>
    <row r="121" spans="1:8" s="1057" customFormat="1" ht="25.5" customHeight="1">
      <c r="A121" s="1058" t="s">
        <v>161</v>
      </c>
      <c r="B121" s="1050">
        <v>48</v>
      </c>
      <c r="C121" s="1051" t="s">
        <v>964</v>
      </c>
      <c r="D121" s="1052" t="s">
        <v>10</v>
      </c>
      <c r="E121" s="1053">
        <v>1</v>
      </c>
      <c r="F121" s="1054"/>
      <c r="G121" s="1055"/>
      <c r="H121" s="1056"/>
    </row>
    <row r="122" spans="1:8" s="1057" customFormat="1" ht="12.75" customHeight="1">
      <c r="A122" s="1058"/>
      <c r="B122" s="1050"/>
      <c r="C122" s="1051"/>
      <c r="D122" s="1052"/>
      <c r="E122" s="1053"/>
      <c r="F122" s="1054"/>
      <c r="G122" s="1055"/>
      <c r="H122" s="1056"/>
    </row>
    <row r="123" spans="1:8" s="1057" customFormat="1" ht="25.5" customHeight="1">
      <c r="A123" s="1058" t="s">
        <v>161</v>
      </c>
      <c r="B123" s="1050">
        <v>49</v>
      </c>
      <c r="C123" s="1059" t="s">
        <v>1107</v>
      </c>
      <c r="D123" s="1052"/>
      <c r="E123" s="1053"/>
      <c r="F123" s="1054"/>
      <c r="G123" s="1055"/>
      <c r="H123" s="1056"/>
    </row>
    <row r="124" spans="1:8" s="1057" customFormat="1" ht="25.5" customHeight="1">
      <c r="A124" s="1058" t="s">
        <v>161</v>
      </c>
      <c r="B124" s="1050" t="s">
        <v>1108</v>
      </c>
      <c r="C124" s="1051" t="s">
        <v>1109</v>
      </c>
      <c r="D124" s="1052" t="s">
        <v>10</v>
      </c>
      <c r="E124" s="1053">
        <v>1</v>
      </c>
      <c r="F124" s="1054"/>
      <c r="G124" s="1055"/>
      <c r="H124" s="1056"/>
    </row>
    <row r="125" spans="1:8" s="1057" customFormat="1" ht="12.75" customHeight="1">
      <c r="A125" s="1058"/>
      <c r="B125" s="1050"/>
      <c r="C125" s="1051"/>
      <c r="D125" s="1052"/>
      <c r="E125" s="1053"/>
      <c r="F125" s="1054"/>
      <c r="G125" s="1055"/>
      <c r="H125" s="1056"/>
    </row>
    <row r="126" spans="1:8" s="1057" customFormat="1" ht="25.5" customHeight="1">
      <c r="A126" s="1058" t="s">
        <v>161</v>
      </c>
      <c r="B126" s="1050" t="s">
        <v>1112</v>
      </c>
      <c r="C126" s="1051" t="s">
        <v>1110</v>
      </c>
      <c r="D126" s="1052" t="s">
        <v>10</v>
      </c>
      <c r="E126" s="1053">
        <v>1</v>
      </c>
      <c r="F126" s="1054"/>
      <c r="G126" s="1055"/>
      <c r="H126" s="1056"/>
    </row>
    <row r="127" spans="1:8" s="1057" customFormat="1" ht="25.5" customHeight="1">
      <c r="A127" s="1058" t="s">
        <v>161</v>
      </c>
      <c r="B127" s="1050" t="s">
        <v>1113</v>
      </c>
      <c r="C127" s="1051" t="s">
        <v>1111</v>
      </c>
      <c r="D127" s="1052" t="s">
        <v>10</v>
      </c>
      <c r="E127" s="1053">
        <v>1</v>
      </c>
      <c r="F127" s="1054"/>
      <c r="G127" s="1055"/>
      <c r="H127" s="1056"/>
    </row>
    <row r="128" spans="1:8" s="1057" customFormat="1" ht="12.75" customHeight="1">
      <c r="A128" s="1058"/>
      <c r="B128" s="1050"/>
      <c r="C128" s="1051"/>
      <c r="D128" s="1052"/>
      <c r="E128" s="1053"/>
      <c r="F128" s="1054"/>
      <c r="G128" s="1055"/>
      <c r="H128" s="1056"/>
    </row>
    <row r="129" spans="1:8" s="1057" customFormat="1" ht="25.5" customHeight="1">
      <c r="A129" s="1058" t="s">
        <v>161</v>
      </c>
      <c r="B129" s="1050" t="s">
        <v>1115</v>
      </c>
      <c r="C129" s="1051" t="s">
        <v>1114</v>
      </c>
      <c r="D129" s="1052" t="s">
        <v>10</v>
      </c>
      <c r="E129" s="1053">
        <v>1</v>
      </c>
      <c r="F129" s="1054"/>
      <c r="G129" s="1055"/>
      <c r="H129" s="1056"/>
    </row>
    <row r="130" spans="1:8" s="1057" customFormat="1" ht="12.75" customHeight="1">
      <c r="A130" s="1058"/>
      <c r="B130" s="1050"/>
      <c r="C130" s="1051"/>
      <c r="D130" s="1052"/>
      <c r="E130" s="1053"/>
      <c r="F130" s="1054"/>
      <c r="G130" s="1055"/>
      <c r="H130" s="1056"/>
    </row>
    <row r="131" spans="1:8" s="1057" customFormat="1" ht="25.5" customHeight="1">
      <c r="A131" s="1058" t="s">
        <v>161</v>
      </c>
      <c r="B131" s="1050" t="s">
        <v>1116</v>
      </c>
      <c r="C131" s="1051" t="s">
        <v>1117</v>
      </c>
      <c r="D131" s="1052" t="s">
        <v>10</v>
      </c>
      <c r="E131" s="1053">
        <v>1</v>
      </c>
      <c r="F131" s="1054"/>
      <c r="G131" s="1055"/>
      <c r="H131" s="1056"/>
    </row>
    <row r="132" spans="1:8" s="1057" customFormat="1" ht="25.5" customHeight="1">
      <c r="A132" s="1058" t="s">
        <v>161</v>
      </c>
      <c r="B132" s="1050" t="s">
        <v>1116</v>
      </c>
      <c r="C132" s="1051" t="s">
        <v>1118</v>
      </c>
      <c r="D132" s="1052" t="s">
        <v>10</v>
      </c>
      <c r="E132" s="1053">
        <v>1</v>
      </c>
      <c r="F132" s="1054"/>
      <c r="G132" s="1055"/>
      <c r="H132" s="1056"/>
    </row>
    <row r="133" spans="1:8" s="1057" customFormat="1" ht="25.5" customHeight="1">
      <c r="A133" s="1058" t="s">
        <v>161</v>
      </c>
      <c r="B133" s="1050" t="s">
        <v>1116</v>
      </c>
      <c r="C133" s="1051" t="s">
        <v>1119</v>
      </c>
      <c r="D133" s="1052" t="s">
        <v>10</v>
      </c>
      <c r="E133" s="1053">
        <v>1</v>
      </c>
      <c r="F133" s="1054"/>
      <c r="G133" s="1055"/>
      <c r="H133" s="1056"/>
    </row>
    <row r="134" spans="1:8" s="1057" customFormat="1" ht="25.5" customHeight="1">
      <c r="A134" s="1058" t="s">
        <v>161</v>
      </c>
      <c r="B134" s="1050" t="s">
        <v>1116</v>
      </c>
      <c r="C134" s="1051" t="s">
        <v>1120</v>
      </c>
      <c r="D134" s="1052" t="s">
        <v>10</v>
      </c>
      <c r="E134" s="1053">
        <v>1</v>
      </c>
      <c r="F134" s="1054"/>
      <c r="G134" s="1055"/>
      <c r="H134" s="1056"/>
    </row>
    <row r="135" spans="1:8" s="1057" customFormat="1" ht="25.5" customHeight="1">
      <c r="A135" s="1058" t="s">
        <v>161</v>
      </c>
      <c r="B135" s="1050" t="s">
        <v>1116</v>
      </c>
      <c r="C135" s="1051" t="s">
        <v>1121</v>
      </c>
      <c r="D135" s="1052" t="s">
        <v>10</v>
      </c>
      <c r="E135" s="1053">
        <v>1</v>
      </c>
      <c r="F135" s="1054"/>
      <c r="G135" s="1055"/>
      <c r="H135" s="1056"/>
    </row>
    <row r="136" spans="1:8" s="1057" customFormat="1" ht="25.5" customHeight="1">
      <c r="A136" s="1058" t="s">
        <v>161</v>
      </c>
      <c r="B136" s="1050" t="s">
        <v>1116</v>
      </c>
      <c r="C136" s="1051" t="s">
        <v>1122</v>
      </c>
      <c r="D136" s="1052" t="s">
        <v>10</v>
      </c>
      <c r="E136" s="1053">
        <v>1</v>
      </c>
      <c r="F136" s="1054"/>
      <c r="G136" s="1055"/>
      <c r="H136" s="1056"/>
    </row>
    <row r="137" spans="1:8" s="1057" customFormat="1" ht="25.5" customHeight="1">
      <c r="A137" s="1058" t="s">
        <v>161</v>
      </c>
      <c r="B137" s="1050" t="s">
        <v>1116</v>
      </c>
      <c r="C137" s="1051" t="s">
        <v>1123</v>
      </c>
      <c r="D137" s="1052" t="s">
        <v>10</v>
      </c>
      <c r="E137" s="1053">
        <v>1</v>
      </c>
      <c r="F137" s="1054"/>
      <c r="G137" s="1055"/>
      <c r="H137" s="1056"/>
    </row>
    <row r="138" spans="1:8" s="1057" customFormat="1" ht="25.5" customHeight="1">
      <c r="A138" s="1058" t="s">
        <v>161</v>
      </c>
      <c r="B138" s="1050" t="s">
        <v>1116</v>
      </c>
      <c r="C138" s="1051" t="s">
        <v>1124</v>
      </c>
      <c r="D138" s="1052" t="s">
        <v>10</v>
      </c>
      <c r="E138" s="1053">
        <v>1</v>
      </c>
      <c r="F138" s="1054"/>
      <c r="G138" s="1055"/>
      <c r="H138" s="1056"/>
    </row>
    <row r="139" spans="1:8" s="1057" customFormat="1" ht="25.5" customHeight="1">
      <c r="A139" s="1058" t="s">
        <v>161</v>
      </c>
      <c r="B139" s="1050" t="s">
        <v>1116</v>
      </c>
      <c r="C139" s="1051" t="s">
        <v>1125</v>
      </c>
      <c r="D139" s="1052" t="s">
        <v>10</v>
      </c>
      <c r="E139" s="1053">
        <v>1</v>
      </c>
      <c r="F139" s="1054"/>
      <c r="G139" s="1055"/>
      <c r="H139" s="1056"/>
    </row>
    <row r="140" spans="1:8" s="1057" customFormat="1" ht="25.5" customHeight="1">
      <c r="A140" s="1058" t="s">
        <v>161</v>
      </c>
      <c r="B140" s="1050" t="s">
        <v>1116</v>
      </c>
      <c r="C140" s="1051" t="s">
        <v>1126</v>
      </c>
      <c r="D140" s="1052" t="s">
        <v>10</v>
      </c>
      <c r="E140" s="1053">
        <v>1</v>
      </c>
      <c r="F140" s="1054"/>
      <c r="G140" s="1055"/>
      <c r="H140" s="1056"/>
    </row>
    <row r="141" spans="1:8" s="1057" customFormat="1" ht="25.5" customHeight="1">
      <c r="A141" s="1058" t="s">
        <v>161</v>
      </c>
      <c r="B141" s="1050" t="s">
        <v>1116</v>
      </c>
      <c r="C141" s="1051" t="s">
        <v>1127</v>
      </c>
      <c r="D141" s="1052" t="s">
        <v>10</v>
      </c>
      <c r="E141" s="1053">
        <v>1</v>
      </c>
      <c r="F141" s="1054"/>
      <c r="G141" s="1055"/>
      <c r="H141" s="1056"/>
    </row>
    <row r="142" spans="1:8" s="1057" customFormat="1" ht="12.75" customHeight="1">
      <c r="A142" s="1058"/>
      <c r="B142" s="1050"/>
      <c r="C142" s="1051"/>
      <c r="D142" s="1052"/>
      <c r="E142" s="1053"/>
      <c r="F142" s="1054"/>
      <c r="G142" s="1055"/>
      <c r="H142" s="1056"/>
    </row>
    <row r="143" spans="1:8" s="1057" customFormat="1" ht="25.5" customHeight="1">
      <c r="A143" s="1058" t="s">
        <v>161</v>
      </c>
      <c r="B143" s="1050" t="s">
        <v>1128</v>
      </c>
      <c r="C143" s="1051" t="s">
        <v>1129</v>
      </c>
      <c r="D143" s="1052" t="s">
        <v>10</v>
      </c>
      <c r="E143" s="1053">
        <v>1</v>
      </c>
      <c r="F143" s="1054"/>
      <c r="G143" s="1055"/>
      <c r="H143" s="1056"/>
    </row>
    <row r="144" spans="1:8" s="1057" customFormat="1" ht="12.75" customHeight="1">
      <c r="A144" s="1058"/>
      <c r="B144" s="1050"/>
      <c r="C144" s="1051"/>
      <c r="D144" s="1052"/>
      <c r="E144" s="1053"/>
      <c r="F144" s="1054"/>
      <c r="G144" s="1055"/>
      <c r="H144" s="1056"/>
    </row>
    <row r="145" spans="1:8" s="1057" customFormat="1" ht="38.25" customHeight="1">
      <c r="A145" s="1058" t="s">
        <v>161</v>
      </c>
      <c r="B145" s="1050" t="s">
        <v>1130</v>
      </c>
      <c r="C145" s="1051" t="s">
        <v>1131</v>
      </c>
      <c r="D145" s="1052" t="s">
        <v>10</v>
      </c>
      <c r="E145" s="1053">
        <v>1</v>
      </c>
      <c r="F145" s="1054"/>
      <c r="G145" s="1055"/>
      <c r="H145" s="1056"/>
    </row>
    <row r="146" spans="1:8" s="1057" customFormat="1" ht="12.75" customHeight="1">
      <c r="A146" s="1058"/>
      <c r="B146" s="1050"/>
      <c r="C146" s="1051"/>
      <c r="D146" s="1052"/>
      <c r="E146" s="1053"/>
      <c r="F146" s="1054"/>
      <c r="G146" s="1055"/>
      <c r="H146" s="1056"/>
    </row>
    <row r="147" spans="1:8" s="1057" customFormat="1" ht="51" customHeight="1">
      <c r="A147" s="1058" t="s">
        <v>161</v>
      </c>
      <c r="B147" s="1050" t="s">
        <v>1132</v>
      </c>
      <c r="C147" s="1051" t="s">
        <v>1133</v>
      </c>
      <c r="D147" s="1052" t="s">
        <v>10</v>
      </c>
      <c r="E147" s="1053">
        <v>1</v>
      </c>
      <c r="F147" s="1054"/>
      <c r="G147" s="1055"/>
      <c r="H147" s="1056"/>
    </row>
    <row r="148" spans="1:8" s="1057" customFormat="1" ht="12.75" customHeight="1">
      <c r="A148" s="1058"/>
      <c r="B148" s="1050"/>
      <c r="C148" s="1051"/>
      <c r="D148" s="1052"/>
      <c r="E148" s="1053"/>
      <c r="F148" s="1054"/>
      <c r="G148" s="1055"/>
      <c r="H148" s="1056"/>
    </row>
    <row r="149" spans="1:8" s="1057" customFormat="1" ht="25.5" customHeight="1">
      <c r="A149" s="1058" t="s">
        <v>161</v>
      </c>
      <c r="B149" s="1050">
        <v>50</v>
      </c>
      <c r="C149" s="1059" t="s">
        <v>1142</v>
      </c>
      <c r="D149" s="1052"/>
      <c r="E149" s="1053"/>
      <c r="F149" s="1054"/>
      <c r="G149" s="1055"/>
      <c r="H149" s="1056"/>
    </row>
    <row r="150" spans="1:8" s="1057" customFormat="1" ht="25.5" customHeight="1">
      <c r="A150" s="1058" t="s">
        <v>161</v>
      </c>
      <c r="B150" s="1050" t="s">
        <v>1134</v>
      </c>
      <c r="C150" s="1051" t="s">
        <v>1109</v>
      </c>
      <c r="D150" s="1052" t="s">
        <v>10</v>
      </c>
      <c r="E150" s="1053">
        <v>1</v>
      </c>
      <c r="F150" s="1054"/>
      <c r="G150" s="1055"/>
      <c r="H150" s="1056"/>
    </row>
    <row r="151" spans="1:8" s="1057" customFormat="1" ht="12.75" customHeight="1">
      <c r="A151" s="1058"/>
      <c r="B151" s="1050"/>
      <c r="C151" s="1051"/>
      <c r="D151" s="1052"/>
      <c r="E151" s="1053"/>
      <c r="F151" s="1054"/>
      <c r="G151" s="1055"/>
      <c r="H151" s="1056"/>
    </row>
    <row r="152" spans="1:8" s="1057" customFormat="1" ht="25.5" customHeight="1">
      <c r="A152" s="1058" t="s">
        <v>161</v>
      </c>
      <c r="B152" s="1050" t="s">
        <v>1135</v>
      </c>
      <c r="C152" s="1051" t="s">
        <v>1143</v>
      </c>
      <c r="D152" s="1052" t="s">
        <v>10</v>
      </c>
      <c r="E152" s="1053">
        <v>1</v>
      </c>
      <c r="F152" s="1054"/>
      <c r="G152" s="1055"/>
      <c r="H152" s="1056"/>
    </row>
    <row r="153" spans="1:8" s="1057" customFormat="1" ht="25.5" customHeight="1">
      <c r="A153" s="1058" t="s">
        <v>161</v>
      </c>
      <c r="B153" s="1050" t="s">
        <v>1136</v>
      </c>
      <c r="C153" s="1051" t="s">
        <v>1111</v>
      </c>
      <c r="D153" s="1052" t="s">
        <v>10</v>
      </c>
      <c r="E153" s="1053">
        <v>1</v>
      </c>
      <c r="F153" s="1054"/>
      <c r="G153" s="1055"/>
      <c r="H153" s="1056"/>
    </row>
    <row r="154" spans="1:8" s="1057" customFormat="1" ht="12.75" customHeight="1">
      <c r="A154" s="1058"/>
      <c r="B154" s="1050"/>
      <c r="C154" s="1051"/>
      <c r="D154" s="1052"/>
      <c r="E154" s="1053"/>
      <c r="F154" s="1054"/>
      <c r="G154" s="1055"/>
      <c r="H154" s="1056"/>
    </row>
    <row r="155" spans="1:8" s="1057" customFormat="1" ht="25.5" customHeight="1">
      <c r="A155" s="1058" t="s">
        <v>161</v>
      </c>
      <c r="B155" s="1050" t="s">
        <v>1137</v>
      </c>
      <c r="C155" s="1051" t="s">
        <v>1114</v>
      </c>
      <c r="D155" s="1052" t="s">
        <v>10</v>
      </c>
      <c r="E155" s="1053">
        <v>1</v>
      </c>
      <c r="F155" s="1054"/>
      <c r="G155" s="1055"/>
      <c r="H155" s="1056"/>
    </row>
    <row r="156" spans="1:8" s="1057" customFormat="1" ht="12.75" customHeight="1">
      <c r="A156" s="1058"/>
      <c r="B156" s="1050"/>
      <c r="C156" s="1051"/>
      <c r="D156" s="1052"/>
      <c r="E156" s="1053"/>
      <c r="F156" s="1054"/>
      <c r="G156" s="1055"/>
      <c r="H156" s="1056"/>
    </row>
    <row r="157" spans="1:8" s="1057" customFormat="1" ht="25.5" customHeight="1">
      <c r="A157" s="1058" t="s">
        <v>161</v>
      </c>
      <c r="B157" s="1050" t="s">
        <v>1138</v>
      </c>
      <c r="C157" s="1051" t="s">
        <v>1117</v>
      </c>
      <c r="D157" s="1052" t="s">
        <v>10</v>
      </c>
      <c r="E157" s="1053">
        <v>1</v>
      </c>
      <c r="F157" s="1054"/>
      <c r="G157" s="1055"/>
      <c r="H157" s="1056"/>
    </row>
    <row r="158" spans="1:8" s="1057" customFormat="1" ht="25.5" customHeight="1">
      <c r="A158" s="1058" t="s">
        <v>161</v>
      </c>
      <c r="B158" s="1050" t="s">
        <v>1138</v>
      </c>
      <c r="C158" s="1051" t="s">
        <v>1118</v>
      </c>
      <c r="D158" s="1052" t="s">
        <v>10</v>
      </c>
      <c r="E158" s="1053">
        <v>1</v>
      </c>
      <c r="F158" s="1054"/>
      <c r="G158" s="1055"/>
      <c r="H158" s="1056"/>
    </row>
    <row r="159" spans="1:8" s="1057" customFormat="1" ht="25.5" customHeight="1">
      <c r="A159" s="1058" t="s">
        <v>161</v>
      </c>
      <c r="B159" s="1050" t="s">
        <v>1138</v>
      </c>
      <c r="C159" s="1051" t="s">
        <v>1119</v>
      </c>
      <c r="D159" s="1052" t="s">
        <v>10</v>
      </c>
      <c r="E159" s="1053">
        <v>1</v>
      </c>
      <c r="F159" s="1054"/>
      <c r="G159" s="1055"/>
      <c r="H159" s="1056"/>
    </row>
    <row r="160" spans="1:8" s="1057" customFormat="1" ht="25.5" customHeight="1">
      <c r="A160" s="1058" t="s">
        <v>161</v>
      </c>
      <c r="B160" s="1050" t="s">
        <v>1138</v>
      </c>
      <c r="C160" s="1051" t="s">
        <v>1120</v>
      </c>
      <c r="D160" s="1052" t="s">
        <v>10</v>
      </c>
      <c r="E160" s="1053">
        <v>1</v>
      </c>
      <c r="F160" s="1054"/>
      <c r="G160" s="1055"/>
      <c r="H160" s="1056"/>
    </row>
    <row r="161" spans="1:8" s="1057" customFormat="1" ht="25.5" customHeight="1">
      <c r="A161" s="1058" t="s">
        <v>161</v>
      </c>
      <c r="B161" s="1050" t="s">
        <v>1138</v>
      </c>
      <c r="C161" s="1051" t="s">
        <v>1121</v>
      </c>
      <c r="D161" s="1052" t="s">
        <v>10</v>
      </c>
      <c r="E161" s="1053">
        <v>1</v>
      </c>
      <c r="F161" s="1054"/>
      <c r="G161" s="1055"/>
      <c r="H161" s="1056"/>
    </row>
    <row r="162" spans="1:8" s="1057" customFormat="1" ht="25.5" customHeight="1">
      <c r="A162" s="1058" t="s">
        <v>161</v>
      </c>
      <c r="B162" s="1050" t="s">
        <v>1138</v>
      </c>
      <c r="C162" s="1051" t="s">
        <v>1122</v>
      </c>
      <c r="D162" s="1052" t="s">
        <v>10</v>
      </c>
      <c r="E162" s="1053">
        <v>1</v>
      </c>
      <c r="F162" s="1054"/>
      <c r="G162" s="1055"/>
      <c r="H162" s="1056"/>
    </row>
    <row r="163" spans="1:8" s="1057" customFormat="1" ht="25.5" customHeight="1">
      <c r="A163" s="1058" t="s">
        <v>161</v>
      </c>
      <c r="B163" s="1050" t="s">
        <v>1138</v>
      </c>
      <c r="C163" s="1051" t="s">
        <v>1123</v>
      </c>
      <c r="D163" s="1052" t="s">
        <v>10</v>
      </c>
      <c r="E163" s="1053">
        <v>1</v>
      </c>
      <c r="F163" s="1054"/>
      <c r="G163" s="1055"/>
      <c r="H163" s="1056"/>
    </row>
    <row r="164" spans="1:8" s="1057" customFormat="1" ht="25.5" customHeight="1">
      <c r="A164" s="1058" t="s">
        <v>161</v>
      </c>
      <c r="B164" s="1050" t="s">
        <v>1138</v>
      </c>
      <c r="C164" s="1051" t="s">
        <v>1124</v>
      </c>
      <c r="D164" s="1052" t="s">
        <v>10</v>
      </c>
      <c r="E164" s="1053">
        <v>1</v>
      </c>
      <c r="F164" s="1054"/>
      <c r="G164" s="1055"/>
      <c r="H164" s="1056"/>
    </row>
    <row r="165" spans="1:8" s="1057" customFormat="1" ht="25.5" customHeight="1">
      <c r="A165" s="1058" t="s">
        <v>161</v>
      </c>
      <c r="B165" s="1050" t="s">
        <v>1138</v>
      </c>
      <c r="C165" s="1051" t="s">
        <v>1125</v>
      </c>
      <c r="D165" s="1052" t="s">
        <v>10</v>
      </c>
      <c r="E165" s="1053">
        <v>1</v>
      </c>
      <c r="F165" s="1054"/>
      <c r="G165" s="1055"/>
      <c r="H165" s="1056"/>
    </row>
    <row r="166" spans="1:8" s="1057" customFormat="1" ht="25.5" customHeight="1">
      <c r="A166" s="1058" t="s">
        <v>161</v>
      </c>
      <c r="B166" s="1050" t="s">
        <v>1138</v>
      </c>
      <c r="C166" s="1051" t="s">
        <v>1126</v>
      </c>
      <c r="D166" s="1052" t="s">
        <v>10</v>
      </c>
      <c r="E166" s="1053">
        <v>1</v>
      </c>
      <c r="F166" s="1054"/>
      <c r="G166" s="1055"/>
      <c r="H166" s="1056"/>
    </row>
    <row r="167" spans="1:8" s="1057" customFormat="1" ht="25.5" customHeight="1">
      <c r="A167" s="1058" t="s">
        <v>161</v>
      </c>
      <c r="B167" s="1050" t="s">
        <v>1138</v>
      </c>
      <c r="C167" s="1051" t="s">
        <v>1127</v>
      </c>
      <c r="D167" s="1052" t="s">
        <v>10</v>
      </c>
      <c r="E167" s="1053">
        <v>1</v>
      </c>
      <c r="F167" s="1054"/>
      <c r="G167" s="1055"/>
      <c r="H167" s="1056"/>
    </row>
    <row r="168" spans="1:8" s="1057" customFormat="1" ht="12.75" customHeight="1">
      <c r="A168" s="1058"/>
      <c r="B168" s="1050"/>
      <c r="C168" s="1051"/>
      <c r="D168" s="1052"/>
      <c r="E168" s="1053"/>
      <c r="F168" s="1054"/>
      <c r="G168" s="1055"/>
      <c r="H168" s="1056"/>
    </row>
    <row r="169" spans="1:8" s="1057" customFormat="1" ht="25.5" customHeight="1">
      <c r="A169" s="1058" t="s">
        <v>161</v>
      </c>
      <c r="B169" s="1050" t="s">
        <v>1139</v>
      </c>
      <c r="C169" s="1051" t="s">
        <v>1144</v>
      </c>
      <c r="D169" s="1052" t="s">
        <v>10</v>
      </c>
      <c r="E169" s="1053">
        <v>1</v>
      </c>
      <c r="F169" s="1054"/>
      <c r="G169" s="1055"/>
      <c r="H169" s="1056"/>
    </row>
    <row r="170" spans="1:8" s="1057" customFormat="1" ht="12.75" customHeight="1">
      <c r="A170" s="1058"/>
      <c r="B170" s="1050"/>
      <c r="C170" s="1051"/>
      <c r="D170" s="1052"/>
      <c r="E170" s="1053"/>
      <c r="F170" s="1054"/>
      <c r="G170" s="1055"/>
      <c r="H170" s="1056"/>
    </row>
    <row r="171" spans="1:8" s="1057" customFormat="1" ht="25.5" customHeight="1">
      <c r="A171" s="1058" t="s">
        <v>161</v>
      </c>
      <c r="B171" s="1050" t="s">
        <v>1140</v>
      </c>
      <c r="C171" s="1051" t="s">
        <v>1145</v>
      </c>
      <c r="D171" s="1052" t="s">
        <v>10</v>
      </c>
      <c r="E171" s="1053">
        <v>1</v>
      </c>
      <c r="F171" s="1054"/>
      <c r="G171" s="1055"/>
      <c r="H171" s="1056"/>
    </row>
    <row r="172" spans="1:8" s="1057" customFormat="1" ht="12.75" customHeight="1">
      <c r="A172" s="1058"/>
      <c r="B172" s="1050"/>
      <c r="C172" s="1051"/>
      <c r="D172" s="1052"/>
      <c r="E172" s="1053"/>
      <c r="F172" s="1054"/>
      <c r="G172" s="1055"/>
      <c r="H172" s="1056"/>
    </row>
    <row r="173" spans="1:8" s="1057" customFormat="1" ht="25.5" customHeight="1">
      <c r="A173" s="1058" t="s">
        <v>161</v>
      </c>
      <c r="B173" s="1050" t="s">
        <v>1141</v>
      </c>
      <c r="C173" s="1051" t="s">
        <v>1129</v>
      </c>
      <c r="D173" s="1052" t="s">
        <v>10</v>
      </c>
      <c r="E173" s="1053">
        <v>1</v>
      </c>
      <c r="F173" s="1054"/>
      <c r="G173" s="1055"/>
      <c r="H173" s="1056"/>
    </row>
    <row r="174" spans="1:8" s="1057" customFormat="1" ht="12.75" customHeight="1">
      <c r="A174" s="1058"/>
      <c r="B174" s="1050"/>
      <c r="C174" s="1051"/>
      <c r="D174" s="1052"/>
      <c r="E174" s="1053"/>
      <c r="F174" s="1054"/>
      <c r="G174" s="1055"/>
      <c r="H174" s="1056"/>
    </row>
    <row r="175" spans="1:8" s="1057" customFormat="1" ht="51" customHeight="1">
      <c r="A175" s="1058" t="s">
        <v>161</v>
      </c>
      <c r="B175" s="1050" t="s">
        <v>1146</v>
      </c>
      <c r="C175" s="1051" t="s">
        <v>1133</v>
      </c>
      <c r="D175" s="1052" t="s">
        <v>10</v>
      </c>
      <c r="E175" s="1053">
        <v>1</v>
      </c>
      <c r="F175" s="1054"/>
      <c r="G175" s="1055"/>
      <c r="H175" s="1056"/>
    </row>
    <row r="176" spans="1:8" s="1057" customFormat="1" ht="12.75" customHeight="1">
      <c r="A176" s="1058"/>
      <c r="B176" s="1050"/>
      <c r="C176" s="1051"/>
      <c r="D176" s="1052"/>
      <c r="E176" s="1053"/>
      <c r="F176" s="1054"/>
      <c r="G176" s="1055"/>
      <c r="H176" s="1056"/>
    </row>
    <row r="177" spans="1:8" s="1057" customFormat="1" ht="25.5" customHeight="1">
      <c r="A177" s="1058" t="s">
        <v>161</v>
      </c>
      <c r="B177" s="1050"/>
      <c r="C177" s="1060" t="s">
        <v>965</v>
      </c>
      <c r="D177" s="1052" t="s">
        <v>905</v>
      </c>
      <c r="E177" s="1053">
        <v>0</v>
      </c>
      <c r="F177" s="1054"/>
      <c r="G177" s="1055"/>
      <c r="H177" s="1056"/>
    </row>
    <row r="178" spans="1:8" s="1057" customFormat="1" ht="25.5" customHeight="1">
      <c r="A178" s="1058" t="s">
        <v>161</v>
      </c>
      <c r="B178" s="1050">
        <v>51</v>
      </c>
      <c r="C178" s="1051" t="s">
        <v>966</v>
      </c>
      <c r="D178" s="1052" t="s">
        <v>10</v>
      </c>
      <c r="E178" s="1053">
        <v>1</v>
      </c>
      <c r="F178" s="1054"/>
      <c r="G178" s="1055"/>
      <c r="H178" s="1056"/>
    </row>
    <row r="179" spans="1:8" s="1057" customFormat="1" ht="12.75" customHeight="1">
      <c r="A179" s="1058"/>
      <c r="B179" s="1050"/>
      <c r="C179" s="1051"/>
      <c r="D179" s="1052"/>
      <c r="E179" s="1053"/>
      <c r="F179" s="1054"/>
      <c r="G179" s="1055"/>
      <c r="H179" s="1056"/>
    </row>
    <row r="180" spans="1:8" s="1057" customFormat="1" ht="25.5" customHeight="1">
      <c r="A180" s="1058" t="s">
        <v>161</v>
      </c>
      <c r="B180" s="1050">
        <v>52</v>
      </c>
      <c r="C180" s="1051" t="s">
        <v>967</v>
      </c>
      <c r="D180" s="1052" t="s">
        <v>10</v>
      </c>
      <c r="E180" s="1053">
        <v>1</v>
      </c>
      <c r="F180" s="1054"/>
      <c r="G180" s="1055"/>
      <c r="H180" s="1056"/>
    </row>
    <row r="181" spans="1:8" s="1057" customFormat="1" ht="12.75" customHeight="1">
      <c r="A181" s="1058"/>
      <c r="B181" s="1050"/>
      <c r="C181" s="1051"/>
      <c r="D181" s="1052"/>
      <c r="E181" s="1053"/>
      <c r="F181" s="1054"/>
      <c r="G181" s="1055"/>
      <c r="H181" s="1056"/>
    </row>
    <row r="182" spans="1:8" s="1057" customFormat="1" ht="25.5" customHeight="1">
      <c r="A182" s="1058" t="s">
        <v>161</v>
      </c>
      <c r="B182" s="1050">
        <v>53</v>
      </c>
      <c r="C182" s="1051" t="s">
        <v>968</v>
      </c>
      <c r="D182" s="1052" t="s">
        <v>10</v>
      </c>
      <c r="E182" s="1053">
        <v>1</v>
      </c>
      <c r="F182" s="1054"/>
      <c r="G182" s="1055"/>
      <c r="H182" s="1056"/>
    </row>
    <row r="183" spans="1:8" s="1057" customFormat="1" ht="12.75" customHeight="1">
      <c r="A183" s="1058"/>
      <c r="B183" s="1050"/>
      <c r="C183" s="1051"/>
      <c r="D183" s="1052"/>
      <c r="E183" s="1053"/>
      <c r="F183" s="1054"/>
      <c r="G183" s="1055"/>
      <c r="H183" s="1056"/>
    </row>
    <row r="184" spans="1:8" s="1057" customFormat="1" ht="25.5" customHeight="1">
      <c r="A184" s="1058" t="s">
        <v>161</v>
      </c>
      <c r="B184" s="1050">
        <v>54</v>
      </c>
      <c r="C184" s="1051" t="s">
        <v>969</v>
      </c>
      <c r="D184" s="1052" t="s">
        <v>10</v>
      </c>
      <c r="E184" s="1053">
        <v>1</v>
      </c>
      <c r="F184" s="1054"/>
      <c r="G184" s="1055"/>
      <c r="H184" s="1056"/>
    </row>
    <row r="185" spans="1:8" s="1057" customFormat="1" ht="12.75" customHeight="1">
      <c r="A185" s="1058"/>
      <c r="B185" s="1050"/>
      <c r="C185" s="1051"/>
      <c r="D185" s="1052"/>
      <c r="E185" s="1053"/>
      <c r="F185" s="1054"/>
      <c r="G185" s="1055"/>
      <c r="H185" s="1056"/>
    </row>
    <row r="186" spans="1:8" s="1057" customFormat="1" ht="25.5" customHeight="1">
      <c r="A186" s="1058" t="s">
        <v>161</v>
      </c>
      <c r="B186" s="1050"/>
      <c r="C186" s="1051" t="s">
        <v>970</v>
      </c>
      <c r="D186" s="1052" t="s">
        <v>905</v>
      </c>
      <c r="E186" s="1053">
        <v>0</v>
      </c>
      <c r="F186" s="1054"/>
      <c r="G186" s="1055"/>
      <c r="H186" s="1056"/>
    </row>
    <row r="187" spans="1:8" s="1057" customFormat="1" ht="25.5" customHeight="1">
      <c r="A187" s="1058" t="s">
        <v>161</v>
      </c>
      <c r="B187" s="1050">
        <v>55</v>
      </c>
      <c r="C187" s="1051" t="s">
        <v>971</v>
      </c>
      <c r="D187" s="1052" t="s">
        <v>10</v>
      </c>
      <c r="E187" s="1053">
        <v>1</v>
      </c>
      <c r="F187" s="1054"/>
      <c r="G187" s="1055"/>
      <c r="H187" s="1056"/>
    </row>
    <row r="188" spans="1:8" s="1057" customFormat="1" ht="12.75" customHeight="1">
      <c r="A188" s="1058"/>
      <c r="B188" s="1050"/>
      <c r="C188" s="1051"/>
      <c r="D188" s="1052"/>
      <c r="E188" s="1053"/>
      <c r="F188" s="1054"/>
      <c r="G188" s="1055"/>
      <c r="H188" s="1056"/>
    </row>
    <row r="189" spans="1:8" s="1057" customFormat="1" ht="25.5" customHeight="1">
      <c r="A189" s="1058" t="s">
        <v>161</v>
      </c>
      <c r="B189" s="1050">
        <v>56</v>
      </c>
      <c r="C189" s="1051" t="s">
        <v>972</v>
      </c>
      <c r="D189" s="1052" t="s">
        <v>10</v>
      </c>
      <c r="E189" s="1053">
        <v>1</v>
      </c>
      <c r="F189" s="1054"/>
      <c r="G189" s="1055"/>
      <c r="H189" s="1056"/>
    </row>
    <row r="190" spans="1:8" s="1057" customFormat="1" ht="12.75" customHeight="1">
      <c r="A190" s="1058"/>
      <c r="B190" s="1050"/>
      <c r="C190" s="1051"/>
      <c r="D190" s="1052"/>
      <c r="E190" s="1053"/>
      <c r="F190" s="1054"/>
      <c r="G190" s="1055"/>
      <c r="H190" s="1056"/>
    </row>
    <row r="191" spans="1:8" s="1057" customFormat="1" ht="25.5" customHeight="1">
      <c r="A191" s="1058" t="s">
        <v>161</v>
      </c>
      <c r="B191" s="1050">
        <v>57</v>
      </c>
      <c r="C191" s="1051" t="s">
        <v>973</v>
      </c>
      <c r="D191" s="1052" t="s">
        <v>10</v>
      </c>
      <c r="E191" s="1053">
        <v>1</v>
      </c>
      <c r="F191" s="1054"/>
      <c r="G191" s="1055"/>
      <c r="H191" s="1056"/>
    </row>
    <row r="192" spans="1:8" s="1057" customFormat="1" ht="12.75" customHeight="1">
      <c r="A192" s="1058"/>
      <c r="B192" s="1050"/>
      <c r="C192" s="1051"/>
      <c r="D192" s="1052"/>
      <c r="E192" s="1053"/>
      <c r="F192" s="1054"/>
      <c r="G192" s="1055"/>
      <c r="H192" s="1056"/>
    </row>
    <row r="193" spans="1:8" s="1057" customFormat="1" ht="25.5" customHeight="1">
      <c r="A193" s="1058" t="s">
        <v>161</v>
      </c>
      <c r="B193" s="1050">
        <v>58</v>
      </c>
      <c r="C193" s="1051" t="s">
        <v>974</v>
      </c>
      <c r="D193" s="1052" t="s">
        <v>10</v>
      </c>
      <c r="E193" s="1053">
        <v>1</v>
      </c>
      <c r="F193" s="1054"/>
      <c r="G193" s="1055"/>
      <c r="H193" s="1056"/>
    </row>
    <row r="194" spans="1:8" s="1057" customFormat="1" ht="12.75" customHeight="1">
      <c r="A194" s="1058"/>
      <c r="B194" s="1050"/>
      <c r="C194" s="1051"/>
      <c r="D194" s="1052"/>
      <c r="E194" s="1053"/>
      <c r="F194" s="1054"/>
      <c r="G194" s="1055"/>
      <c r="H194" s="1056"/>
    </row>
    <row r="195" spans="1:8" s="1057" customFormat="1" ht="25.5" customHeight="1">
      <c r="A195" s="1058" t="s">
        <v>161</v>
      </c>
      <c r="B195" s="1050">
        <v>59</v>
      </c>
      <c r="C195" s="1051" t="s">
        <v>975</v>
      </c>
      <c r="D195" s="1052" t="s">
        <v>10</v>
      </c>
      <c r="E195" s="1053">
        <v>1</v>
      </c>
      <c r="F195" s="1054"/>
      <c r="G195" s="1055"/>
      <c r="H195" s="1056"/>
    </row>
    <row r="196" spans="1:8" s="1057" customFormat="1" ht="12.75" customHeight="1">
      <c r="A196" s="1058"/>
      <c r="B196" s="1050"/>
      <c r="C196" s="1051"/>
      <c r="D196" s="1052"/>
      <c r="E196" s="1053"/>
      <c r="F196" s="1054"/>
      <c r="G196" s="1055"/>
      <c r="H196" s="1056"/>
    </row>
    <row r="197" spans="1:8" s="1057" customFormat="1" ht="25.5" customHeight="1">
      <c r="A197" s="1058" t="s">
        <v>161</v>
      </c>
      <c r="B197" s="1050">
        <v>60</v>
      </c>
      <c r="C197" s="1051" t="s">
        <v>976</v>
      </c>
      <c r="D197" s="1052" t="s">
        <v>10</v>
      </c>
      <c r="E197" s="1053">
        <v>1</v>
      </c>
      <c r="F197" s="1054"/>
      <c r="G197" s="1055"/>
      <c r="H197" s="1056"/>
    </row>
    <row r="198" spans="1:8" s="1057" customFormat="1" ht="38.25" customHeight="1">
      <c r="A198" s="1058" t="s">
        <v>161</v>
      </c>
      <c r="B198" s="1050"/>
      <c r="C198" s="1051" t="s">
        <v>977</v>
      </c>
      <c r="D198" s="1052"/>
      <c r="E198" s="1053">
        <v>0</v>
      </c>
      <c r="F198" s="1054"/>
      <c r="G198" s="1055"/>
      <c r="H198" s="1056"/>
    </row>
    <row r="199" spans="1:8" s="1057" customFormat="1" ht="12.75" customHeight="1">
      <c r="A199" s="1058"/>
      <c r="B199" s="1050"/>
      <c r="C199" s="1051"/>
      <c r="D199" s="1052"/>
      <c r="E199" s="1053"/>
      <c r="F199" s="1054"/>
      <c r="G199" s="1055"/>
      <c r="H199" s="1056"/>
    </row>
    <row r="200" spans="1:8" s="1057" customFormat="1" ht="25.5" customHeight="1">
      <c r="A200" s="1058" t="s">
        <v>161</v>
      </c>
      <c r="B200" s="1050">
        <v>61</v>
      </c>
      <c r="C200" s="1051" t="s">
        <v>978</v>
      </c>
      <c r="D200" s="1052" t="s">
        <v>10</v>
      </c>
      <c r="E200" s="1053">
        <v>1</v>
      </c>
      <c r="F200" s="1054"/>
      <c r="G200" s="1055"/>
      <c r="H200" s="1056"/>
    </row>
    <row r="201" spans="1:8" s="1057" customFormat="1" ht="12.75" customHeight="1">
      <c r="A201" s="1058"/>
      <c r="B201" s="1050"/>
      <c r="C201" s="1051"/>
      <c r="D201" s="1052"/>
      <c r="E201" s="1053"/>
      <c r="F201" s="1054"/>
      <c r="G201" s="1055"/>
      <c r="H201" s="1056"/>
    </row>
    <row r="202" spans="1:8" s="1057" customFormat="1" ht="25.5" customHeight="1">
      <c r="A202" s="1058" t="s">
        <v>161</v>
      </c>
      <c r="B202" s="1050">
        <v>62</v>
      </c>
      <c r="C202" s="1051" t="s">
        <v>979</v>
      </c>
      <c r="D202" s="1052" t="s">
        <v>10</v>
      </c>
      <c r="E202" s="1053">
        <v>1</v>
      </c>
      <c r="F202" s="1054"/>
      <c r="G202" s="1055"/>
      <c r="H202" s="1056"/>
    </row>
    <row r="203" spans="1:8" s="1057" customFormat="1" ht="63.75" customHeight="1">
      <c r="A203" s="1058" t="s">
        <v>161</v>
      </c>
      <c r="B203" s="1050"/>
      <c r="C203" s="1051" t="s">
        <v>980</v>
      </c>
      <c r="D203" s="1052"/>
      <c r="E203" s="1053">
        <v>0</v>
      </c>
      <c r="F203" s="1054"/>
      <c r="G203" s="1055"/>
      <c r="H203" s="1056"/>
    </row>
    <row r="204" spans="1:8" s="1057" customFormat="1" ht="12.75" customHeight="1">
      <c r="A204" s="1058"/>
      <c r="B204" s="1050"/>
      <c r="C204" s="1051"/>
      <c r="D204" s="1052"/>
      <c r="E204" s="1053"/>
      <c r="F204" s="1054"/>
      <c r="G204" s="1055"/>
      <c r="H204" s="1056"/>
    </row>
    <row r="205" spans="1:8" s="1057" customFormat="1" ht="25.5" customHeight="1">
      <c r="A205" s="1058" t="s">
        <v>161</v>
      </c>
      <c r="B205" s="1050">
        <v>63</v>
      </c>
      <c r="C205" s="1051" t="s">
        <v>981</v>
      </c>
      <c r="D205" s="1052" t="s">
        <v>10</v>
      </c>
      <c r="E205" s="1053">
        <v>1</v>
      </c>
      <c r="F205" s="1054"/>
      <c r="G205" s="1055"/>
      <c r="H205" s="1056"/>
    </row>
    <row r="206" spans="1:8" s="1057" customFormat="1" ht="12.75" customHeight="1">
      <c r="A206" s="1058"/>
      <c r="B206" s="1050"/>
      <c r="C206" s="1051"/>
      <c r="D206" s="1052"/>
      <c r="E206" s="1053"/>
      <c r="F206" s="1054"/>
      <c r="G206" s="1055"/>
      <c r="H206" s="1056"/>
    </row>
    <row r="207" spans="1:8" s="1057" customFormat="1" ht="25.5" customHeight="1">
      <c r="A207" s="1058" t="s">
        <v>161</v>
      </c>
      <c r="B207" s="1050">
        <v>64</v>
      </c>
      <c r="C207" s="1051" t="s">
        <v>982</v>
      </c>
      <c r="D207" s="1052" t="s">
        <v>10</v>
      </c>
      <c r="E207" s="1053">
        <v>1</v>
      </c>
      <c r="F207" s="1054"/>
      <c r="G207" s="1055"/>
      <c r="H207" s="1056"/>
    </row>
    <row r="208" spans="1:8" s="1057" customFormat="1" ht="12.75" customHeight="1">
      <c r="A208" s="1058"/>
      <c r="B208" s="1050"/>
      <c r="C208" s="1051"/>
      <c r="D208" s="1052"/>
      <c r="E208" s="1053"/>
      <c r="F208" s="1054"/>
      <c r="G208" s="1055"/>
      <c r="H208" s="1056"/>
    </row>
    <row r="209" spans="1:8" s="1057" customFormat="1" ht="25.5" customHeight="1">
      <c r="A209" s="1058" t="s">
        <v>161</v>
      </c>
      <c r="B209" s="1050">
        <v>65</v>
      </c>
      <c r="C209" s="1051" t="s">
        <v>983</v>
      </c>
      <c r="D209" s="1052" t="s">
        <v>10</v>
      </c>
      <c r="E209" s="1053">
        <v>1</v>
      </c>
      <c r="F209" s="1054"/>
      <c r="G209" s="1055"/>
      <c r="H209" s="1056"/>
    </row>
    <row r="210" spans="1:8" s="1057" customFormat="1" ht="12.75" customHeight="1">
      <c r="A210" s="1058"/>
      <c r="B210" s="1050"/>
      <c r="C210" s="1051"/>
      <c r="D210" s="1052"/>
      <c r="E210" s="1053"/>
      <c r="F210" s="1054"/>
      <c r="G210" s="1055"/>
      <c r="H210" s="1056"/>
    </row>
    <row r="211" spans="1:8" s="1057" customFormat="1" ht="25.5" customHeight="1">
      <c r="A211" s="1058" t="s">
        <v>161</v>
      </c>
      <c r="B211" s="1050">
        <v>66</v>
      </c>
      <c r="C211" s="1051" t="s">
        <v>984</v>
      </c>
      <c r="D211" s="1052" t="s">
        <v>10</v>
      </c>
      <c r="E211" s="1053">
        <v>1</v>
      </c>
      <c r="F211" s="1054"/>
      <c r="G211" s="1055"/>
      <c r="H211" s="1056"/>
    </row>
    <row r="212" spans="1:8" s="1057" customFormat="1" ht="63.75" customHeight="1">
      <c r="A212" s="1058" t="s">
        <v>161</v>
      </c>
      <c r="B212" s="1050"/>
      <c r="C212" s="1051" t="s">
        <v>985</v>
      </c>
      <c r="D212" s="1052"/>
      <c r="E212" s="1053">
        <v>0</v>
      </c>
      <c r="F212" s="1054"/>
      <c r="G212" s="1055"/>
      <c r="H212" s="1056"/>
    </row>
    <row r="213" spans="1:8" s="1057" customFormat="1" ht="12.75" customHeight="1">
      <c r="A213" s="1058"/>
      <c r="B213" s="1050"/>
      <c r="C213" s="1051"/>
      <c r="D213" s="1052"/>
      <c r="E213" s="1053"/>
      <c r="F213" s="1054"/>
      <c r="G213" s="1055"/>
      <c r="H213" s="1056"/>
    </row>
    <row r="214" spans="1:8" s="1057" customFormat="1" ht="25.5" customHeight="1">
      <c r="A214" s="1058" t="s">
        <v>161</v>
      </c>
      <c r="B214" s="1050"/>
      <c r="C214" s="1051" t="s">
        <v>986</v>
      </c>
      <c r="D214" s="1052" t="s">
        <v>905</v>
      </c>
      <c r="E214" s="1053">
        <v>0</v>
      </c>
      <c r="F214" s="1054"/>
      <c r="G214" s="1055"/>
      <c r="H214" s="1056"/>
    </row>
    <row r="215" spans="1:8" s="1057" customFormat="1" ht="25.5" customHeight="1">
      <c r="A215" s="1058" t="s">
        <v>161</v>
      </c>
      <c r="B215" s="1050">
        <v>67</v>
      </c>
      <c r="C215" s="1051" t="s">
        <v>987</v>
      </c>
      <c r="D215" s="1052" t="s">
        <v>10</v>
      </c>
      <c r="E215" s="1053">
        <v>1</v>
      </c>
      <c r="F215" s="1054"/>
      <c r="G215" s="1055"/>
      <c r="H215" s="1056"/>
    </row>
    <row r="216" spans="1:8" s="1057" customFormat="1" ht="12.75" customHeight="1">
      <c r="A216" s="1058"/>
      <c r="B216" s="1050"/>
      <c r="C216" s="1051"/>
      <c r="D216" s="1052"/>
      <c r="E216" s="1053"/>
      <c r="F216" s="1054"/>
      <c r="G216" s="1055"/>
      <c r="H216" s="1056"/>
    </row>
    <row r="217" spans="1:8" s="1057" customFormat="1" ht="25.5" customHeight="1">
      <c r="A217" s="1058" t="s">
        <v>161</v>
      </c>
      <c r="B217" s="1050">
        <v>68</v>
      </c>
      <c r="C217" s="1051" t="s">
        <v>988</v>
      </c>
      <c r="D217" s="1052" t="s">
        <v>10</v>
      </c>
      <c r="E217" s="1053">
        <v>1</v>
      </c>
      <c r="F217" s="1054"/>
      <c r="G217" s="1055"/>
      <c r="H217" s="1056"/>
    </row>
    <row r="218" spans="1:8" s="1057" customFormat="1" ht="12.75" customHeight="1">
      <c r="A218" s="1058"/>
      <c r="B218" s="1050"/>
      <c r="C218" s="1051"/>
      <c r="D218" s="1052"/>
      <c r="E218" s="1053"/>
      <c r="F218" s="1054"/>
      <c r="G218" s="1055"/>
      <c r="H218" s="1056"/>
    </row>
    <row r="219" spans="1:8" s="1057" customFormat="1" ht="25.5" customHeight="1">
      <c r="A219" s="1058" t="s">
        <v>161</v>
      </c>
      <c r="B219" s="1050">
        <v>69</v>
      </c>
      <c r="C219" s="1051" t="s">
        <v>989</v>
      </c>
      <c r="D219" s="1052" t="s">
        <v>10</v>
      </c>
      <c r="E219" s="1053">
        <v>1</v>
      </c>
      <c r="F219" s="1054"/>
      <c r="G219" s="1055"/>
      <c r="H219" s="1056"/>
    </row>
    <row r="220" spans="1:8" s="1057" customFormat="1" ht="12.75" customHeight="1">
      <c r="A220" s="1058"/>
      <c r="B220" s="1050"/>
      <c r="C220" s="1051"/>
      <c r="D220" s="1052"/>
      <c r="E220" s="1053"/>
      <c r="F220" s="1054"/>
      <c r="G220" s="1055"/>
      <c r="H220" s="1056"/>
    </row>
    <row r="221" spans="1:8" s="1057" customFormat="1" ht="25.5" customHeight="1">
      <c r="A221" s="1058" t="s">
        <v>161</v>
      </c>
      <c r="B221" s="1050">
        <v>70</v>
      </c>
      <c r="C221" s="1051" t="s">
        <v>990</v>
      </c>
      <c r="D221" s="1052" t="s">
        <v>10</v>
      </c>
      <c r="E221" s="1053">
        <v>1</v>
      </c>
      <c r="F221" s="1054"/>
      <c r="G221" s="1055"/>
      <c r="H221" s="1056"/>
    </row>
    <row r="222" spans="1:8" s="1057" customFormat="1" ht="12.75" customHeight="1">
      <c r="A222" s="1058"/>
      <c r="B222" s="1050"/>
      <c r="C222" s="1051"/>
      <c r="D222" s="1052"/>
      <c r="E222" s="1053"/>
      <c r="F222" s="1054"/>
      <c r="G222" s="1055"/>
      <c r="H222" s="1056"/>
    </row>
    <row r="223" spans="1:8" s="1057" customFormat="1" ht="25.5" customHeight="1">
      <c r="A223" s="1058" t="s">
        <v>161</v>
      </c>
      <c r="B223" s="1050">
        <v>71</v>
      </c>
      <c r="C223" s="1051" t="s">
        <v>991</v>
      </c>
      <c r="D223" s="1052" t="s">
        <v>10</v>
      </c>
      <c r="E223" s="1053">
        <v>1</v>
      </c>
      <c r="F223" s="1054"/>
      <c r="G223" s="1055"/>
      <c r="H223" s="1056"/>
    </row>
    <row r="224" spans="1:8" s="1057" customFormat="1" ht="12.75" customHeight="1">
      <c r="A224" s="1058"/>
      <c r="B224" s="1050"/>
      <c r="C224" s="1051"/>
      <c r="D224" s="1052"/>
      <c r="E224" s="1053"/>
      <c r="F224" s="1054"/>
      <c r="G224" s="1055"/>
      <c r="H224" s="1056"/>
    </row>
    <row r="225" spans="1:8" s="1057" customFormat="1" ht="25.5" customHeight="1">
      <c r="A225" s="1058" t="s">
        <v>161</v>
      </c>
      <c r="B225" s="1050">
        <v>72</v>
      </c>
      <c r="C225" s="1051" t="s">
        <v>992</v>
      </c>
      <c r="D225" s="1052" t="s">
        <v>10</v>
      </c>
      <c r="E225" s="1053">
        <v>1</v>
      </c>
      <c r="F225" s="1054"/>
      <c r="G225" s="1055"/>
      <c r="H225" s="1056"/>
    </row>
    <row r="226" spans="1:8" s="1057" customFormat="1" ht="12.75" customHeight="1">
      <c r="A226" s="1058"/>
      <c r="B226" s="1050"/>
      <c r="C226" s="1051"/>
      <c r="D226" s="1052"/>
      <c r="E226" s="1053"/>
      <c r="F226" s="1054"/>
      <c r="G226" s="1055"/>
      <c r="H226" s="1056"/>
    </row>
    <row r="227" spans="1:8" s="1057" customFormat="1" ht="25.5" customHeight="1">
      <c r="A227" s="1058" t="s">
        <v>161</v>
      </c>
      <c r="B227" s="1050">
        <v>73</v>
      </c>
      <c r="C227" s="1051" t="s">
        <v>993</v>
      </c>
      <c r="D227" s="1052" t="s">
        <v>10</v>
      </c>
      <c r="E227" s="1053">
        <v>1</v>
      </c>
      <c r="F227" s="1054"/>
      <c r="G227" s="1055"/>
      <c r="H227" s="1056"/>
    </row>
    <row r="228" spans="1:8" s="1057" customFormat="1" ht="12.75" customHeight="1">
      <c r="A228" s="1058"/>
      <c r="B228" s="1050"/>
      <c r="C228" s="1051"/>
      <c r="D228" s="1052"/>
      <c r="E228" s="1053"/>
      <c r="F228" s="1054"/>
      <c r="G228" s="1055"/>
      <c r="H228" s="1056"/>
    </row>
    <row r="229" spans="1:8" s="1057" customFormat="1" ht="25.5" customHeight="1">
      <c r="A229" s="1058" t="s">
        <v>161</v>
      </c>
      <c r="B229" s="1050">
        <v>74</v>
      </c>
      <c r="C229" s="1051" t="s">
        <v>994</v>
      </c>
      <c r="D229" s="1052" t="s">
        <v>10</v>
      </c>
      <c r="E229" s="1053">
        <v>1</v>
      </c>
      <c r="F229" s="1054"/>
      <c r="G229" s="1055"/>
      <c r="H229" s="1056"/>
    </row>
    <row r="230" spans="1:8" s="1057" customFormat="1" ht="12.75" customHeight="1">
      <c r="A230" s="1058"/>
      <c r="B230" s="1050"/>
      <c r="C230" s="1051"/>
      <c r="D230" s="1052"/>
      <c r="E230" s="1053"/>
      <c r="F230" s="1054"/>
      <c r="G230" s="1055"/>
      <c r="H230" s="1056"/>
    </row>
    <row r="231" spans="1:8" s="1057" customFormat="1" ht="25.5" customHeight="1">
      <c r="A231" s="1058" t="s">
        <v>161</v>
      </c>
      <c r="B231" s="1050"/>
      <c r="C231" s="1051" t="s">
        <v>995</v>
      </c>
      <c r="D231" s="1052" t="s">
        <v>905</v>
      </c>
      <c r="E231" s="1053">
        <v>0</v>
      </c>
      <c r="F231" s="1054"/>
      <c r="G231" s="1055"/>
      <c r="H231" s="1056"/>
    </row>
    <row r="232" spans="1:8" s="1057" customFormat="1" ht="25.5" customHeight="1">
      <c r="A232" s="1058" t="s">
        <v>161</v>
      </c>
      <c r="B232" s="1050">
        <v>75</v>
      </c>
      <c r="C232" s="1051" t="s">
        <v>996</v>
      </c>
      <c r="D232" s="1052" t="s">
        <v>10</v>
      </c>
      <c r="E232" s="1053">
        <v>1</v>
      </c>
      <c r="F232" s="1054"/>
      <c r="G232" s="1055"/>
      <c r="H232" s="1056"/>
    </row>
    <row r="233" spans="1:8" s="1057" customFormat="1" ht="25.5" customHeight="1">
      <c r="A233" s="1058" t="s">
        <v>161</v>
      </c>
      <c r="B233" s="1050"/>
      <c r="C233" s="1051" t="s">
        <v>997</v>
      </c>
      <c r="D233" s="1052"/>
      <c r="E233" s="1053">
        <v>0</v>
      </c>
      <c r="F233" s="1054"/>
      <c r="G233" s="1055"/>
      <c r="H233" s="1056"/>
    </row>
    <row r="234" spans="1:8" s="1057" customFormat="1" ht="12.75" customHeight="1">
      <c r="A234" s="1058"/>
      <c r="B234" s="1050"/>
      <c r="C234" s="1051"/>
      <c r="D234" s="1052"/>
      <c r="E234" s="1053"/>
      <c r="F234" s="1054"/>
      <c r="G234" s="1055"/>
      <c r="H234" s="1056"/>
    </row>
    <row r="235" spans="1:8" s="1057" customFormat="1" ht="25.5" customHeight="1">
      <c r="A235" s="1058" t="s">
        <v>161</v>
      </c>
      <c r="B235" s="1050">
        <v>76</v>
      </c>
      <c r="C235" s="1051" t="s">
        <v>998</v>
      </c>
      <c r="D235" s="1052" t="s">
        <v>10</v>
      </c>
      <c r="E235" s="1053">
        <v>1</v>
      </c>
      <c r="F235" s="1054"/>
      <c r="G235" s="1055"/>
      <c r="H235" s="1056"/>
    </row>
    <row r="236" spans="1:8" s="1057" customFormat="1" ht="25.5" customHeight="1">
      <c r="A236" s="1058" t="s">
        <v>161</v>
      </c>
      <c r="B236" s="1050"/>
      <c r="C236" s="1051" t="s">
        <v>997</v>
      </c>
      <c r="D236" s="1052"/>
      <c r="E236" s="1053">
        <v>0</v>
      </c>
      <c r="F236" s="1054"/>
      <c r="G236" s="1055"/>
      <c r="H236" s="1056"/>
    </row>
    <row r="237" spans="1:8" s="1057" customFormat="1" ht="12.75" customHeight="1">
      <c r="A237" s="1058"/>
      <c r="B237" s="1050"/>
      <c r="C237" s="1051"/>
      <c r="D237" s="1052"/>
      <c r="E237" s="1053"/>
      <c r="F237" s="1054"/>
      <c r="G237" s="1055"/>
      <c r="H237" s="1056"/>
    </row>
    <row r="238" spans="1:8" s="1057" customFormat="1" ht="25.5" customHeight="1">
      <c r="A238" s="1058" t="s">
        <v>161</v>
      </c>
      <c r="B238" s="1050">
        <v>77</v>
      </c>
      <c r="C238" s="1051" t="s">
        <v>999</v>
      </c>
      <c r="D238" s="1052" t="s">
        <v>10</v>
      </c>
      <c r="E238" s="1053">
        <v>1</v>
      </c>
      <c r="F238" s="1054"/>
      <c r="G238" s="1055"/>
      <c r="H238" s="1056"/>
    </row>
    <row r="239" spans="1:8" s="1057" customFormat="1" ht="12.75" customHeight="1">
      <c r="A239" s="1058"/>
      <c r="B239" s="1050"/>
      <c r="C239" s="1051"/>
      <c r="D239" s="1052"/>
      <c r="E239" s="1053"/>
      <c r="F239" s="1054"/>
      <c r="G239" s="1055"/>
      <c r="H239" s="1056"/>
    </row>
    <row r="240" spans="1:8" s="1057" customFormat="1" ht="25.5" customHeight="1">
      <c r="A240" s="1058" t="s">
        <v>161</v>
      </c>
      <c r="B240" s="1050">
        <v>78</v>
      </c>
      <c r="C240" s="1051" t="s">
        <v>1000</v>
      </c>
      <c r="D240" s="1052" t="s">
        <v>10</v>
      </c>
      <c r="E240" s="1053">
        <v>1</v>
      </c>
      <c r="F240" s="1054"/>
      <c r="G240" s="1055"/>
      <c r="H240" s="1056"/>
    </row>
    <row r="241" spans="1:8" s="1057" customFormat="1" ht="12.75" customHeight="1">
      <c r="A241" s="1058"/>
      <c r="B241" s="1050"/>
      <c r="C241" s="1051"/>
      <c r="D241" s="1052"/>
      <c r="E241" s="1053"/>
      <c r="F241" s="1054"/>
      <c r="G241" s="1055"/>
      <c r="H241" s="1056"/>
    </row>
    <row r="242" spans="1:8" s="1057" customFormat="1" ht="25.5" customHeight="1">
      <c r="A242" s="1058" t="s">
        <v>161</v>
      </c>
      <c r="B242" s="1050">
        <v>79</v>
      </c>
      <c r="C242" s="1051" t="s">
        <v>1001</v>
      </c>
      <c r="D242" s="1052" t="s">
        <v>10</v>
      </c>
      <c r="E242" s="1053">
        <v>1</v>
      </c>
      <c r="F242" s="1054"/>
      <c r="G242" s="1055"/>
      <c r="H242" s="1056"/>
    </row>
    <row r="243" spans="1:8" s="1057" customFormat="1" ht="12.75" customHeight="1">
      <c r="A243" s="1058"/>
      <c r="B243" s="1050"/>
      <c r="C243" s="1051"/>
      <c r="D243" s="1052"/>
      <c r="E243" s="1053"/>
      <c r="F243" s="1054"/>
      <c r="G243" s="1055"/>
      <c r="H243" s="1056"/>
    </row>
    <row r="244" spans="1:8" s="1057" customFormat="1" ht="25.5" customHeight="1">
      <c r="A244" s="1058" t="s">
        <v>161</v>
      </c>
      <c r="B244" s="1050">
        <v>80</v>
      </c>
      <c r="C244" s="1051" t="s">
        <v>1002</v>
      </c>
      <c r="D244" s="1052" t="s">
        <v>10</v>
      </c>
      <c r="E244" s="1053">
        <v>1</v>
      </c>
      <c r="F244" s="1054"/>
      <c r="G244" s="1055"/>
      <c r="H244" s="1056"/>
    </row>
    <row r="245" spans="1:8" s="1057" customFormat="1" ht="12.75" customHeight="1">
      <c r="A245" s="1058"/>
      <c r="B245" s="1050"/>
      <c r="C245" s="1051"/>
      <c r="D245" s="1052"/>
      <c r="E245" s="1053"/>
      <c r="F245" s="1054"/>
      <c r="G245" s="1055"/>
      <c r="H245" s="1056"/>
    </row>
    <row r="246" spans="1:8" s="1057" customFormat="1" ht="25.5" customHeight="1">
      <c r="A246" s="1058" t="s">
        <v>161</v>
      </c>
      <c r="B246" s="1050">
        <v>81</v>
      </c>
      <c r="C246" s="1051" t="s">
        <v>1003</v>
      </c>
      <c r="D246" s="1052" t="s">
        <v>10</v>
      </c>
      <c r="E246" s="1053">
        <v>1</v>
      </c>
      <c r="F246" s="1054"/>
      <c r="G246" s="1055"/>
      <c r="H246" s="1056"/>
    </row>
    <row r="247" spans="1:8" s="1057" customFormat="1" ht="12.75" customHeight="1">
      <c r="A247" s="1058"/>
      <c r="B247" s="1050"/>
      <c r="C247" s="1051"/>
      <c r="D247" s="1052"/>
      <c r="E247" s="1053"/>
      <c r="F247" s="1054"/>
      <c r="G247" s="1055"/>
      <c r="H247" s="1056"/>
    </row>
    <row r="248" spans="1:8" s="1057" customFormat="1" ht="25.5" customHeight="1">
      <c r="A248" s="1058" t="s">
        <v>161</v>
      </c>
      <c r="B248" s="1050">
        <v>82</v>
      </c>
      <c r="C248" s="1051" t="s">
        <v>1004</v>
      </c>
      <c r="D248" s="1052" t="s">
        <v>10</v>
      </c>
      <c r="E248" s="1053">
        <v>1</v>
      </c>
      <c r="F248" s="1054"/>
      <c r="G248" s="1055"/>
      <c r="H248" s="1056"/>
    </row>
    <row r="249" spans="1:8" s="1057" customFormat="1" ht="12.75" customHeight="1">
      <c r="A249" s="1058"/>
      <c r="B249" s="1050"/>
      <c r="C249" s="1051"/>
      <c r="D249" s="1052"/>
      <c r="E249" s="1053"/>
      <c r="F249" s="1054"/>
      <c r="G249" s="1055"/>
      <c r="H249" s="1056"/>
    </row>
    <row r="250" spans="1:8" s="1057" customFormat="1" ht="25.5" customHeight="1">
      <c r="A250" s="1058" t="s">
        <v>161</v>
      </c>
      <c r="B250" s="1050">
        <v>83</v>
      </c>
      <c r="C250" s="1051" t="s">
        <v>1005</v>
      </c>
      <c r="D250" s="1052" t="s">
        <v>10</v>
      </c>
      <c r="E250" s="1053">
        <v>1</v>
      </c>
      <c r="F250" s="1054"/>
      <c r="G250" s="1055"/>
      <c r="H250" s="1056"/>
    </row>
    <row r="251" spans="1:8" s="1057" customFormat="1" ht="12.75" customHeight="1">
      <c r="A251" s="1058"/>
      <c r="B251" s="1050"/>
      <c r="C251" s="1051"/>
      <c r="D251" s="1052"/>
      <c r="E251" s="1053"/>
      <c r="F251" s="1054"/>
      <c r="G251" s="1055"/>
      <c r="H251" s="1056"/>
    </row>
    <row r="252" spans="1:8" s="1057" customFormat="1" ht="25.5" customHeight="1">
      <c r="A252" s="1058" t="s">
        <v>161</v>
      </c>
      <c r="B252" s="1050">
        <v>84</v>
      </c>
      <c r="C252" s="1051" t="s">
        <v>1006</v>
      </c>
      <c r="D252" s="1052" t="s">
        <v>10</v>
      </c>
      <c r="E252" s="1053">
        <v>1</v>
      </c>
      <c r="F252" s="1054"/>
      <c r="G252" s="1055"/>
      <c r="H252" s="1056"/>
    </row>
    <row r="253" spans="1:8" s="1057" customFormat="1" ht="12.75" customHeight="1">
      <c r="A253" s="1058"/>
      <c r="B253" s="1050"/>
      <c r="C253" s="1051"/>
      <c r="D253" s="1052"/>
      <c r="E253" s="1053"/>
      <c r="F253" s="1054"/>
      <c r="G253" s="1055"/>
      <c r="H253" s="1056"/>
    </row>
    <row r="254" spans="1:8" s="1057" customFormat="1" ht="25.5" customHeight="1">
      <c r="A254" s="1058" t="s">
        <v>161</v>
      </c>
      <c r="B254" s="1050">
        <v>85</v>
      </c>
      <c r="C254" s="1051" t="s">
        <v>1007</v>
      </c>
      <c r="D254" s="1052" t="s">
        <v>10</v>
      </c>
      <c r="E254" s="1053">
        <v>1</v>
      </c>
      <c r="F254" s="1054"/>
      <c r="G254" s="1055"/>
      <c r="H254" s="1056"/>
    </row>
    <row r="255" spans="1:8" s="1057" customFormat="1" ht="12.75" customHeight="1">
      <c r="A255" s="1058"/>
      <c r="B255" s="1050"/>
      <c r="C255" s="1051"/>
      <c r="D255" s="1052"/>
      <c r="E255" s="1053"/>
      <c r="F255" s="1054"/>
      <c r="G255" s="1055"/>
      <c r="H255" s="1056"/>
    </row>
    <row r="256" spans="1:8" s="1057" customFormat="1" ht="25.5" customHeight="1">
      <c r="A256" s="1058" t="s">
        <v>161</v>
      </c>
      <c r="B256" s="1050">
        <v>86</v>
      </c>
      <c r="C256" s="1051" t="s">
        <v>1008</v>
      </c>
      <c r="D256" s="1052" t="s">
        <v>10</v>
      </c>
      <c r="E256" s="1053">
        <v>1</v>
      </c>
      <c r="F256" s="1054"/>
      <c r="G256" s="1055"/>
      <c r="H256" s="1056"/>
    </row>
    <row r="257" spans="1:8" s="1057" customFormat="1" ht="12.75" customHeight="1">
      <c r="A257" s="1058"/>
      <c r="B257" s="1050"/>
      <c r="C257" s="1051"/>
      <c r="D257" s="1052"/>
      <c r="E257" s="1053"/>
      <c r="F257" s="1054"/>
      <c r="G257" s="1055"/>
      <c r="H257" s="1056"/>
    </row>
    <row r="258" spans="1:8" s="1057" customFormat="1" ht="25.5" customHeight="1">
      <c r="A258" s="1058" t="s">
        <v>161</v>
      </c>
      <c r="B258" s="1050"/>
      <c r="C258" s="1051" t="s">
        <v>1009</v>
      </c>
      <c r="D258" s="1052" t="s">
        <v>905</v>
      </c>
      <c r="E258" s="1053">
        <v>0</v>
      </c>
      <c r="F258" s="1054"/>
      <c r="G258" s="1055"/>
      <c r="H258" s="1056"/>
    </row>
    <row r="259" spans="1:8" s="1057" customFormat="1" ht="25.5" customHeight="1">
      <c r="A259" s="1058" t="s">
        <v>161</v>
      </c>
      <c r="B259" s="1050">
        <v>87</v>
      </c>
      <c r="C259" s="1051" t="s">
        <v>1010</v>
      </c>
      <c r="D259" s="1052" t="s">
        <v>10</v>
      </c>
      <c r="E259" s="1053">
        <v>1</v>
      </c>
      <c r="F259" s="1054"/>
      <c r="G259" s="1055"/>
      <c r="H259" s="1056"/>
    </row>
    <row r="260" spans="1:8" s="1057" customFormat="1" ht="12.75" customHeight="1">
      <c r="A260" s="1058"/>
      <c r="B260" s="1050"/>
      <c r="C260" s="1051"/>
      <c r="D260" s="1052"/>
      <c r="E260" s="1053"/>
      <c r="F260" s="1054"/>
      <c r="G260" s="1055"/>
      <c r="H260" s="1056"/>
    </row>
    <row r="261" spans="1:8" s="1057" customFormat="1" ht="25.5" customHeight="1">
      <c r="A261" s="1058" t="s">
        <v>161</v>
      </c>
      <c r="B261" s="1050">
        <v>88</v>
      </c>
      <c r="C261" s="1051" t="s">
        <v>1011</v>
      </c>
      <c r="D261" s="1052" t="s">
        <v>10</v>
      </c>
      <c r="E261" s="1053">
        <v>1</v>
      </c>
      <c r="F261" s="1054"/>
      <c r="G261" s="1055"/>
      <c r="H261" s="1056"/>
    </row>
    <row r="262" spans="1:8" s="1057" customFormat="1" ht="12.75" customHeight="1">
      <c r="A262" s="1058"/>
      <c r="B262" s="1050"/>
      <c r="C262" s="1051"/>
      <c r="D262" s="1052"/>
      <c r="E262" s="1053"/>
      <c r="F262" s="1054"/>
      <c r="G262" s="1055"/>
      <c r="H262" s="1056"/>
    </row>
    <row r="263" spans="1:8" s="1057" customFormat="1" ht="25.5" customHeight="1">
      <c r="A263" s="1058" t="s">
        <v>161</v>
      </c>
      <c r="B263" s="1050">
        <v>89</v>
      </c>
      <c r="C263" s="1051" t="s">
        <v>1012</v>
      </c>
      <c r="D263" s="1052" t="s">
        <v>10</v>
      </c>
      <c r="E263" s="1053">
        <v>1</v>
      </c>
      <c r="F263" s="1054"/>
      <c r="G263" s="1055"/>
      <c r="H263" s="1056"/>
    </row>
    <row r="264" spans="1:8" s="1057" customFormat="1" ht="12.75" customHeight="1">
      <c r="A264" s="1058"/>
      <c r="B264" s="1050"/>
      <c r="C264" s="1051"/>
      <c r="D264" s="1052"/>
      <c r="E264" s="1053"/>
      <c r="F264" s="1054"/>
      <c r="G264" s="1055"/>
      <c r="H264" s="1056"/>
    </row>
    <row r="265" spans="1:8" s="1057" customFormat="1" ht="25.5" customHeight="1">
      <c r="A265" s="1058" t="s">
        <v>161</v>
      </c>
      <c r="B265" s="1050">
        <v>90</v>
      </c>
      <c r="C265" s="1051" t="s">
        <v>1013</v>
      </c>
      <c r="D265" s="1052" t="s">
        <v>10</v>
      </c>
      <c r="E265" s="1053">
        <v>1</v>
      </c>
      <c r="F265" s="1054"/>
      <c r="G265" s="1055"/>
      <c r="H265" s="1056"/>
    </row>
    <row r="266" spans="1:8" s="1057" customFormat="1" ht="12.75" customHeight="1">
      <c r="A266" s="1058"/>
      <c r="B266" s="1050"/>
      <c r="C266" s="1051"/>
      <c r="D266" s="1052"/>
      <c r="E266" s="1053"/>
      <c r="F266" s="1054"/>
      <c r="G266" s="1055"/>
      <c r="H266" s="1056"/>
    </row>
    <row r="267" spans="1:8" s="1057" customFormat="1" ht="25.5" customHeight="1">
      <c r="A267" s="1058" t="s">
        <v>161</v>
      </c>
      <c r="B267" s="1050"/>
      <c r="C267" s="1051" t="s">
        <v>1014</v>
      </c>
      <c r="D267" s="1052" t="s">
        <v>905</v>
      </c>
      <c r="E267" s="1053">
        <v>0</v>
      </c>
      <c r="F267" s="1054"/>
      <c r="G267" s="1055"/>
      <c r="H267" s="1056"/>
    </row>
    <row r="268" spans="1:8" s="1057" customFormat="1" ht="25.5" customHeight="1">
      <c r="A268" s="1058" t="s">
        <v>161</v>
      </c>
      <c r="B268" s="1050">
        <v>91</v>
      </c>
      <c r="C268" s="1051" t="s">
        <v>1015</v>
      </c>
      <c r="D268" s="1052" t="s">
        <v>10</v>
      </c>
      <c r="E268" s="1053">
        <v>1</v>
      </c>
      <c r="F268" s="1054"/>
      <c r="G268" s="1055"/>
      <c r="H268" s="1056"/>
    </row>
    <row r="269" spans="1:8" s="1057" customFormat="1" ht="12.75" customHeight="1">
      <c r="A269" s="1058"/>
      <c r="B269" s="1050"/>
      <c r="C269" s="1051"/>
      <c r="D269" s="1052"/>
      <c r="E269" s="1053"/>
      <c r="F269" s="1054"/>
      <c r="G269" s="1055"/>
      <c r="H269" s="1056"/>
    </row>
    <row r="270" spans="1:8" s="1057" customFormat="1" ht="25.5" customHeight="1">
      <c r="A270" s="1058" t="s">
        <v>161</v>
      </c>
      <c r="B270" s="1050">
        <v>92</v>
      </c>
      <c r="C270" s="1051" t="s">
        <v>1016</v>
      </c>
      <c r="D270" s="1052" t="s">
        <v>10</v>
      </c>
      <c r="E270" s="1053">
        <v>1</v>
      </c>
      <c r="F270" s="1054"/>
      <c r="G270" s="1055"/>
      <c r="H270" s="1056"/>
    </row>
    <row r="271" spans="1:8" s="1057" customFormat="1" ht="12.75" customHeight="1">
      <c r="A271" s="1058"/>
      <c r="B271" s="1050"/>
      <c r="C271" s="1051"/>
      <c r="D271" s="1052"/>
      <c r="E271" s="1053"/>
      <c r="F271" s="1054"/>
      <c r="G271" s="1055"/>
      <c r="H271" s="1056"/>
    </row>
    <row r="272" spans="1:8" s="1057" customFormat="1" ht="25.5" customHeight="1">
      <c r="A272" s="1058" t="s">
        <v>161</v>
      </c>
      <c r="B272" s="1050">
        <v>93</v>
      </c>
      <c r="C272" s="1051" t="s">
        <v>1017</v>
      </c>
      <c r="D272" s="1052" t="s">
        <v>10</v>
      </c>
      <c r="E272" s="1053">
        <v>1</v>
      </c>
      <c r="F272" s="1054"/>
      <c r="G272" s="1055"/>
      <c r="H272" s="1056"/>
    </row>
    <row r="273" spans="1:8" s="1057" customFormat="1" ht="12.75" customHeight="1">
      <c r="A273" s="1058"/>
      <c r="B273" s="1050"/>
      <c r="C273" s="1051"/>
      <c r="D273" s="1052"/>
      <c r="E273" s="1053"/>
      <c r="F273" s="1054"/>
      <c r="G273" s="1055"/>
      <c r="H273" s="1056"/>
    </row>
    <row r="274" spans="1:8" s="1057" customFormat="1" ht="25.5" customHeight="1">
      <c r="A274" s="1058" t="s">
        <v>161</v>
      </c>
      <c r="B274" s="1050">
        <v>94</v>
      </c>
      <c r="C274" s="1051" t="s">
        <v>1018</v>
      </c>
      <c r="D274" s="1052" t="s">
        <v>10</v>
      </c>
      <c r="E274" s="1053">
        <v>1</v>
      </c>
      <c r="F274" s="1054"/>
      <c r="G274" s="1055"/>
      <c r="H274" s="1056"/>
    </row>
    <row r="275" spans="1:8" s="1057" customFormat="1" ht="12.75" customHeight="1">
      <c r="A275" s="1058"/>
      <c r="B275" s="1050"/>
      <c r="C275" s="1051"/>
      <c r="D275" s="1052"/>
      <c r="E275" s="1053"/>
      <c r="F275" s="1054"/>
      <c r="G275" s="1055"/>
      <c r="H275" s="1056"/>
    </row>
    <row r="276" spans="1:8" s="1057" customFormat="1" ht="25.5" customHeight="1">
      <c r="A276" s="1058" t="s">
        <v>161</v>
      </c>
      <c r="B276" s="1050"/>
      <c r="C276" s="1051" t="s">
        <v>1019</v>
      </c>
      <c r="D276" s="1052" t="s">
        <v>905</v>
      </c>
      <c r="E276" s="1053">
        <v>0</v>
      </c>
      <c r="F276" s="1054"/>
      <c r="G276" s="1055"/>
      <c r="H276" s="1056"/>
    </row>
    <row r="277" spans="1:8" s="1057" customFormat="1" ht="25.5" customHeight="1">
      <c r="A277" s="1058" t="s">
        <v>161</v>
      </c>
      <c r="B277" s="1050">
        <v>95</v>
      </c>
      <c r="C277" s="1051" t="s">
        <v>1020</v>
      </c>
      <c r="D277" s="1052" t="s">
        <v>10</v>
      </c>
      <c r="E277" s="1053">
        <v>1</v>
      </c>
      <c r="F277" s="1054"/>
      <c r="G277" s="1055"/>
      <c r="H277" s="1056"/>
    </row>
    <row r="278" spans="1:8" s="1057" customFormat="1" ht="12.75" customHeight="1">
      <c r="A278" s="1058"/>
      <c r="B278" s="1050"/>
      <c r="C278" s="1051"/>
      <c r="D278" s="1052"/>
      <c r="E278" s="1053"/>
      <c r="F278" s="1054"/>
      <c r="G278" s="1055"/>
      <c r="H278" s="1056"/>
    </row>
    <row r="279" spans="1:8" s="1057" customFormat="1" ht="25.5" customHeight="1">
      <c r="A279" s="1058" t="s">
        <v>161</v>
      </c>
      <c r="B279" s="1050">
        <v>96</v>
      </c>
      <c r="C279" s="1051" t="s">
        <v>1021</v>
      </c>
      <c r="D279" s="1052" t="s">
        <v>10</v>
      </c>
      <c r="E279" s="1053">
        <v>1</v>
      </c>
      <c r="F279" s="1054"/>
      <c r="G279" s="1055"/>
      <c r="H279" s="1056"/>
    </row>
    <row r="280" spans="1:8" s="1057" customFormat="1" ht="12.75" customHeight="1">
      <c r="A280" s="1058"/>
      <c r="B280" s="1050"/>
      <c r="C280" s="1051"/>
      <c r="D280" s="1052"/>
      <c r="E280" s="1053"/>
      <c r="F280" s="1054"/>
      <c r="G280" s="1055"/>
      <c r="H280" s="1056"/>
    </row>
    <row r="281" spans="1:8" s="1057" customFormat="1" ht="25.5" customHeight="1">
      <c r="A281" s="1058" t="s">
        <v>161</v>
      </c>
      <c r="B281" s="1050">
        <v>97</v>
      </c>
      <c r="C281" s="1051" t="s">
        <v>1022</v>
      </c>
      <c r="D281" s="1052" t="s">
        <v>10</v>
      </c>
      <c r="E281" s="1053">
        <v>1</v>
      </c>
      <c r="F281" s="1054"/>
      <c r="G281" s="1055"/>
      <c r="H281" s="1056"/>
    </row>
    <row r="282" spans="1:8" s="1057" customFormat="1" ht="12.75" customHeight="1">
      <c r="A282" s="1058"/>
      <c r="B282" s="1050"/>
      <c r="C282" s="1051"/>
      <c r="D282" s="1052"/>
      <c r="E282" s="1053"/>
      <c r="F282" s="1054"/>
      <c r="G282" s="1055"/>
      <c r="H282" s="1056"/>
    </row>
    <row r="283" spans="1:8" s="1057" customFormat="1" ht="25.5" customHeight="1">
      <c r="A283" s="1058" t="s">
        <v>161</v>
      </c>
      <c r="B283" s="1050">
        <v>98</v>
      </c>
      <c r="C283" s="1051" t="s">
        <v>1023</v>
      </c>
      <c r="D283" s="1052" t="s">
        <v>10</v>
      </c>
      <c r="E283" s="1053">
        <v>1</v>
      </c>
      <c r="F283" s="1054"/>
      <c r="G283" s="1055"/>
      <c r="H283" s="1056"/>
    </row>
    <row r="284" spans="1:8" s="1057" customFormat="1" ht="12.75" customHeight="1">
      <c r="A284" s="1058"/>
      <c r="B284" s="1050"/>
      <c r="C284" s="1051"/>
      <c r="D284" s="1052"/>
      <c r="E284" s="1053"/>
      <c r="F284" s="1054"/>
      <c r="G284" s="1055"/>
      <c r="H284" s="1056"/>
    </row>
    <row r="285" spans="1:8" s="1057" customFormat="1" ht="25.5" customHeight="1">
      <c r="A285" s="1058" t="s">
        <v>161</v>
      </c>
      <c r="B285" s="1050">
        <v>99</v>
      </c>
      <c r="C285" s="1051" t="s">
        <v>1024</v>
      </c>
      <c r="D285" s="1052" t="s">
        <v>10</v>
      </c>
      <c r="E285" s="1053">
        <v>1</v>
      </c>
      <c r="F285" s="1054"/>
      <c r="G285" s="1055"/>
      <c r="H285" s="1056"/>
    </row>
    <row r="286" spans="1:8" s="1057" customFormat="1" ht="12.75" customHeight="1">
      <c r="A286" s="1058"/>
      <c r="B286" s="1050"/>
      <c r="C286" s="1051"/>
      <c r="D286" s="1052"/>
      <c r="E286" s="1053"/>
      <c r="F286" s="1054"/>
      <c r="G286" s="1055"/>
      <c r="H286" s="1056"/>
    </row>
    <row r="287" spans="1:8" s="1057" customFormat="1" ht="25.5" customHeight="1">
      <c r="A287" s="1058" t="s">
        <v>161</v>
      </c>
      <c r="B287" s="1050">
        <v>100</v>
      </c>
      <c r="C287" s="1051" t="s">
        <v>1025</v>
      </c>
      <c r="D287" s="1052" t="s">
        <v>10</v>
      </c>
      <c r="E287" s="1053">
        <v>1</v>
      </c>
      <c r="F287" s="1054"/>
      <c r="G287" s="1055"/>
      <c r="H287" s="1056"/>
    </row>
    <row r="288" spans="1:8" s="1057" customFormat="1" ht="12.75" customHeight="1">
      <c r="A288" s="1058"/>
      <c r="B288" s="1050"/>
      <c r="C288" s="1051"/>
      <c r="D288" s="1052"/>
      <c r="E288" s="1053"/>
      <c r="F288" s="1054"/>
      <c r="G288" s="1055"/>
      <c r="H288" s="1056"/>
    </row>
    <row r="289" spans="1:8" s="1057" customFormat="1" ht="25.5" customHeight="1">
      <c r="A289" s="1058" t="s">
        <v>161</v>
      </c>
      <c r="B289" s="1050">
        <v>101</v>
      </c>
      <c r="C289" s="1051" t="s">
        <v>1026</v>
      </c>
      <c r="D289" s="1052" t="s">
        <v>10</v>
      </c>
      <c r="E289" s="1053">
        <v>1</v>
      </c>
      <c r="F289" s="1054"/>
      <c r="G289" s="1055"/>
      <c r="H289" s="1056"/>
    </row>
    <row r="290" spans="1:8" s="1057" customFormat="1" ht="12.75" customHeight="1">
      <c r="A290" s="1058"/>
      <c r="B290" s="1050"/>
      <c r="C290" s="1051"/>
      <c r="D290" s="1052"/>
      <c r="E290" s="1053"/>
      <c r="F290" s="1054"/>
      <c r="G290" s="1055"/>
      <c r="H290" s="1056"/>
    </row>
    <row r="291" spans="1:8" s="1057" customFormat="1" ht="25.5" customHeight="1">
      <c r="A291" s="1058" t="s">
        <v>161</v>
      </c>
      <c r="B291" s="1050">
        <v>102</v>
      </c>
      <c r="C291" s="1051" t="s">
        <v>1027</v>
      </c>
      <c r="D291" s="1052" t="s">
        <v>10</v>
      </c>
      <c r="E291" s="1053">
        <v>1</v>
      </c>
      <c r="F291" s="1054"/>
      <c r="G291" s="1055"/>
      <c r="H291" s="1056"/>
    </row>
    <row r="292" spans="1:8" s="1057" customFormat="1" ht="12.75" customHeight="1">
      <c r="A292" s="1058"/>
      <c r="B292" s="1050"/>
      <c r="C292" s="1051"/>
      <c r="D292" s="1052"/>
      <c r="E292" s="1053"/>
      <c r="F292" s="1054"/>
      <c r="G292" s="1055"/>
      <c r="H292" s="1056"/>
    </row>
    <row r="293" spans="1:8" s="1057" customFormat="1" ht="25.5" customHeight="1">
      <c r="A293" s="1058" t="s">
        <v>161</v>
      </c>
      <c r="B293" s="1050">
        <v>103</v>
      </c>
      <c r="C293" s="1051" t="s">
        <v>1028</v>
      </c>
      <c r="D293" s="1052" t="s">
        <v>10</v>
      </c>
      <c r="E293" s="1053">
        <v>1</v>
      </c>
      <c r="F293" s="1054"/>
      <c r="G293" s="1055"/>
      <c r="H293" s="1056"/>
    </row>
    <row r="294" spans="1:8" s="1057" customFormat="1" ht="12.75" customHeight="1">
      <c r="A294" s="1058"/>
      <c r="B294" s="1050"/>
      <c r="C294" s="1051"/>
      <c r="D294" s="1052"/>
      <c r="E294" s="1053"/>
      <c r="F294" s="1054"/>
      <c r="G294" s="1055"/>
      <c r="H294" s="1056"/>
    </row>
    <row r="295" spans="1:8" s="1057" customFormat="1" ht="25.5" customHeight="1">
      <c r="A295" s="1058" t="s">
        <v>161</v>
      </c>
      <c r="B295" s="1050">
        <v>104</v>
      </c>
      <c r="C295" s="1051" t="s">
        <v>1029</v>
      </c>
      <c r="D295" s="1052" t="s">
        <v>10</v>
      </c>
      <c r="E295" s="1053">
        <v>1</v>
      </c>
      <c r="F295" s="1054"/>
      <c r="G295" s="1055"/>
      <c r="H295" s="1056"/>
    </row>
    <row r="296" spans="1:8" s="1057" customFormat="1" ht="12.75" customHeight="1">
      <c r="A296" s="1058"/>
      <c r="B296" s="1050"/>
      <c r="C296" s="1051"/>
      <c r="D296" s="1052"/>
      <c r="E296" s="1053"/>
      <c r="F296" s="1054"/>
      <c r="G296" s="1055"/>
      <c r="H296" s="1056"/>
    </row>
    <row r="297" spans="1:8" s="1057" customFormat="1" ht="25.5" customHeight="1">
      <c r="A297" s="1058" t="s">
        <v>161</v>
      </c>
      <c r="B297" s="1050">
        <v>105</v>
      </c>
      <c r="C297" s="1051" t="s">
        <v>1030</v>
      </c>
      <c r="D297" s="1052" t="s">
        <v>10</v>
      </c>
      <c r="E297" s="1053">
        <v>1</v>
      </c>
      <c r="F297" s="1054"/>
      <c r="G297" s="1055"/>
      <c r="H297" s="1056"/>
    </row>
    <row r="298" spans="1:8" s="1057" customFormat="1" ht="12.75" customHeight="1">
      <c r="A298" s="1058"/>
      <c r="B298" s="1050"/>
      <c r="C298" s="1051"/>
      <c r="D298" s="1052"/>
      <c r="E298" s="1053"/>
      <c r="F298" s="1054"/>
      <c r="G298" s="1055"/>
      <c r="H298" s="1056"/>
    </row>
    <row r="299" spans="1:8" s="1057" customFormat="1" ht="25.5" customHeight="1">
      <c r="A299" s="1058" t="s">
        <v>161</v>
      </c>
      <c r="B299" s="1050"/>
      <c r="C299" s="1051" t="s">
        <v>1031</v>
      </c>
      <c r="D299" s="1052" t="s">
        <v>905</v>
      </c>
      <c r="E299" s="1053">
        <v>0</v>
      </c>
      <c r="F299" s="1054"/>
      <c r="G299" s="1055"/>
      <c r="H299" s="1056"/>
    </row>
    <row r="300" spans="1:8" s="1057" customFormat="1" ht="25.5" customHeight="1">
      <c r="A300" s="1058" t="s">
        <v>161</v>
      </c>
      <c r="B300" s="1050">
        <v>106</v>
      </c>
      <c r="C300" s="1051" t="s">
        <v>1032</v>
      </c>
      <c r="D300" s="1052" t="s">
        <v>10</v>
      </c>
      <c r="E300" s="1053">
        <v>1</v>
      </c>
      <c r="F300" s="1054"/>
      <c r="G300" s="1055"/>
      <c r="H300" s="1056"/>
    </row>
    <row r="301" spans="1:8" s="1057" customFormat="1" ht="12.75" customHeight="1">
      <c r="A301" s="1058"/>
      <c r="B301" s="1050"/>
      <c r="C301" s="1051"/>
      <c r="D301" s="1052"/>
      <c r="E301" s="1053"/>
      <c r="F301" s="1054"/>
      <c r="G301" s="1055"/>
      <c r="H301" s="1056"/>
    </row>
    <row r="302" spans="1:8" s="1057" customFormat="1" ht="25.5" customHeight="1">
      <c r="A302" s="1058" t="s">
        <v>161</v>
      </c>
      <c r="B302" s="1050">
        <v>107</v>
      </c>
      <c r="C302" s="1051" t="s">
        <v>1033</v>
      </c>
      <c r="D302" s="1052" t="s">
        <v>10</v>
      </c>
      <c r="E302" s="1053">
        <v>1</v>
      </c>
      <c r="F302" s="1054"/>
      <c r="G302" s="1055"/>
      <c r="H302" s="1056"/>
    </row>
    <row r="303" spans="1:8" s="1057" customFormat="1" ht="38.25" customHeight="1">
      <c r="A303" s="1058" t="s">
        <v>161</v>
      </c>
      <c r="B303" s="1050"/>
      <c r="C303" s="1051" t="s">
        <v>1034</v>
      </c>
      <c r="D303" s="1052"/>
      <c r="E303" s="1053">
        <v>0</v>
      </c>
      <c r="F303" s="1054"/>
      <c r="G303" s="1055"/>
      <c r="H303" s="1056"/>
    </row>
    <row r="304" spans="1:8" s="1057" customFormat="1" ht="12.75" customHeight="1">
      <c r="A304" s="1058"/>
      <c r="B304" s="1050"/>
      <c r="C304" s="1051"/>
      <c r="D304" s="1052"/>
      <c r="E304" s="1053"/>
      <c r="F304" s="1054"/>
      <c r="G304" s="1055"/>
      <c r="H304" s="1056"/>
    </row>
    <row r="305" spans="1:8" s="1057" customFormat="1" ht="25.5" customHeight="1">
      <c r="A305" s="1058" t="s">
        <v>161</v>
      </c>
      <c r="B305" s="1050">
        <v>108</v>
      </c>
      <c r="C305" s="1051" t="s">
        <v>1035</v>
      </c>
      <c r="D305" s="1052" t="s">
        <v>10</v>
      </c>
      <c r="E305" s="1053">
        <v>1</v>
      </c>
      <c r="F305" s="1054"/>
      <c r="G305" s="1055"/>
      <c r="H305" s="1056"/>
    </row>
    <row r="306" spans="1:8" s="1057" customFormat="1" ht="12.75" customHeight="1">
      <c r="A306" s="1058"/>
      <c r="B306" s="1050"/>
      <c r="C306" s="1051"/>
      <c r="D306" s="1052"/>
      <c r="E306" s="1053"/>
      <c r="F306" s="1054"/>
      <c r="G306" s="1055"/>
      <c r="H306" s="1056"/>
    </row>
    <row r="307" spans="1:8" s="1057" customFormat="1" ht="25.5" customHeight="1">
      <c r="A307" s="1058" t="s">
        <v>161</v>
      </c>
      <c r="B307" s="1050">
        <v>109</v>
      </c>
      <c r="C307" s="1051" t="s">
        <v>1036</v>
      </c>
      <c r="D307" s="1052" t="s">
        <v>10</v>
      </c>
      <c r="E307" s="1053">
        <v>1</v>
      </c>
      <c r="F307" s="1054"/>
      <c r="G307" s="1055"/>
      <c r="H307" s="1056"/>
    </row>
    <row r="308" spans="1:8" s="1057" customFormat="1" ht="12.75" customHeight="1">
      <c r="A308" s="1058"/>
      <c r="B308" s="1050"/>
      <c r="C308" s="1051"/>
      <c r="D308" s="1052"/>
      <c r="E308" s="1053"/>
      <c r="F308" s="1054"/>
      <c r="G308" s="1055"/>
      <c r="H308" s="1056"/>
    </row>
    <row r="309" spans="1:8" s="1057" customFormat="1" ht="25.5" customHeight="1">
      <c r="A309" s="1058" t="s">
        <v>161</v>
      </c>
      <c r="B309" s="1050"/>
      <c r="C309" s="1051" t="s">
        <v>1037</v>
      </c>
      <c r="D309" s="1052" t="s">
        <v>905</v>
      </c>
      <c r="E309" s="1053">
        <v>0</v>
      </c>
      <c r="F309" s="1054"/>
      <c r="G309" s="1055"/>
      <c r="H309" s="1056"/>
    </row>
    <row r="310" spans="1:8" s="1057" customFormat="1" ht="25.5" customHeight="1">
      <c r="A310" s="1058" t="s">
        <v>161</v>
      </c>
      <c r="B310" s="1050">
        <v>110</v>
      </c>
      <c r="C310" s="1051" t="s">
        <v>1038</v>
      </c>
      <c r="D310" s="1052" t="s">
        <v>10</v>
      </c>
      <c r="E310" s="1053">
        <v>1</v>
      </c>
      <c r="F310" s="1054"/>
      <c r="G310" s="1055"/>
      <c r="H310" s="1056"/>
    </row>
    <row r="311" spans="1:8" s="1057" customFormat="1" ht="12.75" customHeight="1">
      <c r="A311" s="1058"/>
      <c r="B311" s="1050"/>
      <c r="C311" s="1051"/>
      <c r="D311" s="1052"/>
      <c r="E311" s="1053"/>
      <c r="F311" s="1054"/>
      <c r="G311" s="1055"/>
      <c r="H311" s="1056"/>
    </row>
    <row r="312" spans="1:8" s="1057" customFormat="1" ht="25.5" customHeight="1">
      <c r="A312" s="1058" t="s">
        <v>161</v>
      </c>
      <c r="B312" s="1050">
        <v>111</v>
      </c>
      <c r="C312" s="1051" t="s">
        <v>1039</v>
      </c>
      <c r="D312" s="1052" t="s">
        <v>10</v>
      </c>
      <c r="E312" s="1053">
        <v>1</v>
      </c>
      <c r="F312" s="1054"/>
      <c r="G312" s="1055"/>
      <c r="H312" s="1056"/>
    </row>
    <row r="313" spans="1:8" s="1057" customFormat="1" ht="12.75" customHeight="1">
      <c r="A313" s="1058"/>
      <c r="B313" s="1050"/>
      <c r="C313" s="1051"/>
      <c r="D313" s="1052"/>
      <c r="E313" s="1053"/>
      <c r="F313" s="1054"/>
      <c r="G313" s="1055"/>
      <c r="H313" s="1056"/>
    </row>
    <row r="314" spans="1:8" s="1057" customFormat="1" ht="25.5" customHeight="1">
      <c r="A314" s="1058" t="s">
        <v>161</v>
      </c>
      <c r="B314" s="1050">
        <v>112</v>
      </c>
      <c r="C314" s="1051" t="s">
        <v>1040</v>
      </c>
      <c r="D314" s="1052" t="s">
        <v>10</v>
      </c>
      <c r="E314" s="1053">
        <v>1</v>
      </c>
      <c r="F314" s="1054"/>
      <c r="G314" s="1055"/>
      <c r="H314" s="1056"/>
    </row>
    <row r="315" spans="1:8" s="1057" customFormat="1" ht="12.75" customHeight="1">
      <c r="A315" s="1058"/>
      <c r="B315" s="1050"/>
      <c r="C315" s="1051"/>
      <c r="D315" s="1052"/>
      <c r="E315" s="1053"/>
      <c r="F315" s="1054"/>
      <c r="G315" s="1055"/>
      <c r="H315" s="1056"/>
    </row>
    <row r="316" spans="1:8" s="1057" customFormat="1" ht="25.5" customHeight="1">
      <c r="A316" s="1058" t="s">
        <v>161</v>
      </c>
      <c r="B316" s="1050">
        <v>113</v>
      </c>
      <c r="C316" s="1051" t="s">
        <v>1041</v>
      </c>
      <c r="D316" s="1052" t="s">
        <v>10</v>
      </c>
      <c r="E316" s="1053">
        <v>1</v>
      </c>
      <c r="F316" s="1054"/>
      <c r="G316" s="1055"/>
      <c r="H316" s="1056"/>
    </row>
    <row r="317" spans="1:8" s="1057" customFormat="1" ht="12.75" customHeight="1">
      <c r="A317" s="1058"/>
      <c r="B317" s="1050"/>
      <c r="C317" s="1051"/>
      <c r="D317" s="1052"/>
      <c r="E317" s="1053"/>
      <c r="F317" s="1054"/>
      <c r="G317" s="1055"/>
      <c r="H317" s="1056"/>
    </row>
    <row r="318" spans="1:8" s="1057" customFormat="1" ht="25.5" customHeight="1">
      <c r="A318" s="1058" t="s">
        <v>161</v>
      </c>
      <c r="B318" s="1050">
        <v>114</v>
      </c>
      <c r="C318" s="1051" t="s">
        <v>1042</v>
      </c>
      <c r="D318" s="1052" t="s">
        <v>10</v>
      </c>
      <c r="E318" s="1053">
        <v>1</v>
      </c>
      <c r="F318" s="1054"/>
      <c r="G318" s="1055"/>
      <c r="H318" s="1056"/>
    </row>
    <row r="319" spans="1:8" s="1057" customFormat="1" ht="12.75" customHeight="1">
      <c r="A319" s="1058"/>
      <c r="B319" s="1050"/>
      <c r="C319" s="1051"/>
      <c r="D319" s="1052"/>
      <c r="E319" s="1053"/>
      <c r="F319" s="1054"/>
      <c r="G319" s="1055"/>
      <c r="H319" s="1056"/>
    </row>
    <row r="320" spans="1:8" s="1057" customFormat="1" ht="25.5" customHeight="1">
      <c r="A320" s="1058" t="s">
        <v>161</v>
      </c>
      <c r="B320" s="1050">
        <v>115</v>
      </c>
      <c r="C320" s="1051" t="s">
        <v>1043</v>
      </c>
      <c r="D320" s="1052" t="s">
        <v>10</v>
      </c>
      <c r="E320" s="1053">
        <v>1</v>
      </c>
      <c r="F320" s="1054"/>
      <c r="G320" s="1055"/>
      <c r="H320" s="1056"/>
    </row>
    <row r="321" spans="1:8" s="1057" customFormat="1" ht="12.75" customHeight="1">
      <c r="A321" s="1058"/>
      <c r="B321" s="1050"/>
      <c r="C321" s="1051"/>
      <c r="D321" s="1052"/>
      <c r="E321" s="1053"/>
      <c r="F321" s="1054"/>
      <c r="G321" s="1055"/>
      <c r="H321" s="1056"/>
    </row>
    <row r="322" spans="1:8" s="1057" customFormat="1" ht="25.5" customHeight="1">
      <c r="A322" s="1058" t="s">
        <v>161</v>
      </c>
      <c r="B322" s="1050">
        <v>116</v>
      </c>
      <c r="C322" s="1051" t="s">
        <v>1044</v>
      </c>
      <c r="D322" s="1052" t="s">
        <v>10</v>
      </c>
      <c r="E322" s="1053">
        <v>1</v>
      </c>
      <c r="F322" s="1054"/>
      <c r="G322" s="1055"/>
      <c r="H322" s="1056"/>
    </row>
    <row r="323" spans="1:8" s="1057" customFormat="1" ht="12.75" customHeight="1">
      <c r="A323" s="1058"/>
      <c r="B323" s="1050"/>
      <c r="C323" s="1051"/>
      <c r="D323" s="1052"/>
      <c r="E323" s="1053"/>
      <c r="F323" s="1054"/>
      <c r="G323" s="1055"/>
      <c r="H323" s="1056"/>
    </row>
    <row r="324" spans="1:8" s="1057" customFormat="1" ht="25.5" customHeight="1">
      <c r="A324" s="1058" t="s">
        <v>161</v>
      </c>
      <c r="B324" s="1050">
        <v>117</v>
      </c>
      <c r="C324" s="1051" t="s">
        <v>1045</v>
      </c>
      <c r="D324" s="1052" t="s">
        <v>10</v>
      </c>
      <c r="E324" s="1053">
        <v>1</v>
      </c>
      <c r="F324" s="1054"/>
      <c r="G324" s="1055"/>
      <c r="H324" s="1056"/>
    </row>
    <row r="325" spans="1:8" s="1057" customFormat="1" ht="51" customHeight="1">
      <c r="A325" s="1058" t="s">
        <v>161</v>
      </c>
      <c r="B325" s="1050"/>
      <c r="C325" s="1051" t="s">
        <v>1046</v>
      </c>
      <c r="D325" s="1052"/>
      <c r="E325" s="1053">
        <v>0</v>
      </c>
      <c r="F325" s="1054"/>
      <c r="G325" s="1055"/>
      <c r="H325" s="1056"/>
    </row>
    <row r="326" spans="1:8" s="1057" customFormat="1" ht="12.75" customHeight="1">
      <c r="A326" s="1058"/>
      <c r="B326" s="1050"/>
      <c r="C326" s="1051"/>
      <c r="D326" s="1052"/>
      <c r="E326" s="1053"/>
      <c r="F326" s="1054"/>
      <c r="G326" s="1055"/>
      <c r="H326" s="1056"/>
    </row>
    <row r="327" spans="1:8" s="1057" customFormat="1" ht="25.5" customHeight="1">
      <c r="A327" s="1058" t="s">
        <v>161</v>
      </c>
      <c r="B327" s="1050"/>
      <c r="C327" s="1051" t="s">
        <v>1047</v>
      </c>
      <c r="D327" s="1052" t="s">
        <v>905</v>
      </c>
      <c r="E327" s="1053">
        <v>0</v>
      </c>
      <c r="F327" s="1054"/>
      <c r="G327" s="1055"/>
      <c r="H327" s="1056"/>
    </row>
    <row r="328" spans="1:8" s="1057" customFormat="1" ht="25.5" customHeight="1">
      <c r="A328" s="1058" t="s">
        <v>161</v>
      </c>
      <c r="B328" s="1050">
        <v>118</v>
      </c>
      <c r="C328" s="1051" t="s">
        <v>1048</v>
      </c>
      <c r="D328" s="1052" t="s">
        <v>10</v>
      </c>
      <c r="E328" s="1053">
        <v>1</v>
      </c>
      <c r="F328" s="1054"/>
      <c r="G328" s="1055"/>
      <c r="H328" s="1056"/>
    </row>
    <row r="329" spans="1:8" s="1057" customFormat="1" ht="12.75" customHeight="1">
      <c r="A329" s="1058"/>
      <c r="B329" s="1050"/>
      <c r="C329" s="1051"/>
      <c r="D329" s="1052"/>
      <c r="E329" s="1053"/>
      <c r="F329" s="1054"/>
      <c r="G329" s="1055"/>
      <c r="H329" s="1056"/>
    </row>
    <row r="330" spans="1:8" s="1057" customFormat="1" ht="25.5" customHeight="1">
      <c r="A330" s="1058" t="s">
        <v>161</v>
      </c>
      <c r="B330" s="1050">
        <v>119</v>
      </c>
      <c r="C330" s="1051" t="s">
        <v>1049</v>
      </c>
      <c r="D330" s="1052" t="s">
        <v>10</v>
      </c>
      <c r="E330" s="1053">
        <v>1</v>
      </c>
      <c r="F330" s="1054"/>
      <c r="G330" s="1055"/>
      <c r="H330" s="1056"/>
    </row>
    <row r="331" spans="1:8" s="1057" customFormat="1" ht="12.75" customHeight="1">
      <c r="A331" s="1058"/>
      <c r="B331" s="1050"/>
      <c r="C331" s="1051"/>
      <c r="D331" s="1052"/>
      <c r="E331" s="1053"/>
      <c r="F331" s="1054"/>
      <c r="G331" s="1055"/>
      <c r="H331" s="1056"/>
    </row>
    <row r="332" spans="1:8" s="1057" customFormat="1" ht="25.5" customHeight="1">
      <c r="A332" s="1058" t="s">
        <v>161</v>
      </c>
      <c r="B332" s="1050">
        <v>120</v>
      </c>
      <c r="C332" s="1051" t="s">
        <v>1050</v>
      </c>
      <c r="D332" s="1052" t="s">
        <v>10</v>
      </c>
      <c r="E332" s="1053">
        <v>1</v>
      </c>
      <c r="F332" s="1054"/>
      <c r="G332" s="1055"/>
      <c r="H332" s="1056"/>
    </row>
    <row r="333" spans="1:8" s="1057" customFormat="1" ht="12.75" customHeight="1">
      <c r="A333" s="1058"/>
      <c r="B333" s="1050"/>
      <c r="C333" s="1051"/>
      <c r="D333" s="1052"/>
      <c r="E333" s="1053"/>
      <c r="F333" s="1054"/>
      <c r="G333" s="1055"/>
      <c r="H333" s="1056"/>
    </row>
    <row r="334" spans="1:8" s="1057" customFormat="1" ht="25.5" customHeight="1">
      <c r="A334" s="1058" t="s">
        <v>161</v>
      </c>
      <c r="B334" s="1050">
        <v>121</v>
      </c>
      <c r="C334" s="1051" t="s">
        <v>1051</v>
      </c>
      <c r="D334" s="1052" t="s">
        <v>10</v>
      </c>
      <c r="E334" s="1053">
        <v>1</v>
      </c>
      <c r="F334" s="1054"/>
      <c r="G334" s="1055"/>
      <c r="H334" s="1056"/>
    </row>
    <row r="335" spans="1:8" s="1057" customFormat="1" ht="12.75" customHeight="1">
      <c r="A335" s="1058"/>
      <c r="B335" s="1050"/>
      <c r="C335" s="1051"/>
      <c r="D335" s="1052"/>
      <c r="E335" s="1053"/>
      <c r="F335" s="1054"/>
      <c r="G335" s="1055"/>
      <c r="H335" s="1056"/>
    </row>
    <row r="336" spans="1:8" s="1057" customFormat="1" ht="25.5" customHeight="1">
      <c r="A336" s="1058" t="s">
        <v>161</v>
      </c>
      <c r="B336" s="1050">
        <v>122</v>
      </c>
      <c r="C336" s="1051" t="s">
        <v>1052</v>
      </c>
      <c r="D336" s="1052" t="s">
        <v>10</v>
      </c>
      <c r="E336" s="1053">
        <v>1</v>
      </c>
      <c r="F336" s="1054"/>
      <c r="G336" s="1055"/>
      <c r="H336" s="1056"/>
    </row>
    <row r="337" spans="1:8" s="1057" customFormat="1" ht="12.75" customHeight="1">
      <c r="A337" s="1058"/>
      <c r="B337" s="1050"/>
      <c r="C337" s="1051"/>
      <c r="D337" s="1052"/>
      <c r="E337" s="1053"/>
      <c r="F337" s="1054"/>
      <c r="G337" s="1055"/>
      <c r="H337" s="1056"/>
    </row>
    <row r="338" spans="1:8" s="1057" customFormat="1" ht="25.5" customHeight="1">
      <c r="A338" s="1058" t="s">
        <v>161</v>
      </c>
      <c r="B338" s="1050">
        <v>123</v>
      </c>
      <c r="C338" s="1051" t="s">
        <v>1053</v>
      </c>
      <c r="D338" s="1052" t="s">
        <v>10</v>
      </c>
      <c r="E338" s="1053">
        <v>1</v>
      </c>
      <c r="F338" s="1054"/>
      <c r="G338" s="1055"/>
      <c r="H338" s="1056"/>
    </row>
    <row r="339" spans="1:8" s="1057" customFormat="1" ht="12.75" customHeight="1">
      <c r="A339" s="1058"/>
      <c r="B339" s="1050"/>
      <c r="C339" s="1051"/>
      <c r="D339" s="1052"/>
      <c r="E339" s="1053"/>
      <c r="F339" s="1054"/>
      <c r="G339" s="1055"/>
      <c r="H339" s="1056"/>
    </row>
    <row r="340" spans="1:8" s="1057" customFormat="1" ht="25.5" customHeight="1">
      <c r="A340" s="1058" t="s">
        <v>161</v>
      </c>
      <c r="B340" s="1050">
        <v>124</v>
      </c>
      <c r="C340" s="1051" t="s">
        <v>1054</v>
      </c>
      <c r="D340" s="1052" t="s">
        <v>10</v>
      </c>
      <c r="E340" s="1053">
        <v>1</v>
      </c>
      <c r="F340" s="1054"/>
      <c r="G340" s="1055"/>
      <c r="H340" s="1056"/>
    </row>
    <row r="341" spans="1:8" s="1057" customFormat="1" ht="12.75" customHeight="1">
      <c r="A341" s="1058"/>
      <c r="B341" s="1050"/>
      <c r="C341" s="1051"/>
      <c r="D341" s="1052"/>
      <c r="E341" s="1053"/>
      <c r="F341" s="1054"/>
      <c r="G341" s="1055"/>
      <c r="H341" s="1056"/>
    </row>
    <row r="342" spans="1:8" s="1057" customFormat="1" ht="25.5" customHeight="1">
      <c r="A342" s="1058" t="s">
        <v>161</v>
      </c>
      <c r="B342" s="1050">
        <v>125</v>
      </c>
      <c r="C342" s="1051" t="s">
        <v>1055</v>
      </c>
      <c r="D342" s="1052" t="s">
        <v>10</v>
      </c>
      <c r="E342" s="1053">
        <v>1</v>
      </c>
      <c r="F342" s="1054"/>
      <c r="G342" s="1055"/>
      <c r="H342" s="1056"/>
    </row>
    <row r="343" spans="1:8" s="1057" customFormat="1" ht="12.75" customHeight="1">
      <c r="A343" s="1058"/>
      <c r="B343" s="1050"/>
      <c r="C343" s="1051"/>
      <c r="D343" s="1052"/>
      <c r="E343" s="1053"/>
      <c r="F343" s="1054"/>
      <c r="G343" s="1055"/>
      <c r="H343" s="1056"/>
    </row>
    <row r="344" spans="1:8" s="1057" customFormat="1" ht="25.5" customHeight="1">
      <c r="A344" s="1058" t="s">
        <v>161</v>
      </c>
      <c r="B344" s="1050">
        <v>126</v>
      </c>
      <c r="C344" s="1051" t="s">
        <v>1056</v>
      </c>
      <c r="D344" s="1052" t="s">
        <v>10</v>
      </c>
      <c r="E344" s="1053">
        <v>1</v>
      </c>
      <c r="F344" s="1054"/>
      <c r="G344" s="1055"/>
      <c r="H344" s="1056"/>
    </row>
    <row r="345" spans="1:8" s="1057" customFormat="1" ht="12.75" customHeight="1">
      <c r="A345" s="1058"/>
      <c r="B345" s="1050"/>
      <c r="C345" s="1051"/>
      <c r="D345" s="1052"/>
      <c r="E345" s="1053"/>
      <c r="F345" s="1054"/>
      <c r="G345" s="1055"/>
      <c r="H345" s="1056"/>
    </row>
    <row r="346" spans="1:8" s="1057" customFormat="1" ht="25.5" customHeight="1">
      <c r="A346" s="1058" t="s">
        <v>161</v>
      </c>
      <c r="B346" s="1050">
        <v>127</v>
      </c>
      <c r="C346" s="1051" t="s">
        <v>1057</v>
      </c>
      <c r="D346" s="1052" t="s">
        <v>10</v>
      </c>
      <c r="E346" s="1053">
        <v>1</v>
      </c>
      <c r="F346" s="1054"/>
      <c r="G346" s="1055"/>
      <c r="H346" s="1056"/>
    </row>
    <row r="347" spans="1:8" s="1057" customFormat="1" ht="12.75" customHeight="1">
      <c r="A347" s="1058"/>
      <c r="B347" s="1050"/>
      <c r="C347" s="1051"/>
      <c r="D347" s="1052"/>
      <c r="E347" s="1053"/>
      <c r="F347" s="1054"/>
      <c r="G347" s="1055"/>
      <c r="H347" s="1056"/>
    </row>
    <row r="348" spans="1:8" s="1057" customFormat="1" ht="25.5" customHeight="1">
      <c r="A348" s="1058" t="s">
        <v>161</v>
      </c>
      <c r="B348" s="1050">
        <v>128</v>
      </c>
      <c r="C348" s="1051" t="s">
        <v>1058</v>
      </c>
      <c r="D348" s="1052" t="s">
        <v>10</v>
      </c>
      <c r="E348" s="1053">
        <v>1</v>
      </c>
      <c r="F348" s="1054"/>
      <c r="G348" s="1055"/>
      <c r="H348" s="1056"/>
    </row>
    <row r="349" spans="1:8" s="1057" customFormat="1" ht="12.75" customHeight="1">
      <c r="A349" s="1058"/>
      <c r="B349" s="1050"/>
      <c r="C349" s="1051"/>
      <c r="D349" s="1052"/>
      <c r="E349" s="1053"/>
      <c r="F349" s="1054"/>
      <c r="G349" s="1055"/>
      <c r="H349" s="1056"/>
    </row>
    <row r="350" spans="1:8" s="1057" customFormat="1" ht="25.5" customHeight="1">
      <c r="A350" s="1058" t="s">
        <v>161</v>
      </c>
      <c r="B350" s="1050">
        <v>129</v>
      </c>
      <c r="C350" s="1051" t="s">
        <v>1059</v>
      </c>
      <c r="D350" s="1052" t="s">
        <v>10</v>
      </c>
      <c r="E350" s="1053">
        <v>1</v>
      </c>
      <c r="F350" s="1054"/>
      <c r="G350" s="1055"/>
      <c r="H350" s="1056"/>
    </row>
    <row r="351" spans="1:8" s="1057" customFormat="1" ht="12.75" customHeight="1">
      <c r="A351" s="1058"/>
      <c r="B351" s="1050"/>
      <c r="C351" s="1051"/>
      <c r="D351" s="1052"/>
      <c r="E351" s="1053"/>
      <c r="F351" s="1054"/>
      <c r="G351" s="1055"/>
      <c r="H351" s="1056"/>
    </row>
    <row r="352" spans="1:8" s="1057" customFormat="1" ht="25.5" customHeight="1">
      <c r="A352" s="1058" t="s">
        <v>161</v>
      </c>
      <c r="B352" s="1050">
        <v>130</v>
      </c>
      <c r="C352" s="1051" t="s">
        <v>1060</v>
      </c>
      <c r="D352" s="1052" t="s">
        <v>10</v>
      </c>
      <c r="E352" s="1053">
        <v>1</v>
      </c>
      <c r="F352" s="1054"/>
      <c r="G352" s="1055"/>
      <c r="H352" s="1056"/>
    </row>
    <row r="353" spans="1:8" s="1057" customFormat="1" ht="12.75" customHeight="1">
      <c r="A353" s="1058"/>
      <c r="B353" s="1050"/>
      <c r="C353" s="1051"/>
      <c r="D353" s="1052"/>
      <c r="E353" s="1053"/>
      <c r="F353" s="1054"/>
      <c r="G353" s="1055"/>
      <c r="H353" s="1056"/>
    </row>
    <row r="354" spans="1:8" s="1057" customFormat="1" ht="25.5" customHeight="1">
      <c r="A354" s="1058" t="s">
        <v>161</v>
      </c>
      <c r="B354" s="1050">
        <v>131</v>
      </c>
      <c r="C354" s="1051" t="s">
        <v>1061</v>
      </c>
      <c r="D354" s="1052" t="s">
        <v>10</v>
      </c>
      <c r="E354" s="1053">
        <v>1</v>
      </c>
      <c r="F354" s="1054"/>
      <c r="G354" s="1055"/>
      <c r="H354" s="1056"/>
    </row>
    <row r="355" spans="1:8" s="1057" customFormat="1" ht="12.75" customHeight="1">
      <c r="A355" s="1058"/>
      <c r="B355" s="1050"/>
      <c r="C355" s="1051"/>
      <c r="D355" s="1052"/>
      <c r="E355" s="1053"/>
      <c r="F355" s="1054"/>
      <c r="G355" s="1055"/>
      <c r="H355" s="1056"/>
    </row>
    <row r="356" spans="1:8" s="1057" customFormat="1" ht="25.5" customHeight="1">
      <c r="A356" s="1058" t="s">
        <v>161</v>
      </c>
      <c r="B356" s="1050">
        <v>132</v>
      </c>
      <c r="C356" s="1051" t="s">
        <v>1062</v>
      </c>
      <c r="D356" s="1052" t="s">
        <v>10</v>
      </c>
      <c r="E356" s="1053">
        <v>1</v>
      </c>
      <c r="F356" s="1054"/>
      <c r="G356" s="1055"/>
      <c r="H356" s="1056"/>
    </row>
    <row r="357" spans="1:8" s="1057" customFormat="1" ht="25.5" customHeight="1">
      <c r="A357" s="1058" t="s">
        <v>161</v>
      </c>
      <c r="B357" s="1050"/>
      <c r="C357" s="1051" t="s">
        <v>1063</v>
      </c>
      <c r="D357" s="1052"/>
      <c r="E357" s="1053">
        <v>0</v>
      </c>
      <c r="F357" s="1054"/>
      <c r="G357" s="1055"/>
      <c r="H357" s="1056"/>
    </row>
    <row r="358" spans="1:8" s="1057" customFormat="1" ht="12.75" customHeight="1">
      <c r="A358" s="1058"/>
      <c r="B358" s="1050"/>
      <c r="C358" s="1051"/>
      <c r="D358" s="1052"/>
      <c r="E358" s="1053"/>
      <c r="F358" s="1054"/>
      <c r="G358" s="1055"/>
      <c r="H358" s="1056"/>
    </row>
    <row r="359" spans="1:8" s="1057" customFormat="1" ht="25.5" customHeight="1">
      <c r="A359" s="1058" t="s">
        <v>161</v>
      </c>
      <c r="B359" s="1050"/>
      <c r="C359" s="1051" t="s">
        <v>1064</v>
      </c>
      <c r="D359" s="1052" t="s">
        <v>905</v>
      </c>
      <c r="E359" s="1053">
        <v>0</v>
      </c>
      <c r="F359" s="1054"/>
      <c r="G359" s="1055"/>
      <c r="H359" s="1056"/>
    </row>
    <row r="360" spans="1:8" s="1057" customFormat="1" ht="25.5" customHeight="1">
      <c r="A360" s="1058" t="s">
        <v>161</v>
      </c>
      <c r="B360" s="1050">
        <v>133</v>
      </c>
      <c r="C360" s="1051" t="s">
        <v>1065</v>
      </c>
      <c r="D360" s="1052" t="s">
        <v>10</v>
      </c>
      <c r="E360" s="1053">
        <v>1</v>
      </c>
      <c r="F360" s="1054"/>
      <c r="G360" s="1055"/>
      <c r="H360" s="1056"/>
    </row>
    <row r="361" spans="1:8" s="1057" customFormat="1" ht="12.75" customHeight="1">
      <c r="A361" s="1058"/>
      <c r="B361" s="1050"/>
      <c r="C361" s="1051"/>
      <c r="D361" s="1052"/>
      <c r="E361" s="1053"/>
      <c r="F361" s="1054"/>
      <c r="G361" s="1055"/>
      <c r="H361" s="1056"/>
    </row>
    <row r="362" spans="1:8" s="1057" customFormat="1" ht="25.5" customHeight="1">
      <c r="A362" s="1058" t="s">
        <v>161</v>
      </c>
      <c r="B362" s="1050">
        <v>134</v>
      </c>
      <c r="C362" s="1051" t="s">
        <v>1066</v>
      </c>
      <c r="D362" s="1052" t="s">
        <v>10</v>
      </c>
      <c r="E362" s="1053">
        <v>1</v>
      </c>
      <c r="F362" s="1054"/>
      <c r="G362" s="1055"/>
      <c r="H362" s="1056"/>
    </row>
    <row r="363" spans="1:8" s="1057" customFormat="1" ht="12.75" customHeight="1">
      <c r="A363" s="1058"/>
      <c r="B363" s="1050"/>
      <c r="C363" s="1051"/>
      <c r="D363" s="1052"/>
      <c r="E363" s="1053"/>
      <c r="F363" s="1054"/>
      <c r="G363" s="1055"/>
      <c r="H363" s="1056"/>
    </row>
    <row r="364" spans="1:8" s="1057" customFormat="1" ht="25.5" customHeight="1">
      <c r="A364" s="1058" t="s">
        <v>161</v>
      </c>
      <c r="B364" s="1050">
        <v>135</v>
      </c>
      <c r="C364" s="1051" t="s">
        <v>1067</v>
      </c>
      <c r="D364" s="1052" t="s">
        <v>10</v>
      </c>
      <c r="E364" s="1053">
        <v>1</v>
      </c>
      <c r="F364" s="1054"/>
      <c r="G364" s="1055"/>
      <c r="H364" s="1056"/>
    </row>
    <row r="365" spans="1:8" s="1057" customFormat="1" ht="12.75" customHeight="1">
      <c r="A365" s="1058"/>
      <c r="B365" s="1050"/>
      <c r="C365" s="1051"/>
      <c r="D365" s="1052"/>
      <c r="E365" s="1053"/>
      <c r="F365" s="1054"/>
      <c r="G365" s="1055"/>
      <c r="H365" s="1056"/>
    </row>
    <row r="366" spans="1:8" s="1057" customFormat="1" ht="25.5" customHeight="1">
      <c r="A366" s="1058" t="s">
        <v>161</v>
      </c>
      <c r="B366" s="1050">
        <v>136</v>
      </c>
      <c r="C366" s="1051" t="s">
        <v>1068</v>
      </c>
      <c r="D366" s="1052" t="s">
        <v>10</v>
      </c>
      <c r="E366" s="1053">
        <v>1</v>
      </c>
      <c r="F366" s="1054"/>
      <c r="G366" s="1055"/>
      <c r="H366" s="1056"/>
    </row>
    <row r="367" spans="1:8" s="1057" customFormat="1" ht="12.75" customHeight="1">
      <c r="A367" s="1058"/>
      <c r="B367" s="1050"/>
      <c r="C367" s="1051"/>
      <c r="D367" s="1052"/>
      <c r="E367" s="1053"/>
      <c r="F367" s="1054"/>
      <c r="G367" s="1055"/>
      <c r="H367" s="1056"/>
    </row>
    <row r="368" spans="1:8" s="1057" customFormat="1" ht="25.5" customHeight="1">
      <c r="A368" s="1058" t="s">
        <v>161</v>
      </c>
      <c r="B368" s="1050">
        <v>137</v>
      </c>
      <c r="C368" s="1051" t="s">
        <v>1069</v>
      </c>
      <c r="D368" s="1052" t="s">
        <v>10</v>
      </c>
      <c r="E368" s="1053">
        <v>1</v>
      </c>
      <c r="F368" s="1054"/>
      <c r="G368" s="1055"/>
      <c r="H368" s="1056"/>
    </row>
    <row r="369" spans="1:8" s="1057" customFormat="1" ht="12.75" customHeight="1">
      <c r="A369" s="1058"/>
      <c r="B369" s="1050"/>
      <c r="C369" s="1051"/>
      <c r="D369" s="1052"/>
      <c r="E369" s="1053"/>
      <c r="F369" s="1054"/>
      <c r="G369" s="1055"/>
      <c r="H369" s="1056"/>
    </row>
    <row r="370" spans="1:8" s="1057" customFormat="1" ht="25.5" customHeight="1">
      <c r="A370" s="1058" t="s">
        <v>161</v>
      </c>
      <c r="B370" s="1050"/>
      <c r="C370" s="1051" t="s">
        <v>1070</v>
      </c>
      <c r="D370" s="1052" t="s">
        <v>905</v>
      </c>
      <c r="E370" s="1053">
        <v>0</v>
      </c>
      <c r="F370" s="1054"/>
      <c r="G370" s="1055"/>
      <c r="H370" s="1056"/>
    </row>
    <row r="371" spans="1:8" s="1057" customFormat="1" ht="25.5" customHeight="1">
      <c r="A371" s="1058" t="s">
        <v>161</v>
      </c>
      <c r="B371" s="1050">
        <v>138</v>
      </c>
      <c r="C371" s="1051" t="s">
        <v>1071</v>
      </c>
      <c r="D371" s="1052" t="s">
        <v>10</v>
      </c>
      <c r="E371" s="1053">
        <v>1</v>
      </c>
      <c r="F371" s="1054"/>
      <c r="G371" s="1055"/>
      <c r="H371" s="1056"/>
    </row>
    <row r="372" spans="1:8" s="1057" customFormat="1" ht="12.75" customHeight="1">
      <c r="A372" s="1058"/>
      <c r="B372" s="1050"/>
      <c r="C372" s="1051"/>
      <c r="D372" s="1052"/>
      <c r="E372" s="1053"/>
      <c r="F372" s="1054"/>
      <c r="G372" s="1055"/>
      <c r="H372" s="1056"/>
    </row>
    <row r="373" spans="1:8" s="1057" customFormat="1" ht="25.5" customHeight="1">
      <c r="A373" s="1058" t="s">
        <v>161</v>
      </c>
      <c r="B373" s="1050">
        <v>139</v>
      </c>
      <c r="C373" s="1051" t="s">
        <v>1072</v>
      </c>
      <c r="D373" s="1052" t="s">
        <v>10</v>
      </c>
      <c r="E373" s="1053">
        <v>1</v>
      </c>
      <c r="F373" s="1054"/>
      <c r="G373" s="1055"/>
      <c r="H373" s="1056"/>
    </row>
    <row r="374" spans="1:8" s="1057" customFormat="1" ht="12.75" customHeight="1">
      <c r="A374" s="1058"/>
      <c r="B374" s="1050"/>
      <c r="C374" s="1051"/>
      <c r="D374" s="1052"/>
      <c r="E374" s="1053"/>
      <c r="F374" s="1054"/>
      <c r="G374" s="1055"/>
      <c r="H374" s="1056"/>
    </row>
    <row r="375" spans="1:8" s="1057" customFormat="1" ht="25.5" customHeight="1">
      <c r="A375" s="1058" t="s">
        <v>161</v>
      </c>
      <c r="B375" s="1050">
        <v>140</v>
      </c>
      <c r="C375" s="1051" t="s">
        <v>1073</v>
      </c>
      <c r="D375" s="1052" t="s">
        <v>10</v>
      </c>
      <c r="E375" s="1053">
        <v>1</v>
      </c>
      <c r="F375" s="1054"/>
      <c r="G375" s="1055"/>
      <c r="H375" s="1056"/>
    </row>
    <row r="376" spans="1:8" s="1057" customFormat="1" ht="12.75" customHeight="1">
      <c r="A376" s="1058"/>
      <c r="B376" s="1050"/>
      <c r="C376" s="1051"/>
      <c r="D376" s="1052"/>
      <c r="E376" s="1053"/>
      <c r="F376" s="1054"/>
      <c r="G376" s="1055"/>
      <c r="H376" s="1056"/>
    </row>
    <row r="377" spans="1:8" s="1057" customFormat="1" ht="25.5" customHeight="1">
      <c r="A377" s="1058" t="s">
        <v>161</v>
      </c>
      <c r="B377" s="1050">
        <v>141</v>
      </c>
      <c r="C377" s="1051" t="s">
        <v>1074</v>
      </c>
      <c r="D377" s="1052" t="s">
        <v>10</v>
      </c>
      <c r="E377" s="1053">
        <v>1</v>
      </c>
      <c r="F377" s="1054"/>
      <c r="G377" s="1055"/>
      <c r="H377" s="1056"/>
    </row>
    <row r="378" spans="1:8" s="1057" customFormat="1" ht="12.75" customHeight="1">
      <c r="A378" s="1058"/>
      <c r="B378" s="1050"/>
      <c r="C378" s="1051"/>
      <c r="D378" s="1052"/>
      <c r="E378" s="1053"/>
      <c r="F378" s="1054"/>
      <c r="G378" s="1055"/>
      <c r="H378" s="1056"/>
    </row>
    <row r="379" spans="1:8" s="1057" customFormat="1" ht="25.5" customHeight="1">
      <c r="A379" s="1058" t="s">
        <v>161</v>
      </c>
      <c r="B379" s="1050"/>
      <c r="C379" s="1051" t="s">
        <v>1075</v>
      </c>
      <c r="D379" s="1052" t="s">
        <v>905</v>
      </c>
      <c r="E379" s="1053">
        <v>0</v>
      </c>
      <c r="F379" s="1054"/>
      <c r="G379" s="1055"/>
      <c r="H379" s="1056"/>
    </row>
    <row r="380" spans="1:8" s="1057" customFormat="1" ht="25.5" customHeight="1">
      <c r="A380" s="1058" t="s">
        <v>161</v>
      </c>
      <c r="B380" s="1050">
        <v>142</v>
      </c>
      <c r="C380" s="1051" t="s">
        <v>1076</v>
      </c>
      <c r="D380" s="1052" t="s">
        <v>10</v>
      </c>
      <c r="E380" s="1053">
        <v>1</v>
      </c>
      <c r="F380" s="1054"/>
      <c r="G380" s="1055"/>
      <c r="H380" s="1056"/>
    </row>
    <row r="381" spans="1:8" s="1057" customFormat="1" ht="12.75" customHeight="1">
      <c r="A381" s="1058"/>
      <c r="B381" s="1050"/>
      <c r="C381" s="1051"/>
      <c r="D381" s="1052"/>
      <c r="E381" s="1053"/>
      <c r="F381" s="1054"/>
      <c r="G381" s="1055"/>
      <c r="H381" s="1056"/>
    </row>
    <row r="382" spans="1:8" s="1057" customFormat="1" ht="25.5" customHeight="1">
      <c r="A382" s="1058" t="s">
        <v>161</v>
      </c>
      <c r="B382" s="1050">
        <v>143</v>
      </c>
      <c r="C382" s="1051" t="s">
        <v>1077</v>
      </c>
      <c r="D382" s="1052" t="s">
        <v>10</v>
      </c>
      <c r="E382" s="1053">
        <v>1</v>
      </c>
      <c r="F382" s="1054"/>
      <c r="G382" s="1055"/>
      <c r="H382" s="1056"/>
    </row>
    <row r="383" spans="1:8" s="1057" customFormat="1" ht="12.75" customHeight="1">
      <c r="A383" s="1058"/>
      <c r="B383" s="1050"/>
      <c r="C383" s="1051"/>
      <c r="D383" s="1052"/>
      <c r="E383" s="1053"/>
      <c r="F383" s="1054"/>
      <c r="G383" s="1055"/>
      <c r="H383" s="1056"/>
    </row>
    <row r="384" spans="1:8" s="1057" customFormat="1" ht="25.5" customHeight="1">
      <c r="A384" s="1058" t="s">
        <v>161</v>
      </c>
      <c r="B384" s="1050">
        <v>144</v>
      </c>
      <c r="C384" s="1051" t="s">
        <v>1078</v>
      </c>
      <c r="D384" s="1052" t="s">
        <v>10</v>
      </c>
      <c r="E384" s="1053">
        <v>1</v>
      </c>
      <c r="F384" s="1054"/>
      <c r="G384" s="1055"/>
      <c r="H384" s="1056"/>
    </row>
    <row r="385" spans="1:8" s="1057" customFormat="1" ht="63.75" customHeight="1">
      <c r="A385" s="1058" t="s">
        <v>161</v>
      </c>
      <c r="B385" s="1050"/>
      <c r="C385" s="1051" t="s">
        <v>1079</v>
      </c>
      <c r="D385" s="1052"/>
      <c r="E385" s="1053">
        <v>0</v>
      </c>
      <c r="F385" s="1054"/>
      <c r="G385" s="1055"/>
      <c r="H385" s="1056"/>
    </row>
    <row r="386" spans="1:8" s="1057" customFormat="1" ht="12.75" customHeight="1">
      <c r="A386" s="1058"/>
      <c r="B386" s="1050"/>
      <c r="C386" s="1051"/>
      <c r="D386" s="1052"/>
      <c r="E386" s="1053"/>
      <c r="F386" s="1054"/>
      <c r="G386" s="1055"/>
      <c r="H386" s="1056"/>
    </row>
    <row r="387" spans="1:8" s="1057" customFormat="1" ht="25.5" customHeight="1">
      <c r="A387" s="1058" t="s">
        <v>161</v>
      </c>
      <c r="B387" s="1050">
        <v>145</v>
      </c>
      <c r="C387" s="1051" t="s">
        <v>1080</v>
      </c>
      <c r="D387" s="1052" t="s">
        <v>10</v>
      </c>
      <c r="E387" s="1053">
        <v>1</v>
      </c>
      <c r="F387" s="1054"/>
      <c r="G387" s="1055"/>
      <c r="H387" s="1056"/>
    </row>
    <row r="388" spans="1:8" s="1057" customFormat="1" ht="12.75" customHeight="1">
      <c r="A388" s="1058"/>
      <c r="B388" s="1050"/>
      <c r="C388" s="1051"/>
      <c r="D388" s="1052"/>
      <c r="E388" s="1053"/>
      <c r="F388" s="1054"/>
      <c r="G388" s="1055"/>
      <c r="H388" s="1056"/>
    </row>
    <row r="389" spans="1:8" s="1057" customFormat="1" ht="25.5" customHeight="1">
      <c r="A389" s="1058" t="s">
        <v>161</v>
      </c>
      <c r="B389" s="1050">
        <v>146</v>
      </c>
      <c r="C389" s="1051" t="s">
        <v>1081</v>
      </c>
      <c r="D389" s="1052" t="s">
        <v>10</v>
      </c>
      <c r="E389" s="1053">
        <v>1</v>
      </c>
      <c r="F389" s="1054"/>
      <c r="G389" s="1055"/>
      <c r="H389" s="1056"/>
    </row>
    <row r="390" spans="1:8" s="1057" customFormat="1" ht="12.75" customHeight="1">
      <c r="A390" s="1058"/>
      <c r="B390" s="1050"/>
      <c r="C390" s="1051"/>
      <c r="D390" s="1052"/>
      <c r="E390" s="1053"/>
      <c r="F390" s="1054"/>
      <c r="G390" s="1055"/>
      <c r="H390" s="1056"/>
    </row>
    <row r="391" spans="1:8" s="1057" customFormat="1" ht="25.5" customHeight="1">
      <c r="A391" s="1058" t="s">
        <v>161</v>
      </c>
      <c r="B391" s="1050">
        <v>147</v>
      </c>
      <c r="C391" s="1051" t="s">
        <v>1082</v>
      </c>
      <c r="D391" s="1052" t="s">
        <v>10</v>
      </c>
      <c r="E391" s="1053">
        <v>1</v>
      </c>
      <c r="F391" s="1054"/>
      <c r="G391" s="1055"/>
      <c r="H391" s="1056"/>
    </row>
    <row r="392" spans="1:8" s="1057" customFormat="1" ht="12.75" customHeight="1">
      <c r="A392" s="1058"/>
      <c r="B392" s="1050"/>
      <c r="C392" s="1051"/>
      <c r="D392" s="1052"/>
      <c r="E392" s="1053"/>
      <c r="F392" s="1054"/>
      <c r="G392" s="1055"/>
      <c r="H392" s="1056"/>
    </row>
    <row r="393" spans="1:8" s="1057" customFormat="1" ht="25.5" customHeight="1">
      <c r="A393" s="1058" t="s">
        <v>161</v>
      </c>
      <c r="B393" s="1050"/>
      <c r="C393" s="1051" t="s">
        <v>1083</v>
      </c>
      <c r="D393" s="1052" t="s">
        <v>905</v>
      </c>
      <c r="E393" s="1053">
        <v>0</v>
      </c>
      <c r="F393" s="1054"/>
      <c r="G393" s="1055"/>
      <c r="H393" s="1056"/>
    </row>
    <row r="394" spans="1:8" s="1057" customFormat="1" ht="25.5" customHeight="1">
      <c r="A394" s="1058" t="s">
        <v>161</v>
      </c>
      <c r="B394" s="1050">
        <v>148</v>
      </c>
      <c r="C394" s="1051" t="s">
        <v>1084</v>
      </c>
      <c r="D394" s="1052" t="s">
        <v>10</v>
      </c>
      <c r="E394" s="1053">
        <v>1</v>
      </c>
      <c r="F394" s="1054"/>
      <c r="G394" s="1055"/>
      <c r="H394" s="1056"/>
    </row>
    <row r="395" spans="1:8" s="1057" customFormat="1" ht="12.75" customHeight="1">
      <c r="A395" s="1058"/>
      <c r="B395" s="1050"/>
      <c r="C395" s="1051"/>
      <c r="D395" s="1052"/>
      <c r="E395" s="1053"/>
      <c r="F395" s="1054"/>
      <c r="G395" s="1055"/>
      <c r="H395" s="1056"/>
    </row>
    <row r="396" spans="1:8" s="1057" customFormat="1" ht="25.5" customHeight="1">
      <c r="A396" s="1058" t="s">
        <v>161</v>
      </c>
      <c r="B396" s="1050">
        <v>149</v>
      </c>
      <c r="C396" s="1051" t="s">
        <v>1085</v>
      </c>
      <c r="D396" s="1052" t="s">
        <v>10</v>
      </c>
      <c r="E396" s="1053">
        <v>1</v>
      </c>
      <c r="F396" s="1054"/>
      <c r="G396" s="1055"/>
      <c r="H396" s="1056"/>
    </row>
    <row r="397" spans="1:8" s="1057" customFormat="1" ht="12.75" customHeight="1">
      <c r="A397" s="1058"/>
      <c r="B397" s="1050"/>
      <c r="C397" s="1051"/>
      <c r="D397" s="1052"/>
      <c r="E397" s="1053"/>
      <c r="F397" s="1054"/>
      <c r="G397" s="1055"/>
      <c r="H397" s="1056"/>
    </row>
    <row r="398" spans="1:8" s="1057" customFormat="1" ht="25.5" customHeight="1">
      <c r="A398" s="1058" t="s">
        <v>161</v>
      </c>
      <c r="B398" s="1050">
        <v>150</v>
      </c>
      <c r="C398" s="1051" t="s">
        <v>1086</v>
      </c>
      <c r="D398" s="1052" t="s">
        <v>10</v>
      </c>
      <c r="E398" s="1053">
        <v>1</v>
      </c>
      <c r="F398" s="1054"/>
      <c r="G398" s="1055"/>
      <c r="H398" s="1056"/>
    </row>
    <row r="399" spans="1:8" s="1057" customFormat="1" ht="12.75" customHeight="1">
      <c r="A399" s="1058"/>
      <c r="B399" s="1050"/>
      <c r="C399" s="1051"/>
      <c r="D399" s="1052"/>
      <c r="E399" s="1053"/>
      <c r="F399" s="1054"/>
      <c r="G399" s="1055"/>
      <c r="H399" s="1056"/>
    </row>
    <row r="400" spans="1:8" s="1057" customFormat="1" ht="25.5" customHeight="1">
      <c r="A400" s="1058" t="s">
        <v>161</v>
      </c>
      <c r="B400" s="1050">
        <v>151</v>
      </c>
      <c r="C400" s="1051" t="s">
        <v>1087</v>
      </c>
      <c r="D400" s="1052" t="s">
        <v>10</v>
      </c>
      <c r="E400" s="1053">
        <v>1</v>
      </c>
      <c r="F400" s="1054"/>
      <c r="G400" s="1055"/>
      <c r="H400" s="1056"/>
    </row>
    <row r="401" spans="1:8" s="1057" customFormat="1" ht="12.75" customHeight="1">
      <c r="A401" s="1058"/>
      <c r="B401" s="1050"/>
      <c r="C401" s="1051"/>
      <c r="D401" s="1052"/>
      <c r="E401" s="1053"/>
      <c r="F401" s="1054"/>
      <c r="G401" s="1055"/>
      <c r="H401" s="1056"/>
    </row>
    <row r="402" spans="1:8" s="1057" customFormat="1" ht="25.5" customHeight="1">
      <c r="A402" s="1058" t="s">
        <v>161</v>
      </c>
      <c r="B402" s="1050"/>
      <c r="C402" s="1051" t="s">
        <v>1088</v>
      </c>
      <c r="D402" s="1052" t="s">
        <v>905</v>
      </c>
      <c r="E402" s="1053">
        <v>0</v>
      </c>
      <c r="F402" s="1054"/>
      <c r="G402" s="1055"/>
      <c r="H402" s="1056"/>
    </row>
    <row r="403" spans="1:8" s="1057" customFormat="1" ht="25.5" customHeight="1">
      <c r="A403" s="1058" t="s">
        <v>161</v>
      </c>
      <c r="B403" s="1050">
        <v>152</v>
      </c>
      <c r="C403" s="1051" t="s">
        <v>1089</v>
      </c>
      <c r="D403" s="1052" t="s">
        <v>10</v>
      </c>
      <c r="E403" s="1053">
        <v>1</v>
      </c>
      <c r="F403" s="1054"/>
      <c r="G403" s="1055"/>
      <c r="H403" s="1056"/>
    </row>
    <row r="404" spans="1:8" s="1057" customFormat="1" ht="63.75" customHeight="1">
      <c r="A404" s="1058" t="s">
        <v>161</v>
      </c>
      <c r="B404" s="1050"/>
      <c r="C404" s="1051" t="s">
        <v>1090</v>
      </c>
      <c r="D404" s="1052"/>
      <c r="E404" s="1053">
        <v>0</v>
      </c>
      <c r="F404" s="1054"/>
      <c r="G404" s="1055"/>
      <c r="H404" s="1056"/>
    </row>
    <row r="405" spans="1:8" s="1057" customFormat="1" ht="12.75" customHeight="1">
      <c r="A405" s="1058"/>
      <c r="B405" s="1050"/>
      <c r="C405" s="1051"/>
      <c r="D405" s="1052"/>
      <c r="E405" s="1053"/>
      <c r="F405" s="1054"/>
      <c r="G405" s="1055"/>
      <c r="H405" s="1056"/>
    </row>
    <row r="406" spans="1:8" s="1057" customFormat="1" ht="25.5" customHeight="1">
      <c r="A406" s="1058" t="s">
        <v>161</v>
      </c>
      <c r="B406" s="1050">
        <v>153</v>
      </c>
      <c r="C406" s="1051" t="s">
        <v>1091</v>
      </c>
      <c r="D406" s="1052" t="s">
        <v>10</v>
      </c>
      <c r="E406" s="1053">
        <v>1</v>
      </c>
      <c r="F406" s="1054"/>
      <c r="G406" s="1055"/>
      <c r="H406" s="1056"/>
    </row>
    <row r="407" spans="1:8" s="1057" customFormat="1" ht="12.75" customHeight="1">
      <c r="A407" s="1058"/>
      <c r="B407" s="1050"/>
      <c r="C407" s="1051"/>
      <c r="D407" s="1052"/>
      <c r="E407" s="1053"/>
      <c r="F407" s="1054"/>
      <c r="G407" s="1055"/>
      <c r="H407" s="1056"/>
    </row>
    <row r="408" spans="1:8" s="1057" customFormat="1" ht="25.5" customHeight="1">
      <c r="A408" s="1058" t="s">
        <v>161</v>
      </c>
      <c r="B408" s="1050">
        <v>154</v>
      </c>
      <c r="C408" s="1051" t="s">
        <v>1092</v>
      </c>
      <c r="D408" s="1052" t="s">
        <v>10</v>
      </c>
      <c r="E408" s="1053">
        <v>1</v>
      </c>
      <c r="F408" s="1054"/>
      <c r="G408" s="1055"/>
      <c r="H408" s="1056"/>
    </row>
    <row r="409" spans="1:8" s="1057" customFormat="1" ht="12.75" customHeight="1">
      <c r="A409" s="1058"/>
      <c r="B409" s="1050"/>
      <c r="C409" s="1051"/>
      <c r="D409" s="1052"/>
      <c r="E409" s="1053"/>
      <c r="F409" s="1054"/>
      <c r="G409" s="1055"/>
      <c r="H409" s="1056"/>
    </row>
    <row r="410" spans="1:8" s="1057" customFormat="1" ht="25.5" customHeight="1">
      <c r="A410" s="1058" t="s">
        <v>161</v>
      </c>
      <c r="B410" s="1050">
        <v>155</v>
      </c>
      <c r="C410" s="1051" t="s">
        <v>1093</v>
      </c>
      <c r="D410" s="1052" t="s">
        <v>10</v>
      </c>
      <c r="E410" s="1053">
        <v>1</v>
      </c>
      <c r="F410" s="1054"/>
      <c r="G410" s="1055"/>
      <c r="H410" s="1056"/>
    </row>
    <row r="411" spans="1:8" s="1057" customFormat="1" ht="12.75" customHeight="1">
      <c r="A411" s="1058"/>
      <c r="B411" s="1050"/>
      <c r="C411" s="1051"/>
      <c r="D411" s="1052"/>
      <c r="E411" s="1053"/>
      <c r="F411" s="1054"/>
      <c r="G411" s="1055"/>
      <c r="H411" s="1056"/>
    </row>
    <row r="412" spans="1:8" s="1057" customFormat="1" ht="25.5" customHeight="1">
      <c r="A412" s="1058" t="s">
        <v>161</v>
      </c>
      <c r="B412" s="1050">
        <v>156</v>
      </c>
      <c r="C412" s="1051" t="s">
        <v>1094</v>
      </c>
      <c r="D412" s="1052" t="s">
        <v>10</v>
      </c>
      <c r="E412" s="1053">
        <v>1</v>
      </c>
      <c r="F412" s="1054"/>
      <c r="G412" s="1055"/>
      <c r="H412" s="1056"/>
    </row>
    <row r="413" spans="1:8" s="1057" customFormat="1" ht="12.75" customHeight="1">
      <c r="A413" s="1058"/>
      <c r="B413" s="1050"/>
      <c r="C413" s="1051"/>
      <c r="D413" s="1052"/>
      <c r="E413" s="1053"/>
      <c r="F413" s="1054"/>
      <c r="G413" s="1055"/>
      <c r="H413" s="1056"/>
    </row>
    <row r="414" spans="1:8" s="1057" customFormat="1" ht="25.5" customHeight="1">
      <c r="A414" s="1058" t="s">
        <v>161</v>
      </c>
      <c r="B414" s="1050">
        <v>157</v>
      </c>
      <c r="C414" s="1051" t="s">
        <v>1095</v>
      </c>
      <c r="D414" s="1052" t="s">
        <v>10</v>
      </c>
      <c r="E414" s="1053">
        <v>1</v>
      </c>
      <c r="F414" s="1054"/>
      <c r="G414" s="1055"/>
      <c r="H414" s="1056"/>
    </row>
    <row r="415" spans="1:8" s="1057" customFormat="1" ht="12.75" customHeight="1">
      <c r="A415" s="1058"/>
      <c r="B415" s="1050"/>
      <c r="C415" s="1051"/>
      <c r="D415" s="1052"/>
      <c r="E415" s="1053"/>
      <c r="F415" s="1054"/>
      <c r="G415" s="1055"/>
      <c r="H415" s="1056"/>
    </row>
    <row r="416" spans="1:8" s="1057" customFormat="1" ht="25.5" customHeight="1">
      <c r="A416" s="1058" t="s">
        <v>161</v>
      </c>
      <c r="B416" s="1050">
        <v>158</v>
      </c>
      <c r="C416" s="1051" t="s">
        <v>1096</v>
      </c>
      <c r="D416" s="1052" t="s">
        <v>10</v>
      </c>
      <c r="E416" s="1053">
        <v>1</v>
      </c>
      <c r="F416" s="1054"/>
      <c r="G416" s="1055"/>
      <c r="H416" s="1056"/>
    </row>
    <row r="417" spans="1:8" s="1057" customFormat="1" ht="12.75" customHeight="1">
      <c r="A417" s="1058"/>
      <c r="B417" s="1050"/>
      <c r="C417" s="1051"/>
      <c r="D417" s="1052"/>
      <c r="E417" s="1053"/>
      <c r="F417" s="1054"/>
      <c r="G417" s="1055"/>
      <c r="H417" s="1056"/>
    </row>
    <row r="418" spans="1:8" s="1057" customFormat="1" ht="25.5" customHeight="1">
      <c r="A418" s="1058" t="s">
        <v>161</v>
      </c>
      <c r="B418" s="1050"/>
      <c r="C418" s="1051" t="s">
        <v>1097</v>
      </c>
      <c r="D418" s="1052" t="s">
        <v>905</v>
      </c>
      <c r="E418" s="1053">
        <v>0</v>
      </c>
      <c r="F418" s="1054"/>
      <c r="G418" s="1055"/>
      <c r="H418" s="1056"/>
    </row>
    <row r="419" spans="1:8" s="1057" customFormat="1" ht="25.5" customHeight="1">
      <c r="A419" s="1058" t="s">
        <v>161</v>
      </c>
      <c r="B419" s="1050">
        <v>159</v>
      </c>
      <c r="C419" s="1051" t="s">
        <v>1098</v>
      </c>
      <c r="D419" s="1052" t="s">
        <v>10</v>
      </c>
      <c r="E419" s="1053">
        <v>1</v>
      </c>
      <c r="F419" s="1054"/>
      <c r="G419" s="1055"/>
      <c r="H419" s="1056"/>
    </row>
    <row r="420" spans="1:8" s="1057" customFormat="1" ht="12.75" customHeight="1">
      <c r="A420" s="1058"/>
      <c r="B420" s="1050"/>
      <c r="C420" s="1051"/>
      <c r="D420" s="1052"/>
      <c r="E420" s="1053"/>
      <c r="F420" s="1054"/>
      <c r="G420" s="1055"/>
      <c r="H420" s="1056"/>
    </row>
    <row r="421" spans="1:8" s="1057" customFormat="1" ht="25.5" customHeight="1">
      <c r="A421" s="1058" t="s">
        <v>161</v>
      </c>
      <c r="B421" s="1050">
        <v>160</v>
      </c>
      <c r="C421" s="1051" t="s">
        <v>1099</v>
      </c>
      <c r="D421" s="1052" t="s">
        <v>10</v>
      </c>
      <c r="E421" s="1053">
        <v>1</v>
      </c>
      <c r="F421" s="1054"/>
      <c r="G421" s="1055"/>
      <c r="H421" s="1056"/>
    </row>
    <row r="422" spans="1:8" s="1057" customFormat="1" ht="12.75" customHeight="1">
      <c r="A422" s="1058"/>
      <c r="B422" s="1050"/>
      <c r="C422" s="1051"/>
      <c r="D422" s="1052"/>
      <c r="E422" s="1053"/>
      <c r="F422" s="1054"/>
      <c r="G422" s="1055"/>
      <c r="H422" s="1056"/>
    </row>
    <row r="423" spans="1:8" s="1057" customFormat="1" ht="25.5" customHeight="1">
      <c r="A423" s="1058" t="s">
        <v>161</v>
      </c>
      <c r="B423" s="1050">
        <v>161</v>
      </c>
      <c r="C423" s="1051" t="s">
        <v>1100</v>
      </c>
      <c r="D423" s="1052" t="s">
        <v>10</v>
      </c>
      <c r="E423" s="1053">
        <v>1</v>
      </c>
      <c r="F423" s="1054"/>
      <c r="G423" s="1055"/>
      <c r="H423" s="1056"/>
    </row>
    <row r="424" spans="1:8" s="1057" customFormat="1" ht="12.75" customHeight="1">
      <c r="A424" s="1058"/>
      <c r="B424" s="1050"/>
      <c r="C424" s="1051"/>
      <c r="D424" s="1052"/>
      <c r="E424" s="1053"/>
      <c r="F424" s="1054"/>
      <c r="G424" s="1055"/>
      <c r="H424" s="1056"/>
    </row>
    <row r="425" spans="1:8" s="1057" customFormat="1" ht="25.5" customHeight="1">
      <c r="A425" s="1058" t="s">
        <v>161</v>
      </c>
      <c r="B425" s="1050">
        <v>162</v>
      </c>
      <c r="C425" s="1051" t="s">
        <v>1101</v>
      </c>
      <c r="D425" s="1052" t="s">
        <v>10</v>
      </c>
      <c r="E425" s="1053">
        <v>1</v>
      </c>
      <c r="F425" s="1054"/>
      <c r="G425" s="1055"/>
      <c r="H425" s="1056"/>
    </row>
    <row r="426" spans="1:8" s="1057" customFormat="1" ht="12.75" customHeight="1">
      <c r="A426" s="1058"/>
      <c r="B426" s="1050"/>
      <c r="C426" s="1051"/>
      <c r="D426" s="1052"/>
      <c r="E426" s="1053"/>
      <c r="F426" s="1054"/>
      <c r="G426" s="1055"/>
      <c r="H426" s="1056"/>
    </row>
    <row r="427" spans="1:8" s="1057" customFormat="1" ht="25.5" customHeight="1">
      <c r="A427" s="1058" t="s">
        <v>161</v>
      </c>
      <c r="B427" s="1050">
        <v>163</v>
      </c>
      <c r="C427" s="1051" t="s">
        <v>1102</v>
      </c>
      <c r="D427" s="1052" t="s">
        <v>10</v>
      </c>
      <c r="E427" s="1053">
        <v>1</v>
      </c>
      <c r="F427" s="1054"/>
      <c r="G427" s="1055"/>
      <c r="H427" s="1056"/>
    </row>
    <row r="428" spans="1:8" s="1057" customFormat="1" ht="12.75" customHeight="1">
      <c r="A428" s="1058"/>
      <c r="B428" s="1050"/>
      <c r="C428" s="1051"/>
      <c r="D428" s="1052"/>
      <c r="E428" s="1053"/>
      <c r="F428" s="1054"/>
      <c r="G428" s="1055"/>
      <c r="H428" s="1056"/>
    </row>
    <row r="429" spans="1:8" s="1057" customFormat="1" ht="25.5" customHeight="1">
      <c r="A429" s="1058" t="s">
        <v>161</v>
      </c>
      <c r="B429" s="1050">
        <v>164</v>
      </c>
      <c r="C429" s="1051" t="s">
        <v>1103</v>
      </c>
      <c r="D429" s="1052" t="s">
        <v>10</v>
      </c>
      <c r="E429" s="1053">
        <v>1</v>
      </c>
      <c r="F429" s="1054"/>
      <c r="G429" s="1055"/>
      <c r="H429" s="1056"/>
    </row>
    <row r="430" spans="1:8" s="1057" customFormat="1" ht="12.75" customHeight="1">
      <c r="A430" s="1058"/>
      <c r="B430" s="1050"/>
      <c r="C430" s="1051"/>
      <c r="D430" s="1052"/>
      <c r="E430" s="1053"/>
      <c r="F430" s="1054"/>
      <c r="G430" s="1055"/>
      <c r="H430" s="1056"/>
    </row>
    <row r="431" spans="1:8" s="1057" customFormat="1" ht="25.5" customHeight="1">
      <c r="A431" s="1058" t="s">
        <v>161</v>
      </c>
      <c r="B431" s="1050">
        <v>165</v>
      </c>
      <c r="C431" s="1051" t="s">
        <v>1104</v>
      </c>
      <c r="D431" s="1052" t="s">
        <v>10</v>
      </c>
      <c r="E431" s="1053">
        <v>1</v>
      </c>
      <c r="F431" s="1054"/>
      <c r="G431" s="1055"/>
      <c r="H431" s="1056"/>
    </row>
    <row r="432" spans="1:8" s="1057" customFormat="1" ht="12.75" customHeight="1">
      <c r="A432" s="1058"/>
      <c r="B432" s="1050"/>
      <c r="C432" s="1051"/>
      <c r="D432" s="1052"/>
      <c r="E432" s="1053"/>
      <c r="F432" s="1054"/>
      <c r="G432" s="1055"/>
      <c r="H432" s="1056"/>
    </row>
    <row r="433" spans="1:8" s="1057" customFormat="1" ht="25.5" customHeight="1">
      <c r="A433" s="1058" t="s">
        <v>161</v>
      </c>
      <c r="B433" s="1050">
        <v>166</v>
      </c>
      <c r="C433" s="1051" t="s">
        <v>1105</v>
      </c>
      <c r="D433" s="1052" t="s">
        <v>10</v>
      </c>
      <c r="E433" s="1053">
        <v>1</v>
      </c>
      <c r="F433" s="1054"/>
      <c r="G433" s="1055"/>
      <c r="H433" s="1056"/>
    </row>
    <row r="434" spans="1:8" s="1057" customFormat="1" ht="12.75" customHeight="1">
      <c r="A434" s="1058"/>
      <c r="B434" s="1050"/>
      <c r="C434" s="1051"/>
      <c r="D434" s="1052"/>
      <c r="E434" s="1053"/>
      <c r="F434" s="1054"/>
      <c r="G434" s="1055"/>
      <c r="H434" s="1056"/>
    </row>
    <row r="435" spans="1:8" s="139" customFormat="1" ht="25.5" customHeight="1">
      <c r="A435" s="218" t="s">
        <v>161</v>
      </c>
      <c r="B435" s="73"/>
      <c r="C435" s="77" t="s">
        <v>169</v>
      </c>
      <c r="D435" s="75"/>
      <c r="E435" s="76"/>
      <c r="F435" s="484"/>
      <c r="G435" s="489"/>
      <c r="H435" s="463"/>
    </row>
    <row r="436" spans="1:8" s="139" customFormat="1" ht="76.5">
      <c r="A436" s="219" t="s">
        <v>161</v>
      </c>
      <c r="B436" s="333" t="s">
        <v>1106</v>
      </c>
      <c r="C436" s="144" t="s">
        <v>170</v>
      </c>
      <c r="D436" s="145"/>
      <c r="E436" s="146"/>
      <c r="F436" s="484"/>
      <c r="G436" s="490"/>
      <c r="H436" s="334"/>
    </row>
    <row r="437" spans="1:8" s="1057" customFormat="1" ht="12.75" customHeight="1">
      <c r="A437" s="1058"/>
      <c r="B437" s="1050"/>
      <c r="C437" s="1051"/>
      <c r="D437" s="1052"/>
      <c r="E437" s="1053"/>
      <c r="F437" s="1054"/>
      <c r="G437" s="1055"/>
      <c r="H437" s="1056"/>
    </row>
    <row r="438" spans="1:8" s="139" customFormat="1" ht="63.75">
      <c r="A438" s="219" t="s">
        <v>161</v>
      </c>
      <c r="B438" s="333" t="s">
        <v>1147</v>
      </c>
      <c r="C438" s="144" t="s">
        <v>171</v>
      </c>
      <c r="D438" s="145"/>
      <c r="E438" s="146"/>
      <c r="F438" s="484"/>
      <c r="G438" s="490"/>
      <c r="H438" s="334"/>
    </row>
    <row r="439" spans="1:8" s="1057" customFormat="1" ht="12.75" customHeight="1">
      <c r="A439" s="1058"/>
      <c r="B439" s="1050"/>
      <c r="C439" s="1051"/>
      <c r="D439" s="1052"/>
      <c r="E439" s="1053"/>
      <c r="F439" s="1054"/>
      <c r="G439" s="1055"/>
      <c r="H439" s="1056"/>
    </row>
    <row r="440" spans="1:8" s="139" customFormat="1" ht="63.75">
      <c r="A440" s="219" t="s">
        <v>161</v>
      </c>
      <c r="B440" s="333" t="s">
        <v>1148</v>
      </c>
      <c r="C440" s="144" t="s">
        <v>172</v>
      </c>
      <c r="D440" s="145"/>
      <c r="E440" s="146"/>
      <c r="F440" s="484"/>
      <c r="G440" s="490"/>
      <c r="H440" s="334"/>
    </row>
    <row r="441" spans="1:8" s="139" customFormat="1">
      <c r="A441" s="526"/>
      <c r="B441" s="527"/>
      <c r="C441" s="528"/>
      <c r="D441" s="529"/>
      <c r="E441" s="530"/>
      <c r="F441" s="484"/>
      <c r="G441" s="531"/>
      <c r="H441" s="532"/>
    </row>
    <row r="442" spans="1:8" s="139" customFormat="1" ht="25.5" customHeight="1" thickBot="1">
      <c r="A442" s="220" t="s">
        <v>162</v>
      </c>
      <c r="B442" s="78"/>
      <c r="C442" s="79" t="s">
        <v>151</v>
      </c>
      <c r="D442" s="80"/>
      <c r="E442" s="81"/>
      <c r="F442" s="485"/>
      <c r="G442" s="491"/>
      <c r="H442" s="465"/>
    </row>
    <row r="443" spans="1:8" s="139" customFormat="1" ht="13.5" thickTop="1">
      <c r="A443" s="219"/>
      <c r="B443" s="143"/>
      <c r="C443" s="144"/>
      <c r="D443" s="145"/>
      <c r="E443" s="146"/>
      <c r="F443" s="485"/>
      <c r="G443" s="492"/>
      <c r="H443" s="334"/>
    </row>
    <row r="444" spans="1:8">
      <c r="A444" s="221"/>
      <c r="B444" s="148"/>
      <c r="C444" s="149"/>
      <c r="D444" s="150"/>
      <c r="E444" s="150"/>
      <c r="F444" s="151"/>
      <c r="G444" s="151"/>
      <c r="H444" s="151"/>
    </row>
    <row r="445" spans="1:8">
      <c r="A445" s="221"/>
      <c r="B445" s="148"/>
      <c r="C445" s="149"/>
      <c r="D445" s="150"/>
      <c r="E445" s="150"/>
      <c r="F445" s="151"/>
      <c r="G445" s="151"/>
      <c r="H445" s="151"/>
    </row>
    <row r="446" spans="1:8">
      <c r="A446" s="221"/>
      <c r="B446" s="148"/>
      <c r="C446" s="149"/>
      <c r="D446" s="150"/>
      <c r="E446" s="150"/>
      <c r="F446" s="151"/>
      <c r="G446" s="151"/>
      <c r="H446" s="151" t="s">
        <v>322</v>
      </c>
    </row>
    <row r="447" spans="1:8">
      <c r="A447" s="221"/>
      <c r="B447" s="148"/>
      <c r="C447" s="149"/>
      <c r="D447" s="150"/>
      <c r="E447" s="150"/>
      <c r="F447" s="151"/>
      <c r="G447" s="151"/>
      <c r="H447" s="151"/>
    </row>
    <row r="448" spans="1:8">
      <c r="A448" s="221"/>
      <c r="B448" s="148"/>
      <c r="C448" s="149"/>
      <c r="D448" s="150"/>
      <c r="E448" s="150"/>
      <c r="F448" s="151"/>
      <c r="G448" s="151"/>
      <c r="H448" s="151"/>
    </row>
    <row r="449" spans="1:8">
      <c r="A449" s="221"/>
      <c r="B449" s="148"/>
      <c r="C449" s="149"/>
      <c r="D449" s="150"/>
      <c r="E449" s="150"/>
      <c r="F449" s="151"/>
      <c r="G449" s="151"/>
      <c r="H449" s="151"/>
    </row>
    <row r="450" spans="1:8">
      <c r="A450" s="221"/>
      <c r="B450" s="148"/>
      <c r="C450" s="149"/>
      <c r="D450" s="150"/>
      <c r="E450" s="150"/>
      <c r="F450" s="151"/>
      <c r="G450" s="151"/>
      <c r="H450" s="151"/>
    </row>
    <row r="451" spans="1:8">
      <c r="A451" s="221"/>
      <c r="B451" s="148"/>
      <c r="C451" s="149"/>
      <c r="D451" s="150"/>
      <c r="E451" s="150"/>
      <c r="F451" s="151"/>
      <c r="G451" s="151"/>
      <c r="H451" s="151"/>
    </row>
  </sheetData>
  <conditionalFormatting sqref="C15:C434">
    <cfRule type="expression" dxfId="17" priority="13">
      <formula>D15="H4"</formula>
    </cfRule>
    <cfRule type="expression" dxfId="16" priority="14">
      <formula>D15="H3"</formula>
    </cfRule>
    <cfRule type="expression" dxfId="15" priority="15">
      <formula>D15="H2"</formula>
    </cfRule>
    <cfRule type="expression" dxfId="14" priority="16">
      <formula>D15="H1"</formula>
    </cfRule>
  </conditionalFormatting>
  <conditionalFormatting sqref="C437">
    <cfRule type="expression" dxfId="13" priority="7">
      <formula>D437="H4"</formula>
    </cfRule>
    <cfRule type="expression" dxfId="12" priority="8">
      <formula>D437="H3"</formula>
    </cfRule>
    <cfRule type="expression" dxfId="11" priority="9">
      <formula>D437="H2"</formula>
    </cfRule>
    <cfRule type="expression" dxfId="10" priority="10">
      <formula>D437="H1"</formula>
    </cfRule>
  </conditionalFormatting>
  <conditionalFormatting sqref="C439">
    <cfRule type="expression" dxfId="9" priority="1">
      <formula>D439="H4"</formula>
    </cfRule>
    <cfRule type="expression" dxfId="8" priority="2">
      <formula>D439="H3"</formula>
    </cfRule>
    <cfRule type="expression" dxfId="7" priority="3">
      <formula>D439="H2"</formula>
    </cfRule>
    <cfRule type="expression" dxfId="6" priority="4">
      <formula>D439="H1"</formula>
    </cfRule>
  </conditionalFormatting>
  <conditionalFormatting sqref="D15:D434">
    <cfRule type="containsText" dxfId="5" priority="17" operator="containsText" text="H">
      <formula>NOT(ISERROR(SEARCH(("H"),(D15))))</formula>
    </cfRule>
  </conditionalFormatting>
  <conditionalFormatting sqref="D437">
    <cfRule type="containsText" dxfId="4" priority="11" operator="containsText" text="H">
      <formula>NOT(ISERROR(SEARCH(("H"),(D437))))</formula>
    </cfRule>
  </conditionalFormatting>
  <conditionalFormatting sqref="D439">
    <cfRule type="containsText" dxfId="3" priority="5" operator="containsText" text="H">
      <formula>NOT(ISERROR(SEARCH(("H"),(D439))))</formula>
    </cfRule>
  </conditionalFormatting>
  <conditionalFormatting sqref="E15:E434">
    <cfRule type="cellIs" dxfId="2" priority="18" operator="between">
      <formula>0</formula>
      <formula>0</formula>
    </cfRule>
  </conditionalFormatting>
  <conditionalFormatting sqref="E437">
    <cfRule type="cellIs" dxfId="1" priority="12" operator="between">
      <formula>0</formula>
      <formula>0</formula>
    </cfRule>
  </conditionalFormatting>
  <conditionalFormatting sqref="E439">
    <cfRule type="cellIs" dxfId="0" priority="6" operator="between">
      <formula>0</formula>
      <formula>0</formula>
    </cfRule>
  </conditionalFormatting>
  <pageMargins left="0.35433070866141736" right="0.35433070866141736" top="0.47244094488188981" bottom="0.9055118110236221" header="0.51181102362204722" footer="0.51181102362204722"/>
  <pageSetup paperSize="9" scale="74" fitToWidth="0" fitToHeight="0" orientation="portrait" r:id="rId1"/>
  <headerFooter>
    <oddFooter>&amp;L&amp;"Arial,Regular"&amp;10A442 Weidplas Warehouse Extension:
CONTRACT NO.: CDC/158/26
Section 1.1: Preliminaries&amp;R&amp;"Arial,Regular"&amp;10Page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ACA56-95C8-4D91-827F-75D0679417C9}">
  <dimension ref="A1:GN348"/>
  <sheetViews>
    <sheetView view="pageBreakPreview" zoomScaleNormal="100" zoomScaleSheetLayoutView="100" workbookViewId="0">
      <selection activeCell="G5" sqref="G5"/>
    </sheetView>
  </sheetViews>
  <sheetFormatPr defaultColWidth="11.42578125" defaultRowHeight="11.25"/>
  <cols>
    <col min="1" max="2" width="6.7109375" style="121" customWidth="1"/>
    <col min="3" max="3" width="55.7109375" style="122" customWidth="1"/>
    <col min="4" max="4" width="7.7109375" style="121" customWidth="1"/>
    <col min="5" max="5" width="10.7109375" style="156" customWidth="1"/>
    <col min="6" max="6" width="12.7109375" style="331" customWidth="1"/>
    <col min="7" max="7" width="14.7109375" style="279" customWidth="1"/>
    <col min="8" max="8" width="14.7109375" style="207" customWidth="1"/>
    <col min="9" max="218" width="11.42578125" style="122"/>
    <col min="219" max="220" width="6.7109375" style="122" customWidth="1"/>
    <col min="221" max="221" width="55.7109375" style="122" customWidth="1"/>
    <col min="222" max="222" width="7.7109375" style="122" customWidth="1"/>
    <col min="223" max="225" width="10.7109375" style="122" customWidth="1"/>
    <col min="226" max="226" width="12.7109375" style="122" customWidth="1"/>
    <col min="227" max="230" width="14.7109375" style="122" customWidth="1"/>
    <col min="231" max="474" width="11.42578125" style="122"/>
    <col min="475" max="476" width="6.7109375" style="122" customWidth="1"/>
    <col min="477" max="477" width="55.7109375" style="122" customWidth="1"/>
    <col min="478" max="478" width="7.7109375" style="122" customWidth="1"/>
    <col min="479" max="481" width="10.7109375" style="122" customWidth="1"/>
    <col min="482" max="482" width="12.7109375" style="122" customWidth="1"/>
    <col min="483" max="486" width="14.7109375" style="122" customWidth="1"/>
    <col min="487" max="730" width="11.42578125" style="122"/>
    <col min="731" max="732" width="6.7109375" style="122" customWidth="1"/>
    <col min="733" max="733" width="55.7109375" style="122" customWidth="1"/>
    <col min="734" max="734" width="7.7109375" style="122" customWidth="1"/>
    <col min="735" max="737" width="10.7109375" style="122" customWidth="1"/>
    <col min="738" max="738" width="12.7109375" style="122" customWidth="1"/>
    <col min="739" max="742" width="14.7109375" style="122" customWidth="1"/>
    <col min="743" max="986" width="11.42578125" style="122"/>
    <col min="987" max="988" width="6.7109375" style="122" customWidth="1"/>
    <col min="989" max="989" width="55.7109375" style="122" customWidth="1"/>
    <col min="990" max="990" width="7.7109375" style="122" customWidth="1"/>
    <col min="991" max="993" width="10.7109375" style="122" customWidth="1"/>
    <col min="994" max="994" width="12.7109375" style="122" customWidth="1"/>
    <col min="995" max="998" width="14.7109375" style="122" customWidth="1"/>
    <col min="999" max="1242" width="11.42578125" style="122"/>
    <col min="1243" max="1244" width="6.7109375" style="122" customWidth="1"/>
    <col min="1245" max="1245" width="55.7109375" style="122" customWidth="1"/>
    <col min="1246" max="1246" width="7.7109375" style="122" customWidth="1"/>
    <col min="1247" max="1249" width="10.7109375" style="122" customWidth="1"/>
    <col min="1250" max="1250" width="12.7109375" style="122" customWidth="1"/>
    <col min="1251" max="1254" width="14.7109375" style="122" customWidth="1"/>
    <col min="1255" max="1498" width="11.42578125" style="122"/>
    <col min="1499" max="1500" width="6.7109375" style="122" customWidth="1"/>
    <col min="1501" max="1501" width="55.7109375" style="122" customWidth="1"/>
    <col min="1502" max="1502" width="7.7109375" style="122" customWidth="1"/>
    <col min="1503" max="1505" width="10.7109375" style="122" customWidth="1"/>
    <col min="1506" max="1506" width="12.7109375" style="122" customWidth="1"/>
    <col min="1507" max="1510" width="14.7109375" style="122" customWidth="1"/>
    <col min="1511" max="1754" width="11.42578125" style="122"/>
    <col min="1755" max="1756" width="6.7109375" style="122" customWidth="1"/>
    <col min="1757" max="1757" width="55.7109375" style="122" customWidth="1"/>
    <col min="1758" max="1758" width="7.7109375" style="122" customWidth="1"/>
    <col min="1759" max="1761" width="10.7109375" style="122" customWidth="1"/>
    <col min="1762" max="1762" width="12.7109375" style="122" customWidth="1"/>
    <col min="1763" max="1766" width="14.7109375" style="122" customWidth="1"/>
    <col min="1767" max="2010" width="11.42578125" style="122"/>
    <col min="2011" max="2012" width="6.7109375" style="122" customWidth="1"/>
    <col min="2013" max="2013" width="55.7109375" style="122" customWidth="1"/>
    <col min="2014" max="2014" width="7.7109375" style="122" customWidth="1"/>
    <col min="2015" max="2017" width="10.7109375" style="122" customWidth="1"/>
    <col min="2018" max="2018" width="12.7109375" style="122" customWidth="1"/>
    <col min="2019" max="2022" width="14.7109375" style="122" customWidth="1"/>
    <col min="2023" max="2266" width="11.42578125" style="122"/>
    <col min="2267" max="2268" width="6.7109375" style="122" customWidth="1"/>
    <col min="2269" max="2269" width="55.7109375" style="122" customWidth="1"/>
    <col min="2270" max="2270" width="7.7109375" style="122" customWidth="1"/>
    <col min="2271" max="2273" width="10.7109375" style="122" customWidth="1"/>
    <col min="2274" max="2274" width="12.7109375" style="122" customWidth="1"/>
    <col min="2275" max="2278" width="14.7109375" style="122" customWidth="1"/>
    <col min="2279" max="2522" width="11.42578125" style="122"/>
    <col min="2523" max="2524" width="6.7109375" style="122" customWidth="1"/>
    <col min="2525" max="2525" width="55.7109375" style="122" customWidth="1"/>
    <col min="2526" max="2526" width="7.7109375" style="122" customWidth="1"/>
    <col min="2527" max="2529" width="10.7109375" style="122" customWidth="1"/>
    <col min="2530" max="2530" width="12.7109375" style="122" customWidth="1"/>
    <col min="2531" max="2534" width="14.7109375" style="122" customWidth="1"/>
    <col min="2535" max="2778" width="11.42578125" style="122"/>
    <col min="2779" max="2780" width="6.7109375" style="122" customWidth="1"/>
    <col min="2781" max="2781" width="55.7109375" style="122" customWidth="1"/>
    <col min="2782" max="2782" width="7.7109375" style="122" customWidth="1"/>
    <col min="2783" max="2785" width="10.7109375" style="122" customWidth="1"/>
    <col min="2786" max="2786" width="12.7109375" style="122" customWidth="1"/>
    <col min="2787" max="2790" width="14.7109375" style="122" customWidth="1"/>
    <col min="2791" max="3034" width="11.42578125" style="122"/>
    <col min="3035" max="3036" width="6.7109375" style="122" customWidth="1"/>
    <col min="3037" max="3037" width="55.7109375" style="122" customWidth="1"/>
    <col min="3038" max="3038" width="7.7109375" style="122" customWidth="1"/>
    <col min="3039" max="3041" width="10.7109375" style="122" customWidth="1"/>
    <col min="3042" max="3042" width="12.7109375" style="122" customWidth="1"/>
    <col min="3043" max="3046" width="14.7109375" style="122" customWidth="1"/>
    <col min="3047" max="3290" width="11.42578125" style="122"/>
    <col min="3291" max="3292" width="6.7109375" style="122" customWidth="1"/>
    <col min="3293" max="3293" width="55.7109375" style="122" customWidth="1"/>
    <col min="3294" max="3294" width="7.7109375" style="122" customWidth="1"/>
    <col min="3295" max="3297" width="10.7109375" style="122" customWidth="1"/>
    <col min="3298" max="3298" width="12.7109375" style="122" customWidth="1"/>
    <col min="3299" max="3302" width="14.7109375" style="122" customWidth="1"/>
    <col min="3303" max="3546" width="11.42578125" style="122"/>
    <col min="3547" max="3548" width="6.7109375" style="122" customWidth="1"/>
    <col min="3549" max="3549" width="55.7109375" style="122" customWidth="1"/>
    <col min="3550" max="3550" width="7.7109375" style="122" customWidth="1"/>
    <col min="3551" max="3553" width="10.7109375" style="122" customWidth="1"/>
    <col min="3554" max="3554" width="12.7109375" style="122" customWidth="1"/>
    <col min="3555" max="3558" width="14.7109375" style="122" customWidth="1"/>
    <col min="3559" max="3802" width="11.42578125" style="122"/>
    <col min="3803" max="3804" width="6.7109375" style="122" customWidth="1"/>
    <col min="3805" max="3805" width="55.7109375" style="122" customWidth="1"/>
    <col min="3806" max="3806" width="7.7109375" style="122" customWidth="1"/>
    <col min="3807" max="3809" width="10.7109375" style="122" customWidth="1"/>
    <col min="3810" max="3810" width="12.7109375" style="122" customWidth="1"/>
    <col min="3811" max="3814" width="14.7109375" style="122" customWidth="1"/>
    <col min="3815" max="4058" width="11.42578125" style="122"/>
    <col min="4059" max="4060" width="6.7109375" style="122" customWidth="1"/>
    <col min="4061" max="4061" width="55.7109375" style="122" customWidth="1"/>
    <col min="4062" max="4062" width="7.7109375" style="122" customWidth="1"/>
    <col min="4063" max="4065" width="10.7109375" style="122" customWidth="1"/>
    <col min="4066" max="4066" width="12.7109375" style="122" customWidth="1"/>
    <col min="4067" max="4070" width="14.7109375" style="122" customWidth="1"/>
    <col min="4071" max="4314" width="11.42578125" style="122"/>
    <col min="4315" max="4316" width="6.7109375" style="122" customWidth="1"/>
    <col min="4317" max="4317" width="55.7109375" style="122" customWidth="1"/>
    <col min="4318" max="4318" width="7.7109375" style="122" customWidth="1"/>
    <col min="4319" max="4321" width="10.7109375" style="122" customWidth="1"/>
    <col min="4322" max="4322" width="12.7109375" style="122" customWidth="1"/>
    <col min="4323" max="4326" width="14.7109375" style="122" customWidth="1"/>
    <col min="4327" max="4570" width="11.42578125" style="122"/>
    <col min="4571" max="4572" width="6.7109375" style="122" customWidth="1"/>
    <col min="4573" max="4573" width="55.7109375" style="122" customWidth="1"/>
    <col min="4574" max="4574" width="7.7109375" style="122" customWidth="1"/>
    <col min="4575" max="4577" width="10.7109375" style="122" customWidth="1"/>
    <col min="4578" max="4578" width="12.7109375" style="122" customWidth="1"/>
    <col min="4579" max="4582" width="14.7109375" style="122" customWidth="1"/>
    <col min="4583" max="4826" width="11.42578125" style="122"/>
    <col min="4827" max="4828" width="6.7109375" style="122" customWidth="1"/>
    <col min="4829" max="4829" width="55.7109375" style="122" customWidth="1"/>
    <col min="4830" max="4830" width="7.7109375" style="122" customWidth="1"/>
    <col min="4831" max="4833" width="10.7109375" style="122" customWidth="1"/>
    <col min="4834" max="4834" width="12.7109375" style="122" customWidth="1"/>
    <col min="4835" max="4838" width="14.7109375" style="122" customWidth="1"/>
    <col min="4839" max="5082" width="11.42578125" style="122"/>
    <col min="5083" max="5084" width="6.7109375" style="122" customWidth="1"/>
    <col min="5085" max="5085" width="55.7109375" style="122" customWidth="1"/>
    <col min="5086" max="5086" width="7.7109375" style="122" customWidth="1"/>
    <col min="5087" max="5089" width="10.7109375" style="122" customWidth="1"/>
    <col min="5090" max="5090" width="12.7109375" style="122" customWidth="1"/>
    <col min="5091" max="5094" width="14.7109375" style="122" customWidth="1"/>
    <col min="5095" max="5338" width="11.42578125" style="122"/>
    <col min="5339" max="5340" width="6.7109375" style="122" customWidth="1"/>
    <col min="5341" max="5341" width="55.7109375" style="122" customWidth="1"/>
    <col min="5342" max="5342" width="7.7109375" style="122" customWidth="1"/>
    <col min="5343" max="5345" width="10.7109375" style="122" customWidth="1"/>
    <col min="5346" max="5346" width="12.7109375" style="122" customWidth="1"/>
    <col min="5347" max="5350" width="14.7109375" style="122" customWidth="1"/>
    <col min="5351" max="5594" width="11.42578125" style="122"/>
    <col min="5595" max="5596" width="6.7109375" style="122" customWidth="1"/>
    <col min="5597" max="5597" width="55.7109375" style="122" customWidth="1"/>
    <col min="5598" max="5598" width="7.7109375" style="122" customWidth="1"/>
    <col min="5599" max="5601" width="10.7109375" style="122" customWidth="1"/>
    <col min="5602" max="5602" width="12.7109375" style="122" customWidth="1"/>
    <col min="5603" max="5606" width="14.7109375" style="122" customWidth="1"/>
    <col min="5607" max="5850" width="11.42578125" style="122"/>
    <col min="5851" max="5852" width="6.7109375" style="122" customWidth="1"/>
    <col min="5853" max="5853" width="55.7109375" style="122" customWidth="1"/>
    <col min="5854" max="5854" width="7.7109375" style="122" customWidth="1"/>
    <col min="5855" max="5857" width="10.7109375" style="122" customWidth="1"/>
    <col min="5858" max="5858" width="12.7109375" style="122" customWidth="1"/>
    <col min="5859" max="5862" width="14.7109375" style="122" customWidth="1"/>
    <col min="5863" max="6106" width="11.42578125" style="122"/>
    <col min="6107" max="6108" width="6.7109375" style="122" customWidth="1"/>
    <col min="6109" max="6109" width="55.7109375" style="122" customWidth="1"/>
    <col min="6110" max="6110" width="7.7109375" style="122" customWidth="1"/>
    <col min="6111" max="6113" width="10.7109375" style="122" customWidth="1"/>
    <col min="6114" max="6114" width="12.7109375" style="122" customWidth="1"/>
    <col min="6115" max="6118" width="14.7109375" style="122" customWidth="1"/>
    <col min="6119" max="6362" width="11.42578125" style="122"/>
    <col min="6363" max="6364" width="6.7109375" style="122" customWidth="1"/>
    <col min="6365" max="6365" width="55.7109375" style="122" customWidth="1"/>
    <col min="6366" max="6366" width="7.7109375" style="122" customWidth="1"/>
    <col min="6367" max="6369" width="10.7109375" style="122" customWidth="1"/>
    <col min="6370" max="6370" width="12.7109375" style="122" customWidth="1"/>
    <col min="6371" max="6374" width="14.7109375" style="122" customWidth="1"/>
    <col min="6375" max="6618" width="11.42578125" style="122"/>
    <col min="6619" max="6620" width="6.7109375" style="122" customWidth="1"/>
    <col min="6621" max="6621" width="55.7109375" style="122" customWidth="1"/>
    <col min="6622" max="6622" width="7.7109375" style="122" customWidth="1"/>
    <col min="6623" max="6625" width="10.7109375" style="122" customWidth="1"/>
    <col min="6626" max="6626" width="12.7109375" style="122" customWidth="1"/>
    <col min="6627" max="6630" width="14.7109375" style="122" customWidth="1"/>
    <col min="6631" max="6874" width="11.42578125" style="122"/>
    <col min="6875" max="6876" width="6.7109375" style="122" customWidth="1"/>
    <col min="6877" max="6877" width="55.7109375" style="122" customWidth="1"/>
    <col min="6878" max="6878" width="7.7109375" style="122" customWidth="1"/>
    <col min="6879" max="6881" width="10.7109375" style="122" customWidth="1"/>
    <col min="6882" max="6882" width="12.7109375" style="122" customWidth="1"/>
    <col min="6883" max="6886" width="14.7109375" style="122" customWidth="1"/>
    <col min="6887" max="7130" width="11.42578125" style="122"/>
    <col min="7131" max="7132" width="6.7109375" style="122" customWidth="1"/>
    <col min="7133" max="7133" width="55.7109375" style="122" customWidth="1"/>
    <col min="7134" max="7134" width="7.7109375" style="122" customWidth="1"/>
    <col min="7135" max="7137" width="10.7109375" style="122" customWidth="1"/>
    <col min="7138" max="7138" width="12.7109375" style="122" customWidth="1"/>
    <col min="7139" max="7142" width="14.7109375" style="122" customWidth="1"/>
    <col min="7143" max="7386" width="11.42578125" style="122"/>
    <col min="7387" max="7388" width="6.7109375" style="122" customWidth="1"/>
    <col min="7389" max="7389" width="55.7109375" style="122" customWidth="1"/>
    <col min="7390" max="7390" width="7.7109375" style="122" customWidth="1"/>
    <col min="7391" max="7393" width="10.7109375" style="122" customWidth="1"/>
    <col min="7394" max="7394" width="12.7109375" style="122" customWidth="1"/>
    <col min="7395" max="7398" width="14.7109375" style="122" customWidth="1"/>
    <col min="7399" max="7642" width="11.42578125" style="122"/>
    <col min="7643" max="7644" width="6.7109375" style="122" customWidth="1"/>
    <col min="7645" max="7645" width="55.7109375" style="122" customWidth="1"/>
    <col min="7646" max="7646" width="7.7109375" style="122" customWidth="1"/>
    <col min="7647" max="7649" width="10.7109375" style="122" customWidth="1"/>
    <col min="7650" max="7650" width="12.7109375" style="122" customWidth="1"/>
    <col min="7651" max="7654" width="14.7109375" style="122" customWidth="1"/>
    <col min="7655" max="7898" width="11.42578125" style="122"/>
    <col min="7899" max="7900" width="6.7109375" style="122" customWidth="1"/>
    <col min="7901" max="7901" width="55.7109375" style="122" customWidth="1"/>
    <col min="7902" max="7902" width="7.7109375" style="122" customWidth="1"/>
    <col min="7903" max="7905" width="10.7109375" style="122" customWidth="1"/>
    <col min="7906" max="7906" width="12.7109375" style="122" customWidth="1"/>
    <col min="7907" max="7910" width="14.7109375" style="122" customWidth="1"/>
    <col min="7911" max="8154" width="11.42578125" style="122"/>
    <col min="8155" max="8156" width="6.7109375" style="122" customWidth="1"/>
    <col min="8157" max="8157" width="55.7109375" style="122" customWidth="1"/>
    <col min="8158" max="8158" width="7.7109375" style="122" customWidth="1"/>
    <col min="8159" max="8161" width="10.7109375" style="122" customWidth="1"/>
    <col min="8162" max="8162" width="12.7109375" style="122" customWidth="1"/>
    <col min="8163" max="8166" width="14.7109375" style="122" customWidth="1"/>
    <col min="8167" max="8410" width="11.42578125" style="122"/>
    <col min="8411" max="8412" width="6.7109375" style="122" customWidth="1"/>
    <col min="8413" max="8413" width="55.7109375" style="122" customWidth="1"/>
    <col min="8414" max="8414" width="7.7109375" style="122" customWidth="1"/>
    <col min="8415" max="8417" width="10.7109375" style="122" customWidth="1"/>
    <col min="8418" max="8418" width="12.7109375" style="122" customWidth="1"/>
    <col min="8419" max="8422" width="14.7109375" style="122" customWidth="1"/>
    <col min="8423" max="8666" width="11.42578125" style="122"/>
    <col min="8667" max="8668" width="6.7109375" style="122" customWidth="1"/>
    <col min="8669" max="8669" width="55.7109375" style="122" customWidth="1"/>
    <col min="8670" max="8670" width="7.7109375" style="122" customWidth="1"/>
    <col min="8671" max="8673" width="10.7109375" style="122" customWidth="1"/>
    <col min="8674" max="8674" width="12.7109375" style="122" customWidth="1"/>
    <col min="8675" max="8678" width="14.7109375" style="122" customWidth="1"/>
    <col min="8679" max="8922" width="11.42578125" style="122"/>
    <col min="8923" max="8924" width="6.7109375" style="122" customWidth="1"/>
    <col min="8925" max="8925" width="55.7109375" style="122" customWidth="1"/>
    <col min="8926" max="8926" width="7.7109375" style="122" customWidth="1"/>
    <col min="8927" max="8929" width="10.7109375" style="122" customWidth="1"/>
    <col min="8930" max="8930" width="12.7109375" style="122" customWidth="1"/>
    <col min="8931" max="8934" width="14.7109375" style="122" customWidth="1"/>
    <col min="8935" max="9178" width="11.42578125" style="122"/>
    <col min="9179" max="9180" width="6.7109375" style="122" customWidth="1"/>
    <col min="9181" max="9181" width="55.7109375" style="122" customWidth="1"/>
    <col min="9182" max="9182" width="7.7109375" style="122" customWidth="1"/>
    <col min="9183" max="9185" width="10.7109375" style="122" customWidth="1"/>
    <col min="9186" max="9186" width="12.7109375" style="122" customWidth="1"/>
    <col min="9187" max="9190" width="14.7109375" style="122" customWidth="1"/>
    <col min="9191" max="9434" width="11.42578125" style="122"/>
    <col min="9435" max="9436" width="6.7109375" style="122" customWidth="1"/>
    <col min="9437" max="9437" width="55.7109375" style="122" customWidth="1"/>
    <col min="9438" max="9438" width="7.7109375" style="122" customWidth="1"/>
    <col min="9439" max="9441" width="10.7109375" style="122" customWidth="1"/>
    <col min="9442" max="9442" width="12.7109375" style="122" customWidth="1"/>
    <col min="9443" max="9446" width="14.7109375" style="122" customWidth="1"/>
    <col min="9447" max="9690" width="11.42578125" style="122"/>
    <col min="9691" max="9692" width="6.7109375" style="122" customWidth="1"/>
    <col min="9693" max="9693" width="55.7109375" style="122" customWidth="1"/>
    <col min="9694" max="9694" width="7.7109375" style="122" customWidth="1"/>
    <col min="9695" max="9697" width="10.7109375" style="122" customWidth="1"/>
    <col min="9698" max="9698" width="12.7109375" style="122" customWidth="1"/>
    <col min="9699" max="9702" width="14.7109375" style="122" customWidth="1"/>
    <col min="9703" max="9946" width="11.42578125" style="122"/>
    <col min="9947" max="9948" width="6.7109375" style="122" customWidth="1"/>
    <col min="9949" max="9949" width="55.7109375" style="122" customWidth="1"/>
    <col min="9950" max="9950" width="7.7109375" style="122" customWidth="1"/>
    <col min="9951" max="9953" width="10.7109375" style="122" customWidth="1"/>
    <col min="9954" max="9954" width="12.7109375" style="122" customWidth="1"/>
    <col min="9955" max="9958" width="14.7109375" style="122" customWidth="1"/>
    <col min="9959" max="10202" width="11.42578125" style="122"/>
    <col min="10203" max="10204" width="6.7109375" style="122" customWidth="1"/>
    <col min="10205" max="10205" width="55.7109375" style="122" customWidth="1"/>
    <col min="10206" max="10206" width="7.7109375" style="122" customWidth="1"/>
    <col min="10207" max="10209" width="10.7109375" style="122" customWidth="1"/>
    <col min="10210" max="10210" width="12.7109375" style="122" customWidth="1"/>
    <col min="10211" max="10214" width="14.7109375" style="122" customWidth="1"/>
    <col min="10215" max="10458" width="11.42578125" style="122"/>
    <col min="10459" max="10460" width="6.7109375" style="122" customWidth="1"/>
    <col min="10461" max="10461" width="55.7109375" style="122" customWidth="1"/>
    <col min="10462" max="10462" width="7.7109375" style="122" customWidth="1"/>
    <col min="10463" max="10465" width="10.7109375" style="122" customWidth="1"/>
    <col min="10466" max="10466" width="12.7109375" style="122" customWidth="1"/>
    <col min="10467" max="10470" width="14.7109375" style="122" customWidth="1"/>
    <col min="10471" max="10714" width="11.42578125" style="122"/>
    <col min="10715" max="10716" width="6.7109375" style="122" customWidth="1"/>
    <col min="10717" max="10717" width="55.7109375" style="122" customWidth="1"/>
    <col min="10718" max="10718" width="7.7109375" style="122" customWidth="1"/>
    <col min="10719" max="10721" width="10.7109375" style="122" customWidth="1"/>
    <col min="10722" max="10722" width="12.7109375" style="122" customWidth="1"/>
    <col min="10723" max="10726" width="14.7109375" style="122" customWidth="1"/>
    <col min="10727" max="10970" width="11.42578125" style="122"/>
    <col min="10971" max="10972" width="6.7109375" style="122" customWidth="1"/>
    <col min="10973" max="10973" width="55.7109375" style="122" customWidth="1"/>
    <col min="10974" max="10974" width="7.7109375" style="122" customWidth="1"/>
    <col min="10975" max="10977" width="10.7109375" style="122" customWidth="1"/>
    <col min="10978" max="10978" width="12.7109375" style="122" customWidth="1"/>
    <col min="10979" max="10982" width="14.7109375" style="122" customWidth="1"/>
    <col min="10983" max="11226" width="11.42578125" style="122"/>
    <col min="11227" max="11228" width="6.7109375" style="122" customWidth="1"/>
    <col min="11229" max="11229" width="55.7109375" style="122" customWidth="1"/>
    <col min="11230" max="11230" width="7.7109375" style="122" customWidth="1"/>
    <col min="11231" max="11233" width="10.7109375" style="122" customWidth="1"/>
    <col min="11234" max="11234" width="12.7109375" style="122" customWidth="1"/>
    <col min="11235" max="11238" width="14.7109375" style="122" customWidth="1"/>
    <col min="11239" max="11482" width="11.42578125" style="122"/>
    <col min="11483" max="11484" width="6.7109375" style="122" customWidth="1"/>
    <col min="11485" max="11485" width="55.7109375" style="122" customWidth="1"/>
    <col min="11486" max="11486" width="7.7109375" style="122" customWidth="1"/>
    <col min="11487" max="11489" width="10.7109375" style="122" customWidth="1"/>
    <col min="11490" max="11490" width="12.7109375" style="122" customWidth="1"/>
    <col min="11491" max="11494" width="14.7109375" style="122" customWidth="1"/>
    <col min="11495" max="11738" width="11.42578125" style="122"/>
    <col min="11739" max="11740" width="6.7109375" style="122" customWidth="1"/>
    <col min="11741" max="11741" width="55.7109375" style="122" customWidth="1"/>
    <col min="11742" max="11742" width="7.7109375" style="122" customWidth="1"/>
    <col min="11743" max="11745" width="10.7109375" style="122" customWidth="1"/>
    <col min="11746" max="11746" width="12.7109375" style="122" customWidth="1"/>
    <col min="11747" max="11750" width="14.7109375" style="122" customWidth="1"/>
    <col min="11751" max="11994" width="11.42578125" style="122"/>
    <col min="11995" max="11996" width="6.7109375" style="122" customWidth="1"/>
    <col min="11997" max="11997" width="55.7109375" style="122" customWidth="1"/>
    <col min="11998" max="11998" width="7.7109375" style="122" customWidth="1"/>
    <col min="11999" max="12001" width="10.7109375" style="122" customWidth="1"/>
    <col min="12002" max="12002" width="12.7109375" style="122" customWidth="1"/>
    <col min="12003" max="12006" width="14.7109375" style="122" customWidth="1"/>
    <col min="12007" max="12250" width="11.42578125" style="122"/>
    <col min="12251" max="12252" width="6.7109375" style="122" customWidth="1"/>
    <col min="12253" max="12253" width="55.7109375" style="122" customWidth="1"/>
    <col min="12254" max="12254" width="7.7109375" style="122" customWidth="1"/>
    <col min="12255" max="12257" width="10.7109375" style="122" customWidth="1"/>
    <col min="12258" max="12258" width="12.7109375" style="122" customWidth="1"/>
    <col min="12259" max="12262" width="14.7109375" style="122" customWidth="1"/>
    <col min="12263" max="12506" width="11.42578125" style="122"/>
    <col min="12507" max="12508" width="6.7109375" style="122" customWidth="1"/>
    <col min="12509" max="12509" width="55.7109375" style="122" customWidth="1"/>
    <col min="12510" max="12510" width="7.7109375" style="122" customWidth="1"/>
    <col min="12511" max="12513" width="10.7109375" style="122" customWidth="1"/>
    <col min="12514" max="12514" width="12.7109375" style="122" customWidth="1"/>
    <col min="12515" max="12518" width="14.7109375" style="122" customWidth="1"/>
    <col min="12519" max="12762" width="11.42578125" style="122"/>
    <col min="12763" max="12764" width="6.7109375" style="122" customWidth="1"/>
    <col min="12765" max="12765" width="55.7109375" style="122" customWidth="1"/>
    <col min="12766" max="12766" width="7.7109375" style="122" customWidth="1"/>
    <col min="12767" max="12769" width="10.7109375" style="122" customWidth="1"/>
    <col min="12770" max="12770" width="12.7109375" style="122" customWidth="1"/>
    <col min="12771" max="12774" width="14.7109375" style="122" customWidth="1"/>
    <col min="12775" max="13018" width="11.42578125" style="122"/>
    <col min="13019" max="13020" width="6.7109375" style="122" customWidth="1"/>
    <col min="13021" max="13021" width="55.7109375" style="122" customWidth="1"/>
    <col min="13022" max="13022" width="7.7109375" style="122" customWidth="1"/>
    <col min="13023" max="13025" width="10.7109375" style="122" customWidth="1"/>
    <col min="13026" max="13026" width="12.7109375" style="122" customWidth="1"/>
    <col min="13027" max="13030" width="14.7109375" style="122" customWidth="1"/>
    <col min="13031" max="13274" width="11.42578125" style="122"/>
    <col min="13275" max="13276" width="6.7109375" style="122" customWidth="1"/>
    <col min="13277" max="13277" width="55.7109375" style="122" customWidth="1"/>
    <col min="13278" max="13278" width="7.7109375" style="122" customWidth="1"/>
    <col min="13279" max="13281" width="10.7109375" style="122" customWidth="1"/>
    <col min="13282" max="13282" width="12.7109375" style="122" customWidth="1"/>
    <col min="13283" max="13286" width="14.7109375" style="122" customWidth="1"/>
    <col min="13287" max="13530" width="11.42578125" style="122"/>
    <col min="13531" max="13532" width="6.7109375" style="122" customWidth="1"/>
    <col min="13533" max="13533" width="55.7109375" style="122" customWidth="1"/>
    <col min="13534" max="13534" width="7.7109375" style="122" customWidth="1"/>
    <col min="13535" max="13537" width="10.7109375" style="122" customWidth="1"/>
    <col min="13538" max="13538" width="12.7109375" style="122" customWidth="1"/>
    <col min="13539" max="13542" width="14.7109375" style="122" customWidth="1"/>
    <col min="13543" max="13786" width="11.42578125" style="122"/>
    <col min="13787" max="13788" width="6.7109375" style="122" customWidth="1"/>
    <col min="13789" max="13789" width="55.7109375" style="122" customWidth="1"/>
    <col min="13790" max="13790" width="7.7109375" style="122" customWidth="1"/>
    <col min="13791" max="13793" width="10.7109375" style="122" customWidth="1"/>
    <col min="13794" max="13794" width="12.7109375" style="122" customWidth="1"/>
    <col min="13795" max="13798" width="14.7109375" style="122" customWidth="1"/>
    <col min="13799" max="14042" width="11.42578125" style="122"/>
    <col min="14043" max="14044" width="6.7109375" style="122" customWidth="1"/>
    <col min="14045" max="14045" width="55.7109375" style="122" customWidth="1"/>
    <col min="14046" max="14046" width="7.7109375" style="122" customWidth="1"/>
    <col min="14047" max="14049" width="10.7109375" style="122" customWidth="1"/>
    <col min="14050" max="14050" width="12.7109375" style="122" customWidth="1"/>
    <col min="14051" max="14054" width="14.7109375" style="122" customWidth="1"/>
    <col min="14055" max="14298" width="11.42578125" style="122"/>
    <col min="14299" max="14300" width="6.7109375" style="122" customWidth="1"/>
    <col min="14301" max="14301" width="55.7109375" style="122" customWidth="1"/>
    <col min="14302" max="14302" width="7.7109375" style="122" customWidth="1"/>
    <col min="14303" max="14305" width="10.7109375" style="122" customWidth="1"/>
    <col min="14306" max="14306" width="12.7109375" style="122" customWidth="1"/>
    <col min="14307" max="14310" width="14.7109375" style="122" customWidth="1"/>
    <col min="14311" max="14554" width="11.42578125" style="122"/>
    <col min="14555" max="14556" width="6.7109375" style="122" customWidth="1"/>
    <col min="14557" max="14557" width="55.7109375" style="122" customWidth="1"/>
    <col min="14558" max="14558" width="7.7109375" style="122" customWidth="1"/>
    <col min="14559" max="14561" width="10.7109375" style="122" customWidth="1"/>
    <col min="14562" max="14562" width="12.7109375" style="122" customWidth="1"/>
    <col min="14563" max="14566" width="14.7109375" style="122" customWidth="1"/>
    <col min="14567" max="14810" width="11.42578125" style="122"/>
    <col min="14811" max="14812" width="6.7109375" style="122" customWidth="1"/>
    <col min="14813" max="14813" width="55.7109375" style="122" customWidth="1"/>
    <col min="14814" max="14814" width="7.7109375" style="122" customWidth="1"/>
    <col min="14815" max="14817" width="10.7109375" style="122" customWidth="1"/>
    <col min="14818" max="14818" width="12.7109375" style="122" customWidth="1"/>
    <col min="14819" max="14822" width="14.7109375" style="122" customWidth="1"/>
    <col min="14823" max="15066" width="11.42578125" style="122"/>
    <col min="15067" max="15068" width="6.7109375" style="122" customWidth="1"/>
    <col min="15069" max="15069" width="55.7109375" style="122" customWidth="1"/>
    <col min="15070" max="15070" width="7.7109375" style="122" customWidth="1"/>
    <col min="15071" max="15073" width="10.7109375" style="122" customWidth="1"/>
    <col min="15074" max="15074" width="12.7109375" style="122" customWidth="1"/>
    <col min="15075" max="15078" width="14.7109375" style="122" customWidth="1"/>
    <col min="15079" max="15322" width="11.42578125" style="122"/>
    <col min="15323" max="15324" width="6.7109375" style="122" customWidth="1"/>
    <col min="15325" max="15325" width="55.7109375" style="122" customWidth="1"/>
    <col min="15326" max="15326" width="7.7109375" style="122" customWidth="1"/>
    <col min="15327" max="15329" width="10.7109375" style="122" customWidth="1"/>
    <col min="15330" max="15330" width="12.7109375" style="122" customWidth="1"/>
    <col min="15331" max="15334" width="14.7109375" style="122" customWidth="1"/>
    <col min="15335" max="15578" width="11.42578125" style="122"/>
    <col min="15579" max="15580" width="6.7109375" style="122" customWidth="1"/>
    <col min="15581" max="15581" width="55.7109375" style="122" customWidth="1"/>
    <col min="15582" max="15582" width="7.7109375" style="122" customWidth="1"/>
    <col min="15583" max="15585" width="10.7109375" style="122" customWidth="1"/>
    <col min="15586" max="15586" width="12.7109375" style="122" customWidth="1"/>
    <col min="15587" max="15590" width="14.7109375" style="122" customWidth="1"/>
    <col min="15591" max="15834" width="11.42578125" style="122"/>
    <col min="15835" max="15836" width="6.7109375" style="122" customWidth="1"/>
    <col min="15837" max="15837" width="55.7109375" style="122" customWidth="1"/>
    <col min="15838" max="15838" width="7.7109375" style="122" customWidth="1"/>
    <col min="15839" max="15841" width="10.7109375" style="122" customWidth="1"/>
    <col min="15842" max="15842" width="12.7109375" style="122" customWidth="1"/>
    <col min="15843" max="15846" width="14.7109375" style="122" customWidth="1"/>
    <col min="15847" max="16090" width="11.42578125" style="122"/>
    <col min="16091" max="16092" width="6.7109375" style="122" customWidth="1"/>
    <col min="16093" max="16093" width="55.7109375" style="122" customWidth="1"/>
    <col min="16094" max="16094" width="7.7109375" style="122" customWidth="1"/>
    <col min="16095" max="16097" width="10.7109375" style="122" customWidth="1"/>
    <col min="16098" max="16098" width="12.7109375" style="122" customWidth="1"/>
    <col min="16099" max="16102" width="14.7109375" style="122" customWidth="1"/>
    <col min="16103" max="16384" width="11.42578125" style="122"/>
  </cols>
  <sheetData>
    <row r="1" spans="1:196" s="84" customFormat="1" ht="13.5" customHeight="1">
      <c r="A1" s="82" t="str">
        <f>SUMMARY!A1</f>
        <v>A442</v>
      </c>
      <c r="B1" s="83"/>
      <c r="C1" s="83"/>
      <c r="D1" s="83"/>
      <c r="E1" s="83"/>
      <c r="F1" s="277"/>
      <c r="G1" s="277"/>
      <c r="H1"/>
    </row>
    <row r="2" spans="1:196" s="84" customFormat="1" ht="12.75" customHeight="1">
      <c r="A2" s="184"/>
      <c r="B2" s="83"/>
      <c r="C2" s="83"/>
      <c r="D2" s="83"/>
      <c r="E2" s="83"/>
      <c r="F2" s="277"/>
      <c r="G2" s="277"/>
      <c r="H2"/>
    </row>
    <row r="3" spans="1:196" s="84" customFormat="1" ht="20.25" customHeight="1">
      <c r="A3" s="85" t="str">
        <f>SUMMARY!A4</f>
        <v>CDC WEIDPLAS</v>
      </c>
      <c r="B3" s="86"/>
      <c r="C3" s="86"/>
      <c r="D3" s="87"/>
      <c r="E3" s="87"/>
      <c r="F3" s="277"/>
      <c r="G3" s="277"/>
      <c r="H3"/>
    </row>
    <row r="4" spans="1:196" s="84" customFormat="1" ht="20.25" customHeight="1">
      <c r="A4" s="85" t="str">
        <f>SUMMARY!A5</f>
        <v>EXPANSION OF EXISTING FACILITY</v>
      </c>
      <c r="B4" s="86"/>
      <c r="C4" s="86"/>
      <c r="D4" s="87"/>
      <c r="E4" s="87"/>
      <c r="F4" s="277"/>
      <c r="G4" s="277"/>
      <c r="H4"/>
    </row>
    <row r="5" spans="1:196" s="84" customFormat="1" ht="20.25" customHeight="1">
      <c r="A5" s="88" t="str">
        <f>SUMMARY!A6</f>
        <v>ZONE 2, COEGA SEZ, PORT ELIZABETH</v>
      </c>
      <c r="B5" s="86"/>
      <c r="C5" s="86"/>
      <c r="D5" s="83"/>
      <c r="E5" s="83"/>
      <c r="F5" s="277"/>
      <c r="G5"/>
      <c r="H5"/>
    </row>
    <row r="6" spans="1:196" s="84" customFormat="1" ht="15">
      <c r="A6" s="88"/>
      <c r="B6" s="86"/>
      <c r="C6" s="86"/>
      <c r="D6" s="83"/>
      <c r="E6" s="83"/>
      <c r="F6" s="277"/>
      <c r="G6" s="277"/>
      <c r="H6"/>
    </row>
    <row r="7" spans="1:196" ht="20.25" customHeight="1">
      <c r="A7" s="336" t="str">
        <f>SUMMARY!A9</f>
        <v>PROVISIONAL BILLS OF QUANTITIES</v>
      </c>
      <c r="C7" s="159"/>
      <c r="D7" s="126"/>
      <c r="F7" s="278"/>
      <c r="G7" s="278"/>
      <c r="H7" s="158"/>
    </row>
    <row r="8" spans="1:196" ht="20.25" customHeight="1">
      <c r="A8" s="337" t="s">
        <v>1154</v>
      </c>
      <c r="C8" s="159"/>
      <c r="F8" s="330"/>
      <c r="G8" s="278"/>
      <c r="H8" s="158"/>
    </row>
    <row r="9" spans="1:196" ht="12.75" customHeight="1">
      <c r="A9" s="162"/>
      <c r="F9" s="330"/>
      <c r="G9" s="278"/>
      <c r="H9" s="158"/>
    </row>
    <row r="10" spans="1:196" s="123" customFormat="1" ht="13.5" customHeight="1" thickBot="1">
      <c r="A10" s="217" t="str">
        <f>SUMMARY!A12</f>
        <v>14 April 2026</v>
      </c>
      <c r="B10" s="163"/>
      <c r="D10" s="164"/>
      <c r="E10" s="165"/>
      <c r="F10" s="278"/>
      <c r="G10" s="278"/>
      <c r="H10" s="158"/>
    </row>
    <row r="11" spans="1:196" s="124" customFormat="1" ht="39.75" customHeight="1" thickBot="1">
      <c r="A11" s="166" t="s">
        <v>0</v>
      </c>
      <c r="B11" s="70" t="s">
        <v>10</v>
      </c>
      <c r="C11" s="70" t="str">
        <f>A8</f>
        <v>SECTION 1.2: OCCUPATIONAL HEALTH &amp; SAFETY AND ENVIRONMENTAL MANAGEMENT</v>
      </c>
      <c r="D11" s="71" t="s">
        <v>3</v>
      </c>
      <c r="E11" s="132" t="s">
        <v>158</v>
      </c>
      <c r="F11" s="481" t="s">
        <v>4</v>
      </c>
      <c r="G11" s="486" t="s">
        <v>5</v>
      </c>
      <c r="H11" s="133" t="s">
        <v>164</v>
      </c>
    </row>
    <row r="12" spans="1:196" s="167" customFormat="1" ht="25.5" customHeight="1">
      <c r="A12" s="916" t="s">
        <v>1150</v>
      </c>
      <c r="B12" s="917"/>
      <c r="C12" s="918"/>
      <c r="D12" s="919"/>
      <c r="E12" s="982"/>
      <c r="F12" s="920"/>
      <c r="G12" s="921"/>
      <c r="H12" s="922"/>
      <c r="I12" s="923"/>
      <c r="J12" s="923"/>
      <c r="K12" s="923"/>
      <c r="L12" s="923"/>
      <c r="M12" s="923"/>
      <c r="N12" s="923"/>
      <c r="O12" s="923"/>
      <c r="P12" s="923"/>
      <c r="Q12" s="923"/>
      <c r="R12" s="923"/>
      <c r="S12" s="923"/>
      <c r="T12" s="923"/>
      <c r="U12" s="923"/>
      <c r="V12" s="923"/>
      <c r="W12" s="923"/>
      <c r="X12" s="923"/>
      <c r="Y12" s="923"/>
      <c r="Z12" s="923"/>
      <c r="AA12" s="923"/>
      <c r="AB12" s="923"/>
      <c r="AC12" s="923"/>
      <c r="AD12" s="923"/>
      <c r="AE12" s="923"/>
      <c r="AF12" s="923"/>
      <c r="AG12" s="923"/>
      <c r="AH12" s="923"/>
      <c r="AI12" s="923"/>
      <c r="AJ12" s="923"/>
      <c r="AK12" s="923"/>
      <c r="AL12" s="923"/>
      <c r="AM12" s="923"/>
      <c r="AN12" s="923"/>
      <c r="AO12" s="923"/>
      <c r="AP12" s="923"/>
      <c r="AQ12" s="923"/>
      <c r="AR12" s="923"/>
      <c r="AS12" s="923"/>
      <c r="AT12" s="923"/>
      <c r="AU12" s="923"/>
      <c r="AV12" s="923"/>
      <c r="AW12" s="923"/>
      <c r="AX12" s="923"/>
      <c r="AY12" s="923"/>
      <c r="AZ12" s="923"/>
      <c r="BA12" s="923"/>
      <c r="BB12" s="923"/>
      <c r="BC12" s="923"/>
      <c r="BD12" s="923"/>
      <c r="BE12" s="923"/>
      <c r="BF12" s="923"/>
      <c r="BG12" s="923"/>
      <c r="BH12" s="923"/>
      <c r="BI12" s="923"/>
      <c r="BJ12" s="923"/>
      <c r="BK12" s="923"/>
      <c r="BL12" s="923"/>
      <c r="BM12" s="923"/>
      <c r="BN12" s="923"/>
      <c r="BO12" s="923"/>
      <c r="BP12" s="923"/>
      <c r="BQ12" s="923"/>
      <c r="BR12" s="923"/>
      <c r="BS12" s="923"/>
      <c r="BT12" s="923"/>
      <c r="BU12" s="923"/>
      <c r="BV12" s="923"/>
      <c r="BW12" s="923"/>
      <c r="BX12" s="923"/>
      <c r="BY12" s="923"/>
      <c r="BZ12" s="923"/>
      <c r="CA12" s="923"/>
      <c r="CB12" s="923"/>
      <c r="CC12" s="923"/>
      <c r="CD12" s="923"/>
      <c r="CE12" s="923"/>
      <c r="CF12" s="923"/>
      <c r="CG12" s="923"/>
      <c r="CH12" s="923"/>
      <c r="CI12" s="923"/>
      <c r="CJ12" s="923"/>
      <c r="CK12" s="923"/>
      <c r="CL12" s="923"/>
      <c r="CM12" s="923"/>
      <c r="CN12" s="923"/>
      <c r="CO12" s="923"/>
      <c r="CP12" s="923"/>
      <c r="CQ12" s="923"/>
      <c r="CR12" s="923"/>
      <c r="CS12" s="923"/>
      <c r="CT12" s="923"/>
      <c r="CU12" s="923"/>
      <c r="CV12" s="923"/>
      <c r="CW12" s="923"/>
      <c r="CX12" s="923"/>
      <c r="CY12" s="923"/>
      <c r="CZ12" s="923"/>
      <c r="DA12" s="923"/>
      <c r="DB12" s="923"/>
      <c r="DC12" s="923"/>
      <c r="DD12" s="923"/>
      <c r="DE12" s="923"/>
      <c r="DF12" s="923"/>
      <c r="DG12" s="923"/>
      <c r="DH12" s="923"/>
      <c r="DI12" s="923"/>
      <c r="DJ12" s="923"/>
      <c r="DK12" s="923"/>
      <c r="DL12" s="923"/>
      <c r="DM12" s="923"/>
      <c r="DN12" s="923"/>
      <c r="DO12" s="923"/>
      <c r="DP12" s="923"/>
      <c r="DQ12" s="923"/>
      <c r="DR12" s="923"/>
      <c r="DS12" s="923"/>
      <c r="DT12" s="923"/>
      <c r="DU12" s="923"/>
      <c r="DV12" s="923"/>
      <c r="DW12" s="923"/>
      <c r="DX12" s="923"/>
      <c r="DY12" s="923"/>
      <c r="DZ12" s="923"/>
      <c r="EA12" s="923"/>
      <c r="EB12" s="923"/>
      <c r="EC12" s="923"/>
      <c r="ED12" s="923"/>
      <c r="EE12" s="923"/>
      <c r="EF12" s="923"/>
      <c r="EG12" s="923"/>
      <c r="EH12" s="923"/>
      <c r="EI12" s="923"/>
      <c r="EJ12" s="923"/>
      <c r="EK12" s="923"/>
      <c r="EL12" s="923"/>
      <c r="EM12" s="923"/>
      <c r="EN12" s="923"/>
      <c r="EO12" s="923"/>
      <c r="EP12" s="923"/>
      <c r="EQ12" s="923"/>
      <c r="ER12" s="923"/>
      <c r="ES12" s="923"/>
      <c r="ET12" s="923"/>
      <c r="EU12" s="923"/>
      <c r="EV12" s="923"/>
      <c r="EW12" s="923"/>
      <c r="EX12" s="923"/>
      <c r="EY12" s="923"/>
      <c r="EZ12" s="923"/>
      <c r="FA12" s="923"/>
      <c r="FB12" s="923"/>
      <c r="FC12" s="923"/>
      <c r="FD12" s="923"/>
      <c r="FE12" s="923"/>
      <c r="FF12" s="923"/>
      <c r="FG12" s="923"/>
      <c r="FH12" s="923"/>
      <c r="FI12" s="923"/>
      <c r="FJ12" s="923"/>
      <c r="FK12" s="923"/>
      <c r="FL12" s="923"/>
      <c r="FM12" s="923"/>
      <c r="FN12" s="923"/>
      <c r="FO12" s="923"/>
      <c r="FP12" s="923"/>
      <c r="FQ12" s="923"/>
      <c r="FR12" s="923"/>
      <c r="FS12" s="923"/>
      <c r="FT12" s="923"/>
      <c r="FU12" s="923"/>
      <c r="FV12" s="923"/>
      <c r="FW12" s="923"/>
      <c r="FX12" s="923"/>
      <c r="FY12" s="923"/>
      <c r="FZ12" s="923"/>
      <c r="GA12" s="923"/>
      <c r="GB12" s="923"/>
      <c r="GC12" s="923"/>
      <c r="GD12" s="923"/>
      <c r="GE12" s="923"/>
      <c r="GF12" s="923"/>
      <c r="GG12" s="923"/>
      <c r="GH12" s="923"/>
      <c r="GI12" s="923"/>
      <c r="GJ12" s="923"/>
      <c r="GK12" s="923"/>
      <c r="GL12" s="923"/>
      <c r="GM12" s="923"/>
      <c r="GN12" s="923"/>
    </row>
    <row r="13" spans="1:196" s="167" customFormat="1" ht="25.5" customHeight="1">
      <c r="A13" s="924" t="s">
        <v>1155</v>
      </c>
      <c r="B13" s="438"/>
      <c r="C13" s="925"/>
      <c r="D13" s="926"/>
      <c r="E13" s="983"/>
      <c r="F13" s="927"/>
      <c r="G13" s="928"/>
      <c r="H13" s="652"/>
    </row>
    <row r="14" spans="1:196" s="581" customFormat="1" ht="25.5" customHeight="1">
      <c r="A14" s="569" t="s">
        <v>1152</v>
      </c>
      <c r="B14" s="575"/>
      <c r="C14" s="576" t="s">
        <v>1156</v>
      </c>
      <c r="D14" s="577"/>
      <c r="E14" s="984"/>
      <c r="F14" s="578"/>
      <c r="G14" s="579"/>
      <c r="H14" s="580"/>
    </row>
    <row r="15" spans="1:196" s="540" customFormat="1" ht="25.5" customHeight="1">
      <c r="A15" s="569" t="s">
        <v>1152</v>
      </c>
      <c r="B15" s="537"/>
      <c r="C15" s="538" t="s">
        <v>1156</v>
      </c>
      <c r="D15" s="539"/>
      <c r="E15" s="985"/>
      <c r="F15" s="557"/>
      <c r="G15" s="558"/>
      <c r="H15" s="559"/>
    </row>
    <row r="16" spans="1:196" s="543" customFormat="1" ht="25.5" customHeight="1">
      <c r="A16" s="1061" t="s">
        <v>1152</v>
      </c>
      <c r="B16" s="535">
        <v>1</v>
      </c>
      <c r="C16" s="571" t="s">
        <v>1157</v>
      </c>
      <c r="D16" s="572" t="s">
        <v>10</v>
      </c>
      <c r="E16" s="986">
        <v>1</v>
      </c>
      <c r="F16" s="557"/>
      <c r="G16" s="565"/>
      <c r="H16" s="573"/>
    </row>
    <row r="17" spans="1:8" s="543" customFormat="1" ht="12.75" customHeight="1">
      <c r="A17" s="534"/>
      <c r="B17" s="535"/>
      <c r="C17" s="525"/>
      <c r="D17" s="536"/>
      <c r="E17" s="986"/>
      <c r="F17" s="557"/>
      <c r="G17" s="565"/>
      <c r="H17" s="564"/>
    </row>
    <row r="18" spans="1:8" s="543" customFormat="1" ht="38.25" customHeight="1">
      <c r="A18" s="1061" t="s">
        <v>1152</v>
      </c>
      <c r="B18" s="535">
        <v>2</v>
      </c>
      <c r="C18" s="571" t="s">
        <v>1158</v>
      </c>
      <c r="D18" s="572" t="s">
        <v>10</v>
      </c>
      <c r="E18" s="986">
        <v>1</v>
      </c>
      <c r="F18" s="557"/>
      <c r="G18" s="565"/>
      <c r="H18" s="573"/>
    </row>
    <row r="19" spans="1:8" s="543" customFormat="1" ht="12.75" customHeight="1">
      <c r="A19" s="534"/>
      <c r="B19" s="535"/>
      <c r="C19" s="525"/>
      <c r="D19" s="536"/>
      <c r="E19" s="986"/>
      <c r="F19" s="557"/>
      <c r="G19" s="565"/>
      <c r="H19" s="564"/>
    </row>
    <row r="20" spans="1:8" s="543" customFormat="1" ht="38.25" customHeight="1">
      <c r="A20" s="1061" t="s">
        <v>1152</v>
      </c>
      <c r="B20" s="535">
        <v>3</v>
      </c>
      <c r="C20" s="571" t="s">
        <v>1159</v>
      </c>
      <c r="D20" s="572" t="s">
        <v>1161</v>
      </c>
      <c r="E20" s="986">
        <v>9</v>
      </c>
      <c r="F20" s="557"/>
      <c r="G20" s="565"/>
      <c r="H20" s="573"/>
    </row>
    <row r="21" spans="1:8" s="543" customFormat="1" ht="12.75" customHeight="1">
      <c r="A21" s="534"/>
      <c r="B21" s="535"/>
      <c r="C21" s="525"/>
      <c r="D21" s="536"/>
      <c r="E21" s="986"/>
      <c r="F21" s="557"/>
      <c r="G21" s="565"/>
      <c r="H21" s="564"/>
    </row>
    <row r="22" spans="1:8" s="543" customFormat="1" ht="25.5" customHeight="1">
      <c r="A22" s="1061" t="s">
        <v>1152</v>
      </c>
      <c r="B22" s="535">
        <v>4</v>
      </c>
      <c r="C22" s="571" t="s">
        <v>1160</v>
      </c>
      <c r="D22" s="572"/>
      <c r="E22" s="986"/>
      <c r="F22" s="557"/>
      <c r="G22" s="565"/>
      <c r="H22" s="566"/>
    </row>
    <row r="23" spans="1:8" s="543" customFormat="1" ht="12.75" customHeight="1">
      <c r="A23" s="534"/>
      <c r="B23" s="535"/>
      <c r="C23" s="525"/>
      <c r="D23" s="536"/>
      <c r="E23" s="986"/>
      <c r="F23" s="557"/>
      <c r="G23" s="565"/>
      <c r="H23" s="564"/>
    </row>
    <row r="24" spans="1:8" s="543" customFormat="1" ht="25.5" customHeight="1">
      <c r="A24" s="1061" t="s">
        <v>1152</v>
      </c>
      <c r="B24" s="535" t="s">
        <v>862</v>
      </c>
      <c r="C24" s="571" t="s">
        <v>1164</v>
      </c>
      <c r="D24" s="572" t="s">
        <v>1165</v>
      </c>
      <c r="E24" s="986">
        <v>1</v>
      </c>
      <c r="F24" s="557"/>
      <c r="G24" s="565"/>
      <c r="H24" s="573"/>
    </row>
    <row r="25" spans="1:8" s="543" customFormat="1" ht="12.75" customHeight="1">
      <c r="A25" s="534"/>
      <c r="B25" s="535"/>
      <c r="C25" s="525"/>
      <c r="D25" s="536"/>
      <c r="E25" s="986"/>
      <c r="F25" s="557"/>
      <c r="G25" s="565"/>
      <c r="H25" s="564"/>
    </row>
    <row r="26" spans="1:8" s="543" customFormat="1" ht="25.5" customHeight="1">
      <c r="A26" s="1061" t="s">
        <v>1152</v>
      </c>
      <c r="B26" s="535" t="s">
        <v>863</v>
      </c>
      <c r="C26" s="571" t="s">
        <v>1166</v>
      </c>
      <c r="D26" s="572" t="s">
        <v>1165</v>
      </c>
      <c r="E26" s="986">
        <v>1</v>
      </c>
      <c r="F26" s="557"/>
      <c r="G26" s="565"/>
      <c r="H26" s="573"/>
    </row>
    <row r="27" spans="1:8" s="543" customFormat="1" ht="12.75" customHeight="1">
      <c r="A27" s="534"/>
      <c r="B27" s="535"/>
      <c r="C27" s="525"/>
      <c r="D27" s="536"/>
      <c r="E27" s="986"/>
      <c r="F27" s="557"/>
      <c r="G27" s="565"/>
      <c r="H27" s="564"/>
    </row>
    <row r="28" spans="1:8" s="543" customFormat="1" ht="25.5" customHeight="1">
      <c r="A28" s="1061" t="s">
        <v>1152</v>
      </c>
      <c r="B28" s="535" t="s">
        <v>864</v>
      </c>
      <c r="C28" s="571" t="s">
        <v>1167</v>
      </c>
      <c r="D28" s="572" t="s">
        <v>1165</v>
      </c>
      <c r="E28" s="986">
        <v>1</v>
      </c>
      <c r="F28" s="557"/>
      <c r="G28" s="565"/>
      <c r="H28" s="573"/>
    </row>
    <row r="29" spans="1:8" s="543" customFormat="1" ht="12.75" customHeight="1">
      <c r="A29" s="534"/>
      <c r="B29" s="535"/>
      <c r="C29" s="525"/>
      <c r="D29" s="536"/>
      <c r="E29" s="986"/>
      <c r="F29" s="557"/>
      <c r="G29" s="565"/>
      <c r="H29" s="564"/>
    </row>
    <row r="30" spans="1:8" s="543" customFormat="1" ht="25.5" customHeight="1">
      <c r="A30" s="1061" t="s">
        <v>1152</v>
      </c>
      <c r="B30" s="535" t="s">
        <v>886</v>
      </c>
      <c r="C30" s="571" t="s">
        <v>1168</v>
      </c>
      <c r="D30" s="572" t="s">
        <v>1165</v>
      </c>
      <c r="E30" s="986">
        <v>1</v>
      </c>
      <c r="F30" s="557"/>
      <c r="G30" s="565"/>
      <c r="H30" s="573"/>
    </row>
    <row r="31" spans="1:8" s="543" customFormat="1" ht="12.75" customHeight="1">
      <c r="A31" s="534"/>
      <c r="B31" s="535"/>
      <c r="C31" s="525"/>
      <c r="D31" s="536"/>
      <c r="E31" s="986"/>
      <c r="F31" s="557"/>
      <c r="G31" s="565"/>
      <c r="H31" s="564"/>
    </row>
    <row r="32" spans="1:8" s="543" customFormat="1" ht="25.5" customHeight="1">
      <c r="A32" s="1061" t="s">
        <v>1152</v>
      </c>
      <c r="B32" s="535" t="s">
        <v>895</v>
      </c>
      <c r="C32" s="571" t="s">
        <v>1169</v>
      </c>
      <c r="D32" s="572" t="s">
        <v>1165</v>
      </c>
      <c r="E32" s="986">
        <v>1</v>
      </c>
      <c r="F32" s="557"/>
      <c r="G32" s="565"/>
      <c r="H32" s="573"/>
    </row>
    <row r="33" spans="1:8" s="543" customFormat="1" ht="12.75" customHeight="1">
      <c r="A33" s="534"/>
      <c r="B33" s="535"/>
      <c r="C33" s="525"/>
      <c r="D33" s="536"/>
      <c r="E33" s="986"/>
      <c r="F33" s="557"/>
      <c r="G33" s="565"/>
      <c r="H33" s="564"/>
    </row>
    <row r="34" spans="1:8" s="543" customFormat="1" ht="25.5" customHeight="1">
      <c r="A34" s="1061" t="s">
        <v>1152</v>
      </c>
      <c r="B34" s="535" t="s">
        <v>896</v>
      </c>
      <c r="C34" s="571" t="s">
        <v>1170</v>
      </c>
      <c r="D34" s="572" t="s">
        <v>1165</v>
      </c>
      <c r="E34" s="986">
        <v>1</v>
      </c>
      <c r="F34" s="557"/>
      <c r="G34" s="565"/>
      <c r="H34" s="573"/>
    </row>
    <row r="35" spans="1:8" s="543" customFormat="1" ht="12.75" customHeight="1">
      <c r="A35" s="534"/>
      <c r="B35" s="535"/>
      <c r="C35" s="525"/>
      <c r="D35" s="536"/>
      <c r="E35" s="986"/>
      <c r="F35" s="557"/>
      <c r="G35" s="565"/>
      <c r="H35" s="564"/>
    </row>
    <row r="36" spans="1:8" s="543" customFormat="1" ht="25.5" customHeight="1">
      <c r="A36" s="1061" t="s">
        <v>1152</v>
      </c>
      <c r="B36" s="535" t="s">
        <v>897</v>
      </c>
      <c r="C36" s="571" t="s">
        <v>1171</v>
      </c>
      <c r="D36" s="572" t="s">
        <v>1165</v>
      </c>
      <c r="E36" s="986">
        <v>1</v>
      </c>
      <c r="F36" s="557"/>
      <c r="G36" s="565"/>
      <c r="H36" s="573"/>
    </row>
    <row r="37" spans="1:8" s="543" customFormat="1" ht="12.75" customHeight="1">
      <c r="A37" s="534"/>
      <c r="B37" s="535"/>
      <c r="C37" s="525"/>
      <c r="D37" s="536"/>
      <c r="E37" s="986"/>
      <c r="F37" s="557"/>
      <c r="G37" s="565"/>
      <c r="H37" s="564"/>
    </row>
    <row r="38" spans="1:8" s="543" customFormat="1" ht="25.5" customHeight="1">
      <c r="A38" s="1061" t="s">
        <v>1152</v>
      </c>
      <c r="B38" s="535" t="s">
        <v>1162</v>
      </c>
      <c r="C38" s="571" t="s">
        <v>1172</v>
      </c>
      <c r="D38" s="572" t="s">
        <v>1165</v>
      </c>
      <c r="E38" s="986">
        <v>1</v>
      </c>
      <c r="F38" s="557"/>
      <c r="G38" s="565"/>
      <c r="H38" s="573"/>
    </row>
    <row r="39" spans="1:8" s="543" customFormat="1" ht="12.75" customHeight="1">
      <c r="A39" s="534"/>
      <c r="B39" s="535"/>
      <c r="C39" s="525"/>
      <c r="D39" s="536"/>
      <c r="E39" s="986"/>
      <c r="F39" s="557"/>
      <c r="G39" s="565"/>
      <c r="H39" s="564"/>
    </row>
    <row r="40" spans="1:8" s="543" customFormat="1" ht="25.5" customHeight="1">
      <c r="A40" s="1061" t="s">
        <v>1152</v>
      </c>
      <c r="B40" s="535" t="s">
        <v>1163</v>
      </c>
      <c r="C40" s="571" t="s">
        <v>1173</v>
      </c>
      <c r="D40" s="572" t="s">
        <v>1165</v>
      </c>
      <c r="E40" s="986">
        <v>1</v>
      </c>
      <c r="F40" s="557"/>
      <c r="G40" s="565"/>
      <c r="H40" s="573"/>
    </row>
    <row r="41" spans="1:8" s="543" customFormat="1" ht="12.75" customHeight="1">
      <c r="A41" s="534"/>
      <c r="B41" s="535"/>
      <c r="C41" s="525"/>
      <c r="D41" s="536"/>
      <c r="E41" s="986"/>
      <c r="F41" s="557"/>
      <c r="G41" s="565"/>
      <c r="H41" s="564"/>
    </row>
    <row r="42" spans="1:8" s="543" customFormat="1" ht="89.25" customHeight="1">
      <c r="A42" s="1061" t="s">
        <v>1152</v>
      </c>
      <c r="B42" s="535">
        <v>5</v>
      </c>
      <c r="C42" s="571" t="s">
        <v>1174</v>
      </c>
      <c r="D42" s="572" t="s">
        <v>1161</v>
      </c>
      <c r="E42" s="986">
        <v>9</v>
      </c>
      <c r="F42" s="557"/>
      <c r="G42" s="565"/>
      <c r="H42" s="573"/>
    </row>
    <row r="43" spans="1:8" s="543" customFormat="1" ht="12.75" customHeight="1">
      <c r="A43" s="534"/>
      <c r="B43" s="535"/>
      <c r="C43" s="525"/>
      <c r="D43" s="536"/>
      <c r="E43" s="986"/>
      <c r="F43" s="557"/>
      <c r="G43" s="565"/>
      <c r="H43" s="564"/>
    </row>
    <row r="44" spans="1:8" s="543" customFormat="1" ht="25.5" customHeight="1">
      <c r="A44" s="1061" t="s">
        <v>1152</v>
      </c>
      <c r="B44" s="535">
        <v>6</v>
      </c>
      <c r="C44" s="571" t="s">
        <v>1175</v>
      </c>
      <c r="D44" s="572"/>
      <c r="E44" s="986"/>
      <c r="F44" s="557"/>
      <c r="G44" s="565"/>
      <c r="H44" s="573"/>
    </row>
    <row r="45" spans="1:8" s="543" customFormat="1" ht="12.75" customHeight="1">
      <c r="A45" s="534"/>
      <c r="B45" s="535"/>
      <c r="C45" s="525"/>
      <c r="D45" s="536"/>
      <c r="E45" s="986"/>
      <c r="F45" s="557"/>
      <c r="G45" s="565"/>
      <c r="H45" s="564"/>
    </row>
    <row r="46" spans="1:8" s="543" customFormat="1" ht="25.5" customHeight="1">
      <c r="A46" s="1061" t="s">
        <v>1152</v>
      </c>
      <c r="B46" s="535" t="s">
        <v>1176</v>
      </c>
      <c r="C46" s="571" t="s">
        <v>1179</v>
      </c>
      <c r="D46" s="572" t="s">
        <v>1165</v>
      </c>
      <c r="E46" s="986">
        <v>1</v>
      </c>
      <c r="F46" s="557"/>
      <c r="G46" s="565"/>
      <c r="H46" s="573"/>
    </row>
    <row r="47" spans="1:8" s="543" customFormat="1" ht="12.75" customHeight="1">
      <c r="A47" s="534"/>
      <c r="B47" s="535"/>
      <c r="C47" s="525"/>
      <c r="D47" s="536"/>
      <c r="E47" s="986"/>
      <c r="F47" s="557"/>
      <c r="G47" s="565"/>
      <c r="H47" s="564"/>
    </row>
    <row r="48" spans="1:8" s="543" customFormat="1" ht="25.5" customHeight="1">
      <c r="A48" s="1061" t="s">
        <v>1152</v>
      </c>
      <c r="B48" s="535" t="s">
        <v>1177</v>
      </c>
      <c r="C48" s="571" t="s">
        <v>1180</v>
      </c>
      <c r="D48" s="572" t="s">
        <v>1165</v>
      </c>
      <c r="E48" s="986">
        <v>1</v>
      </c>
      <c r="F48" s="557"/>
      <c r="G48" s="565"/>
      <c r="H48" s="573"/>
    </row>
    <row r="49" spans="1:8" s="543" customFormat="1" ht="12.75" customHeight="1">
      <c r="A49" s="534"/>
      <c r="B49" s="535"/>
      <c r="C49" s="525"/>
      <c r="D49" s="536"/>
      <c r="E49" s="986"/>
      <c r="F49" s="557"/>
      <c r="G49" s="565"/>
      <c r="H49" s="564"/>
    </row>
    <row r="50" spans="1:8" s="543" customFormat="1" ht="25.5" customHeight="1">
      <c r="A50" s="1061" t="s">
        <v>1152</v>
      </c>
      <c r="B50" s="535" t="s">
        <v>1178</v>
      </c>
      <c r="C50" s="571" t="s">
        <v>1181</v>
      </c>
      <c r="D50" s="572" t="s">
        <v>1165</v>
      </c>
      <c r="E50" s="986">
        <v>1</v>
      </c>
      <c r="F50" s="557"/>
      <c r="G50" s="565"/>
      <c r="H50" s="573"/>
    </row>
    <row r="51" spans="1:8" s="543" customFormat="1" ht="12.75" customHeight="1">
      <c r="A51" s="534"/>
      <c r="B51" s="535"/>
      <c r="C51" s="525"/>
      <c r="D51" s="536"/>
      <c r="E51" s="986"/>
      <c r="F51" s="557"/>
      <c r="G51" s="565"/>
      <c r="H51" s="564"/>
    </row>
    <row r="52" spans="1:8" s="543" customFormat="1" ht="25.5" customHeight="1">
      <c r="A52" s="1061" t="s">
        <v>1152</v>
      </c>
      <c r="B52" s="535">
        <v>7</v>
      </c>
      <c r="C52" s="571" t="s">
        <v>1183</v>
      </c>
      <c r="D52" s="572"/>
      <c r="E52" s="986"/>
      <c r="F52" s="557"/>
      <c r="G52" s="565"/>
      <c r="H52" s="573"/>
    </row>
    <row r="53" spans="1:8" s="543" customFormat="1" ht="12.75" customHeight="1">
      <c r="A53" s="534"/>
      <c r="B53" s="535"/>
      <c r="C53" s="525"/>
      <c r="D53" s="536"/>
      <c r="E53" s="986"/>
      <c r="F53" s="557"/>
      <c r="G53" s="565"/>
      <c r="H53" s="564"/>
    </row>
    <row r="54" spans="1:8" s="543" customFormat="1" ht="25.5" customHeight="1">
      <c r="A54" s="1061" t="s">
        <v>1152</v>
      </c>
      <c r="B54" s="535" t="s">
        <v>1182</v>
      </c>
      <c r="C54" s="571" t="s">
        <v>1184</v>
      </c>
      <c r="D54" s="572" t="s">
        <v>1165</v>
      </c>
      <c r="E54" s="986">
        <v>1</v>
      </c>
      <c r="F54" s="557"/>
      <c r="G54" s="565"/>
      <c r="H54" s="573"/>
    </row>
    <row r="55" spans="1:8" s="543" customFormat="1" ht="12.75" customHeight="1">
      <c r="A55" s="534"/>
      <c r="B55" s="535"/>
      <c r="C55" s="525"/>
      <c r="D55" s="536"/>
      <c r="E55" s="986"/>
      <c r="F55" s="557"/>
      <c r="G55" s="565"/>
      <c r="H55" s="564"/>
    </row>
    <row r="56" spans="1:8" s="543" customFormat="1" ht="25.5" customHeight="1">
      <c r="A56" s="1061" t="s">
        <v>1152</v>
      </c>
      <c r="B56" s="535">
        <v>8</v>
      </c>
      <c r="C56" s="571" t="s">
        <v>1185</v>
      </c>
      <c r="D56" s="572" t="s">
        <v>1165</v>
      </c>
      <c r="E56" s="986">
        <v>1</v>
      </c>
      <c r="F56" s="557"/>
      <c r="G56" s="565"/>
      <c r="H56" s="573"/>
    </row>
    <row r="57" spans="1:8" s="543" customFormat="1" ht="12.75" customHeight="1">
      <c r="A57" s="534"/>
      <c r="B57" s="535"/>
      <c r="C57" s="525"/>
      <c r="D57" s="536"/>
      <c r="E57" s="986"/>
      <c r="F57" s="557"/>
      <c r="G57" s="565"/>
      <c r="H57" s="564"/>
    </row>
    <row r="58" spans="1:8" s="543" customFormat="1" ht="51" customHeight="1">
      <c r="A58" s="1061" t="s">
        <v>1152</v>
      </c>
      <c r="B58" s="535">
        <v>9</v>
      </c>
      <c r="C58" s="571" t="s">
        <v>1186</v>
      </c>
      <c r="D58" s="572" t="s">
        <v>1165</v>
      </c>
      <c r="E58" s="986">
        <v>1</v>
      </c>
      <c r="F58" s="557"/>
      <c r="G58" s="565"/>
      <c r="H58" s="573"/>
    </row>
    <row r="59" spans="1:8" s="543" customFormat="1" ht="12.75" customHeight="1">
      <c r="A59" s="534"/>
      <c r="B59" s="535"/>
      <c r="C59" s="525"/>
      <c r="D59" s="536"/>
      <c r="E59" s="986"/>
      <c r="F59" s="557"/>
      <c r="G59" s="565"/>
      <c r="H59" s="564"/>
    </row>
    <row r="60" spans="1:8" s="581" customFormat="1" ht="25.5" customHeight="1">
      <c r="A60" s="569" t="s">
        <v>1152</v>
      </c>
      <c r="B60" s="575"/>
      <c r="C60" s="576" t="s">
        <v>1190</v>
      </c>
      <c r="D60" s="577"/>
      <c r="E60" s="984"/>
      <c r="F60" s="578"/>
      <c r="G60" s="579"/>
      <c r="H60" s="580"/>
    </row>
    <row r="61" spans="1:8" s="540" customFormat="1" ht="25.5" customHeight="1">
      <c r="A61" s="569" t="s">
        <v>1152</v>
      </c>
      <c r="B61" s="537"/>
      <c r="C61" s="538" t="s">
        <v>1191</v>
      </c>
      <c r="D61" s="539"/>
      <c r="E61" s="985"/>
      <c r="F61" s="557"/>
      <c r="G61" s="558"/>
      <c r="H61" s="559"/>
    </row>
    <row r="62" spans="1:8" s="543" customFormat="1" ht="25.5" customHeight="1">
      <c r="A62" s="1061" t="s">
        <v>1152</v>
      </c>
      <c r="B62" s="535">
        <v>10</v>
      </c>
      <c r="C62" s="571" t="s">
        <v>1192</v>
      </c>
      <c r="D62" s="572"/>
      <c r="E62" s="986"/>
      <c r="F62" s="557"/>
      <c r="G62" s="565"/>
      <c r="H62" s="566"/>
    </row>
    <row r="63" spans="1:8" s="543" customFormat="1" ht="12.75" customHeight="1">
      <c r="A63" s="534"/>
      <c r="B63" s="535"/>
      <c r="C63" s="525"/>
      <c r="D63" s="536"/>
      <c r="E63" s="986"/>
      <c r="F63" s="557"/>
      <c r="G63" s="565"/>
      <c r="H63" s="564"/>
    </row>
    <row r="64" spans="1:8" s="543" customFormat="1" ht="51" customHeight="1">
      <c r="A64" s="1061" t="s">
        <v>1152</v>
      </c>
      <c r="B64" s="535" t="s">
        <v>1199</v>
      </c>
      <c r="C64" s="571" t="s">
        <v>1198</v>
      </c>
      <c r="D64" s="572" t="s">
        <v>1165</v>
      </c>
      <c r="E64" s="986">
        <v>1</v>
      </c>
      <c r="F64" s="557"/>
      <c r="G64" s="565"/>
      <c r="H64" s="573"/>
    </row>
    <row r="65" spans="1:8" s="543" customFormat="1" ht="12.75" customHeight="1">
      <c r="A65" s="534"/>
      <c r="B65" s="535"/>
      <c r="C65" s="525"/>
      <c r="D65" s="536"/>
      <c r="E65" s="986"/>
      <c r="F65" s="557"/>
      <c r="G65" s="565"/>
      <c r="H65" s="564"/>
    </row>
    <row r="66" spans="1:8" s="543" customFormat="1" ht="38.25" customHeight="1">
      <c r="A66" s="1061" t="s">
        <v>1152</v>
      </c>
      <c r="B66" s="535" t="s">
        <v>1200</v>
      </c>
      <c r="C66" s="571" t="s">
        <v>1193</v>
      </c>
      <c r="D66" s="572" t="s">
        <v>1165</v>
      </c>
      <c r="E66" s="986">
        <v>1</v>
      </c>
      <c r="F66" s="557"/>
      <c r="G66" s="565"/>
      <c r="H66" s="573"/>
    </row>
    <row r="67" spans="1:8" s="543" customFormat="1" ht="12.75" customHeight="1">
      <c r="A67" s="534"/>
      <c r="B67" s="535"/>
      <c r="C67" s="525"/>
      <c r="D67" s="536"/>
      <c r="E67" s="986"/>
      <c r="F67" s="557"/>
      <c r="G67" s="565"/>
      <c r="H67" s="564"/>
    </row>
    <row r="68" spans="1:8" s="543" customFormat="1" ht="38.25" customHeight="1">
      <c r="A68" s="1061" t="s">
        <v>1152</v>
      </c>
      <c r="B68" s="535" t="s">
        <v>1201</v>
      </c>
      <c r="C68" s="571" t="s">
        <v>1194</v>
      </c>
      <c r="D68" s="572" t="s">
        <v>1165</v>
      </c>
      <c r="E68" s="986">
        <v>1</v>
      </c>
      <c r="F68" s="557"/>
      <c r="G68" s="565"/>
      <c r="H68" s="573"/>
    </row>
    <row r="69" spans="1:8" s="543" customFormat="1" ht="12.75" customHeight="1">
      <c r="A69" s="534"/>
      <c r="B69" s="535"/>
      <c r="C69" s="525"/>
      <c r="D69" s="536"/>
      <c r="E69" s="986"/>
      <c r="F69" s="557"/>
      <c r="G69" s="565"/>
      <c r="H69" s="564"/>
    </row>
    <row r="70" spans="1:8" s="543" customFormat="1" ht="63.75" customHeight="1">
      <c r="A70" s="1061" t="s">
        <v>1152</v>
      </c>
      <c r="B70" s="535" t="s">
        <v>1202</v>
      </c>
      <c r="C70" s="571" t="s">
        <v>1195</v>
      </c>
      <c r="D70" s="572" t="s">
        <v>1165</v>
      </c>
      <c r="E70" s="986">
        <v>1</v>
      </c>
      <c r="F70" s="557"/>
      <c r="G70" s="565"/>
      <c r="H70" s="573"/>
    </row>
    <row r="71" spans="1:8" s="543" customFormat="1" ht="12.75" customHeight="1">
      <c r="A71" s="534"/>
      <c r="B71" s="535"/>
      <c r="C71" s="525"/>
      <c r="D71" s="536"/>
      <c r="E71" s="986"/>
      <c r="F71" s="557"/>
      <c r="G71" s="565"/>
      <c r="H71" s="564"/>
    </row>
    <row r="72" spans="1:8" s="543" customFormat="1" ht="38.25" customHeight="1">
      <c r="A72" s="1061" t="s">
        <v>1152</v>
      </c>
      <c r="B72" s="535" t="s">
        <v>1203</v>
      </c>
      <c r="C72" s="571" t="s">
        <v>1196</v>
      </c>
      <c r="D72" s="572" t="s">
        <v>1165</v>
      </c>
      <c r="E72" s="986">
        <v>1</v>
      </c>
      <c r="F72" s="557"/>
      <c r="G72" s="565"/>
      <c r="H72" s="573"/>
    </row>
    <row r="73" spans="1:8" s="543" customFormat="1" ht="12.75" customHeight="1">
      <c r="A73" s="534"/>
      <c r="B73" s="535"/>
      <c r="C73" s="525"/>
      <c r="D73" s="536"/>
      <c r="E73" s="986"/>
      <c r="F73" s="557"/>
      <c r="G73" s="565"/>
      <c r="H73" s="564"/>
    </row>
    <row r="74" spans="1:8" s="543" customFormat="1" ht="25.5" customHeight="1">
      <c r="A74" s="1061" t="s">
        <v>1152</v>
      </c>
      <c r="B74" s="535" t="s">
        <v>1204</v>
      </c>
      <c r="C74" s="571" t="s">
        <v>1197</v>
      </c>
      <c r="D74" s="572" t="s">
        <v>1165</v>
      </c>
      <c r="E74" s="986">
        <v>1</v>
      </c>
      <c r="F74" s="557"/>
      <c r="G74" s="565"/>
      <c r="H74" s="573"/>
    </row>
    <row r="75" spans="1:8" s="543" customFormat="1" ht="12.75" customHeight="1">
      <c r="A75" s="534"/>
      <c r="B75" s="535"/>
      <c r="C75" s="525"/>
      <c r="D75" s="536"/>
      <c r="E75" s="986"/>
      <c r="F75" s="557"/>
      <c r="G75" s="565"/>
      <c r="H75" s="564"/>
    </row>
    <row r="76" spans="1:8" s="581" customFormat="1" ht="25.5" customHeight="1">
      <c r="A76" s="569" t="s">
        <v>1152</v>
      </c>
      <c r="B76" s="575"/>
      <c r="C76" s="576" t="s">
        <v>1205</v>
      </c>
      <c r="D76" s="577"/>
      <c r="E76" s="984"/>
      <c r="F76" s="578"/>
      <c r="G76" s="579"/>
      <c r="H76" s="580"/>
    </row>
    <row r="77" spans="1:8" s="540" customFormat="1" ht="25.5" customHeight="1">
      <c r="A77" s="569" t="s">
        <v>1152</v>
      </c>
      <c r="B77" s="537"/>
      <c r="C77" s="538" t="s">
        <v>1205</v>
      </c>
      <c r="D77" s="539"/>
      <c r="E77" s="985"/>
      <c r="F77" s="557"/>
      <c r="G77" s="558"/>
      <c r="H77" s="559"/>
    </row>
    <row r="78" spans="1:8" s="543" customFormat="1" ht="38.25" customHeight="1">
      <c r="A78" s="1061" t="s">
        <v>1152</v>
      </c>
      <c r="B78" s="535">
        <v>11</v>
      </c>
      <c r="C78" s="571" t="s">
        <v>1206</v>
      </c>
      <c r="D78" s="572" t="s">
        <v>1165</v>
      </c>
      <c r="E78" s="986">
        <v>1</v>
      </c>
      <c r="F78" s="557"/>
      <c r="G78" s="565"/>
      <c r="H78" s="566"/>
    </row>
    <row r="79" spans="1:8" s="543" customFormat="1" ht="12.75" customHeight="1">
      <c r="A79" s="534"/>
      <c r="B79" s="535"/>
      <c r="C79" s="525"/>
      <c r="D79" s="536"/>
      <c r="E79" s="986"/>
      <c r="F79" s="557"/>
      <c r="G79" s="565"/>
      <c r="H79" s="564"/>
    </row>
    <row r="80" spans="1:8" s="543" customFormat="1" ht="51" customHeight="1">
      <c r="A80" s="1061" t="s">
        <v>1152</v>
      </c>
      <c r="B80" s="535">
        <v>12</v>
      </c>
      <c r="C80" s="571" t="s">
        <v>1207</v>
      </c>
      <c r="D80" s="572" t="s">
        <v>1165</v>
      </c>
      <c r="E80" s="986">
        <v>1</v>
      </c>
      <c r="F80" s="557"/>
      <c r="G80" s="565"/>
      <c r="H80" s="573"/>
    </row>
    <row r="81" spans="1:8" s="543" customFormat="1" ht="12.75" customHeight="1">
      <c r="A81" s="534"/>
      <c r="B81" s="535"/>
      <c r="C81" s="525"/>
      <c r="D81" s="536"/>
      <c r="E81" s="986"/>
      <c r="F81" s="557"/>
      <c r="G81" s="565"/>
      <c r="H81" s="564"/>
    </row>
    <row r="82" spans="1:8" s="543" customFormat="1" ht="25.5" customHeight="1">
      <c r="A82" s="1061" t="s">
        <v>1152</v>
      </c>
      <c r="B82" s="535">
        <v>13</v>
      </c>
      <c r="C82" s="571" t="s">
        <v>1208</v>
      </c>
      <c r="D82" s="572" t="s">
        <v>1165</v>
      </c>
      <c r="E82" s="986">
        <v>1</v>
      </c>
      <c r="F82" s="557"/>
      <c r="G82" s="565"/>
      <c r="H82" s="573"/>
    </row>
    <row r="83" spans="1:8" s="543" customFormat="1" ht="12.75" customHeight="1">
      <c r="A83" s="534"/>
      <c r="B83" s="535"/>
      <c r="C83" s="525"/>
      <c r="D83" s="536"/>
      <c r="E83" s="986"/>
      <c r="F83" s="557"/>
      <c r="G83" s="565"/>
      <c r="H83" s="564"/>
    </row>
    <row r="84" spans="1:8" s="543" customFormat="1" ht="25.5" customHeight="1">
      <c r="A84" s="1061" t="s">
        <v>1152</v>
      </c>
      <c r="B84" s="535">
        <v>14</v>
      </c>
      <c r="C84" s="571" t="s">
        <v>1209</v>
      </c>
      <c r="D84" s="572" t="s">
        <v>1165</v>
      </c>
      <c r="E84" s="986">
        <v>1</v>
      </c>
      <c r="F84" s="557"/>
      <c r="G84" s="565"/>
      <c r="H84" s="573"/>
    </row>
    <row r="85" spans="1:8" s="543" customFormat="1" ht="12.75" customHeight="1">
      <c r="A85" s="534"/>
      <c r="B85" s="535"/>
      <c r="C85" s="525"/>
      <c r="D85" s="536"/>
      <c r="E85" s="986"/>
      <c r="F85" s="557"/>
      <c r="G85" s="565"/>
      <c r="H85" s="564"/>
    </row>
    <row r="86" spans="1:8" s="555" customFormat="1" ht="38.25" customHeight="1" thickBot="1">
      <c r="A86" s="1062" t="s">
        <v>1152</v>
      </c>
      <c r="B86" s="550"/>
      <c r="C86" s="538" t="s">
        <v>1187</v>
      </c>
      <c r="D86" s="551"/>
      <c r="E86" s="987"/>
      <c r="F86" s="552"/>
      <c r="G86" s="553"/>
      <c r="H86" s="554"/>
    </row>
    <row r="87" spans="1:8" s="543" customFormat="1" ht="12.75" customHeight="1" thickTop="1">
      <c r="A87" s="556"/>
      <c r="B87" s="535"/>
      <c r="C87" s="525"/>
      <c r="D87" s="536"/>
      <c r="E87" s="986"/>
      <c r="F87" s="557"/>
      <c r="G87" s="568"/>
      <c r="H87" s="559"/>
    </row>
    <row r="88" spans="1:8" s="88" customFormat="1" ht="12.75" customHeight="1">
      <c r="A88" s="204"/>
      <c r="B88" s="204"/>
      <c r="C88" s="394"/>
      <c r="D88" s="205"/>
      <c r="E88" s="335"/>
      <c r="F88" s="340"/>
      <c r="G88" s="341"/>
      <c r="H88" s="206"/>
    </row>
    <row r="89" spans="1:8" s="88" customFormat="1" ht="12.75" customHeight="1">
      <c r="A89" s="204"/>
      <c r="B89" s="204"/>
      <c r="C89" s="394"/>
      <c r="D89" s="205"/>
      <c r="E89" s="335"/>
      <c r="F89" s="340"/>
      <c r="G89" s="341"/>
      <c r="H89" s="206"/>
    </row>
    <row r="90" spans="1:8" s="88" customFormat="1" ht="12.75" customHeight="1">
      <c r="A90" s="204"/>
      <c r="B90" s="204"/>
      <c r="C90" s="394"/>
      <c r="D90" s="205"/>
      <c r="E90" s="335"/>
      <c r="F90" s="340"/>
      <c r="G90" s="341"/>
      <c r="H90" s="206"/>
    </row>
    <row r="91" spans="1:8" s="88" customFormat="1" ht="12.75" customHeight="1">
      <c r="A91" s="204"/>
      <c r="B91" s="204"/>
      <c r="C91" s="394"/>
      <c r="D91" s="205"/>
      <c r="E91" s="335"/>
      <c r="F91" s="340"/>
      <c r="G91" s="341"/>
      <c r="H91" s="206"/>
    </row>
    <row r="92" spans="1:8" s="88" customFormat="1" ht="12.75" customHeight="1">
      <c r="A92" s="204"/>
      <c r="B92" s="204"/>
      <c r="C92" s="394"/>
      <c r="D92" s="205"/>
      <c r="E92" s="335"/>
      <c r="F92" s="340"/>
      <c r="G92" s="341"/>
      <c r="H92" s="206"/>
    </row>
    <row r="93" spans="1:8" s="88" customFormat="1" ht="12.75" customHeight="1">
      <c r="A93" s="204"/>
      <c r="B93" s="204"/>
      <c r="C93" s="394"/>
      <c r="D93" s="205"/>
      <c r="E93" s="335"/>
      <c r="F93" s="340"/>
      <c r="G93" s="341"/>
      <c r="H93" s="206"/>
    </row>
    <row r="94" spans="1:8" s="88" customFormat="1" ht="12.75" customHeight="1">
      <c r="A94" s="204"/>
      <c r="B94" s="204"/>
      <c r="C94" s="394"/>
      <c r="D94" s="205"/>
      <c r="E94" s="335"/>
      <c r="F94" s="340"/>
      <c r="G94" s="341"/>
      <c r="H94" s="206"/>
    </row>
    <row r="95" spans="1:8" s="88" customFormat="1" ht="12.75" customHeight="1">
      <c r="A95" s="204"/>
      <c r="B95" s="204"/>
      <c r="C95" s="394"/>
      <c r="D95" s="205"/>
      <c r="E95" s="335"/>
      <c r="F95" s="340"/>
      <c r="G95" s="341"/>
      <c r="H95" s="206"/>
    </row>
    <row r="96" spans="1:8" s="88" customFormat="1" ht="12.75" customHeight="1">
      <c r="A96" s="204"/>
      <c r="B96" s="204"/>
      <c r="C96" s="394"/>
      <c r="D96" s="205"/>
      <c r="E96" s="335"/>
      <c r="F96" s="340"/>
      <c r="G96" s="341"/>
      <c r="H96" s="206"/>
    </row>
    <row r="97" spans="1:8" s="88" customFormat="1" ht="12.75" customHeight="1">
      <c r="A97" s="204"/>
      <c r="B97" s="204"/>
      <c r="C97" s="394"/>
      <c r="D97" s="205"/>
      <c r="E97" s="335"/>
      <c r="F97" s="340"/>
      <c r="G97" s="341"/>
      <c r="H97" s="206"/>
    </row>
    <row r="98" spans="1:8" s="88" customFormat="1" ht="12.75" customHeight="1">
      <c r="A98" s="204"/>
      <c r="B98" s="204"/>
      <c r="C98" s="394"/>
      <c r="D98" s="205"/>
      <c r="E98" s="335"/>
      <c r="F98" s="340"/>
      <c r="G98" s="341"/>
      <c r="H98" s="206"/>
    </row>
    <row r="99" spans="1:8" s="88" customFormat="1" ht="12.75" customHeight="1">
      <c r="A99" s="204"/>
      <c r="B99" s="204"/>
      <c r="C99" s="394"/>
      <c r="D99" s="205"/>
      <c r="E99" s="335"/>
      <c r="F99" s="340"/>
      <c r="G99" s="341"/>
      <c r="H99" s="206"/>
    </row>
    <row r="100" spans="1:8" s="88" customFormat="1" ht="12.75" customHeight="1">
      <c r="A100" s="204"/>
      <c r="B100" s="204"/>
      <c r="C100" s="394"/>
      <c r="D100" s="205"/>
      <c r="E100" s="335"/>
      <c r="F100" s="340"/>
      <c r="G100" s="341"/>
      <c r="H100" s="206"/>
    </row>
    <row r="101" spans="1:8" s="88" customFormat="1" ht="12.75" customHeight="1">
      <c r="A101" s="204"/>
      <c r="B101" s="204"/>
      <c r="C101" s="394"/>
      <c r="D101" s="205"/>
      <c r="E101" s="335"/>
      <c r="F101" s="340"/>
      <c r="G101" s="341"/>
      <c r="H101" s="206"/>
    </row>
    <row r="102" spans="1:8" s="88" customFormat="1" ht="12.75" customHeight="1">
      <c r="A102" s="204"/>
      <c r="B102" s="204"/>
      <c r="C102" s="394"/>
      <c r="D102" s="205"/>
      <c r="E102" s="335"/>
      <c r="F102" s="340"/>
      <c r="G102" s="341"/>
      <c r="H102" s="206"/>
    </row>
    <row r="103" spans="1:8" s="88" customFormat="1" ht="12.75" customHeight="1">
      <c r="A103" s="204"/>
      <c r="B103" s="204"/>
      <c r="C103" s="394"/>
      <c r="D103" s="205"/>
      <c r="E103" s="335"/>
      <c r="F103" s="340"/>
      <c r="G103" s="341"/>
      <c r="H103" s="206"/>
    </row>
    <row r="104" spans="1:8" s="88" customFormat="1" ht="12.75" customHeight="1">
      <c r="A104" s="204"/>
      <c r="B104" s="204"/>
      <c r="C104" s="394"/>
      <c r="D104" s="205"/>
      <c r="E104" s="335"/>
      <c r="F104" s="340"/>
      <c r="G104" s="341"/>
      <c r="H104" s="206"/>
    </row>
    <row r="105" spans="1:8" s="88" customFormat="1" ht="12.75" customHeight="1">
      <c r="A105" s="204"/>
      <c r="B105" s="204"/>
      <c r="C105" s="394"/>
      <c r="D105" s="205"/>
      <c r="E105" s="335"/>
      <c r="F105" s="340"/>
      <c r="G105" s="341"/>
      <c r="H105" s="206"/>
    </row>
    <row r="106" spans="1:8" s="88" customFormat="1" ht="12.75" customHeight="1">
      <c r="A106" s="204"/>
      <c r="B106" s="204"/>
      <c r="C106" s="394"/>
      <c r="D106" s="205"/>
      <c r="E106" s="335"/>
      <c r="F106" s="340"/>
      <c r="G106" s="341"/>
      <c r="H106" s="206"/>
    </row>
    <row r="107" spans="1:8" s="88" customFormat="1" ht="12.75" customHeight="1">
      <c r="A107" s="204"/>
      <c r="B107" s="204"/>
      <c r="C107" s="394"/>
      <c r="D107" s="205"/>
      <c r="E107" s="335"/>
      <c r="F107" s="340"/>
      <c r="G107" s="341"/>
      <c r="H107" s="206"/>
    </row>
    <row r="108" spans="1:8" s="88" customFormat="1" ht="12.75" customHeight="1">
      <c r="A108" s="204"/>
      <c r="B108" s="204"/>
      <c r="C108" s="394"/>
      <c r="D108" s="205"/>
      <c r="E108" s="335"/>
      <c r="F108" s="340"/>
      <c r="G108" s="341"/>
      <c r="H108" s="206"/>
    </row>
    <row r="109" spans="1:8" s="88" customFormat="1" ht="12.75" customHeight="1">
      <c r="A109" s="204"/>
      <c r="B109" s="204"/>
      <c r="C109" s="394"/>
      <c r="D109" s="205"/>
      <c r="E109" s="335"/>
      <c r="F109" s="340"/>
      <c r="G109" s="341"/>
      <c r="H109" s="206"/>
    </row>
    <row r="110" spans="1:8" s="88" customFormat="1" ht="12.75" customHeight="1">
      <c r="A110" s="204"/>
      <c r="B110" s="204"/>
      <c r="C110" s="394"/>
      <c r="D110" s="205"/>
      <c r="E110" s="335"/>
      <c r="F110" s="340"/>
      <c r="G110" s="341"/>
      <c r="H110" s="206"/>
    </row>
    <row r="111" spans="1:8">
      <c r="A111" s="122"/>
      <c r="C111" s="167"/>
      <c r="F111" s="342"/>
      <c r="G111" s="343"/>
    </row>
    <row r="112" spans="1:8">
      <c r="A112" s="122"/>
      <c r="C112" s="167"/>
      <c r="F112" s="342"/>
      <c r="G112" s="343"/>
    </row>
    <row r="113" spans="1:8">
      <c r="A113" s="122"/>
      <c r="C113" s="167"/>
      <c r="F113" s="342"/>
      <c r="G113" s="343"/>
    </row>
    <row r="114" spans="1:8">
      <c r="A114" s="122"/>
      <c r="C114" s="167"/>
      <c r="F114" s="342"/>
      <c r="G114" s="343"/>
    </row>
    <row r="115" spans="1:8">
      <c r="A115" s="122"/>
      <c r="C115" s="167"/>
      <c r="F115" s="342"/>
      <c r="G115" s="343"/>
    </row>
    <row r="116" spans="1:8">
      <c r="A116" s="122"/>
      <c r="C116" s="167"/>
      <c r="F116" s="342"/>
      <c r="G116" s="343"/>
      <c r="H116" s="122"/>
    </row>
    <row r="117" spans="1:8">
      <c r="A117" s="122"/>
      <c r="C117" s="167"/>
      <c r="F117" s="342"/>
      <c r="G117" s="343"/>
      <c r="H117" s="122"/>
    </row>
    <row r="118" spans="1:8">
      <c r="A118" s="122"/>
      <c r="C118" s="167"/>
      <c r="F118" s="342"/>
      <c r="G118" s="343"/>
      <c r="H118" s="122"/>
    </row>
    <row r="119" spans="1:8">
      <c r="A119" s="122"/>
      <c r="C119" s="167"/>
      <c r="F119" s="342"/>
      <c r="G119" s="343"/>
      <c r="H119" s="122"/>
    </row>
    <row r="120" spans="1:8">
      <c r="A120" s="122"/>
      <c r="C120" s="167"/>
      <c r="F120" s="342"/>
      <c r="G120" s="343"/>
      <c r="H120" s="122"/>
    </row>
    <row r="121" spans="1:8">
      <c r="A121" s="122"/>
      <c r="C121" s="167"/>
      <c r="F121" s="342"/>
      <c r="G121" s="343"/>
      <c r="H121" s="122"/>
    </row>
    <row r="122" spans="1:8">
      <c r="A122" s="122"/>
      <c r="C122" s="167"/>
      <c r="F122" s="342"/>
      <c r="G122" s="343"/>
      <c r="H122" s="122"/>
    </row>
    <row r="123" spans="1:8">
      <c r="A123" s="122"/>
      <c r="C123" s="167"/>
      <c r="F123" s="342"/>
      <c r="G123" s="343"/>
      <c r="H123" s="122"/>
    </row>
    <row r="124" spans="1:8">
      <c r="A124" s="122"/>
      <c r="C124" s="167"/>
      <c r="F124" s="342"/>
      <c r="G124" s="343"/>
      <c r="H124" s="122"/>
    </row>
    <row r="125" spans="1:8">
      <c r="A125" s="122"/>
      <c r="C125" s="167"/>
      <c r="F125" s="342"/>
      <c r="G125" s="343"/>
      <c r="H125" s="122"/>
    </row>
    <row r="126" spans="1:8">
      <c r="A126" s="122"/>
      <c r="C126" s="167"/>
      <c r="F126" s="342"/>
      <c r="G126" s="343"/>
      <c r="H126" s="122"/>
    </row>
    <row r="127" spans="1:8">
      <c r="A127" s="122"/>
      <c r="C127" s="167"/>
      <c r="F127" s="342"/>
      <c r="G127" s="343"/>
      <c r="H127" s="122"/>
    </row>
    <row r="128" spans="1:8">
      <c r="A128" s="122"/>
      <c r="C128" s="167"/>
      <c r="F128" s="342"/>
      <c r="G128" s="343"/>
      <c r="H128" s="122"/>
    </row>
    <row r="129" spans="1:8">
      <c r="A129" s="122"/>
      <c r="C129" s="167"/>
      <c r="F129" s="342"/>
      <c r="G129" s="343"/>
      <c r="H129" s="122"/>
    </row>
    <row r="130" spans="1:8">
      <c r="A130" s="122"/>
      <c r="C130" s="167"/>
      <c r="F130" s="342"/>
      <c r="G130" s="343"/>
      <c r="H130" s="122"/>
    </row>
    <row r="131" spans="1:8">
      <c r="A131" s="122"/>
      <c r="C131" s="167"/>
      <c r="F131" s="342"/>
      <c r="G131" s="343"/>
      <c r="H131" s="122"/>
    </row>
    <row r="132" spans="1:8">
      <c r="A132" s="122"/>
      <c r="C132" s="167"/>
      <c r="F132" s="342"/>
      <c r="G132" s="343"/>
      <c r="H132" s="122"/>
    </row>
    <row r="133" spans="1:8">
      <c r="A133" s="122"/>
      <c r="C133" s="167"/>
      <c r="F133" s="342"/>
      <c r="G133" s="343"/>
      <c r="H133" s="122"/>
    </row>
    <row r="134" spans="1:8">
      <c r="A134" s="122"/>
      <c r="C134" s="167"/>
      <c r="F134" s="342"/>
      <c r="G134" s="343"/>
      <c r="H134" s="122"/>
    </row>
    <row r="135" spans="1:8">
      <c r="A135" s="122"/>
      <c r="C135" s="167"/>
      <c r="F135" s="342"/>
      <c r="G135" s="343"/>
      <c r="H135" s="122"/>
    </row>
    <row r="136" spans="1:8">
      <c r="A136" s="122"/>
      <c r="C136" s="167"/>
      <c r="F136" s="342"/>
      <c r="G136" s="343"/>
      <c r="H136" s="122"/>
    </row>
    <row r="137" spans="1:8">
      <c r="A137" s="122"/>
      <c r="C137" s="167"/>
      <c r="F137" s="342"/>
      <c r="G137" s="343"/>
      <c r="H137" s="122"/>
    </row>
    <row r="138" spans="1:8">
      <c r="A138" s="122"/>
      <c r="C138" s="167"/>
      <c r="F138" s="342"/>
      <c r="G138" s="343"/>
      <c r="H138" s="122"/>
    </row>
    <row r="139" spans="1:8">
      <c r="A139" s="122"/>
      <c r="C139" s="167"/>
      <c r="F139" s="342"/>
      <c r="G139" s="343"/>
      <c r="H139" s="122"/>
    </row>
    <row r="140" spans="1:8">
      <c r="A140" s="122"/>
      <c r="C140" s="167"/>
      <c r="F140" s="342"/>
      <c r="G140" s="343"/>
      <c r="H140" s="122"/>
    </row>
    <row r="141" spans="1:8">
      <c r="A141" s="122"/>
      <c r="C141" s="167"/>
      <c r="F141" s="342"/>
      <c r="G141" s="343"/>
      <c r="H141" s="122"/>
    </row>
    <row r="142" spans="1:8">
      <c r="A142" s="122"/>
      <c r="C142" s="167"/>
      <c r="F142" s="342"/>
      <c r="G142" s="343"/>
      <c r="H142" s="122"/>
    </row>
    <row r="143" spans="1:8">
      <c r="A143" s="122"/>
      <c r="C143" s="167"/>
      <c r="F143" s="342"/>
      <c r="G143" s="343"/>
      <c r="H143" s="122"/>
    </row>
    <row r="144" spans="1:8">
      <c r="A144" s="122"/>
      <c r="C144" s="167"/>
      <c r="F144" s="342"/>
      <c r="G144" s="343"/>
      <c r="H144" s="122"/>
    </row>
    <row r="145" spans="1:8">
      <c r="A145" s="122"/>
      <c r="C145" s="167"/>
      <c r="F145" s="342"/>
      <c r="G145" s="343"/>
      <c r="H145" s="122"/>
    </row>
    <row r="146" spans="1:8">
      <c r="A146" s="122"/>
      <c r="C146" s="167"/>
      <c r="F146" s="342"/>
      <c r="G146" s="343"/>
      <c r="H146" s="122"/>
    </row>
    <row r="147" spans="1:8">
      <c r="A147" s="122"/>
      <c r="C147" s="167"/>
      <c r="F147" s="342"/>
      <c r="G147" s="343"/>
      <c r="H147" s="122"/>
    </row>
    <row r="148" spans="1:8">
      <c r="A148" s="122"/>
      <c r="C148" s="167"/>
      <c r="F148" s="342"/>
      <c r="G148" s="343"/>
      <c r="H148" s="122"/>
    </row>
    <row r="149" spans="1:8">
      <c r="A149" s="122"/>
      <c r="C149" s="167"/>
      <c r="F149" s="342"/>
      <c r="G149" s="343"/>
      <c r="H149" s="122"/>
    </row>
    <row r="150" spans="1:8">
      <c r="A150" s="122"/>
      <c r="C150" s="167"/>
      <c r="F150" s="342"/>
      <c r="G150" s="343"/>
      <c r="H150" s="122"/>
    </row>
    <row r="151" spans="1:8">
      <c r="A151" s="122"/>
      <c r="C151" s="167"/>
      <c r="F151" s="342"/>
      <c r="G151" s="343"/>
      <c r="H151" s="122"/>
    </row>
    <row r="152" spans="1:8">
      <c r="A152" s="122"/>
      <c r="C152" s="167"/>
      <c r="F152" s="342"/>
      <c r="G152" s="343"/>
      <c r="H152" s="122"/>
    </row>
    <row r="153" spans="1:8">
      <c r="A153" s="122"/>
      <c r="C153" s="167"/>
      <c r="F153" s="342"/>
      <c r="G153" s="343"/>
      <c r="H153" s="122"/>
    </row>
    <row r="154" spans="1:8">
      <c r="A154" s="122"/>
      <c r="C154" s="167"/>
      <c r="F154" s="342"/>
      <c r="G154" s="343"/>
      <c r="H154" s="122"/>
    </row>
    <row r="155" spans="1:8">
      <c r="A155" s="122"/>
      <c r="C155" s="167"/>
      <c r="F155" s="342"/>
      <c r="G155" s="343"/>
      <c r="H155" s="122"/>
    </row>
    <row r="156" spans="1:8">
      <c r="A156" s="122"/>
      <c r="C156" s="167"/>
      <c r="F156" s="342"/>
      <c r="G156" s="343"/>
      <c r="H156" s="122"/>
    </row>
    <row r="157" spans="1:8">
      <c r="A157" s="122"/>
      <c r="C157" s="167"/>
      <c r="F157" s="342"/>
      <c r="G157" s="343"/>
      <c r="H157" s="122"/>
    </row>
    <row r="158" spans="1:8">
      <c r="A158" s="122"/>
      <c r="C158" s="167"/>
      <c r="F158" s="342"/>
      <c r="G158" s="343"/>
      <c r="H158" s="122"/>
    </row>
    <row r="159" spans="1:8">
      <c r="A159" s="122"/>
      <c r="C159" s="167"/>
      <c r="F159" s="342"/>
      <c r="G159" s="343"/>
      <c r="H159" s="122"/>
    </row>
    <row r="160" spans="1:8">
      <c r="A160" s="122"/>
      <c r="C160" s="167"/>
      <c r="F160" s="342"/>
      <c r="G160" s="343"/>
      <c r="H160" s="122"/>
    </row>
    <row r="161" spans="1:8">
      <c r="A161" s="122"/>
      <c r="C161" s="167"/>
      <c r="F161" s="342"/>
      <c r="G161" s="343"/>
      <c r="H161" s="122"/>
    </row>
    <row r="162" spans="1:8">
      <c r="A162" s="122"/>
      <c r="C162" s="167"/>
      <c r="F162" s="342"/>
      <c r="G162" s="343"/>
      <c r="H162" s="122"/>
    </row>
    <row r="163" spans="1:8">
      <c r="A163" s="122"/>
      <c r="C163" s="167"/>
      <c r="F163" s="342"/>
      <c r="G163" s="343"/>
      <c r="H163" s="122"/>
    </row>
    <row r="164" spans="1:8">
      <c r="A164" s="122"/>
      <c r="C164" s="167"/>
      <c r="F164" s="342"/>
      <c r="G164" s="343"/>
      <c r="H164" s="122"/>
    </row>
    <row r="165" spans="1:8">
      <c r="A165" s="122"/>
      <c r="C165" s="167"/>
      <c r="F165" s="342"/>
      <c r="G165" s="343"/>
      <c r="H165" s="122"/>
    </row>
    <row r="166" spans="1:8">
      <c r="A166" s="122"/>
      <c r="C166" s="167"/>
      <c r="F166" s="342"/>
      <c r="G166" s="343"/>
      <c r="H166" s="122"/>
    </row>
    <row r="167" spans="1:8">
      <c r="A167" s="122"/>
      <c r="C167" s="167"/>
      <c r="F167" s="342"/>
      <c r="G167" s="343"/>
      <c r="H167" s="122"/>
    </row>
    <row r="168" spans="1:8">
      <c r="A168" s="122"/>
      <c r="C168" s="167"/>
      <c r="F168" s="342"/>
      <c r="G168" s="343"/>
      <c r="H168" s="122"/>
    </row>
    <row r="169" spans="1:8">
      <c r="A169" s="122"/>
      <c r="C169" s="167"/>
      <c r="F169" s="342"/>
      <c r="G169" s="343"/>
      <c r="H169" s="122"/>
    </row>
    <row r="170" spans="1:8">
      <c r="A170" s="122"/>
      <c r="C170" s="167"/>
      <c r="F170" s="342"/>
      <c r="G170" s="343"/>
      <c r="H170" s="122"/>
    </row>
    <row r="171" spans="1:8">
      <c r="A171" s="122"/>
      <c r="C171" s="167"/>
      <c r="F171" s="342"/>
      <c r="G171" s="343"/>
      <c r="H171" s="122"/>
    </row>
    <row r="172" spans="1:8">
      <c r="A172" s="122"/>
      <c r="C172" s="167"/>
      <c r="F172" s="342"/>
      <c r="G172" s="343"/>
      <c r="H172" s="122"/>
    </row>
    <row r="173" spans="1:8">
      <c r="A173" s="122"/>
      <c r="C173" s="167"/>
      <c r="F173" s="342"/>
      <c r="G173" s="343"/>
      <c r="H173" s="122"/>
    </row>
    <row r="174" spans="1:8">
      <c r="A174" s="122"/>
      <c r="C174" s="167"/>
      <c r="F174" s="342"/>
      <c r="G174" s="343"/>
      <c r="H174" s="122"/>
    </row>
    <row r="175" spans="1:8">
      <c r="A175" s="122"/>
      <c r="C175" s="167"/>
      <c r="F175" s="342"/>
      <c r="G175" s="343"/>
      <c r="H175" s="122"/>
    </row>
    <row r="176" spans="1:8">
      <c r="A176" s="122"/>
      <c r="C176" s="167"/>
      <c r="F176" s="342"/>
      <c r="G176" s="343"/>
      <c r="H176" s="122"/>
    </row>
    <row r="177" spans="1:8">
      <c r="A177" s="122"/>
      <c r="C177" s="167"/>
      <c r="F177" s="342"/>
      <c r="G177" s="343"/>
      <c r="H177" s="122"/>
    </row>
    <row r="178" spans="1:8">
      <c r="A178" s="122"/>
      <c r="C178" s="167"/>
      <c r="F178" s="342"/>
      <c r="G178" s="343"/>
      <c r="H178" s="122"/>
    </row>
    <row r="179" spans="1:8">
      <c r="A179" s="122"/>
      <c r="C179" s="167"/>
      <c r="F179" s="342"/>
      <c r="G179" s="343"/>
      <c r="H179" s="122"/>
    </row>
    <row r="180" spans="1:8">
      <c r="A180" s="122"/>
      <c r="C180" s="167"/>
      <c r="F180" s="342"/>
      <c r="G180" s="343"/>
      <c r="H180" s="122"/>
    </row>
    <row r="181" spans="1:8">
      <c r="A181" s="122"/>
      <c r="C181" s="167"/>
      <c r="F181" s="342"/>
      <c r="G181" s="343"/>
      <c r="H181" s="122"/>
    </row>
    <row r="182" spans="1:8">
      <c r="A182" s="122"/>
      <c r="C182" s="167"/>
      <c r="F182" s="342"/>
      <c r="G182" s="343"/>
      <c r="H182" s="122"/>
    </row>
    <row r="183" spans="1:8">
      <c r="A183" s="122"/>
      <c r="C183" s="167"/>
      <c r="F183" s="342"/>
      <c r="G183" s="343"/>
      <c r="H183" s="122"/>
    </row>
    <row r="184" spans="1:8">
      <c r="A184" s="122"/>
      <c r="C184" s="167"/>
      <c r="F184" s="342"/>
      <c r="G184" s="343"/>
      <c r="H184" s="122"/>
    </row>
    <row r="185" spans="1:8">
      <c r="A185" s="122"/>
      <c r="C185" s="167"/>
      <c r="F185" s="342"/>
      <c r="G185" s="343"/>
      <c r="H185" s="122"/>
    </row>
    <row r="186" spans="1:8">
      <c r="A186" s="122"/>
      <c r="C186" s="167"/>
      <c r="F186" s="342"/>
      <c r="G186" s="343"/>
      <c r="H186" s="122"/>
    </row>
    <row r="187" spans="1:8">
      <c r="A187" s="122"/>
      <c r="C187" s="167"/>
      <c r="F187" s="342"/>
      <c r="G187" s="343"/>
      <c r="H187" s="122"/>
    </row>
    <row r="188" spans="1:8">
      <c r="A188" s="122"/>
      <c r="C188" s="167"/>
      <c r="F188" s="342"/>
      <c r="G188" s="343"/>
      <c r="H188" s="122"/>
    </row>
    <row r="189" spans="1:8">
      <c r="A189" s="122"/>
      <c r="C189" s="167"/>
      <c r="F189" s="342"/>
      <c r="G189" s="343"/>
      <c r="H189" s="122"/>
    </row>
    <row r="190" spans="1:8">
      <c r="A190" s="122"/>
      <c r="C190" s="167"/>
      <c r="F190" s="342"/>
      <c r="G190" s="343"/>
      <c r="H190" s="122"/>
    </row>
    <row r="191" spans="1:8">
      <c r="A191" s="122"/>
      <c r="C191" s="167"/>
      <c r="F191" s="342"/>
      <c r="G191" s="343"/>
      <c r="H191" s="122"/>
    </row>
    <row r="192" spans="1:8">
      <c r="A192" s="122"/>
      <c r="C192" s="167"/>
      <c r="F192" s="342"/>
      <c r="G192" s="343"/>
      <c r="H192" s="122"/>
    </row>
    <row r="193" spans="1:8">
      <c r="A193" s="122"/>
      <c r="C193" s="167"/>
      <c r="F193" s="342"/>
      <c r="G193" s="343"/>
      <c r="H193" s="122"/>
    </row>
    <row r="194" spans="1:8">
      <c r="A194" s="122"/>
      <c r="C194" s="167"/>
      <c r="F194" s="342"/>
      <c r="G194" s="343"/>
      <c r="H194" s="122"/>
    </row>
    <row r="195" spans="1:8">
      <c r="A195" s="122"/>
      <c r="C195" s="167"/>
      <c r="F195" s="342"/>
      <c r="G195" s="343"/>
      <c r="H195" s="122"/>
    </row>
    <row r="196" spans="1:8">
      <c r="A196" s="122"/>
      <c r="F196" s="342"/>
      <c r="G196" s="343"/>
      <c r="H196" s="122"/>
    </row>
    <row r="197" spans="1:8">
      <c r="A197" s="122"/>
      <c r="F197" s="342"/>
      <c r="G197" s="343"/>
      <c r="H197" s="122"/>
    </row>
    <row r="198" spans="1:8">
      <c r="A198" s="122"/>
      <c r="F198" s="342"/>
      <c r="G198" s="343"/>
      <c r="H198" s="122"/>
    </row>
    <row r="199" spans="1:8">
      <c r="A199" s="122"/>
      <c r="F199" s="342"/>
      <c r="G199" s="343"/>
      <c r="H199" s="122"/>
    </row>
    <row r="200" spans="1:8">
      <c r="A200" s="122"/>
      <c r="F200" s="342"/>
      <c r="G200" s="343"/>
      <c r="H200" s="122"/>
    </row>
    <row r="201" spans="1:8">
      <c r="A201" s="122"/>
      <c r="F201" s="342"/>
      <c r="G201" s="343"/>
      <c r="H201" s="122"/>
    </row>
    <row r="202" spans="1:8">
      <c r="A202" s="122"/>
      <c r="F202" s="342"/>
      <c r="G202" s="343"/>
      <c r="H202" s="122"/>
    </row>
    <row r="203" spans="1:8">
      <c r="A203" s="122"/>
      <c r="F203" s="342"/>
      <c r="G203" s="343"/>
      <c r="H203" s="122"/>
    </row>
    <row r="204" spans="1:8">
      <c r="A204" s="122"/>
      <c r="F204" s="342"/>
      <c r="G204" s="343"/>
      <c r="H204" s="122"/>
    </row>
    <row r="205" spans="1:8">
      <c r="A205" s="122"/>
      <c r="F205" s="342"/>
      <c r="G205" s="343"/>
      <c r="H205" s="122"/>
    </row>
    <row r="206" spans="1:8">
      <c r="A206" s="122"/>
      <c r="F206" s="342"/>
      <c r="G206" s="343"/>
      <c r="H206" s="122"/>
    </row>
    <row r="207" spans="1:8">
      <c r="A207" s="122"/>
      <c r="F207" s="342"/>
      <c r="G207" s="343"/>
      <c r="H207" s="122"/>
    </row>
    <row r="208" spans="1:8">
      <c r="A208" s="122"/>
      <c r="F208" s="342"/>
      <c r="G208" s="343"/>
      <c r="H208" s="122"/>
    </row>
    <row r="209" spans="1:8">
      <c r="A209" s="122"/>
      <c r="F209" s="342"/>
      <c r="G209" s="343"/>
      <c r="H209" s="122"/>
    </row>
    <row r="210" spans="1:8">
      <c r="A210" s="122"/>
      <c r="F210" s="342"/>
      <c r="G210" s="343"/>
      <c r="H210" s="122"/>
    </row>
    <row r="211" spans="1:8">
      <c r="A211" s="122"/>
      <c r="F211" s="342"/>
      <c r="G211" s="343"/>
      <c r="H211" s="122"/>
    </row>
    <row r="212" spans="1:8">
      <c r="A212" s="122"/>
      <c r="F212" s="342"/>
      <c r="G212" s="343"/>
      <c r="H212" s="122"/>
    </row>
    <row r="213" spans="1:8">
      <c r="A213" s="122"/>
      <c r="F213" s="342"/>
      <c r="G213" s="343"/>
      <c r="H213" s="122"/>
    </row>
    <row r="214" spans="1:8">
      <c r="A214" s="122"/>
      <c r="F214" s="342"/>
      <c r="G214" s="343"/>
      <c r="H214" s="122"/>
    </row>
    <row r="215" spans="1:8">
      <c r="A215" s="122"/>
      <c r="F215" s="342"/>
      <c r="G215" s="343"/>
      <c r="H215" s="122"/>
    </row>
    <row r="216" spans="1:8">
      <c r="A216" s="122"/>
      <c r="F216" s="342"/>
      <c r="G216" s="343"/>
      <c r="H216" s="122"/>
    </row>
    <row r="217" spans="1:8">
      <c r="A217" s="122"/>
      <c r="F217" s="342"/>
      <c r="G217" s="343"/>
      <c r="H217" s="122"/>
    </row>
    <row r="218" spans="1:8">
      <c r="A218" s="122"/>
      <c r="F218" s="342"/>
      <c r="G218" s="343"/>
      <c r="H218" s="122"/>
    </row>
    <row r="219" spans="1:8">
      <c r="A219" s="122"/>
      <c r="F219" s="342"/>
      <c r="G219" s="343"/>
      <c r="H219" s="122"/>
    </row>
    <row r="220" spans="1:8">
      <c r="A220" s="122"/>
      <c r="F220" s="342"/>
      <c r="G220" s="343"/>
      <c r="H220" s="122"/>
    </row>
    <row r="221" spans="1:8">
      <c r="A221" s="122"/>
      <c r="F221" s="342"/>
      <c r="G221" s="343"/>
      <c r="H221" s="122"/>
    </row>
    <row r="222" spans="1:8">
      <c r="A222" s="122"/>
      <c r="F222" s="342"/>
      <c r="G222" s="343"/>
      <c r="H222" s="122"/>
    </row>
    <row r="223" spans="1:8">
      <c r="A223" s="122"/>
      <c r="F223" s="342"/>
      <c r="G223" s="343"/>
      <c r="H223" s="122"/>
    </row>
    <row r="224" spans="1:8">
      <c r="A224" s="122"/>
      <c r="F224" s="342"/>
      <c r="G224" s="343"/>
      <c r="H224" s="122"/>
    </row>
    <row r="225" spans="1:8">
      <c r="A225" s="122"/>
      <c r="F225" s="342"/>
      <c r="G225" s="343"/>
      <c r="H225" s="122"/>
    </row>
    <row r="226" spans="1:8">
      <c r="A226" s="122"/>
      <c r="F226" s="342"/>
      <c r="G226" s="343"/>
      <c r="H226" s="122"/>
    </row>
    <row r="227" spans="1:8">
      <c r="A227" s="122"/>
      <c r="F227" s="342"/>
      <c r="G227" s="343"/>
      <c r="H227" s="122"/>
    </row>
    <row r="228" spans="1:8">
      <c r="A228" s="122"/>
      <c r="F228" s="342"/>
      <c r="G228" s="343"/>
      <c r="H228" s="122"/>
    </row>
    <row r="229" spans="1:8">
      <c r="A229" s="122"/>
      <c r="F229" s="342"/>
      <c r="G229" s="343"/>
      <c r="H229" s="122"/>
    </row>
    <row r="230" spans="1:8">
      <c r="A230" s="122"/>
      <c r="F230" s="342"/>
      <c r="G230" s="343"/>
      <c r="H230" s="122"/>
    </row>
    <row r="231" spans="1:8">
      <c r="A231" s="122"/>
      <c r="F231" s="342"/>
      <c r="G231" s="343"/>
      <c r="H231" s="122"/>
    </row>
    <row r="232" spans="1:8">
      <c r="A232" s="122"/>
      <c r="F232" s="342"/>
      <c r="G232" s="343"/>
      <c r="H232" s="122"/>
    </row>
    <row r="233" spans="1:8">
      <c r="A233" s="122"/>
      <c r="F233" s="342"/>
      <c r="G233" s="343"/>
      <c r="H233" s="122"/>
    </row>
    <row r="234" spans="1:8">
      <c r="A234" s="122"/>
      <c r="F234" s="342"/>
      <c r="G234" s="343"/>
      <c r="H234" s="122"/>
    </row>
    <row r="235" spans="1:8">
      <c r="A235" s="122"/>
      <c r="F235" s="342"/>
      <c r="G235" s="343"/>
      <c r="H235" s="122"/>
    </row>
    <row r="236" spans="1:8">
      <c r="A236" s="122"/>
      <c r="F236" s="342"/>
      <c r="G236" s="343"/>
      <c r="H236" s="122"/>
    </row>
    <row r="237" spans="1:8">
      <c r="A237" s="122"/>
      <c r="F237" s="342"/>
      <c r="G237" s="343"/>
      <c r="H237" s="122"/>
    </row>
    <row r="238" spans="1:8">
      <c r="A238" s="122"/>
      <c r="F238" s="342"/>
      <c r="G238" s="343"/>
      <c r="H238" s="122"/>
    </row>
    <row r="239" spans="1:8">
      <c r="A239" s="122"/>
      <c r="F239" s="342"/>
      <c r="G239" s="343"/>
      <c r="H239" s="122"/>
    </row>
    <row r="240" spans="1:8">
      <c r="A240" s="122"/>
      <c r="F240" s="342"/>
      <c r="G240" s="343"/>
      <c r="H240" s="122"/>
    </row>
    <row r="241" spans="1:8">
      <c r="A241" s="122"/>
      <c r="F241" s="342"/>
      <c r="G241" s="343"/>
      <c r="H241" s="122"/>
    </row>
    <row r="242" spans="1:8">
      <c r="A242" s="122"/>
      <c r="F242" s="342"/>
      <c r="G242" s="343"/>
      <c r="H242" s="122"/>
    </row>
    <row r="243" spans="1:8">
      <c r="A243" s="122"/>
      <c r="F243" s="342"/>
      <c r="G243" s="343"/>
      <c r="H243" s="122"/>
    </row>
    <row r="244" spans="1:8">
      <c r="A244" s="122"/>
      <c r="F244" s="342"/>
      <c r="G244" s="343"/>
      <c r="H244" s="122"/>
    </row>
    <row r="245" spans="1:8">
      <c r="A245" s="122"/>
      <c r="F245" s="342"/>
      <c r="G245" s="343"/>
      <c r="H245" s="122"/>
    </row>
    <row r="246" spans="1:8">
      <c r="A246" s="122"/>
      <c r="F246" s="342"/>
      <c r="G246" s="343"/>
      <c r="H246" s="122"/>
    </row>
    <row r="247" spans="1:8">
      <c r="A247" s="122"/>
      <c r="F247" s="342"/>
      <c r="G247" s="343"/>
      <c r="H247" s="122"/>
    </row>
    <row r="248" spans="1:8">
      <c r="A248" s="122"/>
      <c r="F248" s="342"/>
      <c r="G248" s="343"/>
      <c r="H248" s="122"/>
    </row>
    <row r="249" spans="1:8">
      <c r="A249" s="122"/>
      <c r="F249" s="342"/>
      <c r="G249" s="343"/>
      <c r="H249" s="122"/>
    </row>
    <row r="250" spans="1:8">
      <c r="A250" s="122"/>
      <c r="F250" s="342"/>
      <c r="G250" s="343"/>
      <c r="H250" s="122"/>
    </row>
    <row r="251" spans="1:8">
      <c r="A251" s="122"/>
      <c r="F251" s="342"/>
      <c r="G251" s="343"/>
      <c r="H251" s="122"/>
    </row>
    <row r="252" spans="1:8">
      <c r="A252" s="122"/>
      <c r="F252" s="342"/>
      <c r="G252" s="343"/>
      <c r="H252" s="122"/>
    </row>
    <row r="253" spans="1:8">
      <c r="A253" s="122"/>
      <c r="F253" s="342"/>
      <c r="G253" s="343"/>
      <c r="H253" s="122"/>
    </row>
    <row r="254" spans="1:8">
      <c r="A254" s="122"/>
      <c r="F254" s="342"/>
      <c r="G254" s="343"/>
      <c r="H254" s="122"/>
    </row>
    <row r="255" spans="1:8">
      <c r="A255" s="122"/>
      <c r="F255" s="342"/>
      <c r="G255" s="343"/>
      <c r="H255" s="122"/>
    </row>
    <row r="256" spans="1:8">
      <c r="A256" s="122"/>
      <c r="F256" s="342"/>
      <c r="G256" s="343"/>
      <c r="H256" s="122"/>
    </row>
    <row r="257" spans="1:8">
      <c r="A257" s="122"/>
      <c r="F257" s="342"/>
      <c r="G257" s="343"/>
      <c r="H257" s="122"/>
    </row>
    <row r="258" spans="1:8">
      <c r="A258" s="122"/>
      <c r="F258" s="342"/>
      <c r="G258" s="343"/>
      <c r="H258" s="122"/>
    </row>
    <row r="259" spans="1:8">
      <c r="A259" s="122"/>
      <c r="F259" s="342"/>
      <c r="G259" s="343"/>
      <c r="H259" s="122"/>
    </row>
    <row r="260" spans="1:8">
      <c r="A260" s="122"/>
      <c r="F260" s="342"/>
      <c r="G260" s="343"/>
      <c r="H260" s="122"/>
    </row>
    <row r="261" spans="1:8">
      <c r="A261" s="122"/>
      <c r="F261" s="342"/>
      <c r="G261" s="343"/>
      <c r="H261" s="122"/>
    </row>
    <row r="262" spans="1:8">
      <c r="A262" s="122"/>
      <c r="F262" s="342"/>
      <c r="G262" s="343"/>
      <c r="H262" s="122"/>
    </row>
    <row r="263" spans="1:8">
      <c r="A263" s="122"/>
      <c r="F263" s="342"/>
      <c r="G263" s="343"/>
      <c r="H263" s="122"/>
    </row>
    <row r="264" spans="1:8">
      <c r="A264" s="122"/>
      <c r="F264" s="342"/>
      <c r="G264" s="343"/>
      <c r="H264" s="122"/>
    </row>
    <row r="265" spans="1:8">
      <c r="A265" s="122"/>
      <c r="F265" s="342"/>
      <c r="G265" s="343"/>
      <c r="H265" s="122"/>
    </row>
    <row r="266" spans="1:8">
      <c r="A266" s="122"/>
      <c r="F266" s="342"/>
      <c r="G266" s="343"/>
      <c r="H266" s="122"/>
    </row>
    <row r="267" spans="1:8">
      <c r="A267" s="122"/>
      <c r="F267" s="342"/>
      <c r="G267" s="343"/>
      <c r="H267" s="122"/>
    </row>
    <row r="268" spans="1:8">
      <c r="A268" s="122"/>
      <c r="F268" s="342"/>
      <c r="G268" s="343"/>
      <c r="H268" s="122"/>
    </row>
    <row r="269" spans="1:8">
      <c r="A269" s="122"/>
      <c r="F269" s="342"/>
      <c r="G269" s="343"/>
      <c r="H269" s="122"/>
    </row>
    <row r="270" spans="1:8">
      <c r="A270" s="122"/>
      <c r="F270" s="342"/>
      <c r="G270" s="343"/>
      <c r="H270" s="122"/>
    </row>
    <row r="271" spans="1:8">
      <c r="A271" s="122"/>
      <c r="F271" s="342"/>
      <c r="G271" s="343"/>
      <c r="H271" s="122"/>
    </row>
    <row r="272" spans="1:8">
      <c r="A272" s="122"/>
      <c r="F272" s="342"/>
      <c r="G272" s="343"/>
      <c r="H272" s="122"/>
    </row>
    <row r="273" spans="1:8">
      <c r="A273" s="122"/>
      <c r="F273" s="342"/>
      <c r="G273" s="343"/>
      <c r="H273" s="122"/>
    </row>
    <row r="274" spans="1:8">
      <c r="A274" s="122"/>
      <c r="F274" s="342"/>
      <c r="G274" s="343"/>
      <c r="H274" s="122"/>
    </row>
    <row r="275" spans="1:8">
      <c r="A275" s="122"/>
      <c r="F275" s="342"/>
      <c r="G275" s="343"/>
      <c r="H275" s="122"/>
    </row>
    <row r="276" spans="1:8">
      <c r="A276" s="122"/>
      <c r="F276" s="342"/>
      <c r="G276" s="343"/>
      <c r="H276" s="122"/>
    </row>
    <row r="277" spans="1:8">
      <c r="A277" s="122"/>
      <c r="F277" s="342"/>
      <c r="G277" s="343"/>
      <c r="H277" s="122"/>
    </row>
    <row r="278" spans="1:8">
      <c r="A278" s="122"/>
      <c r="F278" s="342"/>
      <c r="G278" s="343"/>
      <c r="H278" s="122"/>
    </row>
    <row r="279" spans="1:8">
      <c r="A279" s="122"/>
      <c r="F279" s="342"/>
      <c r="G279" s="343"/>
      <c r="H279" s="122"/>
    </row>
    <row r="280" spans="1:8">
      <c r="A280" s="122"/>
      <c r="F280" s="342"/>
      <c r="G280" s="343"/>
      <c r="H280" s="122"/>
    </row>
    <row r="281" spans="1:8">
      <c r="A281" s="122"/>
      <c r="F281" s="342"/>
      <c r="G281" s="343"/>
      <c r="H281" s="122"/>
    </row>
    <row r="282" spans="1:8">
      <c r="A282" s="122"/>
      <c r="F282" s="342"/>
      <c r="G282" s="343"/>
      <c r="H282" s="122"/>
    </row>
    <row r="283" spans="1:8">
      <c r="A283" s="122"/>
      <c r="F283" s="342"/>
      <c r="G283" s="343"/>
      <c r="H283" s="122"/>
    </row>
    <row r="284" spans="1:8">
      <c r="A284" s="122"/>
      <c r="F284" s="342"/>
      <c r="G284" s="343"/>
      <c r="H284" s="122"/>
    </row>
    <row r="285" spans="1:8">
      <c r="A285" s="122"/>
      <c r="F285" s="342"/>
      <c r="G285" s="343"/>
      <c r="H285" s="122"/>
    </row>
    <row r="286" spans="1:8">
      <c r="A286" s="122"/>
      <c r="F286" s="342"/>
      <c r="G286" s="343"/>
      <c r="H286" s="122"/>
    </row>
    <row r="287" spans="1:8">
      <c r="A287" s="122"/>
      <c r="F287" s="342"/>
      <c r="G287" s="343"/>
      <c r="H287" s="122"/>
    </row>
    <row r="288" spans="1:8">
      <c r="A288" s="122"/>
      <c r="F288" s="342"/>
      <c r="G288" s="343"/>
      <c r="H288" s="122"/>
    </row>
    <row r="289" spans="1:8">
      <c r="A289" s="122"/>
      <c r="F289" s="342"/>
      <c r="G289" s="343"/>
      <c r="H289" s="122"/>
    </row>
    <row r="290" spans="1:8">
      <c r="A290" s="122"/>
      <c r="F290" s="342"/>
      <c r="G290" s="343"/>
      <c r="H290" s="122"/>
    </row>
    <row r="291" spans="1:8">
      <c r="A291" s="122"/>
      <c r="F291" s="342"/>
      <c r="G291" s="343"/>
      <c r="H291" s="122"/>
    </row>
    <row r="292" spans="1:8">
      <c r="A292" s="122"/>
      <c r="F292" s="342"/>
      <c r="G292" s="343"/>
      <c r="H292" s="122"/>
    </row>
    <row r="293" spans="1:8">
      <c r="A293" s="122"/>
      <c r="F293" s="342"/>
      <c r="G293" s="343"/>
      <c r="H293" s="122"/>
    </row>
    <row r="294" spans="1:8">
      <c r="A294" s="122"/>
      <c r="F294" s="342"/>
      <c r="G294" s="343"/>
      <c r="H294" s="122"/>
    </row>
    <row r="295" spans="1:8">
      <c r="A295" s="122"/>
      <c r="F295" s="342"/>
      <c r="G295" s="343"/>
      <c r="H295" s="122"/>
    </row>
    <row r="296" spans="1:8">
      <c r="A296" s="122"/>
      <c r="F296" s="342"/>
      <c r="G296" s="343"/>
      <c r="H296" s="122"/>
    </row>
    <row r="297" spans="1:8">
      <c r="A297" s="122"/>
      <c r="F297" s="342"/>
      <c r="G297" s="343"/>
      <c r="H297" s="122"/>
    </row>
    <row r="298" spans="1:8">
      <c r="A298" s="122"/>
      <c r="F298" s="342"/>
      <c r="G298" s="343"/>
      <c r="H298" s="122"/>
    </row>
    <row r="299" spans="1:8">
      <c r="A299" s="122"/>
      <c r="F299" s="342"/>
      <c r="G299" s="343"/>
      <c r="H299" s="122"/>
    </row>
    <row r="300" spans="1:8">
      <c r="A300" s="122"/>
      <c r="F300" s="342"/>
      <c r="G300" s="343"/>
      <c r="H300" s="122"/>
    </row>
    <row r="301" spans="1:8">
      <c r="A301" s="122"/>
      <c r="F301" s="342"/>
      <c r="G301" s="343"/>
      <c r="H301" s="122"/>
    </row>
    <row r="302" spans="1:8">
      <c r="A302" s="122"/>
      <c r="F302" s="342"/>
      <c r="G302" s="343"/>
      <c r="H302" s="122"/>
    </row>
    <row r="303" spans="1:8">
      <c r="A303" s="122"/>
      <c r="F303" s="342"/>
      <c r="G303" s="343"/>
      <c r="H303" s="122"/>
    </row>
    <row r="304" spans="1:8">
      <c r="A304" s="122"/>
      <c r="F304" s="342"/>
      <c r="G304" s="343"/>
      <c r="H304" s="122"/>
    </row>
    <row r="305" spans="1:8">
      <c r="A305" s="122"/>
      <c r="F305" s="342"/>
      <c r="G305" s="343"/>
      <c r="H305" s="122"/>
    </row>
    <row r="306" spans="1:8">
      <c r="A306" s="122"/>
      <c r="F306" s="342"/>
      <c r="G306" s="343"/>
      <c r="H306" s="122"/>
    </row>
    <row r="307" spans="1:8">
      <c r="A307" s="122"/>
      <c r="F307" s="342"/>
      <c r="G307" s="343"/>
      <c r="H307" s="122"/>
    </row>
    <row r="308" spans="1:8">
      <c r="A308" s="122"/>
      <c r="F308" s="342"/>
      <c r="G308" s="343"/>
      <c r="H308" s="122"/>
    </row>
    <row r="309" spans="1:8">
      <c r="A309" s="122"/>
      <c r="F309" s="342"/>
      <c r="G309" s="343"/>
      <c r="H309" s="122"/>
    </row>
    <row r="310" spans="1:8">
      <c r="A310" s="122"/>
      <c r="F310" s="342"/>
      <c r="G310" s="343"/>
      <c r="H310" s="122"/>
    </row>
    <row r="311" spans="1:8">
      <c r="A311" s="122"/>
      <c r="F311" s="342"/>
      <c r="G311" s="343"/>
      <c r="H311" s="122"/>
    </row>
    <row r="312" spans="1:8">
      <c r="A312" s="122"/>
      <c r="F312" s="342"/>
      <c r="G312" s="343"/>
      <c r="H312" s="122"/>
    </row>
    <row r="313" spans="1:8">
      <c r="A313" s="122"/>
      <c r="F313" s="342"/>
      <c r="G313" s="343"/>
      <c r="H313" s="122"/>
    </row>
    <row r="314" spans="1:8">
      <c r="A314" s="122"/>
      <c r="F314" s="342"/>
      <c r="G314" s="343"/>
      <c r="H314" s="122"/>
    </row>
    <row r="315" spans="1:8">
      <c r="A315" s="122"/>
      <c r="F315" s="342"/>
      <c r="G315" s="343"/>
      <c r="H315" s="122"/>
    </row>
    <row r="316" spans="1:8">
      <c r="A316" s="122"/>
      <c r="F316" s="342"/>
      <c r="G316" s="343"/>
      <c r="H316" s="122"/>
    </row>
    <row r="317" spans="1:8">
      <c r="A317" s="122"/>
      <c r="F317" s="342"/>
      <c r="G317" s="343"/>
      <c r="H317" s="122"/>
    </row>
    <row r="318" spans="1:8">
      <c r="A318" s="122"/>
      <c r="F318" s="342"/>
      <c r="G318" s="343"/>
      <c r="H318" s="122"/>
    </row>
    <row r="319" spans="1:8">
      <c r="A319" s="122"/>
      <c r="F319" s="342"/>
      <c r="G319" s="343"/>
      <c r="H319" s="122"/>
    </row>
    <row r="320" spans="1:8">
      <c r="A320" s="122"/>
      <c r="F320" s="342"/>
      <c r="G320" s="343"/>
      <c r="H320" s="122"/>
    </row>
    <row r="321" spans="1:8">
      <c r="A321" s="122"/>
      <c r="F321" s="342"/>
      <c r="G321" s="343"/>
      <c r="H321" s="122"/>
    </row>
    <row r="322" spans="1:8">
      <c r="A322" s="122"/>
      <c r="H322" s="122"/>
    </row>
    <row r="323" spans="1:8">
      <c r="A323" s="122"/>
      <c r="H323" s="122"/>
    </row>
    <row r="324" spans="1:8" s="122" customFormat="1"/>
    <row r="325" spans="1:8" s="122" customFormat="1"/>
    <row r="326" spans="1:8" s="122" customFormat="1"/>
    <row r="327" spans="1:8" s="122" customFormat="1"/>
    <row r="328" spans="1:8" s="122" customFormat="1"/>
    <row r="329" spans="1:8" s="122" customFormat="1"/>
    <row r="330" spans="1:8" s="122" customFormat="1"/>
    <row r="331" spans="1:8" s="122" customFormat="1"/>
    <row r="332" spans="1:8" s="122" customFormat="1"/>
    <row r="333" spans="1:8" s="122" customFormat="1"/>
    <row r="334" spans="1:8" s="122" customFormat="1"/>
    <row r="335" spans="1:8" s="122" customFormat="1"/>
    <row r="336" spans="1:8" s="122" customFormat="1"/>
    <row r="337" s="122" customFormat="1"/>
    <row r="338" s="122" customFormat="1"/>
    <row r="339" s="122" customFormat="1"/>
    <row r="340" s="122" customFormat="1"/>
    <row r="341" s="122" customFormat="1"/>
    <row r="342" s="122" customFormat="1"/>
    <row r="343" s="122" customFormat="1"/>
    <row r="344" s="122" customFormat="1"/>
    <row r="345" s="122" customFormat="1"/>
    <row r="346" s="122" customFormat="1"/>
    <row r="347" s="122" customFormat="1"/>
    <row r="348" s="122" customFormat="1"/>
  </sheetData>
  <pageMargins left="0.35433070866141736" right="0.35433070866141736" top="0.47244094488188981" bottom="0.86614173228346458" header="0.51181102362204722" footer="0.51181102362204722"/>
  <pageSetup paperSize="9" scale="74" fitToWidth="0" fitToHeight="0" orientation="portrait" r:id="rId1"/>
  <headerFooter>
    <oddFooter>&amp;L&amp;"Arial,Regular"&amp;10A442 Weidplas Warehouse Extension:
CONTRACT NO.: CDC/158/26
Section 1.2: OHS &amp; Environmental Management&amp;R&amp;"Arial,Regular"&amp;10Page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N802"/>
  <sheetViews>
    <sheetView view="pageBreakPreview" zoomScaleNormal="100" zoomScaleSheetLayoutView="100" workbookViewId="0">
      <selection activeCell="G6" sqref="G6"/>
    </sheetView>
  </sheetViews>
  <sheetFormatPr defaultColWidth="11.42578125" defaultRowHeight="11.25"/>
  <cols>
    <col min="1" max="2" width="6.7109375" style="121" customWidth="1"/>
    <col min="3" max="3" width="55.7109375" style="122" customWidth="1"/>
    <col min="4" max="4" width="7.7109375" style="121" customWidth="1"/>
    <col min="5" max="5" width="10.7109375" style="156" customWidth="1"/>
    <col min="6" max="6" width="12.7109375" style="331" customWidth="1"/>
    <col min="7" max="7" width="14.7109375" style="279" customWidth="1"/>
    <col min="8" max="8" width="14.7109375" style="207" customWidth="1"/>
    <col min="9" max="218" width="11.42578125" style="122"/>
    <col min="219" max="220" width="6.7109375" style="122" customWidth="1"/>
    <col min="221" max="221" width="55.7109375" style="122" customWidth="1"/>
    <col min="222" max="222" width="7.7109375" style="122" customWidth="1"/>
    <col min="223" max="225" width="10.7109375" style="122" customWidth="1"/>
    <col min="226" max="226" width="12.7109375" style="122" customWidth="1"/>
    <col min="227" max="230" width="14.7109375" style="122" customWidth="1"/>
    <col min="231" max="474" width="11.42578125" style="122"/>
    <col min="475" max="476" width="6.7109375" style="122" customWidth="1"/>
    <col min="477" max="477" width="55.7109375" style="122" customWidth="1"/>
    <col min="478" max="478" width="7.7109375" style="122" customWidth="1"/>
    <col min="479" max="481" width="10.7109375" style="122" customWidth="1"/>
    <col min="482" max="482" width="12.7109375" style="122" customWidth="1"/>
    <col min="483" max="486" width="14.7109375" style="122" customWidth="1"/>
    <col min="487" max="730" width="11.42578125" style="122"/>
    <col min="731" max="732" width="6.7109375" style="122" customWidth="1"/>
    <col min="733" max="733" width="55.7109375" style="122" customWidth="1"/>
    <col min="734" max="734" width="7.7109375" style="122" customWidth="1"/>
    <col min="735" max="737" width="10.7109375" style="122" customWidth="1"/>
    <col min="738" max="738" width="12.7109375" style="122" customWidth="1"/>
    <col min="739" max="742" width="14.7109375" style="122" customWidth="1"/>
    <col min="743" max="986" width="11.42578125" style="122"/>
    <col min="987" max="988" width="6.7109375" style="122" customWidth="1"/>
    <col min="989" max="989" width="55.7109375" style="122" customWidth="1"/>
    <col min="990" max="990" width="7.7109375" style="122" customWidth="1"/>
    <col min="991" max="993" width="10.7109375" style="122" customWidth="1"/>
    <col min="994" max="994" width="12.7109375" style="122" customWidth="1"/>
    <col min="995" max="998" width="14.7109375" style="122" customWidth="1"/>
    <col min="999" max="1242" width="11.42578125" style="122"/>
    <col min="1243" max="1244" width="6.7109375" style="122" customWidth="1"/>
    <col min="1245" max="1245" width="55.7109375" style="122" customWidth="1"/>
    <col min="1246" max="1246" width="7.7109375" style="122" customWidth="1"/>
    <col min="1247" max="1249" width="10.7109375" style="122" customWidth="1"/>
    <col min="1250" max="1250" width="12.7109375" style="122" customWidth="1"/>
    <col min="1251" max="1254" width="14.7109375" style="122" customWidth="1"/>
    <col min="1255" max="1498" width="11.42578125" style="122"/>
    <col min="1499" max="1500" width="6.7109375" style="122" customWidth="1"/>
    <col min="1501" max="1501" width="55.7109375" style="122" customWidth="1"/>
    <col min="1502" max="1502" width="7.7109375" style="122" customWidth="1"/>
    <col min="1503" max="1505" width="10.7109375" style="122" customWidth="1"/>
    <col min="1506" max="1506" width="12.7109375" style="122" customWidth="1"/>
    <col min="1507" max="1510" width="14.7109375" style="122" customWidth="1"/>
    <col min="1511" max="1754" width="11.42578125" style="122"/>
    <col min="1755" max="1756" width="6.7109375" style="122" customWidth="1"/>
    <col min="1757" max="1757" width="55.7109375" style="122" customWidth="1"/>
    <col min="1758" max="1758" width="7.7109375" style="122" customWidth="1"/>
    <col min="1759" max="1761" width="10.7109375" style="122" customWidth="1"/>
    <col min="1762" max="1762" width="12.7109375" style="122" customWidth="1"/>
    <col min="1763" max="1766" width="14.7109375" style="122" customWidth="1"/>
    <col min="1767" max="2010" width="11.42578125" style="122"/>
    <col min="2011" max="2012" width="6.7109375" style="122" customWidth="1"/>
    <col min="2013" max="2013" width="55.7109375" style="122" customWidth="1"/>
    <col min="2014" max="2014" width="7.7109375" style="122" customWidth="1"/>
    <col min="2015" max="2017" width="10.7109375" style="122" customWidth="1"/>
    <col min="2018" max="2018" width="12.7109375" style="122" customWidth="1"/>
    <col min="2019" max="2022" width="14.7109375" style="122" customWidth="1"/>
    <col min="2023" max="2266" width="11.42578125" style="122"/>
    <col min="2267" max="2268" width="6.7109375" style="122" customWidth="1"/>
    <col min="2269" max="2269" width="55.7109375" style="122" customWidth="1"/>
    <col min="2270" max="2270" width="7.7109375" style="122" customWidth="1"/>
    <col min="2271" max="2273" width="10.7109375" style="122" customWidth="1"/>
    <col min="2274" max="2274" width="12.7109375" style="122" customWidth="1"/>
    <col min="2275" max="2278" width="14.7109375" style="122" customWidth="1"/>
    <col min="2279" max="2522" width="11.42578125" style="122"/>
    <col min="2523" max="2524" width="6.7109375" style="122" customWidth="1"/>
    <col min="2525" max="2525" width="55.7109375" style="122" customWidth="1"/>
    <col min="2526" max="2526" width="7.7109375" style="122" customWidth="1"/>
    <col min="2527" max="2529" width="10.7109375" style="122" customWidth="1"/>
    <col min="2530" max="2530" width="12.7109375" style="122" customWidth="1"/>
    <col min="2531" max="2534" width="14.7109375" style="122" customWidth="1"/>
    <col min="2535" max="2778" width="11.42578125" style="122"/>
    <col min="2779" max="2780" width="6.7109375" style="122" customWidth="1"/>
    <col min="2781" max="2781" width="55.7109375" style="122" customWidth="1"/>
    <col min="2782" max="2782" width="7.7109375" style="122" customWidth="1"/>
    <col min="2783" max="2785" width="10.7109375" style="122" customWidth="1"/>
    <col min="2786" max="2786" width="12.7109375" style="122" customWidth="1"/>
    <col min="2787" max="2790" width="14.7109375" style="122" customWidth="1"/>
    <col min="2791" max="3034" width="11.42578125" style="122"/>
    <col min="3035" max="3036" width="6.7109375" style="122" customWidth="1"/>
    <col min="3037" max="3037" width="55.7109375" style="122" customWidth="1"/>
    <col min="3038" max="3038" width="7.7109375" style="122" customWidth="1"/>
    <col min="3039" max="3041" width="10.7109375" style="122" customWidth="1"/>
    <col min="3042" max="3042" width="12.7109375" style="122" customWidth="1"/>
    <col min="3043" max="3046" width="14.7109375" style="122" customWidth="1"/>
    <col min="3047" max="3290" width="11.42578125" style="122"/>
    <col min="3291" max="3292" width="6.7109375" style="122" customWidth="1"/>
    <col min="3293" max="3293" width="55.7109375" style="122" customWidth="1"/>
    <col min="3294" max="3294" width="7.7109375" style="122" customWidth="1"/>
    <col min="3295" max="3297" width="10.7109375" style="122" customWidth="1"/>
    <col min="3298" max="3298" width="12.7109375" style="122" customWidth="1"/>
    <col min="3299" max="3302" width="14.7109375" style="122" customWidth="1"/>
    <col min="3303" max="3546" width="11.42578125" style="122"/>
    <col min="3547" max="3548" width="6.7109375" style="122" customWidth="1"/>
    <col min="3549" max="3549" width="55.7109375" style="122" customWidth="1"/>
    <col min="3550" max="3550" width="7.7109375" style="122" customWidth="1"/>
    <col min="3551" max="3553" width="10.7109375" style="122" customWidth="1"/>
    <col min="3554" max="3554" width="12.7109375" style="122" customWidth="1"/>
    <col min="3555" max="3558" width="14.7109375" style="122" customWidth="1"/>
    <col min="3559" max="3802" width="11.42578125" style="122"/>
    <col min="3803" max="3804" width="6.7109375" style="122" customWidth="1"/>
    <col min="3805" max="3805" width="55.7109375" style="122" customWidth="1"/>
    <col min="3806" max="3806" width="7.7109375" style="122" customWidth="1"/>
    <col min="3807" max="3809" width="10.7109375" style="122" customWidth="1"/>
    <col min="3810" max="3810" width="12.7109375" style="122" customWidth="1"/>
    <col min="3811" max="3814" width="14.7109375" style="122" customWidth="1"/>
    <col min="3815" max="4058" width="11.42578125" style="122"/>
    <col min="4059" max="4060" width="6.7109375" style="122" customWidth="1"/>
    <col min="4061" max="4061" width="55.7109375" style="122" customWidth="1"/>
    <col min="4062" max="4062" width="7.7109375" style="122" customWidth="1"/>
    <col min="4063" max="4065" width="10.7109375" style="122" customWidth="1"/>
    <col min="4066" max="4066" width="12.7109375" style="122" customWidth="1"/>
    <col min="4067" max="4070" width="14.7109375" style="122" customWidth="1"/>
    <col min="4071" max="4314" width="11.42578125" style="122"/>
    <col min="4315" max="4316" width="6.7109375" style="122" customWidth="1"/>
    <col min="4317" max="4317" width="55.7109375" style="122" customWidth="1"/>
    <col min="4318" max="4318" width="7.7109375" style="122" customWidth="1"/>
    <col min="4319" max="4321" width="10.7109375" style="122" customWidth="1"/>
    <col min="4322" max="4322" width="12.7109375" style="122" customWidth="1"/>
    <col min="4323" max="4326" width="14.7109375" style="122" customWidth="1"/>
    <col min="4327" max="4570" width="11.42578125" style="122"/>
    <col min="4571" max="4572" width="6.7109375" style="122" customWidth="1"/>
    <col min="4573" max="4573" width="55.7109375" style="122" customWidth="1"/>
    <col min="4574" max="4574" width="7.7109375" style="122" customWidth="1"/>
    <col min="4575" max="4577" width="10.7109375" style="122" customWidth="1"/>
    <col min="4578" max="4578" width="12.7109375" style="122" customWidth="1"/>
    <col min="4579" max="4582" width="14.7109375" style="122" customWidth="1"/>
    <col min="4583" max="4826" width="11.42578125" style="122"/>
    <col min="4827" max="4828" width="6.7109375" style="122" customWidth="1"/>
    <col min="4829" max="4829" width="55.7109375" style="122" customWidth="1"/>
    <col min="4830" max="4830" width="7.7109375" style="122" customWidth="1"/>
    <col min="4831" max="4833" width="10.7109375" style="122" customWidth="1"/>
    <col min="4834" max="4834" width="12.7109375" style="122" customWidth="1"/>
    <col min="4835" max="4838" width="14.7109375" style="122" customWidth="1"/>
    <col min="4839" max="5082" width="11.42578125" style="122"/>
    <col min="5083" max="5084" width="6.7109375" style="122" customWidth="1"/>
    <col min="5085" max="5085" width="55.7109375" style="122" customWidth="1"/>
    <col min="5086" max="5086" width="7.7109375" style="122" customWidth="1"/>
    <col min="5087" max="5089" width="10.7109375" style="122" customWidth="1"/>
    <col min="5090" max="5090" width="12.7109375" style="122" customWidth="1"/>
    <col min="5091" max="5094" width="14.7109375" style="122" customWidth="1"/>
    <col min="5095" max="5338" width="11.42578125" style="122"/>
    <col min="5339" max="5340" width="6.7109375" style="122" customWidth="1"/>
    <col min="5341" max="5341" width="55.7109375" style="122" customWidth="1"/>
    <col min="5342" max="5342" width="7.7109375" style="122" customWidth="1"/>
    <col min="5343" max="5345" width="10.7109375" style="122" customWidth="1"/>
    <col min="5346" max="5346" width="12.7109375" style="122" customWidth="1"/>
    <col min="5347" max="5350" width="14.7109375" style="122" customWidth="1"/>
    <col min="5351" max="5594" width="11.42578125" style="122"/>
    <col min="5595" max="5596" width="6.7109375" style="122" customWidth="1"/>
    <col min="5597" max="5597" width="55.7109375" style="122" customWidth="1"/>
    <col min="5598" max="5598" width="7.7109375" style="122" customWidth="1"/>
    <col min="5599" max="5601" width="10.7109375" style="122" customWidth="1"/>
    <col min="5602" max="5602" width="12.7109375" style="122" customWidth="1"/>
    <col min="5603" max="5606" width="14.7109375" style="122" customWidth="1"/>
    <col min="5607" max="5850" width="11.42578125" style="122"/>
    <col min="5851" max="5852" width="6.7109375" style="122" customWidth="1"/>
    <col min="5853" max="5853" width="55.7109375" style="122" customWidth="1"/>
    <col min="5854" max="5854" width="7.7109375" style="122" customWidth="1"/>
    <col min="5855" max="5857" width="10.7109375" style="122" customWidth="1"/>
    <col min="5858" max="5858" width="12.7109375" style="122" customWidth="1"/>
    <col min="5859" max="5862" width="14.7109375" style="122" customWidth="1"/>
    <col min="5863" max="6106" width="11.42578125" style="122"/>
    <col min="6107" max="6108" width="6.7109375" style="122" customWidth="1"/>
    <col min="6109" max="6109" width="55.7109375" style="122" customWidth="1"/>
    <col min="6110" max="6110" width="7.7109375" style="122" customWidth="1"/>
    <col min="6111" max="6113" width="10.7109375" style="122" customWidth="1"/>
    <col min="6114" max="6114" width="12.7109375" style="122" customWidth="1"/>
    <col min="6115" max="6118" width="14.7109375" style="122" customWidth="1"/>
    <col min="6119" max="6362" width="11.42578125" style="122"/>
    <col min="6363" max="6364" width="6.7109375" style="122" customWidth="1"/>
    <col min="6365" max="6365" width="55.7109375" style="122" customWidth="1"/>
    <col min="6366" max="6366" width="7.7109375" style="122" customWidth="1"/>
    <col min="6367" max="6369" width="10.7109375" style="122" customWidth="1"/>
    <col min="6370" max="6370" width="12.7109375" style="122" customWidth="1"/>
    <col min="6371" max="6374" width="14.7109375" style="122" customWidth="1"/>
    <col min="6375" max="6618" width="11.42578125" style="122"/>
    <col min="6619" max="6620" width="6.7109375" style="122" customWidth="1"/>
    <col min="6621" max="6621" width="55.7109375" style="122" customWidth="1"/>
    <col min="6622" max="6622" width="7.7109375" style="122" customWidth="1"/>
    <col min="6623" max="6625" width="10.7109375" style="122" customWidth="1"/>
    <col min="6626" max="6626" width="12.7109375" style="122" customWidth="1"/>
    <col min="6627" max="6630" width="14.7109375" style="122" customWidth="1"/>
    <col min="6631" max="6874" width="11.42578125" style="122"/>
    <col min="6875" max="6876" width="6.7109375" style="122" customWidth="1"/>
    <col min="6877" max="6877" width="55.7109375" style="122" customWidth="1"/>
    <col min="6878" max="6878" width="7.7109375" style="122" customWidth="1"/>
    <col min="6879" max="6881" width="10.7109375" style="122" customWidth="1"/>
    <col min="6882" max="6882" width="12.7109375" style="122" customWidth="1"/>
    <col min="6883" max="6886" width="14.7109375" style="122" customWidth="1"/>
    <col min="6887" max="7130" width="11.42578125" style="122"/>
    <col min="7131" max="7132" width="6.7109375" style="122" customWidth="1"/>
    <col min="7133" max="7133" width="55.7109375" style="122" customWidth="1"/>
    <col min="7134" max="7134" width="7.7109375" style="122" customWidth="1"/>
    <col min="7135" max="7137" width="10.7109375" style="122" customWidth="1"/>
    <col min="7138" max="7138" width="12.7109375" style="122" customWidth="1"/>
    <col min="7139" max="7142" width="14.7109375" style="122" customWidth="1"/>
    <col min="7143" max="7386" width="11.42578125" style="122"/>
    <col min="7387" max="7388" width="6.7109375" style="122" customWidth="1"/>
    <col min="7389" max="7389" width="55.7109375" style="122" customWidth="1"/>
    <col min="7390" max="7390" width="7.7109375" style="122" customWidth="1"/>
    <col min="7391" max="7393" width="10.7109375" style="122" customWidth="1"/>
    <col min="7394" max="7394" width="12.7109375" style="122" customWidth="1"/>
    <col min="7395" max="7398" width="14.7109375" style="122" customWidth="1"/>
    <col min="7399" max="7642" width="11.42578125" style="122"/>
    <col min="7643" max="7644" width="6.7109375" style="122" customWidth="1"/>
    <col min="7645" max="7645" width="55.7109375" style="122" customWidth="1"/>
    <col min="7646" max="7646" width="7.7109375" style="122" customWidth="1"/>
    <col min="7647" max="7649" width="10.7109375" style="122" customWidth="1"/>
    <col min="7650" max="7650" width="12.7109375" style="122" customWidth="1"/>
    <col min="7651" max="7654" width="14.7109375" style="122" customWidth="1"/>
    <col min="7655" max="7898" width="11.42578125" style="122"/>
    <col min="7899" max="7900" width="6.7109375" style="122" customWidth="1"/>
    <col min="7901" max="7901" width="55.7109375" style="122" customWidth="1"/>
    <col min="7902" max="7902" width="7.7109375" style="122" customWidth="1"/>
    <col min="7903" max="7905" width="10.7109375" style="122" customWidth="1"/>
    <col min="7906" max="7906" width="12.7109375" style="122" customWidth="1"/>
    <col min="7907" max="7910" width="14.7109375" style="122" customWidth="1"/>
    <col min="7911" max="8154" width="11.42578125" style="122"/>
    <col min="8155" max="8156" width="6.7109375" style="122" customWidth="1"/>
    <col min="8157" max="8157" width="55.7109375" style="122" customWidth="1"/>
    <col min="8158" max="8158" width="7.7109375" style="122" customWidth="1"/>
    <col min="8159" max="8161" width="10.7109375" style="122" customWidth="1"/>
    <col min="8162" max="8162" width="12.7109375" style="122" customWidth="1"/>
    <col min="8163" max="8166" width="14.7109375" style="122" customWidth="1"/>
    <col min="8167" max="8410" width="11.42578125" style="122"/>
    <col min="8411" max="8412" width="6.7109375" style="122" customWidth="1"/>
    <col min="8413" max="8413" width="55.7109375" style="122" customWidth="1"/>
    <col min="8414" max="8414" width="7.7109375" style="122" customWidth="1"/>
    <col min="8415" max="8417" width="10.7109375" style="122" customWidth="1"/>
    <col min="8418" max="8418" width="12.7109375" style="122" customWidth="1"/>
    <col min="8419" max="8422" width="14.7109375" style="122" customWidth="1"/>
    <col min="8423" max="8666" width="11.42578125" style="122"/>
    <col min="8667" max="8668" width="6.7109375" style="122" customWidth="1"/>
    <col min="8669" max="8669" width="55.7109375" style="122" customWidth="1"/>
    <col min="8670" max="8670" width="7.7109375" style="122" customWidth="1"/>
    <col min="8671" max="8673" width="10.7109375" style="122" customWidth="1"/>
    <col min="8674" max="8674" width="12.7109375" style="122" customWidth="1"/>
    <col min="8675" max="8678" width="14.7109375" style="122" customWidth="1"/>
    <col min="8679" max="8922" width="11.42578125" style="122"/>
    <col min="8923" max="8924" width="6.7109375" style="122" customWidth="1"/>
    <col min="8925" max="8925" width="55.7109375" style="122" customWidth="1"/>
    <col min="8926" max="8926" width="7.7109375" style="122" customWidth="1"/>
    <col min="8927" max="8929" width="10.7109375" style="122" customWidth="1"/>
    <col min="8930" max="8930" width="12.7109375" style="122" customWidth="1"/>
    <col min="8931" max="8934" width="14.7109375" style="122" customWidth="1"/>
    <col min="8935" max="9178" width="11.42578125" style="122"/>
    <col min="9179" max="9180" width="6.7109375" style="122" customWidth="1"/>
    <col min="9181" max="9181" width="55.7109375" style="122" customWidth="1"/>
    <col min="9182" max="9182" width="7.7109375" style="122" customWidth="1"/>
    <col min="9183" max="9185" width="10.7109375" style="122" customWidth="1"/>
    <col min="9186" max="9186" width="12.7109375" style="122" customWidth="1"/>
    <col min="9187" max="9190" width="14.7109375" style="122" customWidth="1"/>
    <col min="9191" max="9434" width="11.42578125" style="122"/>
    <col min="9435" max="9436" width="6.7109375" style="122" customWidth="1"/>
    <col min="9437" max="9437" width="55.7109375" style="122" customWidth="1"/>
    <col min="9438" max="9438" width="7.7109375" style="122" customWidth="1"/>
    <col min="9439" max="9441" width="10.7109375" style="122" customWidth="1"/>
    <col min="9442" max="9442" width="12.7109375" style="122" customWidth="1"/>
    <col min="9443" max="9446" width="14.7109375" style="122" customWidth="1"/>
    <col min="9447" max="9690" width="11.42578125" style="122"/>
    <col min="9691" max="9692" width="6.7109375" style="122" customWidth="1"/>
    <col min="9693" max="9693" width="55.7109375" style="122" customWidth="1"/>
    <col min="9694" max="9694" width="7.7109375" style="122" customWidth="1"/>
    <col min="9695" max="9697" width="10.7109375" style="122" customWidth="1"/>
    <col min="9698" max="9698" width="12.7109375" style="122" customWidth="1"/>
    <col min="9699" max="9702" width="14.7109375" style="122" customWidth="1"/>
    <col min="9703" max="9946" width="11.42578125" style="122"/>
    <col min="9947" max="9948" width="6.7109375" style="122" customWidth="1"/>
    <col min="9949" max="9949" width="55.7109375" style="122" customWidth="1"/>
    <col min="9950" max="9950" width="7.7109375" style="122" customWidth="1"/>
    <col min="9951" max="9953" width="10.7109375" style="122" customWidth="1"/>
    <col min="9954" max="9954" width="12.7109375" style="122" customWidth="1"/>
    <col min="9955" max="9958" width="14.7109375" style="122" customWidth="1"/>
    <col min="9959" max="10202" width="11.42578125" style="122"/>
    <col min="10203" max="10204" width="6.7109375" style="122" customWidth="1"/>
    <col min="10205" max="10205" width="55.7109375" style="122" customWidth="1"/>
    <col min="10206" max="10206" width="7.7109375" style="122" customWidth="1"/>
    <col min="10207" max="10209" width="10.7109375" style="122" customWidth="1"/>
    <col min="10210" max="10210" width="12.7109375" style="122" customWidth="1"/>
    <col min="10211" max="10214" width="14.7109375" style="122" customWidth="1"/>
    <col min="10215" max="10458" width="11.42578125" style="122"/>
    <col min="10459" max="10460" width="6.7109375" style="122" customWidth="1"/>
    <col min="10461" max="10461" width="55.7109375" style="122" customWidth="1"/>
    <col min="10462" max="10462" width="7.7109375" style="122" customWidth="1"/>
    <col min="10463" max="10465" width="10.7109375" style="122" customWidth="1"/>
    <col min="10466" max="10466" width="12.7109375" style="122" customWidth="1"/>
    <col min="10467" max="10470" width="14.7109375" style="122" customWidth="1"/>
    <col min="10471" max="10714" width="11.42578125" style="122"/>
    <col min="10715" max="10716" width="6.7109375" style="122" customWidth="1"/>
    <col min="10717" max="10717" width="55.7109375" style="122" customWidth="1"/>
    <col min="10718" max="10718" width="7.7109375" style="122" customWidth="1"/>
    <col min="10719" max="10721" width="10.7109375" style="122" customWidth="1"/>
    <col min="10722" max="10722" width="12.7109375" style="122" customWidth="1"/>
    <col min="10723" max="10726" width="14.7109375" style="122" customWidth="1"/>
    <col min="10727" max="10970" width="11.42578125" style="122"/>
    <col min="10971" max="10972" width="6.7109375" style="122" customWidth="1"/>
    <col min="10973" max="10973" width="55.7109375" style="122" customWidth="1"/>
    <col min="10974" max="10974" width="7.7109375" style="122" customWidth="1"/>
    <col min="10975" max="10977" width="10.7109375" style="122" customWidth="1"/>
    <col min="10978" max="10978" width="12.7109375" style="122" customWidth="1"/>
    <col min="10979" max="10982" width="14.7109375" style="122" customWidth="1"/>
    <col min="10983" max="11226" width="11.42578125" style="122"/>
    <col min="11227" max="11228" width="6.7109375" style="122" customWidth="1"/>
    <col min="11229" max="11229" width="55.7109375" style="122" customWidth="1"/>
    <col min="11230" max="11230" width="7.7109375" style="122" customWidth="1"/>
    <col min="11231" max="11233" width="10.7109375" style="122" customWidth="1"/>
    <col min="11234" max="11234" width="12.7109375" style="122" customWidth="1"/>
    <col min="11235" max="11238" width="14.7109375" style="122" customWidth="1"/>
    <col min="11239" max="11482" width="11.42578125" style="122"/>
    <col min="11483" max="11484" width="6.7109375" style="122" customWidth="1"/>
    <col min="11485" max="11485" width="55.7109375" style="122" customWidth="1"/>
    <col min="11486" max="11486" width="7.7109375" style="122" customWidth="1"/>
    <col min="11487" max="11489" width="10.7109375" style="122" customWidth="1"/>
    <col min="11490" max="11490" width="12.7109375" style="122" customWidth="1"/>
    <col min="11491" max="11494" width="14.7109375" style="122" customWidth="1"/>
    <col min="11495" max="11738" width="11.42578125" style="122"/>
    <col min="11739" max="11740" width="6.7109375" style="122" customWidth="1"/>
    <col min="11741" max="11741" width="55.7109375" style="122" customWidth="1"/>
    <col min="11742" max="11742" width="7.7109375" style="122" customWidth="1"/>
    <col min="11743" max="11745" width="10.7109375" style="122" customWidth="1"/>
    <col min="11746" max="11746" width="12.7109375" style="122" customWidth="1"/>
    <col min="11747" max="11750" width="14.7109375" style="122" customWidth="1"/>
    <col min="11751" max="11994" width="11.42578125" style="122"/>
    <col min="11995" max="11996" width="6.7109375" style="122" customWidth="1"/>
    <col min="11997" max="11997" width="55.7109375" style="122" customWidth="1"/>
    <col min="11998" max="11998" width="7.7109375" style="122" customWidth="1"/>
    <col min="11999" max="12001" width="10.7109375" style="122" customWidth="1"/>
    <col min="12002" max="12002" width="12.7109375" style="122" customWidth="1"/>
    <col min="12003" max="12006" width="14.7109375" style="122" customWidth="1"/>
    <col min="12007" max="12250" width="11.42578125" style="122"/>
    <col min="12251" max="12252" width="6.7109375" style="122" customWidth="1"/>
    <col min="12253" max="12253" width="55.7109375" style="122" customWidth="1"/>
    <col min="12254" max="12254" width="7.7109375" style="122" customWidth="1"/>
    <col min="12255" max="12257" width="10.7109375" style="122" customWidth="1"/>
    <col min="12258" max="12258" width="12.7109375" style="122" customWidth="1"/>
    <col min="12259" max="12262" width="14.7109375" style="122" customWidth="1"/>
    <col min="12263" max="12506" width="11.42578125" style="122"/>
    <col min="12507" max="12508" width="6.7109375" style="122" customWidth="1"/>
    <col min="12509" max="12509" width="55.7109375" style="122" customWidth="1"/>
    <col min="12510" max="12510" width="7.7109375" style="122" customWidth="1"/>
    <col min="12511" max="12513" width="10.7109375" style="122" customWidth="1"/>
    <col min="12514" max="12514" width="12.7109375" style="122" customWidth="1"/>
    <col min="12515" max="12518" width="14.7109375" style="122" customWidth="1"/>
    <col min="12519" max="12762" width="11.42578125" style="122"/>
    <col min="12763" max="12764" width="6.7109375" style="122" customWidth="1"/>
    <col min="12765" max="12765" width="55.7109375" style="122" customWidth="1"/>
    <col min="12766" max="12766" width="7.7109375" style="122" customWidth="1"/>
    <col min="12767" max="12769" width="10.7109375" style="122" customWidth="1"/>
    <col min="12770" max="12770" width="12.7109375" style="122" customWidth="1"/>
    <col min="12771" max="12774" width="14.7109375" style="122" customWidth="1"/>
    <col min="12775" max="13018" width="11.42578125" style="122"/>
    <col min="13019" max="13020" width="6.7109375" style="122" customWidth="1"/>
    <col min="13021" max="13021" width="55.7109375" style="122" customWidth="1"/>
    <col min="13022" max="13022" width="7.7109375" style="122" customWidth="1"/>
    <col min="13023" max="13025" width="10.7109375" style="122" customWidth="1"/>
    <col min="13026" max="13026" width="12.7109375" style="122" customWidth="1"/>
    <col min="13027" max="13030" width="14.7109375" style="122" customWidth="1"/>
    <col min="13031" max="13274" width="11.42578125" style="122"/>
    <col min="13275" max="13276" width="6.7109375" style="122" customWidth="1"/>
    <col min="13277" max="13277" width="55.7109375" style="122" customWidth="1"/>
    <col min="13278" max="13278" width="7.7109375" style="122" customWidth="1"/>
    <col min="13279" max="13281" width="10.7109375" style="122" customWidth="1"/>
    <col min="13282" max="13282" width="12.7109375" style="122" customWidth="1"/>
    <col min="13283" max="13286" width="14.7109375" style="122" customWidth="1"/>
    <col min="13287" max="13530" width="11.42578125" style="122"/>
    <col min="13531" max="13532" width="6.7109375" style="122" customWidth="1"/>
    <col min="13533" max="13533" width="55.7109375" style="122" customWidth="1"/>
    <col min="13534" max="13534" width="7.7109375" style="122" customWidth="1"/>
    <col min="13535" max="13537" width="10.7109375" style="122" customWidth="1"/>
    <col min="13538" max="13538" width="12.7109375" style="122" customWidth="1"/>
    <col min="13539" max="13542" width="14.7109375" style="122" customWidth="1"/>
    <col min="13543" max="13786" width="11.42578125" style="122"/>
    <col min="13787" max="13788" width="6.7109375" style="122" customWidth="1"/>
    <col min="13789" max="13789" width="55.7109375" style="122" customWidth="1"/>
    <col min="13790" max="13790" width="7.7109375" style="122" customWidth="1"/>
    <col min="13791" max="13793" width="10.7109375" style="122" customWidth="1"/>
    <col min="13794" max="13794" width="12.7109375" style="122" customWidth="1"/>
    <col min="13795" max="13798" width="14.7109375" style="122" customWidth="1"/>
    <col min="13799" max="14042" width="11.42578125" style="122"/>
    <col min="14043" max="14044" width="6.7109375" style="122" customWidth="1"/>
    <col min="14045" max="14045" width="55.7109375" style="122" customWidth="1"/>
    <col min="14046" max="14046" width="7.7109375" style="122" customWidth="1"/>
    <col min="14047" max="14049" width="10.7109375" style="122" customWidth="1"/>
    <col min="14050" max="14050" width="12.7109375" style="122" customWidth="1"/>
    <col min="14051" max="14054" width="14.7109375" style="122" customWidth="1"/>
    <col min="14055" max="14298" width="11.42578125" style="122"/>
    <col min="14299" max="14300" width="6.7109375" style="122" customWidth="1"/>
    <col min="14301" max="14301" width="55.7109375" style="122" customWidth="1"/>
    <col min="14302" max="14302" width="7.7109375" style="122" customWidth="1"/>
    <col min="14303" max="14305" width="10.7109375" style="122" customWidth="1"/>
    <col min="14306" max="14306" width="12.7109375" style="122" customWidth="1"/>
    <col min="14307" max="14310" width="14.7109375" style="122" customWidth="1"/>
    <col min="14311" max="14554" width="11.42578125" style="122"/>
    <col min="14555" max="14556" width="6.7109375" style="122" customWidth="1"/>
    <col min="14557" max="14557" width="55.7109375" style="122" customWidth="1"/>
    <col min="14558" max="14558" width="7.7109375" style="122" customWidth="1"/>
    <col min="14559" max="14561" width="10.7109375" style="122" customWidth="1"/>
    <col min="14562" max="14562" width="12.7109375" style="122" customWidth="1"/>
    <col min="14563" max="14566" width="14.7109375" style="122" customWidth="1"/>
    <col min="14567" max="14810" width="11.42578125" style="122"/>
    <col min="14811" max="14812" width="6.7109375" style="122" customWidth="1"/>
    <col min="14813" max="14813" width="55.7109375" style="122" customWidth="1"/>
    <col min="14814" max="14814" width="7.7109375" style="122" customWidth="1"/>
    <col min="14815" max="14817" width="10.7109375" style="122" customWidth="1"/>
    <col min="14818" max="14818" width="12.7109375" style="122" customWidth="1"/>
    <col min="14819" max="14822" width="14.7109375" style="122" customWidth="1"/>
    <col min="14823" max="15066" width="11.42578125" style="122"/>
    <col min="15067" max="15068" width="6.7109375" style="122" customWidth="1"/>
    <col min="15069" max="15069" width="55.7109375" style="122" customWidth="1"/>
    <col min="15070" max="15070" width="7.7109375" style="122" customWidth="1"/>
    <col min="15071" max="15073" width="10.7109375" style="122" customWidth="1"/>
    <col min="15074" max="15074" width="12.7109375" style="122" customWidth="1"/>
    <col min="15075" max="15078" width="14.7109375" style="122" customWidth="1"/>
    <col min="15079" max="15322" width="11.42578125" style="122"/>
    <col min="15323" max="15324" width="6.7109375" style="122" customWidth="1"/>
    <col min="15325" max="15325" width="55.7109375" style="122" customWidth="1"/>
    <col min="15326" max="15326" width="7.7109375" style="122" customWidth="1"/>
    <col min="15327" max="15329" width="10.7109375" style="122" customWidth="1"/>
    <col min="15330" max="15330" width="12.7109375" style="122" customWidth="1"/>
    <col min="15331" max="15334" width="14.7109375" style="122" customWidth="1"/>
    <col min="15335" max="15578" width="11.42578125" style="122"/>
    <col min="15579" max="15580" width="6.7109375" style="122" customWidth="1"/>
    <col min="15581" max="15581" width="55.7109375" style="122" customWidth="1"/>
    <col min="15582" max="15582" width="7.7109375" style="122" customWidth="1"/>
    <col min="15583" max="15585" width="10.7109375" style="122" customWidth="1"/>
    <col min="15586" max="15586" width="12.7109375" style="122" customWidth="1"/>
    <col min="15587" max="15590" width="14.7109375" style="122" customWidth="1"/>
    <col min="15591" max="15834" width="11.42578125" style="122"/>
    <col min="15835" max="15836" width="6.7109375" style="122" customWidth="1"/>
    <col min="15837" max="15837" width="55.7109375" style="122" customWidth="1"/>
    <col min="15838" max="15838" width="7.7109375" style="122" customWidth="1"/>
    <col min="15839" max="15841" width="10.7109375" style="122" customWidth="1"/>
    <col min="15842" max="15842" width="12.7109375" style="122" customWidth="1"/>
    <col min="15843" max="15846" width="14.7109375" style="122" customWidth="1"/>
    <col min="15847" max="16090" width="11.42578125" style="122"/>
    <col min="16091" max="16092" width="6.7109375" style="122" customWidth="1"/>
    <col min="16093" max="16093" width="55.7109375" style="122" customWidth="1"/>
    <col min="16094" max="16094" width="7.7109375" style="122" customWidth="1"/>
    <col min="16095" max="16097" width="10.7109375" style="122" customWidth="1"/>
    <col min="16098" max="16098" width="12.7109375" style="122" customWidth="1"/>
    <col min="16099" max="16102" width="14.7109375" style="122" customWidth="1"/>
    <col min="16103" max="16384" width="11.42578125" style="122"/>
  </cols>
  <sheetData>
    <row r="1" spans="1:196" s="84" customFormat="1" ht="13.5" customHeight="1">
      <c r="A1" s="82" t="str">
        <f>SUMMARY!A1</f>
        <v>A442</v>
      </c>
      <c r="B1" s="83"/>
      <c r="C1" s="83"/>
      <c r="D1" s="83"/>
      <c r="E1" s="83"/>
      <c r="F1" s="277"/>
      <c r="G1" s="277"/>
      <c r="H1"/>
    </row>
    <row r="2" spans="1:196" s="84" customFormat="1" ht="12.75" customHeight="1">
      <c r="A2" s="184"/>
      <c r="B2" s="83"/>
      <c r="C2" s="83"/>
      <c r="D2" s="83"/>
      <c r="E2" s="83"/>
      <c r="F2" s="277"/>
      <c r="G2" s="277"/>
      <c r="H2"/>
    </row>
    <row r="3" spans="1:196" s="84" customFormat="1" ht="20.25" customHeight="1">
      <c r="A3" s="85" t="str">
        <f>SUMMARY!A4</f>
        <v>CDC WEIDPLAS</v>
      </c>
      <c r="B3" s="86"/>
      <c r="C3" s="86"/>
      <c r="D3" s="87"/>
      <c r="E3" s="87"/>
      <c r="F3" s="277"/>
      <c r="G3" s="277"/>
      <c r="H3"/>
    </row>
    <row r="4" spans="1:196" s="84" customFormat="1" ht="20.25" customHeight="1">
      <c r="A4" s="85" t="str">
        <f>SUMMARY!A5</f>
        <v>EXPANSION OF EXISTING FACILITY</v>
      </c>
      <c r="B4" s="86"/>
      <c r="C4" s="86"/>
      <c r="D4" s="87"/>
      <c r="E4" s="87"/>
      <c r="F4" s="277"/>
      <c r="G4" s="277"/>
      <c r="H4"/>
    </row>
    <row r="5" spans="1:196" s="84" customFormat="1" ht="20.25" customHeight="1">
      <c r="A5" s="88" t="str">
        <f>SUMMARY!A6</f>
        <v>ZONE 2, COEGA SEZ, PORT ELIZABETH</v>
      </c>
      <c r="B5" s="86"/>
      <c r="C5" s="86"/>
      <c r="D5" s="83"/>
      <c r="E5" s="83"/>
      <c r="F5" s="277"/>
      <c r="G5"/>
      <c r="H5"/>
    </row>
    <row r="6" spans="1:196" s="84" customFormat="1" ht="15">
      <c r="A6" s="88"/>
      <c r="B6" s="86"/>
      <c r="C6" s="86"/>
      <c r="D6" s="83"/>
      <c r="E6" s="83"/>
      <c r="F6" s="277"/>
      <c r="G6" s="277"/>
      <c r="H6"/>
    </row>
    <row r="7" spans="1:196" ht="20.25" customHeight="1">
      <c r="A7" s="336" t="str">
        <f>SUMMARY!A9</f>
        <v>PROVISIONAL BILLS OF QUANTITIES</v>
      </c>
      <c r="C7" s="159"/>
      <c r="D7" s="126"/>
      <c r="F7" s="278"/>
      <c r="G7" s="278"/>
      <c r="H7" s="158"/>
    </row>
    <row r="8" spans="1:196" ht="20.25" customHeight="1">
      <c r="A8" s="161" t="s">
        <v>323</v>
      </c>
      <c r="C8" s="159"/>
      <c r="F8" s="330"/>
      <c r="G8" s="278"/>
      <c r="H8" s="158"/>
    </row>
    <row r="9" spans="1:196" ht="12.75" customHeight="1">
      <c r="A9" s="162"/>
      <c r="F9" s="330"/>
      <c r="G9" s="278"/>
      <c r="H9" s="158"/>
    </row>
    <row r="10" spans="1:196" s="123" customFormat="1" ht="13.5" customHeight="1" thickBot="1">
      <c r="A10" s="217" t="str">
        <f>SUMMARY!A12</f>
        <v>14 April 2026</v>
      </c>
      <c r="B10" s="163"/>
      <c r="D10" s="164"/>
      <c r="E10" s="165"/>
      <c r="F10" s="278"/>
      <c r="G10" s="278"/>
      <c r="H10" s="158"/>
    </row>
    <row r="11" spans="1:196" s="124" customFormat="1" ht="39.75" customHeight="1" thickBot="1">
      <c r="A11" s="166" t="s">
        <v>0</v>
      </c>
      <c r="B11" s="70" t="s">
        <v>10</v>
      </c>
      <c r="C11" s="70" t="str">
        <f>A8</f>
        <v>SECTION 2: BUILDING WORKS</v>
      </c>
      <c r="D11" s="71" t="s">
        <v>3</v>
      </c>
      <c r="E11" s="132" t="s">
        <v>158</v>
      </c>
      <c r="F11" s="481" t="s">
        <v>4</v>
      </c>
      <c r="G11" s="486" t="s">
        <v>5</v>
      </c>
      <c r="H11" s="133" t="s">
        <v>164</v>
      </c>
    </row>
    <row r="12" spans="1:196" s="167" customFormat="1" ht="25.5" customHeight="1">
      <c r="A12" s="916" t="s">
        <v>13</v>
      </c>
      <c r="B12" s="917"/>
      <c r="C12" s="918"/>
      <c r="D12" s="919"/>
      <c r="E12" s="982"/>
      <c r="F12" s="920"/>
      <c r="G12" s="921"/>
      <c r="H12" s="922"/>
      <c r="I12" s="923"/>
      <c r="J12" s="923"/>
      <c r="K12" s="923"/>
      <c r="L12" s="923"/>
      <c r="M12" s="923"/>
      <c r="N12" s="923"/>
      <c r="O12" s="923"/>
      <c r="P12" s="923"/>
      <c r="Q12" s="923"/>
      <c r="R12" s="923"/>
      <c r="S12" s="923"/>
      <c r="T12" s="923"/>
      <c r="U12" s="923"/>
      <c r="V12" s="923"/>
      <c r="W12" s="923"/>
      <c r="X12" s="923"/>
      <c r="Y12" s="923"/>
      <c r="Z12" s="923"/>
      <c r="AA12" s="923"/>
      <c r="AB12" s="923"/>
      <c r="AC12" s="923"/>
      <c r="AD12" s="923"/>
      <c r="AE12" s="923"/>
      <c r="AF12" s="923"/>
      <c r="AG12" s="923"/>
      <c r="AH12" s="923"/>
      <c r="AI12" s="923"/>
      <c r="AJ12" s="923"/>
      <c r="AK12" s="923"/>
      <c r="AL12" s="923"/>
      <c r="AM12" s="923"/>
      <c r="AN12" s="923"/>
      <c r="AO12" s="923"/>
      <c r="AP12" s="923"/>
      <c r="AQ12" s="923"/>
      <c r="AR12" s="923"/>
      <c r="AS12" s="923"/>
      <c r="AT12" s="923"/>
      <c r="AU12" s="923"/>
      <c r="AV12" s="923"/>
      <c r="AW12" s="923"/>
      <c r="AX12" s="923"/>
      <c r="AY12" s="923"/>
      <c r="AZ12" s="923"/>
      <c r="BA12" s="923"/>
      <c r="BB12" s="923"/>
      <c r="BC12" s="923"/>
      <c r="BD12" s="923"/>
      <c r="BE12" s="923"/>
      <c r="BF12" s="923"/>
      <c r="BG12" s="923"/>
      <c r="BH12" s="923"/>
      <c r="BI12" s="923"/>
      <c r="BJ12" s="923"/>
      <c r="BK12" s="923"/>
      <c r="BL12" s="923"/>
      <c r="BM12" s="923"/>
      <c r="BN12" s="923"/>
      <c r="BO12" s="923"/>
      <c r="BP12" s="923"/>
      <c r="BQ12" s="923"/>
      <c r="BR12" s="923"/>
      <c r="BS12" s="923"/>
      <c r="BT12" s="923"/>
      <c r="BU12" s="923"/>
      <c r="BV12" s="923"/>
      <c r="BW12" s="923"/>
      <c r="BX12" s="923"/>
      <c r="BY12" s="923"/>
      <c r="BZ12" s="923"/>
      <c r="CA12" s="923"/>
      <c r="CB12" s="923"/>
      <c r="CC12" s="923"/>
      <c r="CD12" s="923"/>
      <c r="CE12" s="923"/>
      <c r="CF12" s="923"/>
      <c r="CG12" s="923"/>
      <c r="CH12" s="923"/>
      <c r="CI12" s="923"/>
      <c r="CJ12" s="923"/>
      <c r="CK12" s="923"/>
      <c r="CL12" s="923"/>
      <c r="CM12" s="923"/>
      <c r="CN12" s="923"/>
      <c r="CO12" s="923"/>
      <c r="CP12" s="923"/>
      <c r="CQ12" s="923"/>
      <c r="CR12" s="923"/>
      <c r="CS12" s="923"/>
      <c r="CT12" s="923"/>
      <c r="CU12" s="923"/>
      <c r="CV12" s="923"/>
      <c r="CW12" s="923"/>
      <c r="CX12" s="923"/>
      <c r="CY12" s="923"/>
      <c r="CZ12" s="923"/>
      <c r="DA12" s="923"/>
      <c r="DB12" s="923"/>
      <c r="DC12" s="923"/>
      <c r="DD12" s="923"/>
      <c r="DE12" s="923"/>
      <c r="DF12" s="923"/>
      <c r="DG12" s="923"/>
      <c r="DH12" s="923"/>
      <c r="DI12" s="923"/>
      <c r="DJ12" s="923"/>
      <c r="DK12" s="923"/>
      <c r="DL12" s="923"/>
      <c r="DM12" s="923"/>
      <c r="DN12" s="923"/>
      <c r="DO12" s="923"/>
      <c r="DP12" s="923"/>
      <c r="DQ12" s="923"/>
      <c r="DR12" s="923"/>
      <c r="DS12" s="923"/>
      <c r="DT12" s="923"/>
      <c r="DU12" s="923"/>
      <c r="DV12" s="923"/>
      <c r="DW12" s="923"/>
      <c r="DX12" s="923"/>
      <c r="DY12" s="923"/>
      <c r="DZ12" s="923"/>
      <c r="EA12" s="923"/>
      <c r="EB12" s="923"/>
      <c r="EC12" s="923"/>
      <c r="ED12" s="923"/>
      <c r="EE12" s="923"/>
      <c r="EF12" s="923"/>
      <c r="EG12" s="923"/>
      <c r="EH12" s="923"/>
      <c r="EI12" s="923"/>
      <c r="EJ12" s="923"/>
      <c r="EK12" s="923"/>
      <c r="EL12" s="923"/>
      <c r="EM12" s="923"/>
      <c r="EN12" s="923"/>
      <c r="EO12" s="923"/>
      <c r="EP12" s="923"/>
      <c r="EQ12" s="923"/>
      <c r="ER12" s="923"/>
      <c r="ES12" s="923"/>
      <c r="ET12" s="923"/>
      <c r="EU12" s="923"/>
      <c r="EV12" s="923"/>
      <c r="EW12" s="923"/>
      <c r="EX12" s="923"/>
      <c r="EY12" s="923"/>
      <c r="EZ12" s="923"/>
      <c r="FA12" s="923"/>
      <c r="FB12" s="923"/>
      <c r="FC12" s="923"/>
      <c r="FD12" s="923"/>
      <c r="FE12" s="923"/>
      <c r="FF12" s="923"/>
      <c r="FG12" s="923"/>
      <c r="FH12" s="923"/>
      <c r="FI12" s="923"/>
      <c r="FJ12" s="923"/>
      <c r="FK12" s="923"/>
      <c r="FL12" s="923"/>
      <c r="FM12" s="923"/>
      <c r="FN12" s="923"/>
      <c r="FO12" s="923"/>
      <c r="FP12" s="923"/>
      <c r="FQ12" s="923"/>
      <c r="FR12" s="923"/>
      <c r="FS12" s="923"/>
      <c r="FT12" s="923"/>
      <c r="FU12" s="923"/>
      <c r="FV12" s="923"/>
      <c r="FW12" s="923"/>
      <c r="FX12" s="923"/>
      <c r="FY12" s="923"/>
      <c r="FZ12" s="923"/>
      <c r="GA12" s="923"/>
      <c r="GB12" s="923"/>
      <c r="GC12" s="923"/>
      <c r="GD12" s="923"/>
      <c r="GE12" s="923"/>
      <c r="GF12" s="923"/>
      <c r="GG12" s="923"/>
      <c r="GH12" s="923"/>
      <c r="GI12" s="923"/>
      <c r="GJ12" s="923"/>
      <c r="GK12" s="923"/>
      <c r="GL12" s="923"/>
      <c r="GM12" s="923"/>
      <c r="GN12" s="923"/>
    </row>
    <row r="13" spans="1:196" s="167" customFormat="1" ht="25.5" customHeight="1">
      <c r="A13" s="924" t="s">
        <v>307</v>
      </c>
      <c r="B13" s="438"/>
      <c r="C13" s="925"/>
      <c r="D13" s="926"/>
      <c r="E13" s="983"/>
      <c r="F13" s="927"/>
      <c r="G13" s="928"/>
      <c r="H13" s="652"/>
    </row>
    <row r="14" spans="1:196" s="581" customFormat="1" ht="25.5" customHeight="1">
      <c r="A14" s="582" t="s">
        <v>16</v>
      </c>
      <c r="B14" s="575"/>
      <c r="C14" s="576" t="s">
        <v>662</v>
      </c>
      <c r="D14" s="577"/>
      <c r="E14" s="984"/>
      <c r="F14" s="578"/>
      <c r="G14" s="579"/>
      <c r="H14" s="580"/>
    </row>
    <row r="15" spans="1:196" s="540" customFormat="1" ht="25.5" customHeight="1">
      <c r="A15" s="569" t="s">
        <v>16</v>
      </c>
      <c r="B15" s="537"/>
      <c r="C15" s="538" t="s">
        <v>6</v>
      </c>
      <c r="D15" s="539"/>
      <c r="E15" s="985"/>
      <c r="F15" s="557"/>
      <c r="G15" s="558"/>
      <c r="H15" s="559"/>
    </row>
    <row r="16" spans="1:196" s="543" customFormat="1" ht="51" customHeight="1">
      <c r="A16" s="569" t="s">
        <v>16</v>
      </c>
      <c r="B16" s="541"/>
      <c r="C16" s="542" t="s">
        <v>36</v>
      </c>
      <c r="D16" s="539"/>
      <c r="E16" s="985"/>
      <c r="F16" s="557"/>
      <c r="G16" s="558"/>
      <c r="H16" s="559"/>
    </row>
    <row r="17" spans="1:8" s="543" customFormat="1" ht="12.75" customHeight="1">
      <c r="A17" s="534"/>
      <c r="B17" s="541"/>
      <c r="C17" s="542"/>
      <c r="D17" s="539"/>
      <c r="E17" s="985"/>
      <c r="F17" s="557"/>
      <c r="G17" s="558"/>
      <c r="H17" s="559"/>
    </row>
    <row r="18" spans="1:8" s="543" customFormat="1" ht="25.5" customHeight="1">
      <c r="A18" s="569" t="s">
        <v>16</v>
      </c>
      <c r="B18" s="541"/>
      <c r="C18" s="544" t="s">
        <v>7</v>
      </c>
      <c r="D18" s="539"/>
      <c r="E18" s="985"/>
      <c r="F18" s="557"/>
      <c r="G18" s="558"/>
      <c r="H18" s="559"/>
    </row>
    <row r="19" spans="1:8" s="543" customFormat="1" ht="25.5" customHeight="1">
      <c r="A19" s="569" t="s">
        <v>16</v>
      </c>
      <c r="B19" s="541"/>
      <c r="C19" s="545" t="s">
        <v>644</v>
      </c>
      <c r="D19" s="539"/>
      <c r="E19" s="985"/>
      <c r="F19" s="557"/>
      <c r="G19" s="558"/>
      <c r="H19" s="559"/>
    </row>
    <row r="20" spans="1:8" s="543" customFormat="1" ht="76.5">
      <c r="A20" s="569" t="s">
        <v>16</v>
      </c>
      <c r="B20" s="541"/>
      <c r="C20" s="570" t="s">
        <v>645</v>
      </c>
      <c r="D20" s="539"/>
      <c r="E20" s="985"/>
      <c r="F20" s="557"/>
      <c r="G20" s="558"/>
      <c r="H20" s="559"/>
    </row>
    <row r="21" spans="1:8" s="543" customFormat="1" ht="12.75" customHeight="1">
      <c r="A21" s="534"/>
      <c r="B21" s="541"/>
      <c r="C21" s="542"/>
      <c r="D21" s="539"/>
      <c r="E21" s="985"/>
      <c r="F21" s="557"/>
      <c r="G21" s="558"/>
      <c r="H21" s="559"/>
    </row>
    <row r="22" spans="1:8" s="562" customFormat="1" ht="25.5" customHeight="1">
      <c r="A22" s="569" t="s">
        <v>16</v>
      </c>
      <c r="B22" s="546" t="s">
        <v>192</v>
      </c>
      <c r="C22" s="547" t="s">
        <v>646</v>
      </c>
      <c r="D22" s="536" t="s">
        <v>192</v>
      </c>
      <c r="E22" s="986"/>
      <c r="F22" s="557"/>
      <c r="G22" s="560"/>
      <c r="H22" s="561"/>
    </row>
    <row r="23" spans="1:8" s="562" customFormat="1" ht="38.25" customHeight="1">
      <c r="A23" s="569" t="s">
        <v>16</v>
      </c>
      <c r="B23" s="546"/>
      <c r="C23" s="571" t="s">
        <v>647</v>
      </c>
      <c r="D23" s="536"/>
      <c r="E23" s="986"/>
      <c r="F23" s="557"/>
      <c r="G23" s="560"/>
      <c r="H23" s="561"/>
    </row>
    <row r="24" spans="1:8" s="562" customFormat="1" ht="12.75" customHeight="1">
      <c r="A24" s="534"/>
      <c r="B24" s="546"/>
      <c r="C24" s="525"/>
      <c r="D24" s="536"/>
      <c r="E24" s="986"/>
      <c r="F24" s="557"/>
      <c r="G24" s="560"/>
      <c r="H24" s="561"/>
    </row>
    <row r="25" spans="1:8" s="562" customFormat="1" ht="25.5" customHeight="1">
      <c r="A25" s="569" t="s">
        <v>16</v>
      </c>
      <c r="B25" s="546" t="s">
        <v>192</v>
      </c>
      <c r="C25" s="547" t="s">
        <v>648</v>
      </c>
      <c r="D25" s="536" t="s">
        <v>192</v>
      </c>
      <c r="E25" s="986"/>
      <c r="F25" s="557"/>
      <c r="G25" s="560"/>
      <c r="H25" s="561"/>
    </row>
    <row r="26" spans="1:8" s="562" customFormat="1" ht="102" customHeight="1">
      <c r="A26" s="569" t="s">
        <v>16</v>
      </c>
      <c r="B26" s="546"/>
      <c r="C26" s="571" t="s">
        <v>649</v>
      </c>
      <c r="D26" s="536"/>
      <c r="E26" s="986"/>
      <c r="F26" s="557"/>
      <c r="G26" s="560"/>
      <c r="H26" s="561"/>
    </row>
    <row r="27" spans="1:8" s="562" customFormat="1" ht="63.75" customHeight="1">
      <c r="A27" s="569" t="s">
        <v>16</v>
      </c>
      <c r="B27" s="546"/>
      <c r="C27" s="571" t="s">
        <v>650</v>
      </c>
      <c r="D27" s="536"/>
      <c r="E27" s="986"/>
      <c r="F27" s="557"/>
      <c r="G27" s="560"/>
      <c r="H27" s="561"/>
    </row>
    <row r="28" spans="1:8" s="543" customFormat="1" ht="127.5" customHeight="1">
      <c r="A28" s="569" t="s">
        <v>16</v>
      </c>
      <c r="B28" s="541"/>
      <c r="C28" s="542" t="s">
        <v>651</v>
      </c>
      <c r="D28" s="539"/>
      <c r="E28" s="985"/>
      <c r="F28" s="557"/>
      <c r="G28" s="558"/>
      <c r="H28" s="559"/>
    </row>
    <row r="29" spans="1:8" s="543" customFormat="1" ht="38.25" customHeight="1">
      <c r="A29" s="569" t="s">
        <v>16</v>
      </c>
      <c r="B29" s="541"/>
      <c r="C29" s="542" t="s">
        <v>652</v>
      </c>
      <c r="D29" s="539"/>
      <c r="E29" s="985"/>
      <c r="F29" s="557"/>
      <c r="G29" s="558"/>
      <c r="H29" s="559"/>
    </row>
    <row r="30" spans="1:8" s="543" customFormat="1" ht="38.25" customHeight="1">
      <c r="A30" s="569" t="s">
        <v>16</v>
      </c>
      <c r="B30" s="541"/>
      <c r="C30" s="542" t="s">
        <v>653</v>
      </c>
      <c r="D30" s="539"/>
      <c r="E30" s="985"/>
      <c r="F30" s="557"/>
      <c r="G30" s="558"/>
      <c r="H30" s="559"/>
    </row>
    <row r="31" spans="1:8" s="543" customFormat="1" ht="51" customHeight="1">
      <c r="A31" s="569" t="s">
        <v>16</v>
      </c>
      <c r="B31" s="541"/>
      <c r="C31" s="542" t="s">
        <v>654</v>
      </c>
      <c r="D31" s="539"/>
      <c r="E31" s="985"/>
      <c r="F31" s="557"/>
      <c r="G31" s="558"/>
      <c r="H31" s="559"/>
    </row>
    <row r="32" spans="1:8" s="543" customFormat="1" ht="51" customHeight="1">
      <c r="A32" s="569" t="s">
        <v>16</v>
      </c>
      <c r="B32" s="541"/>
      <c r="C32" s="542" t="s">
        <v>655</v>
      </c>
      <c r="D32" s="539"/>
      <c r="E32" s="985"/>
      <c r="F32" s="557"/>
      <c r="G32" s="558"/>
      <c r="H32" s="559"/>
    </row>
    <row r="33" spans="1:8" s="543" customFormat="1" ht="63.75" customHeight="1">
      <c r="A33" s="569" t="s">
        <v>16</v>
      </c>
      <c r="B33" s="541"/>
      <c r="C33" s="542" t="s">
        <v>656</v>
      </c>
      <c r="D33" s="539"/>
      <c r="E33" s="985"/>
      <c r="F33" s="557"/>
      <c r="G33" s="558"/>
      <c r="H33" s="559"/>
    </row>
    <row r="34" spans="1:8" s="540" customFormat="1" ht="12.75" customHeight="1">
      <c r="A34" s="534"/>
      <c r="B34" s="537"/>
      <c r="C34" s="533"/>
      <c r="D34" s="539"/>
      <c r="E34" s="985"/>
      <c r="F34" s="557"/>
      <c r="G34" s="558"/>
      <c r="H34" s="559"/>
    </row>
    <row r="35" spans="1:8" s="543" customFormat="1" ht="25.5" customHeight="1">
      <c r="A35" s="569" t="s">
        <v>16</v>
      </c>
      <c r="B35" s="535" t="s">
        <v>192</v>
      </c>
      <c r="C35" s="548" t="s">
        <v>657</v>
      </c>
      <c r="D35" s="536" t="s">
        <v>192</v>
      </c>
      <c r="E35" s="986"/>
      <c r="F35" s="557"/>
      <c r="G35" s="563"/>
      <c r="H35" s="564"/>
    </row>
    <row r="36" spans="1:8" s="543" customFormat="1" ht="38.25" customHeight="1">
      <c r="A36" s="569" t="s">
        <v>16</v>
      </c>
      <c r="B36" s="535" t="s">
        <v>192</v>
      </c>
      <c r="C36" s="547" t="s">
        <v>684</v>
      </c>
      <c r="D36" s="536" t="s">
        <v>192</v>
      </c>
      <c r="E36" s="986"/>
      <c r="F36" s="557"/>
      <c r="G36" s="563"/>
      <c r="H36" s="564"/>
    </row>
    <row r="37" spans="1:8" s="543" customFormat="1" ht="25.5" customHeight="1">
      <c r="A37" s="569" t="s">
        <v>16</v>
      </c>
      <c r="B37" s="535">
        <v>1</v>
      </c>
      <c r="C37" s="571" t="s">
        <v>685</v>
      </c>
      <c r="D37" s="572" t="s">
        <v>232</v>
      </c>
      <c r="E37" s="986">
        <v>192</v>
      </c>
      <c r="F37" s="557"/>
      <c r="G37" s="565"/>
      <c r="H37" s="573"/>
    </row>
    <row r="38" spans="1:8" s="543" customFormat="1" ht="12.75" customHeight="1">
      <c r="A38" s="534"/>
      <c r="B38" s="535"/>
      <c r="C38" s="525"/>
      <c r="D38" s="536"/>
      <c r="E38" s="986"/>
      <c r="F38" s="557"/>
      <c r="G38" s="565"/>
      <c r="H38" s="564"/>
    </row>
    <row r="39" spans="1:8" s="543" customFormat="1" ht="38.25" customHeight="1">
      <c r="A39" s="569" t="s">
        <v>16</v>
      </c>
      <c r="B39" s="535" t="s">
        <v>192</v>
      </c>
      <c r="C39" s="547" t="s">
        <v>659</v>
      </c>
      <c r="D39" s="536" t="s">
        <v>192</v>
      </c>
      <c r="E39" s="986"/>
      <c r="F39" s="557"/>
      <c r="G39" s="565"/>
      <c r="H39" s="564"/>
    </row>
    <row r="40" spans="1:8" s="543" customFormat="1" ht="25.5" customHeight="1">
      <c r="A40" s="569" t="s">
        <v>16</v>
      </c>
      <c r="B40" s="535">
        <v>2</v>
      </c>
      <c r="C40" s="571" t="s">
        <v>663</v>
      </c>
      <c r="D40" s="572" t="s">
        <v>11</v>
      </c>
      <c r="E40" s="986">
        <v>2539</v>
      </c>
      <c r="F40" s="557"/>
      <c r="G40" s="565"/>
      <c r="H40" s="566" t="s">
        <v>664</v>
      </c>
    </row>
    <row r="41" spans="1:8" s="543" customFormat="1" ht="12.75" customHeight="1">
      <c r="A41" s="534"/>
      <c r="B41" s="535"/>
      <c r="C41" s="525"/>
      <c r="D41" s="536"/>
      <c r="E41" s="986"/>
      <c r="F41" s="557"/>
      <c r="G41" s="565"/>
      <c r="H41" s="564"/>
    </row>
    <row r="42" spans="1:8" s="543" customFormat="1" ht="38.25" customHeight="1">
      <c r="A42" s="569" t="s">
        <v>16</v>
      </c>
      <c r="B42" s="535" t="s">
        <v>192</v>
      </c>
      <c r="C42" s="547" t="s">
        <v>844</v>
      </c>
      <c r="D42" s="536" t="s">
        <v>192</v>
      </c>
      <c r="E42" s="986"/>
      <c r="F42" s="557"/>
      <c r="G42" s="565"/>
      <c r="H42" s="564"/>
    </row>
    <row r="43" spans="1:8" s="543" customFormat="1" ht="25.5" customHeight="1">
      <c r="A43" s="569" t="s">
        <v>16</v>
      </c>
      <c r="B43" s="535">
        <v>3</v>
      </c>
      <c r="C43" s="571" t="s">
        <v>658</v>
      </c>
      <c r="D43" s="572" t="s">
        <v>11</v>
      </c>
      <c r="E43" s="986">
        <v>125</v>
      </c>
      <c r="F43" s="557"/>
      <c r="G43" s="565"/>
      <c r="H43" s="573"/>
    </row>
    <row r="44" spans="1:8" s="543" customFormat="1" ht="12.75" customHeight="1">
      <c r="A44" s="534"/>
      <c r="B44" s="535"/>
      <c r="C44" s="525"/>
      <c r="D44" s="536"/>
      <c r="E44" s="986"/>
      <c r="F44" s="557"/>
      <c r="G44" s="565"/>
      <c r="H44" s="564"/>
    </row>
    <row r="45" spans="1:8" s="543" customFormat="1" ht="38.25" customHeight="1">
      <c r="A45" s="569" t="s">
        <v>16</v>
      </c>
      <c r="B45" s="535" t="s">
        <v>192</v>
      </c>
      <c r="C45" s="547" t="s">
        <v>845</v>
      </c>
      <c r="D45" s="536" t="s">
        <v>192</v>
      </c>
      <c r="E45" s="986"/>
      <c r="F45" s="557"/>
      <c r="G45" s="565"/>
      <c r="H45" s="564"/>
    </row>
    <row r="46" spans="1:8" s="543" customFormat="1" ht="38.25" customHeight="1">
      <c r="A46" s="569" t="s">
        <v>16</v>
      </c>
      <c r="B46" s="535">
        <v>4</v>
      </c>
      <c r="C46" s="571" t="s">
        <v>843</v>
      </c>
      <c r="D46" s="572" t="s">
        <v>641</v>
      </c>
      <c r="E46" s="986">
        <v>8</v>
      </c>
      <c r="F46" s="557"/>
      <c r="G46" s="565"/>
      <c r="H46" s="573"/>
    </row>
    <row r="47" spans="1:8" s="543" customFormat="1" ht="12.75" customHeight="1">
      <c r="A47" s="534"/>
      <c r="B47" s="535"/>
      <c r="C47" s="525"/>
      <c r="D47" s="536"/>
      <c r="E47" s="986"/>
      <c r="F47" s="557"/>
      <c r="G47" s="565"/>
      <c r="H47" s="564"/>
    </row>
    <row r="48" spans="1:8" s="543" customFormat="1" ht="38.25" customHeight="1">
      <c r="A48" s="569" t="s">
        <v>16</v>
      </c>
      <c r="B48" s="535" t="s">
        <v>192</v>
      </c>
      <c r="C48" s="547" t="s">
        <v>845</v>
      </c>
      <c r="D48" s="536" t="s">
        <v>192</v>
      </c>
      <c r="E48" s="986"/>
      <c r="F48" s="557"/>
      <c r="G48" s="565"/>
      <c r="H48" s="564"/>
    </row>
    <row r="49" spans="1:196" s="543" customFormat="1" ht="25.5" customHeight="1">
      <c r="A49" s="569" t="s">
        <v>16</v>
      </c>
      <c r="B49" s="535">
        <v>5</v>
      </c>
      <c r="C49" s="571" t="s">
        <v>852</v>
      </c>
      <c r="D49" s="572" t="s">
        <v>11</v>
      </c>
      <c r="E49" s="986">
        <v>350</v>
      </c>
      <c r="F49" s="557"/>
      <c r="G49" s="565"/>
      <c r="H49" s="573"/>
    </row>
    <row r="50" spans="1:196" s="543" customFormat="1" ht="12.75" customHeight="1">
      <c r="A50" s="534"/>
      <c r="B50" s="535"/>
      <c r="C50" s="525"/>
      <c r="D50" s="536"/>
      <c r="E50" s="986"/>
      <c r="F50" s="557"/>
      <c r="G50" s="565"/>
      <c r="H50" s="564"/>
    </row>
    <row r="51" spans="1:196" s="543" customFormat="1" ht="25.5" customHeight="1">
      <c r="A51" s="569" t="s">
        <v>16</v>
      </c>
      <c r="B51" s="535" t="s">
        <v>192</v>
      </c>
      <c r="C51" s="547" t="s">
        <v>851</v>
      </c>
      <c r="D51" s="536" t="s">
        <v>192</v>
      </c>
      <c r="E51" s="986"/>
      <c r="F51" s="557"/>
      <c r="G51" s="565"/>
      <c r="H51" s="564"/>
    </row>
    <row r="52" spans="1:196" s="543" customFormat="1" ht="51" customHeight="1">
      <c r="A52" s="569" t="s">
        <v>16</v>
      </c>
      <c r="B52" s="535">
        <v>6</v>
      </c>
      <c r="C52" s="381" t="s">
        <v>842</v>
      </c>
      <c r="D52" s="572" t="s">
        <v>641</v>
      </c>
      <c r="E52" s="986">
        <v>2</v>
      </c>
      <c r="F52" s="557"/>
      <c r="G52" s="565"/>
      <c r="H52" s="564"/>
    </row>
    <row r="53" spans="1:196" s="543" customFormat="1" ht="51" customHeight="1">
      <c r="A53" s="569" t="s">
        <v>16</v>
      </c>
      <c r="B53" s="535">
        <v>7</v>
      </c>
      <c r="C53" s="381" t="s">
        <v>846</v>
      </c>
      <c r="D53" s="572" t="s">
        <v>641</v>
      </c>
      <c r="E53" s="986">
        <v>2</v>
      </c>
      <c r="F53" s="557"/>
      <c r="G53" s="565"/>
      <c r="H53" s="564"/>
    </row>
    <row r="54" spans="1:196" s="543" customFormat="1" ht="12.75" customHeight="1">
      <c r="A54" s="534"/>
      <c r="B54" s="535"/>
      <c r="C54" s="525"/>
      <c r="D54" s="536"/>
      <c r="E54" s="986"/>
      <c r="F54" s="557"/>
      <c r="G54" s="565"/>
      <c r="H54" s="567"/>
    </row>
    <row r="55" spans="1:196" s="543" customFormat="1" ht="25.5" customHeight="1">
      <c r="A55" s="569" t="s">
        <v>16</v>
      </c>
      <c r="B55" s="535" t="s">
        <v>192</v>
      </c>
      <c r="C55" s="548" t="s">
        <v>660</v>
      </c>
      <c r="D55" s="536" t="s">
        <v>192</v>
      </c>
      <c r="E55" s="986"/>
      <c r="F55" s="557"/>
      <c r="G55" s="565"/>
      <c r="H55" s="564"/>
    </row>
    <row r="56" spans="1:196" s="543" customFormat="1" ht="25.5" customHeight="1">
      <c r="A56" s="569" t="s">
        <v>16</v>
      </c>
      <c r="B56" s="535" t="s">
        <v>192</v>
      </c>
      <c r="C56" s="547" t="s">
        <v>661</v>
      </c>
      <c r="D56" s="536" t="s">
        <v>192</v>
      </c>
      <c r="E56" s="986"/>
      <c r="F56" s="557"/>
      <c r="G56" s="565"/>
      <c r="H56" s="549"/>
    </row>
    <row r="57" spans="1:196" s="543" customFormat="1" ht="25.5" customHeight="1">
      <c r="A57" s="569" t="s">
        <v>16</v>
      </c>
      <c r="B57" s="535">
        <v>8</v>
      </c>
      <c r="C57" s="574" t="s">
        <v>847</v>
      </c>
      <c r="D57" s="572" t="s">
        <v>10</v>
      </c>
      <c r="E57" s="986">
        <v>1</v>
      </c>
      <c r="F57" s="557">
        <v>25000</v>
      </c>
      <c r="G57" s="565">
        <f>SUM(E57*F57)</f>
        <v>25000</v>
      </c>
      <c r="H57" s="549"/>
    </row>
    <row r="58" spans="1:196" s="543" customFormat="1" ht="12.75" customHeight="1">
      <c r="A58" s="534"/>
      <c r="B58" s="535"/>
      <c r="C58" s="525"/>
      <c r="D58" s="536"/>
      <c r="E58" s="986"/>
      <c r="F58" s="557"/>
      <c r="G58" s="563"/>
      <c r="H58" s="564"/>
    </row>
    <row r="59" spans="1:196" s="555" customFormat="1" ht="25.5" customHeight="1" thickBot="1">
      <c r="A59" s="550" t="s">
        <v>16</v>
      </c>
      <c r="B59" s="550"/>
      <c r="C59" s="538" t="s">
        <v>854</v>
      </c>
      <c r="D59" s="551"/>
      <c r="E59" s="987"/>
      <c r="F59" s="552"/>
      <c r="G59" s="553"/>
      <c r="H59" s="554"/>
    </row>
    <row r="60" spans="1:196" s="543" customFormat="1" ht="12.75" customHeight="1" thickTop="1">
      <c r="A60" s="556"/>
      <c r="B60" s="535"/>
      <c r="C60" s="525"/>
      <c r="D60" s="536"/>
      <c r="E60" s="986"/>
      <c r="F60" s="557"/>
      <c r="G60" s="568"/>
      <c r="H60" s="559"/>
    </row>
    <row r="61" spans="1:196" s="167" customFormat="1" ht="25.5" customHeight="1">
      <c r="A61" s="395" t="s">
        <v>174</v>
      </c>
      <c r="B61" s="396"/>
      <c r="C61" s="344" t="s">
        <v>191</v>
      </c>
      <c r="D61" s="649" t="s">
        <v>192</v>
      </c>
      <c r="E61" s="988"/>
      <c r="F61" s="650"/>
      <c r="G61" s="651"/>
      <c r="H61" s="652"/>
      <c r="I61" s="653"/>
      <c r="J61" s="653"/>
      <c r="K61" s="653"/>
      <c r="L61" s="653"/>
      <c r="M61" s="653"/>
      <c r="N61" s="653"/>
      <c r="O61" s="653"/>
      <c r="P61" s="653"/>
      <c r="Q61" s="653"/>
      <c r="R61" s="653"/>
      <c r="S61" s="653"/>
      <c r="T61" s="653"/>
      <c r="U61" s="653"/>
      <c r="V61" s="653"/>
      <c r="W61" s="653"/>
      <c r="X61" s="653"/>
      <c r="Y61" s="653"/>
      <c r="Z61" s="653"/>
      <c r="AA61" s="653"/>
      <c r="AB61" s="653"/>
      <c r="AC61" s="653"/>
      <c r="AD61" s="653"/>
      <c r="AE61" s="653"/>
      <c r="AF61" s="653"/>
      <c r="AG61" s="653"/>
      <c r="AH61" s="653"/>
      <c r="AI61" s="653"/>
      <c r="AJ61" s="653"/>
      <c r="AK61" s="653"/>
      <c r="AL61" s="653"/>
      <c r="AM61" s="653"/>
      <c r="AN61" s="653"/>
      <c r="AO61" s="653"/>
      <c r="AP61" s="653"/>
      <c r="AQ61" s="653"/>
      <c r="AR61" s="653"/>
      <c r="AS61" s="653"/>
      <c r="AT61" s="653"/>
      <c r="AU61" s="653"/>
      <c r="AV61" s="653"/>
      <c r="AW61" s="653"/>
      <c r="AX61" s="653"/>
      <c r="AY61" s="653"/>
      <c r="AZ61" s="653"/>
      <c r="BA61" s="653"/>
      <c r="BB61" s="653"/>
      <c r="BC61" s="653"/>
      <c r="BD61" s="653"/>
      <c r="BE61" s="653"/>
      <c r="BF61" s="653"/>
      <c r="BG61" s="653"/>
      <c r="BH61" s="653"/>
      <c r="BI61" s="653"/>
      <c r="BJ61" s="653"/>
      <c r="BK61" s="653"/>
      <c r="BL61" s="653"/>
      <c r="BM61" s="653"/>
      <c r="BN61" s="653"/>
      <c r="BO61" s="653"/>
      <c r="BP61" s="653"/>
      <c r="BQ61" s="653"/>
      <c r="BR61" s="653"/>
      <c r="BS61" s="653"/>
      <c r="BT61" s="653"/>
      <c r="BU61" s="653"/>
      <c r="BV61" s="653"/>
      <c r="BW61" s="653"/>
      <c r="BX61" s="653"/>
      <c r="BY61" s="653"/>
      <c r="BZ61" s="653"/>
      <c r="CA61" s="653"/>
      <c r="CB61" s="653"/>
      <c r="CC61" s="653"/>
      <c r="CD61" s="653"/>
      <c r="CE61" s="653"/>
      <c r="CF61" s="653"/>
      <c r="CG61" s="653"/>
      <c r="CH61" s="653"/>
      <c r="CI61" s="653"/>
      <c r="CJ61" s="653"/>
      <c r="CK61" s="653"/>
      <c r="CL61" s="653"/>
      <c r="CM61" s="653"/>
      <c r="CN61" s="653"/>
      <c r="CO61" s="653"/>
      <c r="CP61" s="653"/>
      <c r="CQ61" s="653"/>
      <c r="CR61" s="653"/>
      <c r="CS61" s="653"/>
      <c r="CT61" s="653"/>
      <c r="CU61" s="653"/>
      <c r="CV61" s="653"/>
      <c r="CW61" s="653"/>
      <c r="CX61" s="653"/>
      <c r="CY61" s="653"/>
      <c r="CZ61" s="653"/>
      <c r="DA61" s="653"/>
      <c r="DB61" s="653"/>
      <c r="DC61" s="653"/>
      <c r="DD61" s="653"/>
      <c r="DE61" s="653"/>
      <c r="DF61" s="653"/>
      <c r="DG61" s="653"/>
      <c r="DH61" s="653"/>
      <c r="DI61" s="653"/>
      <c r="DJ61" s="653"/>
      <c r="DK61" s="653"/>
      <c r="DL61" s="653"/>
      <c r="DM61" s="653"/>
      <c r="DN61" s="653"/>
      <c r="DO61" s="653"/>
      <c r="DP61" s="653"/>
      <c r="DQ61" s="653"/>
      <c r="DR61" s="653"/>
      <c r="DS61" s="653"/>
      <c r="DT61" s="653"/>
      <c r="DU61" s="653"/>
      <c r="DV61" s="653"/>
      <c r="DW61" s="653"/>
      <c r="DX61" s="653"/>
      <c r="DY61" s="653"/>
      <c r="DZ61" s="653"/>
      <c r="EA61" s="653"/>
      <c r="EB61" s="653"/>
      <c r="EC61" s="653"/>
      <c r="ED61" s="653"/>
      <c r="EE61" s="653"/>
      <c r="EF61" s="653"/>
      <c r="EG61" s="653"/>
      <c r="EH61" s="653"/>
      <c r="EI61" s="653"/>
      <c r="EJ61" s="653"/>
      <c r="EK61" s="653"/>
      <c r="EL61" s="653"/>
      <c r="EM61" s="653"/>
      <c r="EN61" s="653"/>
      <c r="EO61" s="653"/>
      <c r="EP61" s="653"/>
      <c r="EQ61" s="653"/>
      <c r="ER61" s="653"/>
      <c r="ES61" s="653"/>
      <c r="ET61" s="653"/>
      <c r="EU61" s="653"/>
      <c r="EV61" s="653"/>
      <c r="EW61" s="653"/>
      <c r="EX61" s="653"/>
      <c r="EY61" s="653"/>
      <c r="EZ61" s="653"/>
      <c r="FA61" s="653"/>
      <c r="FB61" s="653"/>
      <c r="FC61" s="653"/>
      <c r="FD61" s="653"/>
      <c r="FE61" s="653"/>
      <c r="FF61" s="653"/>
      <c r="FG61" s="653"/>
      <c r="FH61" s="653"/>
      <c r="FI61" s="653"/>
      <c r="FJ61" s="653"/>
      <c r="FK61" s="653"/>
      <c r="FL61" s="653"/>
      <c r="FM61" s="653"/>
      <c r="FN61" s="653"/>
      <c r="FO61" s="653"/>
      <c r="FP61" s="653"/>
      <c r="FQ61" s="653"/>
      <c r="FR61" s="653"/>
      <c r="FS61" s="653"/>
      <c r="FT61" s="653"/>
      <c r="FU61" s="653"/>
      <c r="FV61" s="653"/>
      <c r="FW61" s="653"/>
      <c r="FX61" s="653"/>
      <c r="FY61" s="653"/>
      <c r="FZ61" s="653"/>
      <c r="GA61" s="653"/>
      <c r="GB61" s="653"/>
      <c r="GC61" s="653"/>
      <c r="GD61" s="653"/>
      <c r="GE61" s="653"/>
      <c r="GF61" s="653"/>
      <c r="GG61" s="653"/>
      <c r="GH61" s="653"/>
      <c r="GI61" s="653"/>
      <c r="GJ61" s="653"/>
      <c r="GK61" s="653"/>
      <c r="GL61" s="653"/>
      <c r="GM61" s="653"/>
      <c r="GN61" s="653"/>
    </row>
    <row r="62" spans="1:196" s="167" customFormat="1" ht="25.5" customHeight="1">
      <c r="A62" s="397" t="s">
        <v>174</v>
      </c>
      <c r="B62" s="396"/>
      <c r="C62" s="345" t="s">
        <v>6</v>
      </c>
      <c r="D62" s="649" t="s">
        <v>192</v>
      </c>
      <c r="E62" s="988"/>
      <c r="F62" s="650"/>
      <c r="G62" s="651"/>
      <c r="H62" s="652"/>
      <c r="I62" s="653"/>
      <c r="J62" s="653"/>
      <c r="K62" s="653"/>
      <c r="L62" s="653"/>
      <c r="M62" s="653"/>
      <c r="N62" s="653"/>
      <c r="O62" s="653"/>
      <c r="P62" s="653"/>
      <c r="Q62" s="653"/>
      <c r="R62" s="653"/>
      <c r="S62" s="653"/>
      <c r="T62" s="653"/>
      <c r="U62" s="653"/>
      <c r="V62" s="653"/>
      <c r="W62" s="653"/>
      <c r="X62" s="653"/>
      <c r="Y62" s="653"/>
      <c r="Z62" s="653"/>
      <c r="AA62" s="653"/>
      <c r="AB62" s="653"/>
      <c r="AC62" s="653"/>
      <c r="AD62" s="653"/>
      <c r="AE62" s="653"/>
      <c r="AF62" s="653"/>
      <c r="AG62" s="653"/>
      <c r="AH62" s="653"/>
      <c r="AI62" s="653"/>
      <c r="AJ62" s="653"/>
      <c r="AK62" s="653"/>
      <c r="AL62" s="653"/>
      <c r="AM62" s="653"/>
      <c r="AN62" s="653"/>
      <c r="AO62" s="653"/>
      <c r="AP62" s="653"/>
      <c r="AQ62" s="653"/>
      <c r="AR62" s="653"/>
      <c r="AS62" s="653"/>
      <c r="AT62" s="653"/>
      <c r="AU62" s="653"/>
      <c r="AV62" s="653"/>
      <c r="AW62" s="653"/>
      <c r="AX62" s="653"/>
      <c r="AY62" s="653"/>
      <c r="AZ62" s="653"/>
      <c r="BA62" s="653"/>
      <c r="BB62" s="653"/>
      <c r="BC62" s="653"/>
      <c r="BD62" s="653"/>
      <c r="BE62" s="653"/>
      <c r="BF62" s="653"/>
      <c r="BG62" s="653"/>
      <c r="BH62" s="653"/>
      <c r="BI62" s="653"/>
      <c r="BJ62" s="653"/>
      <c r="BK62" s="653"/>
      <c r="BL62" s="653"/>
      <c r="BM62" s="653"/>
      <c r="BN62" s="653"/>
      <c r="BO62" s="653"/>
      <c r="BP62" s="653"/>
      <c r="BQ62" s="653"/>
      <c r="BR62" s="653"/>
      <c r="BS62" s="653"/>
      <c r="BT62" s="653"/>
      <c r="BU62" s="653"/>
      <c r="BV62" s="653"/>
      <c r="BW62" s="653"/>
      <c r="BX62" s="653"/>
      <c r="BY62" s="653"/>
      <c r="BZ62" s="653"/>
      <c r="CA62" s="653"/>
      <c r="CB62" s="653"/>
      <c r="CC62" s="653"/>
      <c r="CD62" s="653"/>
      <c r="CE62" s="653"/>
      <c r="CF62" s="653"/>
      <c r="CG62" s="653"/>
      <c r="CH62" s="653"/>
      <c r="CI62" s="653"/>
      <c r="CJ62" s="653"/>
      <c r="CK62" s="653"/>
      <c r="CL62" s="653"/>
      <c r="CM62" s="653"/>
      <c r="CN62" s="653"/>
      <c r="CO62" s="653"/>
      <c r="CP62" s="653"/>
      <c r="CQ62" s="653"/>
      <c r="CR62" s="653"/>
      <c r="CS62" s="653"/>
      <c r="CT62" s="653"/>
      <c r="CU62" s="653"/>
      <c r="CV62" s="653"/>
      <c r="CW62" s="653"/>
      <c r="CX62" s="653"/>
      <c r="CY62" s="653"/>
      <c r="CZ62" s="653"/>
      <c r="DA62" s="653"/>
      <c r="DB62" s="653"/>
      <c r="DC62" s="653"/>
      <c r="DD62" s="653"/>
      <c r="DE62" s="653"/>
      <c r="DF62" s="653"/>
      <c r="DG62" s="653"/>
      <c r="DH62" s="653"/>
      <c r="DI62" s="653"/>
      <c r="DJ62" s="653"/>
      <c r="DK62" s="653"/>
      <c r="DL62" s="653"/>
      <c r="DM62" s="653"/>
      <c r="DN62" s="653"/>
      <c r="DO62" s="653"/>
      <c r="DP62" s="653"/>
      <c r="DQ62" s="653"/>
      <c r="DR62" s="653"/>
      <c r="DS62" s="653"/>
      <c r="DT62" s="653"/>
      <c r="DU62" s="653"/>
      <c r="DV62" s="653"/>
      <c r="DW62" s="653"/>
      <c r="DX62" s="653"/>
      <c r="DY62" s="653"/>
      <c r="DZ62" s="653"/>
      <c r="EA62" s="653"/>
      <c r="EB62" s="653"/>
      <c r="EC62" s="653"/>
      <c r="ED62" s="653"/>
      <c r="EE62" s="653"/>
      <c r="EF62" s="653"/>
      <c r="EG62" s="653"/>
      <c r="EH62" s="653"/>
      <c r="EI62" s="653"/>
      <c r="EJ62" s="653"/>
      <c r="EK62" s="653"/>
      <c r="EL62" s="653"/>
      <c r="EM62" s="653"/>
      <c r="EN62" s="653"/>
      <c r="EO62" s="653"/>
      <c r="EP62" s="653"/>
      <c r="EQ62" s="653"/>
      <c r="ER62" s="653"/>
      <c r="ES62" s="653"/>
      <c r="ET62" s="653"/>
      <c r="EU62" s="653"/>
      <c r="EV62" s="653"/>
      <c r="EW62" s="653"/>
      <c r="EX62" s="653"/>
      <c r="EY62" s="653"/>
      <c r="EZ62" s="653"/>
      <c r="FA62" s="653"/>
      <c r="FB62" s="653"/>
      <c r="FC62" s="653"/>
      <c r="FD62" s="653"/>
      <c r="FE62" s="653"/>
      <c r="FF62" s="653"/>
      <c r="FG62" s="653"/>
      <c r="FH62" s="653"/>
      <c r="FI62" s="653"/>
      <c r="FJ62" s="653"/>
      <c r="FK62" s="653"/>
      <c r="FL62" s="653"/>
      <c r="FM62" s="653"/>
      <c r="FN62" s="653"/>
      <c r="FO62" s="653"/>
      <c r="FP62" s="653"/>
      <c r="FQ62" s="653"/>
      <c r="FR62" s="653"/>
      <c r="FS62" s="653"/>
      <c r="FT62" s="653"/>
      <c r="FU62" s="653"/>
      <c r="FV62" s="653"/>
      <c r="FW62" s="653"/>
      <c r="FX62" s="653"/>
      <c r="FY62" s="653"/>
      <c r="FZ62" s="653"/>
      <c r="GA62" s="653"/>
      <c r="GB62" s="653"/>
      <c r="GC62" s="653"/>
      <c r="GD62" s="653"/>
      <c r="GE62" s="653"/>
      <c r="GF62" s="653"/>
      <c r="GG62" s="653"/>
      <c r="GH62" s="653"/>
      <c r="GI62" s="653"/>
      <c r="GJ62" s="653"/>
      <c r="GK62" s="653"/>
      <c r="GL62" s="653"/>
      <c r="GM62" s="653"/>
      <c r="GN62" s="653"/>
    </row>
    <row r="63" spans="1:196" s="167" customFormat="1" ht="51" customHeight="1">
      <c r="A63" s="397" t="s">
        <v>174</v>
      </c>
      <c r="B63" s="396"/>
      <c r="C63" s="346" t="s">
        <v>36</v>
      </c>
      <c r="D63" s="649" t="s">
        <v>192</v>
      </c>
      <c r="E63" s="988"/>
      <c r="F63" s="650"/>
      <c r="G63" s="651"/>
      <c r="H63" s="652"/>
      <c r="I63" s="653"/>
      <c r="J63" s="653"/>
      <c r="K63" s="653"/>
      <c r="L63" s="653"/>
      <c r="M63" s="653"/>
      <c r="N63" s="653"/>
      <c r="O63" s="653"/>
      <c r="P63" s="653"/>
      <c r="Q63" s="653"/>
      <c r="R63" s="653"/>
      <c r="S63" s="653"/>
      <c r="T63" s="653"/>
      <c r="U63" s="653"/>
      <c r="V63" s="653"/>
      <c r="W63" s="653"/>
      <c r="X63" s="653"/>
      <c r="Y63" s="653"/>
      <c r="Z63" s="653"/>
      <c r="AA63" s="653"/>
      <c r="AB63" s="653"/>
      <c r="AC63" s="653"/>
      <c r="AD63" s="653"/>
      <c r="AE63" s="653"/>
      <c r="AF63" s="653"/>
      <c r="AG63" s="653"/>
      <c r="AH63" s="653"/>
      <c r="AI63" s="653"/>
      <c r="AJ63" s="653"/>
      <c r="AK63" s="653"/>
      <c r="AL63" s="653"/>
      <c r="AM63" s="653"/>
      <c r="AN63" s="653"/>
      <c r="AO63" s="653"/>
      <c r="AP63" s="653"/>
      <c r="AQ63" s="653"/>
      <c r="AR63" s="653"/>
      <c r="AS63" s="653"/>
      <c r="AT63" s="653"/>
      <c r="AU63" s="653"/>
      <c r="AV63" s="653"/>
      <c r="AW63" s="653"/>
      <c r="AX63" s="653"/>
      <c r="AY63" s="653"/>
      <c r="AZ63" s="653"/>
      <c r="BA63" s="653"/>
      <c r="BB63" s="653"/>
      <c r="BC63" s="653"/>
      <c r="BD63" s="653"/>
      <c r="BE63" s="653"/>
      <c r="BF63" s="653"/>
      <c r="BG63" s="653"/>
      <c r="BH63" s="653"/>
      <c r="BI63" s="653"/>
      <c r="BJ63" s="653"/>
      <c r="BK63" s="653"/>
      <c r="BL63" s="653"/>
      <c r="BM63" s="653"/>
      <c r="BN63" s="653"/>
      <c r="BO63" s="653"/>
      <c r="BP63" s="653"/>
      <c r="BQ63" s="653"/>
      <c r="BR63" s="653"/>
      <c r="BS63" s="653"/>
      <c r="BT63" s="653"/>
      <c r="BU63" s="653"/>
      <c r="BV63" s="653"/>
      <c r="BW63" s="653"/>
      <c r="BX63" s="653"/>
      <c r="BY63" s="653"/>
      <c r="BZ63" s="653"/>
      <c r="CA63" s="653"/>
      <c r="CB63" s="653"/>
      <c r="CC63" s="653"/>
      <c r="CD63" s="653"/>
      <c r="CE63" s="653"/>
      <c r="CF63" s="653"/>
      <c r="CG63" s="653"/>
      <c r="CH63" s="653"/>
      <c r="CI63" s="653"/>
      <c r="CJ63" s="653"/>
      <c r="CK63" s="653"/>
      <c r="CL63" s="653"/>
      <c r="CM63" s="653"/>
      <c r="CN63" s="653"/>
      <c r="CO63" s="653"/>
      <c r="CP63" s="653"/>
      <c r="CQ63" s="653"/>
      <c r="CR63" s="653"/>
      <c r="CS63" s="653"/>
      <c r="CT63" s="653"/>
      <c r="CU63" s="653"/>
      <c r="CV63" s="653"/>
      <c r="CW63" s="653"/>
      <c r="CX63" s="653"/>
      <c r="CY63" s="653"/>
      <c r="CZ63" s="653"/>
      <c r="DA63" s="653"/>
      <c r="DB63" s="653"/>
      <c r="DC63" s="653"/>
      <c r="DD63" s="653"/>
      <c r="DE63" s="653"/>
      <c r="DF63" s="653"/>
      <c r="DG63" s="653"/>
      <c r="DH63" s="653"/>
      <c r="DI63" s="653"/>
      <c r="DJ63" s="653"/>
      <c r="DK63" s="653"/>
      <c r="DL63" s="653"/>
      <c r="DM63" s="653"/>
      <c r="DN63" s="653"/>
      <c r="DO63" s="653"/>
      <c r="DP63" s="653"/>
      <c r="DQ63" s="653"/>
      <c r="DR63" s="653"/>
      <c r="DS63" s="653"/>
      <c r="DT63" s="653"/>
      <c r="DU63" s="653"/>
      <c r="DV63" s="653"/>
      <c r="DW63" s="653"/>
      <c r="DX63" s="653"/>
      <c r="DY63" s="653"/>
      <c r="DZ63" s="653"/>
      <c r="EA63" s="653"/>
      <c r="EB63" s="653"/>
      <c r="EC63" s="653"/>
      <c r="ED63" s="653"/>
      <c r="EE63" s="653"/>
      <c r="EF63" s="653"/>
      <c r="EG63" s="653"/>
      <c r="EH63" s="653"/>
      <c r="EI63" s="653"/>
      <c r="EJ63" s="653"/>
      <c r="EK63" s="653"/>
      <c r="EL63" s="653"/>
      <c r="EM63" s="653"/>
      <c r="EN63" s="653"/>
      <c r="EO63" s="653"/>
      <c r="EP63" s="653"/>
      <c r="EQ63" s="653"/>
      <c r="ER63" s="653"/>
      <c r="ES63" s="653"/>
      <c r="ET63" s="653"/>
      <c r="EU63" s="653"/>
      <c r="EV63" s="653"/>
      <c r="EW63" s="653"/>
      <c r="EX63" s="653"/>
      <c r="EY63" s="653"/>
      <c r="EZ63" s="653"/>
      <c r="FA63" s="653"/>
      <c r="FB63" s="653"/>
      <c r="FC63" s="653"/>
      <c r="FD63" s="653"/>
      <c r="FE63" s="653"/>
      <c r="FF63" s="653"/>
      <c r="FG63" s="653"/>
      <c r="FH63" s="653"/>
      <c r="FI63" s="653"/>
      <c r="FJ63" s="653"/>
      <c r="FK63" s="653"/>
      <c r="FL63" s="653"/>
      <c r="FM63" s="653"/>
      <c r="FN63" s="653"/>
      <c r="FO63" s="653"/>
      <c r="FP63" s="653"/>
      <c r="FQ63" s="653"/>
      <c r="FR63" s="653"/>
      <c r="FS63" s="653"/>
      <c r="FT63" s="653"/>
      <c r="FU63" s="653"/>
      <c r="FV63" s="653"/>
      <c r="FW63" s="653"/>
      <c r="FX63" s="653"/>
      <c r="FY63" s="653"/>
      <c r="FZ63" s="653"/>
      <c r="GA63" s="653"/>
      <c r="GB63" s="653"/>
      <c r="GC63" s="653"/>
      <c r="GD63" s="653"/>
      <c r="GE63" s="653"/>
      <c r="GF63" s="653"/>
      <c r="GG63" s="653"/>
      <c r="GH63" s="653"/>
      <c r="GI63" s="653"/>
      <c r="GJ63" s="653"/>
      <c r="GK63" s="653"/>
      <c r="GL63" s="653"/>
      <c r="GM63" s="653"/>
      <c r="GN63" s="653"/>
    </row>
    <row r="64" spans="1:196" s="167" customFormat="1" ht="12.75">
      <c r="A64" s="397"/>
      <c r="B64" s="396"/>
      <c r="C64" s="347"/>
      <c r="D64" s="649"/>
      <c r="E64" s="988"/>
      <c r="F64" s="650"/>
      <c r="G64" s="651"/>
      <c r="H64" s="652"/>
      <c r="I64" s="653"/>
      <c r="J64" s="653"/>
      <c r="K64" s="653"/>
      <c r="L64" s="653"/>
      <c r="M64" s="653"/>
      <c r="N64" s="653"/>
      <c r="O64" s="653"/>
      <c r="P64" s="653"/>
      <c r="Q64" s="653"/>
      <c r="R64" s="653"/>
      <c r="S64" s="653"/>
      <c r="T64" s="653"/>
      <c r="U64" s="653"/>
      <c r="V64" s="653"/>
      <c r="W64" s="653"/>
      <c r="X64" s="653"/>
      <c r="Y64" s="653"/>
      <c r="Z64" s="653"/>
      <c r="AA64" s="653"/>
      <c r="AB64" s="653"/>
      <c r="AC64" s="653"/>
      <c r="AD64" s="653"/>
      <c r="AE64" s="653"/>
      <c r="AF64" s="653"/>
      <c r="AG64" s="653"/>
      <c r="AH64" s="653"/>
      <c r="AI64" s="653"/>
      <c r="AJ64" s="653"/>
      <c r="AK64" s="653"/>
      <c r="AL64" s="653"/>
      <c r="AM64" s="653"/>
      <c r="AN64" s="653"/>
      <c r="AO64" s="653"/>
      <c r="AP64" s="653"/>
      <c r="AQ64" s="653"/>
      <c r="AR64" s="653"/>
      <c r="AS64" s="653"/>
      <c r="AT64" s="653"/>
      <c r="AU64" s="653"/>
      <c r="AV64" s="653"/>
      <c r="AW64" s="653"/>
      <c r="AX64" s="653"/>
      <c r="AY64" s="653"/>
      <c r="AZ64" s="653"/>
      <c r="BA64" s="653"/>
      <c r="BB64" s="653"/>
      <c r="BC64" s="653"/>
      <c r="BD64" s="653"/>
      <c r="BE64" s="653"/>
      <c r="BF64" s="653"/>
      <c r="BG64" s="653"/>
      <c r="BH64" s="653"/>
      <c r="BI64" s="653"/>
      <c r="BJ64" s="653"/>
      <c r="BK64" s="653"/>
      <c r="BL64" s="653"/>
      <c r="BM64" s="653"/>
      <c r="BN64" s="653"/>
      <c r="BO64" s="653"/>
      <c r="BP64" s="653"/>
      <c r="BQ64" s="653"/>
      <c r="BR64" s="653"/>
      <c r="BS64" s="653"/>
      <c r="BT64" s="653"/>
      <c r="BU64" s="653"/>
      <c r="BV64" s="653"/>
      <c r="BW64" s="653"/>
      <c r="BX64" s="653"/>
      <c r="BY64" s="653"/>
      <c r="BZ64" s="653"/>
      <c r="CA64" s="653"/>
      <c r="CB64" s="653"/>
      <c r="CC64" s="653"/>
      <c r="CD64" s="653"/>
      <c r="CE64" s="653"/>
      <c r="CF64" s="653"/>
      <c r="CG64" s="653"/>
      <c r="CH64" s="653"/>
      <c r="CI64" s="653"/>
      <c r="CJ64" s="653"/>
      <c r="CK64" s="653"/>
      <c r="CL64" s="653"/>
      <c r="CM64" s="653"/>
      <c r="CN64" s="653"/>
      <c r="CO64" s="653"/>
      <c r="CP64" s="653"/>
      <c r="CQ64" s="653"/>
      <c r="CR64" s="653"/>
      <c r="CS64" s="653"/>
      <c r="CT64" s="653"/>
      <c r="CU64" s="653"/>
      <c r="CV64" s="653"/>
      <c r="CW64" s="653"/>
      <c r="CX64" s="653"/>
      <c r="CY64" s="653"/>
      <c r="CZ64" s="653"/>
      <c r="DA64" s="653"/>
      <c r="DB64" s="653"/>
      <c r="DC64" s="653"/>
      <c r="DD64" s="653"/>
      <c r="DE64" s="653"/>
      <c r="DF64" s="653"/>
      <c r="DG64" s="653"/>
      <c r="DH64" s="653"/>
      <c r="DI64" s="653"/>
      <c r="DJ64" s="653"/>
      <c r="DK64" s="653"/>
      <c r="DL64" s="653"/>
      <c r="DM64" s="653"/>
      <c r="DN64" s="653"/>
      <c r="DO64" s="653"/>
      <c r="DP64" s="653"/>
      <c r="DQ64" s="653"/>
      <c r="DR64" s="653"/>
      <c r="DS64" s="653"/>
      <c r="DT64" s="653"/>
      <c r="DU64" s="653"/>
      <c r="DV64" s="653"/>
      <c r="DW64" s="653"/>
      <c r="DX64" s="653"/>
      <c r="DY64" s="653"/>
      <c r="DZ64" s="653"/>
      <c r="EA64" s="653"/>
      <c r="EB64" s="653"/>
      <c r="EC64" s="653"/>
      <c r="ED64" s="653"/>
      <c r="EE64" s="653"/>
      <c r="EF64" s="653"/>
      <c r="EG64" s="653"/>
      <c r="EH64" s="653"/>
      <c r="EI64" s="653"/>
      <c r="EJ64" s="653"/>
      <c r="EK64" s="653"/>
      <c r="EL64" s="653"/>
      <c r="EM64" s="653"/>
      <c r="EN64" s="653"/>
      <c r="EO64" s="653"/>
      <c r="EP64" s="653"/>
      <c r="EQ64" s="653"/>
      <c r="ER64" s="653"/>
      <c r="ES64" s="653"/>
      <c r="ET64" s="653"/>
      <c r="EU64" s="653"/>
      <c r="EV64" s="653"/>
      <c r="EW64" s="653"/>
      <c r="EX64" s="653"/>
      <c r="EY64" s="653"/>
      <c r="EZ64" s="653"/>
      <c r="FA64" s="653"/>
      <c r="FB64" s="653"/>
      <c r="FC64" s="653"/>
      <c r="FD64" s="653"/>
      <c r="FE64" s="653"/>
      <c r="FF64" s="653"/>
      <c r="FG64" s="653"/>
      <c r="FH64" s="653"/>
      <c r="FI64" s="653"/>
      <c r="FJ64" s="653"/>
      <c r="FK64" s="653"/>
      <c r="FL64" s="653"/>
      <c r="FM64" s="653"/>
      <c r="FN64" s="653"/>
      <c r="FO64" s="653"/>
      <c r="FP64" s="653"/>
      <c r="FQ64" s="653"/>
      <c r="FR64" s="653"/>
      <c r="FS64" s="653"/>
      <c r="FT64" s="653"/>
      <c r="FU64" s="653"/>
      <c r="FV64" s="653"/>
      <c r="FW64" s="653"/>
      <c r="FX64" s="653"/>
      <c r="FY64" s="653"/>
      <c r="FZ64" s="653"/>
      <c r="GA64" s="653"/>
      <c r="GB64" s="653"/>
      <c r="GC64" s="653"/>
      <c r="GD64" s="653"/>
      <c r="GE64" s="653"/>
      <c r="GF64" s="653"/>
      <c r="GG64" s="653"/>
      <c r="GH64" s="653"/>
      <c r="GI64" s="653"/>
      <c r="GJ64" s="653"/>
      <c r="GK64" s="653"/>
      <c r="GL64" s="653"/>
      <c r="GM64" s="653"/>
      <c r="GN64" s="653"/>
    </row>
    <row r="65" spans="1:196" s="167" customFormat="1" ht="25.5" customHeight="1">
      <c r="A65" s="397" t="s">
        <v>174</v>
      </c>
      <c r="B65" s="396"/>
      <c r="C65" s="345" t="s">
        <v>7</v>
      </c>
      <c r="D65" s="649" t="s">
        <v>192</v>
      </c>
      <c r="E65" s="988"/>
      <c r="F65" s="650"/>
      <c r="G65" s="651"/>
      <c r="H65" s="652"/>
      <c r="I65" s="653"/>
      <c r="J65" s="653"/>
      <c r="K65" s="653"/>
      <c r="L65" s="653"/>
      <c r="M65" s="653"/>
      <c r="N65" s="653"/>
      <c r="O65" s="653"/>
      <c r="P65" s="653"/>
      <c r="Q65" s="653"/>
      <c r="R65" s="653"/>
      <c r="S65" s="653"/>
      <c r="T65" s="653"/>
      <c r="U65" s="653"/>
      <c r="V65" s="653"/>
      <c r="W65" s="653"/>
      <c r="X65" s="653"/>
      <c r="Y65" s="653"/>
      <c r="Z65" s="653"/>
      <c r="AA65" s="653"/>
      <c r="AB65" s="653"/>
      <c r="AC65" s="653"/>
      <c r="AD65" s="653"/>
      <c r="AE65" s="653"/>
      <c r="AF65" s="653"/>
      <c r="AG65" s="653"/>
      <c r="AH65" s="653"/>
      <c r="AI65" s="653"/>
      <c r="AJ65" s="653"/>
      <c r="AK65" s="653"/>
      <c r="AL65" s="653"/>
      <c r="AM65" s="653"/>
      <c r="AN65" s="653"/>
      <c r="AO65" s="653"/>
      <c r="AP65" s="653"/>
      <c r="AQ65" s="653"/>
      <c r="AR65" s="653"/>
      <c r="AS65" s="653"/>
      <c r="AT65" s="653"/>
      <c r="AU65" s="653"/>
      <c r="AV65" s="653"/>
      <c r="AW65" s="653"/>
      <c r="AX65" s="653"/>
      <c r="AY65" s="653"/>
      <c r="AZ65" s="653"/>
      <c r="BA65" s="653"/>
      <c r="BB65" s="653"/>
      <c r="BC65" s="653"/>
      <c r="BD65" s="653"/>
      <c r="BE65" s="653"/>
      <c r="BF65" s="653"/>
      <c r="BG65" s="653"/>
      <c r="BH65" s="653"/>
      <c r="BI65" s="653"/>
      <c r="BJ65" s="653"/>
      <c r="BK65" s="653"/>
      <c r="BL65" s="653"/>
      <c r="BM65" s="653"/>
      <c r="BN65" s="653"/>
      <c r="BO65" s="653"/>
      <c r="BP65" s="653"/>
      <c r="BQ65" s="653"/>
      <c r="BR65" s="653"/>
      <c r="BS65" s="653"/>
      <c r="BT65" s="653"/>
      <c r="BU65" s="653"/>
      <c r="BV65" s="653"/>
      <c r="BW65" s="653"/>
      <c r="BX65" s="653"/>
      <c r="BY65" s="653"/>
      <c r="BZ65" s="653"/>
      <c r="CA65" s="653"/>
      <c r="CB65" s="653"/>
      <c r="CC65" s="653"/>
      <c r="CD65" s="653"/>
      <c r="CE65" s="653"/>
      <c r="CF65" s="653"/>
      <c r="CG65" s="653"/>
      <c r="CH65" s="653"/>
      <c r="CI65" s="653"/>
      <c r="CJ65" s="653"/>
      <c r="CK65" s="653"/>
      <c r="CL65" s="653"/>
      <c r="CM65" s="653"/>
      <c r="CN65" s="653"/>
      <c r="CO65" s="653"/>
      <c r="CP65" s="653"/>
      <c r="CQ65" s="653"/>
      <c r="CR65" s="653"/>
      <c r="CS65" s="653"/>
      <c r="CT65" s="653"/>
      <c r="CU65" s="653"/>
      <c r="CV65" s="653"/>
      <c r="CW65" s="653"/>
      <c r="CX65" s="653"/>
      <c r="CY65" s="653"/>
      <c r="CZ65" s="653"/>
      <c r="DA65" s="653"/>
      <c r="DB65" s="653"/>
      <c r="DC65" s="653"/>
      <c r="DD65" s="653"/>
      <c r="DE65" s="653"/>
      <c r="DF65" s="653"/>
      <c r="DG65" s="653"/>
      <c r="DH65" s="653"/>
      <c r="DI65" s="653"/>
      <c r="DJ65" s="653"/>
      <c r="DK65" s="653"/>
      <c r="DL65" s="653"/>
      <c r="DM65" s="653"/>
      <c r="DN65" s="653"/>
      <c r="DO65" s="653"/>
      <c r="DP65" s="653"/>
      <c r="DQ65" s="653"/>
      <c r="DR65" s="653"/>
      <c r="DS65" s="653"/>
      <c r="DT65" s="653"/>
      <c r="DU65" s="653"/>
      <c r="DV65" s="653"/>
      <c r="DW65" s="653"/>
      <c r="DX65" s="653"/>
      <c r="DY65" s="653"/>
      <c r="DZ65" s="653"/>
      <c r="EA65" s="653"/>
      <c r="EB65" s="653"/>
      <c r="EC65" s="653"/>
      <c r="ED65" s="653"/>
      <c r="EE65" s="653"/>
      <c r="EF65" s="653"/>
      <c r="EG65" s="653"/>
      <c r="EH65" s="653"/>
      <c r="EI65" s="653"/>
      <c r="EJ65" s="653"/>
      <c r="EK65" s="653"/>
      <c r="EL65" s="653"/>
      <c r="EM65" s="653"/>
      <c r="EN65" s="653"/>
      <c r="EO65" s="653"/>
      <c r="EP65" s="653"/>
      <c r="EQ65" s="653"/>
      <c r="ER65" s="653"/>
      <c r="ES65" s="653"/>
      <c r="ET65" s="653"/>
      <c r="EU65" s="653"/>
      <c r="EV65" s="653"/>
      <c r="EW65" s="653"/>
      <c r="EX65" s="653"/>
      <c r="EY65" s="653"/>
      <c r="EZ65" s="653"/>
      <c r="FA65" s="653"/>
      <c r="FB65" s="653"/>
      <c r="FC65" s="653"/>
      <c r="FD65" s="653"/>
      <c r="FE65" s="653"/>
      <c r="FF65" s="653"/>
      <c r="FG65" s="653"/>
      <c r="FH65" s="653"/>
      <c r="FI65" s="653"/>
      <c r="FJ65" s="653"/>
      <c r="FK65" s="653"/>
      <c r="FL65" s="653"/>
      <c r="FM65" s="653"/>
      <c r="FN65" s="653"/>
      <c r="FO65" s="653"/>
      <c r="FP65" s="653"/>
      <c r="FQ65" s="653"/>
      <c r="FR65" s="653"/>
      <c r="FS65" s="653"/>
      <c r="FT65" s="653"/>
      <c r="FU65" s="653"/>
      <c r="FV65" s="653"/>
      <c r="FW65" s="653"/>
      <c r="FX65" s="653"/>
      <c r="FY65" s="653"/>
      <c r="FZ65" s="653"/>
      <c r="GA65" s="653"/>
      <c r="GB65" s="653"/>
      <c r="GC65" s="653"/>
      <c r="GD65" s="653"/>
      <c r="GE65" s="653"/>
      <c r="GF65" s="653"/>
      <c r="GG65" s="653"/>
      <c r="GH65" s="653"/>
      <c r="GI65" s="653"/>
      <c r="GJ65" s="653"/>
      <c r="GK65" s="653"/>
      <c r="GL65" s="653"/>
      <c r="GM65" s="653"/>
      <c r="GN65" s="653"/>
    </row>
    <row r="66" spans="1:196" s="167" customFormat="1" ht="25.5" customHeight="1">
      <c r="A66" s="397" t="s">
        <v>174</v>
      </c>
      <c r="B66" s="396"/>
      <c r="C66" s="348" t="s">
        <v>193</v>
      </c>
      <c r="D66" s="649" t="s">
        <v>192</v>
      </c>
      <c r="E66" s="988"/>
      <c r="F66" s="650"/>
      <c r="G66" s="651"/>
      <c r="H66" s="652"/>
      <c r="I66" s="653"/>
      <c r="J66" s="653"/>
      <c r="K66" s="653"/>
      <c r="L66" s="653"/>
      <c r="M66" s="653"/>
      <c r="N66" s="653"/>
      <c r="O66" s="653"/>
      <c r="P66" s="653"/>
      <c r="Q66" s="653"/>
      <c r="R66" s="653"/>
      <c r="S66" s="653"/>
      <c r="T66" s="653"/>
      <c r="U66" s="653"/>
      <c r="V66" s="653"/>
      <c r="W66" s="653"/>
      <c r="X66" s="653"/>
      <c r="Y66" s="653"/>
      <c r="Z66" s="653"/>
      <c r="AA66" s="653"/>
      <c r="AB66" s="653"/>
      <c r="AC66" s="653"/>
      <c r="AD66" s="653"/>
      <c r="AE66" s="653"/>
      <c r="AF66" s="653"/>
      <c r="AG66" s="653"/>
      <c r="AH66" s="653"/>
      <c r="AI66" s="653"/>
      <c r="AJ66" s="653"/>
      <c r="AK66" s="653"/>
      <c r="AL66" s="653"/>
      <c r="AM66" s="653"/>
      <c r="AN66" s="653"/>
      <c r="AO66" s="653"/>
      <c r="AP66" s="653"/>
      <c r="AQ66" s="653"/>
      <c r="AR66" s="653"/>
      <c r="AS66" s="653"/>
      <c r="AT66" s="653"/>
      <c r="AU66" s="653"/>
      <c r="AV66" s="653"/>
      <c r="AW66" s="653"/>
      <c r="AX66" s="653"/>
      <c r="AY66" s="653"/>
      <c r="AZ66" s="653"/>
      <c r="BA66" s="653"/>
      <c r="BB66" s="653"/>
      <c r="BC66" s="653"/>
      <c r="BD66" s="653"/>
      <c r="BE66" s="653"/>
      <c r="BF66" s="653"/>
      <c r="BG66" s="653"/>
      <c r="BH66" s="653"/>
      <c r="BI66" s="653"/>
      <c r="BJ66" s="653"/>
      <c r="BK66" s="653"/>
      <c r="BL66" s="653"/>
      <c r="BM66" s="653"/>
      <c r="BN66" s="653"/>
      <c r="BO66" s="653"/>
      <c r="BP66" s="653"/>
      <c r="BQ66" s="653"/>
      <c r="BR66" s="653"/>
      <c r="BS66" s="653"/>
      <c r="BT66" s="653"/>
      <c r="BU66" s="653"/>
      <c r="BV66" s="653"/>
      <c r="BW66" s="653"/>
      <c r="BX66" s="653"/>
      <c r="BY66" s="653"/>
      <c r="BZ66" s="653"/>
      <c r="CA66" s="653"/>
      <c r="CB66" s="653"/>
      <c r="CC66" s="653"/>
      <c r="CD66" s="653"/>
      <c r="CE66" s="653"/>
      <c r="CF66" s="653"/>
      <c r="CG66" s="653"/>
      <c r="CH66" s="653"/>
      <c r="CI66" s="653"/>
      <c r="CJ66" s="653"/>
      <c r="CK66" s="653"/>
      <c r="CL66" s="653"/>
      <c r="CM66" s="653"/>
      <c r="CN66" s="653"/>
      <c r="CO66" s="653"/>
      <c r="CP66" s="653"/>
      <c r="CQ66" s="653"/>
      <c r="CR66" s="653"/>
      <c r="CS66" s="653"/>
      <c r="CT66" s="653"/>
      <c r="CU66" s="653"/>
      <c r="CV66" s="653"/>
      <c r="CW66" s="653"/>
      <c r="CX66" s="653"/>
      <c r="CY66" s="653"/>
      <c r="CZ66" s="653"/>
      <c r="DA66" s="653"/>
      <c r="DB66" s="653"/>
      <c r="DC66" s="653"/>
      <c r="DD66" s="653"/>
      <c r="DE66" s="653"/>
      <c r="DF66" s="653"/>
      <c r="DG66" s="653"/>
      <c r="DH66" s="653"/>
      <c r="DI66" s="653"/>
      <c r="DJ66" s="653"/>
      <c r="DK66" s="653"/>
      <c r="DL66" s="653"/>
      <c r="DM66" s="653"/>
      <c r="DN66" s="653"/>
      <c r="DO66" s="653"/>
      <c r="DP66" s="653"/>
      <c r="DQ66" s="653"/>
      <c r="DR66" s="653"/>
      <c r="DS66" s="653"/>
      <c r="DT66" s="653"/>
      <c r="DU66" s="653"/>
      <c r="DV66" s="653"/>
      <c r="DW66" s="653"/>
      <c r="DX66" s="653"/>
      <c r="DY66" s="653"/>
      <c r="DZ66" s="653"/>
      <c r="EA66" s="653"/>
      <c r="EB66" s="653"/>
      <c r="EC66" s="653"/>
      <c r="ED66" s="653"/>
      <c r="EE66" s="653"/>
      <c r="EF66" s="653"/>
      <c r="EG66" s="653"/>
      <c r="EH66" s="653"/>
      <c r="EI66" s="653"/>
      <c r="EJ66" s="653"/>
      <c r="EK66" s="653"/>
      <c r="EL66" s="653"/>
      <c r="EM66" s="653"/>
      <c r="EN66" s="653"/>
      <c r="EO66" s="653"/>
      <c r="EP66" s="653"/>
      <c r="EQ66" s="653"/>
      <c r="ER66" s="653"/>
      <c r="ES66" s="653"/>
      <c r="ET66" s="653"/>
      <c r="EU66" s="653"/>
      <c r="EV66" s="653"/>
      <c r="EW66" s="653"/>
      <c r="EX66" s="653"/>
      <c r="EY66" s="653"/>
      <c r="EZ66" s="653"/>
      <c r="FA66" s="653"/>
      <c r="FB66" s="653"/>
      <c r="FC66" s="653"/>
      <c r="FD66" s="653"/>
      <c r="FE66" s="653"/>
      <c r="FF66" s="653"/>
      <c r="FG66" s="653"/>
      <c r="FH66" s="653"/>
      <c r="FI66" s="653"/>
      <c r="FJ66" s="653"/>
      <c r="FK66" s="653"/>
      <c r="FL66" s="653"/>
      <c r="FM66" s="653"/>
      <c r="FN66" s="653"/>
      <c r="FO66" s="653"/>
      <c r="FP66" s="653"/>
      <c r="FQ66" s="653"/>
      <c r="FR66" s="653"/>
      <c r="FS66" s="653"/>
      <c r="FT66" s="653"/>
      <c r="FU66" s="653"/>
      <c r="FV66" s="653"/>
      <c r="FW66" s="653"/>
      <c r="FX66" s="653"/>
      <c r="FY66" s="653"/>
      <c r="FZ66" s="653"/>
      <c r="GA66" s="653"/>
      <c r="GB66" s="653"/>
      <c r="GC66" s="653"/>
      <c r="GD66" s="653"/>
      <c r="GE66" s="653"/>
      <c r="GF66" s="653"/>
      <c r="GG66" s="653"/>
      <c r="GH66" s="653"/>
      <c r="GI66" s="653"/>
      <c r="GJ66" s="653"/>
      <c r="GK66" s="653"/>
      <c r="GL66" s="653"/>
      <c r="GM66" s="653"/>
      <c r="GN66" s="653"/>
    </row>
    <row r="67" spans="1:196" s="167" customFormat="1" ht="63.75" customHeight="1">
      <c r="A67" s="397" t="s">
        <v>174</v>
      </c>
      <c r="B67" s="396"/>
      <c r="C67" s="347" t="s">
        <v>194</v>
      </c>
      <c r="D67" s="649" t="s">
        <v>192</v>
      </c>
      <c r="E67" s="988"/>
      <c r="F67" s="650"/>
      <c r="G67" s="651"/>
      <c r="H67" s="652"/>
      <c r="I67" s="653"/>
      <c r="J67" s="653"/>
      <c r="K67" s="653"/>
      <c r="L67" s="653"/>
      <c r="M67" s="653"/>
      <c r="N67" s="653"/>
      <c r="O67" s="653"/>
      <c r="P67" s="653"/>
      <c r="Q67" s="653"/>
      <c r="R67" s="653"/>
      <c r="S67" s="653"/>
      <c r="T67" s="653"/>
      <c r="U67" s="653"/>
      <c r="V67" s="653"/>
      <c r="W67" s="653"/>
      <c r="X67" s="653"/>
      <c r="Y67" s="653"/>
      <c r="Z67" s="653"/>
      <c r="AA67" s="653"/>
      <c r="AB67" s="653"/>
      <c r="AC67" s="653"/>
      <c r="AD67" s="653"/>
      <c r="AE67" s="653"/>
      <c r="AF67" s="653"/>
      <c r="AG67" s="653"/>
      <c r="AH67" s="653"/>
      <c r="AI67" s="653"/>
      <c r="AJ67" s="653"/>
      <c r="AK67" s="653"/>
      <c r="AL67" s="653"/>
      <c r="AM67" s="653"/>
      <c r="AN67" s="653"/>
      <c r="AO67" s="653"/>
      <c r="AP67" s="653"/>
      <c r="AQ67" s="653"/>
      <c r="AR67" s="653"/>
      <c r="AS67" s="653"/>
      <c r="AT67" s="653"/>
      <c r="AU67" s="653"/>
      <c r="AV67" s="653"/>
      <c r="AW67" s="653"/>
      <c r="AX67" s="653"/>
      <c r="AY67" s="653"/>
      <c r="AZ67" s="653"/>
      <c r="BA67" s="653"/>
      <c r="BB67" s="653"/>
      <c r="BC67" s="653"/>
      <c r="BD67" s="653"/>
      <c r="BE67" s="653"/>
      <c r="BF67" s="653"/>
      <c r="BG67" s="653"/>
      <c r="BH67" s="653"/>
      <c r="BI67" s="653"/>
      <c r="BJ67" s="653"/>
      <c r="BK67" s="653"/>
      <c r="BL67" s="653"/>
      <c r="BM67" s="653"/>
      <c r="BN67" s="653"/>
      <c r="BO67" s="653"/>
      <c r="BP67" s="653"/>
      <c r="BQ67" s="653"/>
      <c r="BR67" s="653"/>
      <c r="BS67" s="653"/>
      <c r="BT67" s="653"/>
      <c r="BU67" s="653"/>
      <c r="BV67" s="653"/>
      <c r="BW67" s="653"/>
      <c r="BX67" s="653"/>
      <c r="BY67" s="653"/>
      <c r="BZ67" s="653"/>
      <c r="CA67" s="653"/>
      <c r="CB67" s="653"/>
      <c r="CC67" s="653"/>
      <c r="CD67" s="653"/>
      <c r="CE67" s="653"/>
      <c r="CF67" s="653"/>
      <c r="CG67" s="653"/>
      <c r="CH67" s="653"/>
      <c r="CI67" s="653"/>
      <c r="CJ67" s="653"/>
      <c r="CK67" s="653"/>
      <c r="CL67" s="653"/>
      <c r="CM67" s="653"/>
      <c r="CN67" s="653"/>
      <c r="CO67" s="653"/>
      <c r="CP67" s="653"/>
      <c r="CQ67" s="653"/>
      <c r="CR67" s="653"/>
      <c r="CS67" s="653"/>
      <c r="CT67" s="653"/>
      <c r="CU67" s="653"/>
      <c r="CV67" s="653"/>
      <c r="CW67" s="653"/>
      <c r="CX67" s="653"/>
      <c r="CY67" s="653"/>
      <c r="CZ67" s="653"/>
      <c r="DA67" s="653"/>
      <c r="DB67" s="653"/>
      <c r="DC67" s="653"/>
      <c r="DD67" s="653"/>
      <c r="DE67" s="653"/>
      <c r="DF67" s="653"/>
      <c r="DG67" s="653"/>
      <c r="DH67" s="653"/>
      <c r="DI67" s="653"/>
      <c r="DJ67" s="653"/>
      <c r="DK67" s="653"/>
      <c r="DL67" s="653"/>
      <c r="DM67" s="653"/>
      <c r="DN67" s="653"/>
      <c r="DO67" s="653"/>
      <c r="DP67" s="653"/>
      <c r="DQ67" s="653"/>
      <c r="DR67" s="653"/>
      <c r="DS67" s="653"/>
      <c r="DT67" s="653"/>
      <c r="DU67" s="653"/>
      <c r="DV67" s="653"/>
      <c r="DW67" s="653"/>
      <c r="DX67" s="653"/>
      <c r="DY67" s="653"/>
      <c r="DZ67" s="653"/>
      <c r="EA67" s="653"/>
      <c r="EB67" s="653"/>
      <c r="EC67" s="653"/>
      <c r="ED67" s="653"/>
      <c r="EE67" s="653"/>
      <c r="EF67" s="653"/>
      <c r="EG67" s="653"/>
      <c r="EH67" s="653"/>
      <c r="EI67" s="653"/>
      <c r="EJ67" s="653"/>
      <c r="EK67" s="653"/>
      <c r="EL67" s="653"/>
      <c r="EM67" s="653"/>
      <c r="EN67" s="653"/>
      <c r="EO67" s="653"/>
      <c r="EP67" s="653"/>
      <c r="EQ67" s="653"/>
      <c r="ER67" s="653"/>
      <c r="ES67" s="653"/>
      <c r="ET67" s="653"/>
      <c r="EU67" s="653"/>
      <c r="EV67" s="653"/>
      <c r="EW67" s="653"/>
      <c r="EX67" s="653"/>
      <c r="EY67" s="653"/>
      <c r="EZ67" s="653"/>
      <c r="FA67" s="653"/>
      <c r="FB67" s="653"/>
      <c r="FC67" s="653"/>
      <c r="FD67" s="653"/>
      <c r="FE67" s="653"/>
      <c r="FF67" s="653"/>
      <c r="FG67" s="653"/>
      <c r="FH67" s="653"/>
      <c r="FI67" s="653"/>
      <c r="FJ67" s="653"/>
      <c r="FK67" s="653"/>
      <c r="FL67" s="653"/>
      <c r="FM67" s="653"/>
      <c r="FN67" s="653"/>
      <c r="FO67" s="653"/>
      <c r="FP67" s="653"/>
      <c r="FQ67" s="653"/>
      <c r="FR67" s="653"/>
      <c r="FS67" s="653"/>
      <c r="FT67" s="653"/>
      <c r="FU67" s="653"/>
      <c r="FV67" s="653"/>
      <c r="FW67" s="653"/>
      <c r="FX67" s="653"/>
      <c r="FY67" s="653"/>
      <c r="FZ67" s="653"/>
      <c r="GA67" s="653"/>
      <c r="GB67" s="653"/>
      <c r="GC67" s="653"/>
      <c r="GD67" s="653"/>
      <c r="GE67" s="653"/>
      <c r="GF67" s="653"/>
      <c r="GG67" s="653"/>
      <c r="GH67" s="653"/>
      <c r="GI67" s="653"/>
      <c r="GJ67" s="653"/>
      <c r="GK67" s="653"/>
      <c r="GL67" s="653"/>
      <c r="GM67" s="653"/>
      <c r="GN67" s="653"/>
    </row>
    <row r="68" spans="1:196" s="167" customFormat="1" ht="12.75">
      <c r="A68" s="397"/>
      <c r="B68" s="396"/>
      <c r="C68" s="347"/>
      <c r="D68" s="649"/>
      <c r="E68" s="988"/>
      <c r="F68" s="650"/>
      <c r="G68" s="651"/>
      <c r="H68" s="652"/>
      <c r="I68" s="653"/>
      <c r="J68" s="653"/>
      <c r="K68" s="653"/>
      <c r="L68" s="653"/>
      <c r="M68" s="653"/>
      <c r="N68" s="653"/>
      <c r="O68" s="653"/>
      <c r="P68" s="653"/>
      <c r="Q68" s="653"/>
      <c r="R68" s="653"/>
      <c r="S68" s="653"/>
      <c r="T68" s="653"/>
      <c r="U68" s="653"/>
      <c r="V68" s="653"/>
      <c r="W68" s="653"/>
      <c r="X68" s="653"/>
      <c r="Y68" s="653"/>
      <c r="Z68" s="653"/>
      <c r="AA68" s="653"/>
      <c r="AB68" s="653"/>
      <c r="AC68" s="653"/>
      <c r="AD68" s="653"/>
      <c r="AE68" s="653"/>
      <c r="AF68" s="653"/>
      <c r="AG68" s="653"/>
      <c r="AH68" s="653"/>
      <c r="AI68" s="653"/>
      <c r="AJ68" s="653"/>
      <c r="AK68" s="653"/>
      <c r="AL68" s="653"/>
      <c r="AM68" s="653"/>
      <c r="AN68" s="653"/>
      <c r="AO68" s="653"/>
      <c r="AP68" s="653"/>
      <c r="AQ68" s="653"/>
      <c r="AR68" s="653"/>
      <c r="AS68" s="653"/>
      <c r="AT68" s="653"/>
      <c r="AU68" s="653"/>
      <c r="AV68" s="653"/>
      <c r="AW68" s="653"/>
      <c r="AX68" s="653"/>
      <c r="AY68" s="653"/>
      <c r="AZ68" s="653"/>
      <c r="BA68" s="653"/>
      <c r="BB68" s="653"/>
      <c r="BC68" s="653"/>
      <c r="BD68" s="653"/>
      <c r="BE68" s="653"/>
      <c r="BF68" s="653"/>
      <c r="BG68" s="653"/>
      <c r="BH68" s="653"/>
      <c r="BI68" s="653"/>
      <c r="BJ68" s="653"/>
      <c r="BK68" s="653"/>
      <c r="BL68" s="653"/>
      <c r="BM68" s="653"/>
      <c r="BN68" s="653"/>
      <c r="BO68" s="653"/>
      <c r="BP68" s="653"/>
      <c r="BQ68" s="653"/>
      <c r="BR68" s="653"/>
      <c r="BS68" s="653"/>
      <c r="BT68" s="653"/>
      <c r="BU68" s="653"/>
      <c r="BV68" s="653"/>
      <c r="BW68" s="653"/>
      <c r="BX68" s="653"/>
      <c r="BY68" s="653"/>
      <c r="BZ68" s="653"/>
      <c r="CA68" s="653"/>
      <c r="CB68" s="653"/>
      <c r="CC68" s="653"/>
      <c r="CD68" s="653"/>
      <c r="CE68" s="653"/>
      <c r="CF68" s="653"/>
      <c r="CG68" s="653"/>
      <c r="CH68" s="653"/>
      <c r="CI68" s="653"/>
      <c r="CJ68" s="653"/>
      <c r="CK68" s="653"/>
      <c r="CL68" s="653"/>
      <c r="CM68" s="653"/>
      <c r="CN68" s="653"/>
      <c r="CO68" s="653"/>
      <c r="CP68" s="653"/>
      <c r="CQ68" s="653"/>
      <c r="CR68" s="653"/>
      <c r="CS68" s="653"/>
      <c r="CT68" s="653"/>
      <c r="CU68" s="653"/>
      <c r="CV68" s="653"/>
      <c r="CW68" s="653"/>
      <c r="CX68" s="653"/>
      <c r="CY68" s="653"/>
      <c r="CZ68" s="653"/>
      <c r="DA68" s="653"/>
      <c r="DB68" s="653"/>
      <c r="DC68" s="653"/>
      <c r="DD68" s="653"/>
      <c r="DE68" s="653"/>
      <c r="DF68" s="653"/>
      <c r="DG68" s="653"/>
      <c r="DH68" s="653"/>
      <c r="DI68" s="653"/>
      <c r="DJ68" s="653"/>
      <c r="DK68" s="653"/>
      <c r="DL68" s="653"/>
      <c r="DM68" s="653"/>
      <c r="DN68" s="653"/>
      <c r="DO68" s="653"/>
      <c r="DP68" s="653"/>
      <c r="DQ68" s="653"/>
      <c r="DR68" s="653"/>
      <c r="DS68" s="653"/>
      <c r="DT68" s="653"/>
      <c r="DU68" s="653"/>
      <c r="DV68" s="653"/>
      <c r="DW68" s="653"/>
      <c r="DX68" s="653"/>
      <c r="DY68" s="653"/>
      <c r="DZ68" s="653"/>
      <c r="EA68" s="653"/>
      <c r="EB68" s="653"/>
      <c r="EC68" s="653"/>
      <c r="ED68" s="653"/>
      <c r="EE68" s="653"/>
      <c r="EF68" s="653"/>
      <c r="EG68" s="653"/>
      <c r="EH68" s="653"/>
      <c r="EI68" s="653"/>
      <c r="EJ68" s="653"/>
      <c r="EK68" s="653"/>
      <c r="EL68" s="653"/>
      <c r="EM68" s="653"/>
      <c r="EN68" s="653"/>
      <c r="EO68" s="653"/>
      <c r="EP68" s="653"/>
      <c r="EQ68" s="653"/>
      <c r="ER68" s="653"/>
      <c r="ES68" s="653"/>
      <c r="ET68" s="653"/>
      <c r="EU68" s="653"/>
      <c r="EV68" s="653"/>
      <c r="EW68" s="653"/>
      <c r="EX68" s="653"/>
      <c r="EY68" s="653"/>
      <c r="EZ68" s="653"/>
      <c r="FA68" s="653"/>
      <c r="FB68" s="653"/>
      <c r="FC68" s="653"/>
      <c r="FD68" s="653"/>
      <c r="FE68" s="653"/>
      <c r="FF68" s="653"/>
      <c r="FG68" s="653"/>
      <c r="FH68" s="653"/>
      <c r="FI68" s="653"/>
      <c r="FJ68" s="653"/>
      <c r="FK68" s="653"/>
      <c r="FL68" s="653"/>
      <c r="FM68" s="653"/>
      <c r="FN68" s="653"/>
      <c r="FO68" s="653"/>
      <c r="FP68" s="653"/>
      <c r="FQ68" s="653"/>
      <c r="FR68" s="653"/>
      <c r="FS68" s="653"/>
      <c r="FT68" s="653"/>
      <c r="FU68" s="653"/>
      <c r="FV68" s="653"/>
      <c r="FW68" s="653"/>
      <c r="FX68" s="653"/>
      <c r="FY68" s="653"/>
      <c r="FZ68" s="653"/>
      <c r="GA68" s="653"/>
      <c r="GB68" s="653"/>
      <c r="GC68" s="653"/>
      <c r="GD68" s="653"/>
      <c r="GE68" s="653"/>
      <c r="GF68" s="653"/>
      <c r="GG68" s="653"/>
      <c r="GH68" s="653"/>
      <c r="GI68" s="653"/>
      <c r="GJ68" s="653"/>
      <c r="GK68" s="653"/>
      <c r="GL68" s="653"/>
      <c r="GM68" s="653"/>
      <c r="GN68" s="653"/>
    </row>
    <row r="69" spans="1:196" s="167" customFormat="1" ht="25.5" customHeight="1">
      <c r="A69" s="397" t="s">
        <v>174</v>
      </c>
      <c r="B69" s="396"/>
      <c r="C69" s="348" t="s">
        <v>8</v>
      </c>
      <c r="D69" s="649" t="s">
        <v>192</v>
      </c>
      <c r="E69" s="988"/>
      <c r="F69" s="650"/>
      <c r="G69" s="651"/>
      <c r="H69" s="652"/>
      <c r="I69" s="653"/>
      <c r="J69" s="653"/>
      <c r="K69" s="653"/>
      <c r="L69" s="653"/>
      <c r="M69" s="653"/>
      <c r="N69" s="653"/>
      <c r="O69" s="653"/>
      <c r="P69" s="653"/>
      <c r="Q69" s="653"/>
      <c r="R69" s="653"/>
      <c r="S69" s="653"/>
      <c r="T69" s="653"/>
      <c r="U69" s="653"/>
      <c r="V69" s="653"/>
      <c r="W69" s="653"/>
      <c r="X69" s="653"/>
      <c r="Y69" s="653"/>
      <c r="Z69" s="653"/>
      <c r="AA69" s="653"/>
      <c r="AB69" s="653"/>
      <c r="AC69" s="653"/>
      <c r="AD69" s="653"/>
      <c r="AE69" s="653"/>
      <c r="AF69" s="653"/>
      <c r="AG69" s="653"/>
      <c r="AH69" s="653"/>
      <c r="AI69" s="653"/>
      <c r="AJ69" s="653"/>
      <c r="AK69" s="653"/>
      <c r="AL69" s="653"/>
      <c r="AM69" s="653"/>
      <c r="AN69" s="653"/>
      <c r="AO69" s="653"/>
      <c r="AP69" s="653"/>
      <c r="AQ69" s="653"/>
      <c r="AR69" s="653"/>
      <c r="AS69" s="653"/>
      <c r="AT69" s="653"/>
      <c r="AU69" s="653"/>
      <c r="AV69" s="653"/>
      <c r="AW69" s="653"/>
      <c r="AX69" s="653"/>
      <c r="AY69" s="653"/>
      <c r="AZ69" s="653"/>
      <c r="BA69" s="653"/>
      <c r="BB69" s="653"/>
      <c r="BC69" s="653"/>
      <c r="BD69" s="653"/>
      <c r="BE69" s="653"/>
      <c r="BF69" s="653"/>
      <c r="BG69" s="653"/>
      <c r="BH69" s="653"/>
      <c r="BI69" s="653"/>
      <c r="BJ69" s="653"/>
      <c r="BK69" s="653"/>
      <c r="BL69" s="653"/>
      <c r="BM69" s="653"/>
      <c r="BN69" s="653"/>
      <c r="BO69" s="653"/>
      <c r="BP69" s="653"/>
      <c r="BQ69" s="653"/>
      <c r="BR69" s="653"/>
      <c r="BS69" s="653"/>
      <c r="BT69" s="653"/>
      <c r="BU69" s="653"/>
      <c r="BV69" s="653"/>
      <c r="BW69" s="653"/>
      <c r="BX69" s="653"/>
      <c r="BY69" s="653"/>
      <c r="BZ69" s="653"/>
      <c r="CA69" s="653"/>
      <c r="CB69" s="653"/>
      <c r="CC69" s="653"/>
      <c r="CD69" s="653"/>
      <c r="CE69" s="653"/>
      <c r="CF69" s="653"/>
      <c r="CG69" s="653"/>
      <c r="CH69" s="653"/>
      <c r="CI69" s="653"/>
      <c r="CJ69" s="653"/>
      <c r="CK69" s="653"/>
      <c r="CL69" s="653"/>
      <c r="CM69" s="653"/>
      <c r="CN69" s="653"/>
      <c r="CO69" s="653"/>
      <c r="CP69" s="653"/>
      <c r="CQ69" s="653"/>
      <c r="CR69" s="653"/>
      <c r="CS69" s="653"/>
      <c r="CT69" s="653"/>
      <c r="CU69" s="653"/>
      <c r="CV69" s="653"/>
      <c r="CW69" s="653"/>
      <c r="CX69" s="653"/>
      <c r="CY69" s="653"/>
      <c r="CZ69" s="653"/>
      <c r="DA69" s="653"/>
      <c r="DB69" s="653"/>
      <c r="DC69" s="653"/>
      <c r="DD69" s="653"/>
      <c r="DE69" s="653"/>
      <c r="DF69" s="653"/>
      <c r="DG69" s="653"/>
      <c r="DH69" s="653"/>
      <c r="DI69" s="653"/>
      <c r="DJ69" s="653"/>
      <c r="DK69" s="653"/>
      <c r="DL69" s="653"/>
      <c r="DM69" s="653"/>
      <c r="DN69" s="653"/>
      <c r="DO69" s="653"/>
      <c r="DP69" s="653"/>
      <c r="DQ69" s="653"/>
      <c r="DR69" s="653"/>
      <c r="DS69" s="653"/>
      <c r="DT69" s="653"/>
      <c r="DU69" s="653"/>
      <c r="DV69" s="653"/>
      <c r="DW69" s="653"/>
      <c r="DX69" s="653"/>
      <c r="DY69" s="653"/>
      <c r="DZ69" s="653"/>
      <c r="EA69" s="653"/>
      <c r="EB69" s="653"/>
      <c r="EC69" s="653"/>
      <c r="ED69" s="653"/>
      <c r="EE69" s="653"/>
      <c r="EF69" s="653"/>
      <c r="EG69" s="653"/>
      <c r="EH69" s="653"/>
      <c r="EI69" s="653"/>
      <c r="EJ69" s="653"/>
      <c r="EK69" s="653"/>
      <c r="EL69" s="653"/>
      <c r="EM69" s="653"/>
      <c r="EN69" s="653"/>
      <c r="EO69" s="653"/>
      <c r="EP69" s="653"/>
      <c r="EQ69" s="653"/>
      <c r="ER69" s="653"/>
      <c r="ES69" s="653"/>
      <c r="ET69" s="653"/>
      <c r="EU69" s="653"/>
      <c r="EV69" s="653"/>
      <c r="EW69" s="653"/>
      <c r="EX69" s="653"/>
      <c r="EY69" s="653"/>
      <c r="EZ69" s="653"/>
      <c r="FA69" s="653"/>
      <c r="FB69" s="653"/>
      <c r="FC69" s="653"/>
      <c r="FD69" s="653"/>
      <c r="FE69" s="653"/>
      <c r="FF69" s="653"/>
      <c r="FG69" s="653"/>
      <c r="FH69" s="653"/>
      <c r="FI69" s="653"/>
      <c r="FJ69" s="653"/>
      <c r="FK69" s="653"/>
      <c r="FL69" s="653"/>
      <c r="FM69" s="653"/>
      <c r="FN69" s="653"/>
      <c r="FO69" s="653"/>
      <c r="FP69" s="653"/>
      <c r="FQ69" s="653"/>
      <c r="FR69" s="653"/>
      <c r="FS69" s="653"/>
      <c r="FT69" s="653"/>
      <c r="FU69" s="653"/>
      <c r="FV69" s="653"/>
      <c r="FW69" s="653"/>
      <c r="FX69" s="653"/>
      <c r="FY69" s="653"/>
      <c r="FZ69" s="653"/>
      <c r="GA69" s="653"/>
      <c r="GB69" s="653"/>
      <c r="GC69" s="653"/>
      <c r="GD69" s="653"/>
      <c r="GE69" s="653"/>
      <c r="GF69" s="653"/>
      <c r="GG69" s="653"/>
      <c r="GH69" s="653"/>
      <c r="GI69" s="653"/>
      <c r="GJ69" s="653"/>
      <c r="GK69" s="653"/>
      <c r="GL69" s="653"/>
      <c r="GM69" s="653"/>
      <c r="GN69" s="653"/>
    </row>
    <row r="70" spans="1:196" s="167" customFormat="1" ht="51" customHeight="1">
      <c r="A70" s="397" t="s">
        <v>174</v>
      </c>
      <c r="B70" s="396"/>
      <c r="C70" s="347" t="s">
        <v>195</v>
      </c>
      <c r="D70" s="649" t="s">
        <v>192</v>
      </c>
      <c r="E70" s="988"/>
      <c r="F70" s="650"/>
      <c r="G70" s="651"/>
      <c r="H70" s="652"/>
      <c r="I70" s="653"/>
      <c r="J70" s="653"/>
      <c r="K70" s="653"/>
      <c r="L70" s="653"/>
      <c r="M70" s="653"/>
      <c r="N70" s="653"/>
      <c r="O70" s="653"/>
      <c r="P70" s="653"/>
      <c r="Q70" s="653"/>
      <c r="R70" s="653"/>
      <c r="S70" s="653"/>
      <c r="T70" s="653"/>
      <c r="U70" s="653"/>
      <c r="V70" s="653"/>
      <c r="W70" s="653"/>
      <c r="X70" s="653"/>
      <c r="Y70" s="653"/>
      <c r="Z70" s="653"/>
      <c r="AA70" s="653"/>
      <c r="AB70" s="653"/>
      <c r="AC70" s="653"/>
      <c r="AD70" s="653"/>
      <c r="AE70" s="653"/>
      <c r="AF70" s="653"/>
      <c r="AG70" s="653"/>
      <c r="AH70" s="653"/>
      <c r="AI70" s="653"/>
      <c r="AJ70" s="653"/>
      <c r="AK70" s="653"/>
      <c r="AL70" s="653"/>
      <c r="AM70" s="653"/>
      <c r="AN70" s="653"/>
      <c r="AO70" s="653"/>
      <c r="AP70" s="653"/>
      <c r="AQ70" s="653"/>
      <c r="AR70" s="653"/>
      <c r="AS70" s="653"/>
      <c r="AT70" s="653"/>
      <c r="AU70" s="653"/>
      <c r="AV70" s="653"/>
      <c r="AW70" s="653"/>
      <c r="AX70" s="653"/>
      <c r="AY70" s="653"/>
      <c r="AZ70" s="653"/>
      <c r="BA70" s="653"/>
      <c r="BB70" s="653"/>
      <c r="BC70" s="653"/>
      <c r="BD70" s="653"/>
      <c r="BE70" s="653"/>
      <c r="BF70" s="653"/>
      <c r="BG70" s="653"/>
      <c r="BH70" s="653"/>
      <c r="BI70" s="653"/>
      <c r="BJ70" s="653"/>
      <c r="BK70" s="653"/>
      <c r="BL70" s="653"/>
      <c r="BM70" s="653"/>
      <c r="BN70" s="653"/>
      <c r="BO70" s="653"/>
      <c r="BP70" s="653"/>
      <c r="BQ70" s="653"/>
      <c r="BR70" s="653"/>
      <c r="BS70" s="653"/>
      <c r="BT70" s="653"/>
      <c r="BU70" s="653"/>
      <c r="BV70" s="653"/>
      <c r="BW70" s="653"/>
      <c r="BX70" s="653"/>
      <c r="BY70" s="653"/>
      <c r="BZ70" s="653"/>
      <c r="CA70" s="653"/>
      <c r="CB70" s="653"/>
      <c r="CC70" s="653"/>
      <c r="CD70" s="653"/>
      <c r="CE70" s="653"/>
      <c r="CF70" s="653"/>
      <c r="CG70" s="653"/>
      <c r="CH70" s="653"/>
      <c r="CI70" s="653"/>
      <c r="CJ70" s="653"/>
      <c r="CK70" s="653"/>
      <c r="CL70" s="653"/>
      <c r="CM70" s="653"/>
      <c r="CN70" s="653"/>
      <c r="CO70" s="653"/>
      <c r="CP70" s="653"/>
      <c r="CQ70" s="653"/>
      <c r="CR70" s="653"/>
      <c r="CS70" s="653"/>
      <c r="CT70" s="653"/>
      <c r="CU70" s="653"/>
      <c r="CV70" s="653"/>
      <c r="CW70" s="653"/>
      <c r="CX70" s="653"/>
      <c r="CY70" s="653"/>
      <c r="CZ70" s="653"/>
      <c r="DA70" s="653"/>
      <c r="DB70" s="653"/>
      <c r="DC70" s="653"/>
      <c r="DD70" s="653"/>
      <c r="DE70" s="653"/>
      <c r="DF70" s="653"/>
      <c r="DG70" s="653"/>
      <c r="DH70" s="653"/>
      <c r="DI70" s="653"/>
      <c r="DJ70" s="653"/>
      <c r="DK70" s="653"/>
      <c r="DL70" s="653"/>
      <c r="DM70" s="653"/>
      <c r="DN70" s="653"/>
      <c r="DO70" s="653"/>
      <c r="DP70" s="653"/>
      <c r="DQ70" s="653"/>
      <c r="DR70" s="653"/>
      <c r="DS70" s="653"/>
      <c r="DT70" s="653"/>
      <c r="DU70" s="653"/>
      <c r="DV70" s="653"/>
      <c r="DW70" s="653"/>
      <c r="DX70" s="653"/>
      <c r="DY70" s="653"/>
      <c r="DZ70" s="653"/>
      <c r="EA70" s="653"/>
      <c r="EB70" s="653"/>
      <c r="EC70" s="653"/>
      <c r="ED70" s="653"/>
      <c r="EE70" s="653"/>
      <c r="EF70" s="653"/>
      <c r="EG70" s="653"/>
      <c r="EH70" s="653"/>
      <c r="EI70" s="653"/>
      <c r="EJ70" s="653"/>
      <c r="EK70" s="653"/>
      <c r="EL70" s="653"/>
      <c r="EM70" s="653"/>
      <c r="EN70" s="653"/>
      <c r="EO70" s="653"/>
      <c r="EP70" s="653"/>
      <c r="EQ70" s="653"/>
      <c r="ER70" s="653"/>
      <c r="ES70" s="653"/>
      <c r="ET70" s="653"/>
      <c r="EU70" s="653"/>
      <c r="EV70" s="653"/>
      <c r="EW70" s="653"/>
      <c r="EX70" s="653"/>
      <c r="EY70" s="653"/>
      <c r="EZ70" s="653"/>
      <c r="FA70" s="653"/>
      <c r="FB70" s="653"/>
      <c r="FC70" s="653"/>
      <c r="FD70" s="653"/>
      <c r="FE70" s="653"/>
      <c r="FF70" s="653"/>
      <c r="FG70" s="653"/>
      <c r="FH70" s="653"/>
      <c r="FI70" s="653"/>
      <c r="FJ70" s="653"/>
      <c r="FK70" s="653"/>
      <c r="FL70" s="653"/>
      <c r="FM70" s="653"/>
      <c r="FN70" s="653"/>
      <c r="FO70" s="653"/>
      <c r="FP70" s="653"/>
      <c r="FQ70" s="653"/>
      <c r="FR70" s="653"/>
      <c r="FS70" s="653"/>
      <c r="FT70" s="653"/>
      <c r="FU70" s="653"/>
      <c r="FV70" s="653"/>
      <c r="FW70" s="653"/>
      <c r="FX70" s="653"/>
      <c r="FY70" s="653"/>
      <c r="FZ70" s="653"/>
      <c r="GA70" s="653"/>
      <c r="GB70" s="653"/>
      <c r="GC70" s="653"/>
      <c r="GD70" s="653"/>
      <c r="GE70" s="653"/>
      <c r="GF70" s="653"/>
      <c r="GG70" s="653"/>
      <c r="GH70" s="653"/>
      <c r="GI70" s="653"/>
      <c r="GJ70" s="653"/>
      <c r="GK70" s="653"/>
      <c r="GL70" s="653"/>
      <c r="GM70" s="653"/>
      <c r="GN70" s="653"/>
    </row>
    <row r="71" spans="1:196" s="167" customFormat="1" ht="63.75" customHeight="1">
      <c r="A71" s="397" t="s">
        <v>174</v>
      </c>
      <c r="B71" s="396"/>
      <c r="C71" s="347" t="s">
        <v>196</v>
      </c>
      <c r="D71" s="649" t="s">
        <v>192</v>
      </c>
      <c r="E71" s="988"/>
      <c r="F71" s="650"/>
      <c r="G71" s="651"/>
      <c r="H71" s="652"/>
      <c r="I71" s="653"/>
      <c r="J71" s="653"/>
      <c r="K71" s="653"/>
      <c r="L71" s="653"/>
      <c r="M71" s="653"/>
      <c r="N71" s="653"/>
      <c r="O71" s="653"/>
      <c r="P71" s="653"/>
      <c r="Q71" s="653"/>
      <c r="R71" s="653"/>
      <c r="S71" s="653"/>
      <c r="T71" s="653"/>
      <c r="U71" s="653"/>
      <c r="V71" s="653"/>
      <c r="W71" s="653"/>
      <c r="X71" s="653"/>
      <c r="Y71" s="653"/>
      <c r="Z71" s="653"/>
      <c r="AA71" s="653"/>
      <c r="AB71" s="653"/>
      <c r="AC71" s="653"/>
      <c r="AD71" s="653"/>
      <c r="AE71" s="653"/>
      <c r="AF71" s="653"/>
      <c r="AG71" s="653"/>
      <c r="AH71" s="653"/>
      <c r="AI71" s="653"/>
      <c r="AJ71" s="653"/>
      <c r="AK71" s="653"/>
      <c r="AL71" s="653"/>
      <c r="AM71" s="653"/>
      <c r="AN71" s="653"/>
      <c r="AO71" s="653"/>
      <c r="AP71" s="653"/>
      <c r="AQ71" s="653"/>
      <c r="AR71" s="653"/>
      <c r="AS71" s="653"/>
      <c r="AT71" s="653"/>
      <c r="AU71" s="653"/>
      <c r="AV71" s="653"/>
      <c r="AW71" s="653"/>
      <c r="AX71" s="653"/>
      <c r="AY71" s="653"/>
      <c r="AZ71" s="653"/>
      <c r="BA71" s="653"/>
      <c r="BB71" s="653"/>
      <c r="BC71" s="653"/>
      <c r="BD71" s="653"/>
      <c r="BE71" s="653"/>
      <c r="BF71" s="653"/>
      <c r="BG71" s="653"/>
      <c r="BH71" s="653"/>
      <c r="BI71" s="653"/>
      <c r="BJ71" s="653"/>
      <c r="BK71" s="653"/>
      <c r="BL71" s="653"/>
      <c r="BM71" s="653"/>
      <c r="BN71" s="653"/>
      <c r="BO71" s="653"/>
      <c r="BP71" s="653"/>
      <c r="BQ71" s="653"/>
      <c r="BR71" s="653"/>
      <c r="BS71" s="653"/>
      <c r="BT71" s="653"/>
      <c r="BU71" s="653"/>
      <c r="BV71" s="653"/>
      <c r="BW71" s="653"/>
      <c r="BX71" s="653"/>
      <c r="BY71" s="653"/>
      <c r="BZ71" s="653"/>
      <c r="CA71" s="653"/>
      <c r="CB71" s="653"/>
      <c r="CC71" s="653"/>
      <c r="CD71" s="653"/>
      <c r="CE71" s="653"/>
      <c r="CF71" s="653"/>
      <c r="CG71" s="653"/>
      <c r="CH71" s="653"/>
      <c r="CI71" s="653"/>
      <c r="CJ71" s="653"/>
      <c r="CK71" s="653"/>
      <c r="CL71" s="653"/>
      <c r="CM71" s="653"/>
      <c r="CN71" s="653"/>
      <c r="CO71" s="653"/>
      <c r="CP71" s="653"/>
      <c r="CQ71" s="653"/>
      <c r="CR71" s="653"/>
      <c r="CS71" s="653"/>
      <c r="CT71" s="653"/>
      <c r="CU71" s="653"/>
      <c r="CV71" s="653"/>
      <c r="CW71" s="653"/>
      <c r="CX71" s="653"/>
      <c r="CY71" s="653"/>
      <c r="CZ71" s="653"/>
      <c r="DA71" s="653"/>
      <c r="DB71" s="653"/>
      <c r="DC71" s="653"/>
      <c r="DD71" s="653"/>
      <c r="DE71" s="653"/>
      <c r="DF71" s="653"/>
      <c r="DG71" s="653"/>
      <c r="DH71" s="653"/>
      <c r="DI71" s="653"/>
      <c r="DJ71" s="653"/>
      <c r="DK71" s="653"/>
      <c r="DL71" s="653"/>
      <c r="DM71" s="653"/>
      <c r="DN71" s="653"/>
      <c r="DO71" s="653"/>
      <c r="DP71" s="653"/>
      <c r="DQ71" s="653"/>
      <c r="DR71" s="653"/>
      <c r="DS71" s="653"/>
      <c r="DT71" s="653"/>
      <c r="DU71" s="653"/>
      <c r="DV71" s="653"/>
      <c r="DW71" s="653"/>
      <c r="DX71" s="653"/>
      <c r="DY71" s="653"/>
      <c r="DZ71" s="653"/>
      <c r="EA71" s="653"/>
      <c r="EB71" s="653"/>
      <c r="EC71" s="653"/>
      <c r="ED71" s="653"/>
      <c r="EE71" s="653"/>
      <c r="EF71" s="653"/>
      <c r="EG71" s="653"/>
      <c r="EH71" s="653"/>
      <c r="EI71" s="653"/>
      <c r="EJ71" s="653"/>
      <c r="EK71" s="653"/>
      <c r="EL71" s="653"/>
      <c r="EM71" s="653"/>
      <c r="EN71" s="653"/>
      <c r="EO71" s="653"/>
      <c r="EP71" s="653"/>
      <c r="EQ71" s="653"/>
      <c r="ER71" s="653"/>
      <c r="ES71" s="653"/>
      <c r="ET71" s="653"/>
      <c r="EU71" s="653"/>
      <c r="EV71" s="653"/>
      <c r="EW71" s="653"/>
      <c r="EX71" s="653"/>
      <c r="EY71" s="653"/>
      <c r="EZ71" s="653"/>
      <c r="FA71" s="653"/>
      <c r="FB71" s="653"/>
      <c r="FC71" s="653"/>
      <c r="FD71" s="653"/>
      <c r="FE71" s="653"/>
      <c r="FF71" s="653"/>
      <c r="FG71" s="653"/>
      <c r="FH71" s="653"/>
      <c r="FI71" s="653"/>
      <c r="FJ71" s="653"/>
      <c r="FK71" s="653"/>
      <c r="FL71" s="653"/>
      <c r="FM71" s="653"/>
      <c r="FN71" s="653"/>
      <c r="FO71" s="653"/>
      <c r="FP71" s="653"/>
      <c r="FQ71" s="653"/>
      <c r="FR71" s="653"/>
      <c r="FS71" s="653"/>
      <c r="FT71" s="653"/>
      <c r="FU71" s="653"/>
      <c r="FV71" s="653"/>
      <c r="FW71" s="653"/>
      <c r="FX71" s="653"/>
      <c r="FY71" s="653"/>
      <c r="FZ71" s="653"/>
      <c r="GA71" s="653"/>
      <c r="GB71" s="653"/>
      <c r="GC71" s="653"/>
      <c r="GD71" s="653"/>
      <c r="GE71" s="653"/>
      <c r="GF71" s="653"/>
      <c r="GG71" s="653"/>
      <c r="GH71" s="653"/>
      <c r="GI71" s="653"/>
      <c r="GJ71" s="653"/>
      <c r="GK71" s="653"/>
      <c r="GL71" s="653"/>
      <c r="GM71" s="653"/>
      <c r="GN71" s="653"/>
    </row>
    <row r="72" spans="1:196" s="167" customFormat="1" ht="12.75">
      <c r="A72" s="397"/>
      <c r="B72" s="396"/>
      <c r="C72" s="347"/>
      <c r="D72" s="649"/>
      <c r="E72" s="988"/>
      <c r="F72" s="650"/>
      <c r="G72" s="651"/>
      <c r="H72" s="652"/>
      <c r="I72" s="653"/>
      <c r="J72" s="653"/>
      <c r="K72" s="653"/>
      <c r="L72" s="653"/>
      <c r="M72" s="653"/>
      <c r="N72" s="653"/>
      <c r="O72" s="653"/>
      <c r="P72" s="653"/>
      <c r="Q72" s="653"/>
      <c r="R72" s="653"/>
      <c r="S72" s="653"/>
      <c r="T72" s="653"/>
      <c r="U72" s="653"/>
      <c r="V72" s="653"/>
      <c r="W72" s="653"/>
      <c r="X72" s="653"/>
      <c r="Y72" s="653"/>
      <c r="Z72" s="653"/>
      <c r="AA72" s="653"/>
      <c r="AB72" s="653"/>
      <c r="AC72" s="653"/>
      <c r="AD72" s="653"/>
      <c r="AE72" s="653"/>
      <c r="AF72" s="653"/>
      <c r="AG72" s="653"/>
      <c r="AH72" s="653"/>
      <c r="AI72" s="653"/>
      <c r="AJ72" s="653"/>
      <c r="AK72" s="653"/>
      <c r="AL72" s="653"/>
      <c r="AM72" s="653"/>
      <c r="AN72" s="653"/>
      <c r="AO72" s="653"/>
      <c r="AP72" s="653"/>
      <c r="AQ72" s="653"/>
      <c r="AR72" s="653"/>
      <c r="AS72" s="653"/>
      <c r="AT72" s="653"/>
      <c r="AU72" s="653"/>
      <c r="AV72" s="653"/>
      <c r="AW72" s="653"/>
      <c r="AX72" s="653"/>
      <c r="AY72" s="653"/>
      <c r="AZ72" s="653"/>
      <c r="BA72" s="653"/>
      <c r="BB72" s="653"/>
      <c r="BC72" s="653"/>
      <c r="BD72" s="653"/>
      <c r="BE72" s="653"/>
      <c r="BF72" s="653"/>
      <c r="BG72" s="653"/>
      <c r="BH72" s="653"/>
      <c r="BI72" s="653"/>
      <c r="BJ72" s="653"/>
      <c r="BK72" s="653"/>
      <c r="BL72" s="653"/>
      <c r="BM72" s="653"/>
      <c r="BN72" s="653"/>
      <c r="BO72" s="653"/>
      <c r="BP72" s="653"/>
      <c r="BQ72" s="653"/>
      <c r="BR72" s="653"/>
      <c r="BS72" s="653"/>
      <c r="BT72" s="653"/>
      <c r="BU72" s="653"/>
      <c r="BV72" s="653"/>
      <c r="BW72" s="653"/>
      <c r="BX72" s="653"/>
      <c r="BY72" s="653"/>
      <c r="BZ72" s="653"/>
      <c r="CA72" s="653"/>
      <c r="CB72" s="653"/>
      <c r="CC72" s="653"/>
      <c r="CD72" s="653"/>
      <c r="CE72" s="653"/>
      <c r="CF72" s="653"/>
      <c r="CG72" s="653"/>
      <c r="CH72" s="653"/>
      <c r="CI72" s="653"/>
      <c r="CJ72" s="653"/>
      <c r="CK72" s="653"/>
      <c r="CL72" s="653"/>
      <c r="CM72" s="653"/>
      <c r="CN72" s="653"/>
      <c r="CO72" s="653"/>
      <c r="CP72" s="653"/>
      <c r="CQ72" s="653"/>
      <c r="CR72" s="653"/>
      <c r="CS72" s="653"/>
      <c r="CT72" s="653"/>
      <c r="CU72" s="653"/>
      <c r="CV72" s="653"/>
      <c r="CW72" s="653"/>
      <c r="CX72" s="653"/>
      <c r="CY72" s="653"/>
      <c r="CZ72" s="653"/>
      <c r="DA72" s="653"/>
      <c r="DB72" s="653"/>
      <c r="DC72" s="653"/>
      <c r="DD72" s="653"/>
      <c r="DE72" s="653"/>
      <c r="DF72" s="653"/>
      <c r="DG72" s="653"/>
      <c r="DH72" s="653"/>
      <c r="DI72" s="653"/>
      <c r="DJ72" s="653"/>
      <c r="DK72" s="653"/>
      <c r="DL72" s="653"/>
      <c r="DM72" s="653"/>
      <c r="DN72" s="653"/>
      <c r="DO72" s="653"/>
      <c r="DP72" s="653"/>
      <c r="DQ72" s="653"/>
      <c r="DR72" s="653"/>
      <c r="DS72" s="653"/>
      <c r="DT72" s="653"/>
      <c r="DU72" s="653"/>
      <c r="DV72" s="653"/>
      <c r="DW72" s="653"/>
      <c r="DX72" s="653"/>
      <c r="DY72" s="653"/>
      <c r="DZ72" s="653"/>
      <c r="EA72" s="653"/>
      <c r="EB72" s="653"/>
      <c r="EC72" s="653"/>
      <c r="ED72" s="653"/>
      <c r="EE72" s="653"/>
      <c r="EF72" s="653"/>
      <c r="EG72" s="653"/>
      <c r="EH72" s="653"/>
      <c r="EI72" s="653"/>
      <c r="EJ72" s="653"/>
      <c r="EK72" s="653"/>
      <c r="EL72" s="653"/>
      <c r="EM72" s="653"/>
      <c r="EN72" s="653"/>
      <c r="EO72" s="653"/>
      <c r="EP72" s="653"/>
      <c r="EQ72" s="653"/>
      <c r="ER72" s="653"/>
      <c r="ES72" s="653"/>
      <c r="ET72" s="653"/>
      <c r="EU72" s="653"/>
      <c r="EV72" s="653"/>
      <c r="EW72" s="653"/>
      <c r="EX72" s="653"/>
      <c r="EY72" s="653"/>
      <c r="EZ72" s="653"/>
      <c r="FA72" s="653"/>
      <c r="FB72" s="653"/>
      <c r="FC72" s="653"/>
      <c r="FD72" s="653"/>
      <c r="FE72" s="653"/>
      <c r="FF72" s="653"/>
      <c r="FG72" s="653"/>
      <c r="FH72" s="653"/>
      <c r="FI72" s="653"/>
      <c r="FJ72" s="653"/>
      <c r="FK72" s="653"/>
      <c r="FL72" s="653"/>
      <c r="FM72" s="653"/>
      <c r="FN72" s="653"/>
      <c r="FO72" s="653"/>
      <c r="FP72" s="653"/>
      <c r="FQ72" s="653"/>
      <c r="FR72" s="653"/>
      <c r="FS72" s="653"/>
      <c r="FT72" s="653"/>
      <c r="FU72" s="653"/>
      <c r="FV72" s="653"/>
      <c r="FW72" s="653"/>
      <c r="FX72" s="653"/>
      <c r="FY72" s="653"/>
      <c r="FZ72" s="653"/>
      <c r="GA72" s="653"/>
      <c r="GB72" s="653"/>
      <c r="GC72" s="653"/>
      <c r="GD72" s="653"/>
      <c r="GE72" s="653"/>
      <c r="GF72" s="653"/>
      <c r="GG72" s="653"/>
      <c r="GH72" s="653"/>
      <c r="GI72" s="653"/>
      <c r="GJ72" s="653"/>
      <c r="GK72" s="653"/>
      <c r="GL72" s="653"/>
      <c r="GM72" s="653"/>
      <c r="GN72" s="653"/>
    </row>
    <row r="73" spans="1:196" s="167" customFormat="1" ht="25.5" customHeight="1">
      <c r="A73" s="397" t="s">
        <v>174</v>
      </c>
      <c r="B73" s="396"/>
      <c r="C73" s="348" t="s">
        <v>197</v>
      </c>
      <c r="D73" s="649" t="s">
        <v>192</v>
      </c>
      <c r="E73" s="988"/>
      <c r="F73" s="650"/>
      <c r="G73" s="651"/>
      <c r="H73" s="652"/>
      <c r="I73" s="653"/>
      <c r="J73" s="653"/>
      <c r="K73" s="653"/>
      <c r="L73" s="653"/>
      <c r="M73" s="653"/>
      <c r="N73" s="653"/>
      <c r="O73" s="653"/>
      <c r="P73" s="653"/>
      <c r="Q73" s="653"/>
      <c r="R73" s="653"/>
      <c r="S73" s="653"/>
      <c r="T73" s="653"/>
      <c r="U73" s="653"/>
      <c r="V73" s="653"/>
      <c r="W73" s="653"/>
      <c r="X73" s="653"/>
      <c r="Y73" s="653"/>
      <c r="Z73" s="653"/>
      <c r="AA73" s="653"/>
      <c r="AB73" s="653"/>
      <c r="AC73" s="653"/>
      <c r="AD73" s="653"/>
      <c r="AE73" s="653"/>
      <c r="AF73" s="653"/>
      <c r="AG73" s="653"/>
      <c r="AH73" s="653"/>
      <c r="AI73" s="653"/>
      <c r="AJ73" s="653"/>
      <c r="AK73" s="653"/>
      <c r="AL73" s="653"/>
      <c r="AM73" s="653"/>
      <c r="AN73" s="653"/>
      <c r="AO73" s="653"/>
      <c r="AP73" s="653"/>
      <c r="AQ73" s="653"/>
      <c r="AR73" s="653"/>
      <c r="AS73" s="653"/>
      <c r="AT73" s="653"/>
      <c r="AU73" s="653"/>
      <c r="AV73" s="653"/>
      <c r="AW73" s="653"/>
      <c r="AX73" s="653"/>
      <c r="AY73" s="653"/>
      <c r="AZ73" s="653"/>
      <c r="BA73" s="653"/>
      <c r="BB73" s="653"/>
      <c r="BC73" s="653"/>
      <c r="BD73" s="653"/>
      <c r="BE73" s="653"/>
      <c r="BF73" s="653"/>
      <c r="BG73" s="653"/>
      <c r="BH73" s="653"/>
      <c r="BI73" s="653"/>
      <c r="BJ73" s="653"/>
      <c r="BK73" s="653"/>
      <c r="BL73" s="653"/>
      <c r="BM73" s="653"/>
      <c r="BN73" s="653"/>
      <c r="BO73" s="653"/>
      <c r="BP73" s="653"/>
      <c r="BQ73" s="653"/>
      <c r="BR73" s="653"/>
      <c r="BS73" s="653"/>
      <c r="BT73" s="653"/>
      <c r="BU73" s="653"/>
      <c r="BV73" s="653"/>
      <c r="BW73" s="653"/>
      <c r="BX73" s="653"/>
      <c r="BY73" s="653"/>
      <c r="BZ73" s="653"/>
      <c r="CA73" s="653"/>
      <c r="CB73" s="653"/>
      <c r="CC73" s="653"/>
      <c r="CD73" s="653"/>
      <c r="CE73" s="653"/>
      <c r="CF73" s="653"/>
      <c r="CG73" s="653"/>
      <c r="CH73" s="653"/>
      <c r="CI73" s="653"/>
      <c r="CJ73" s="653"/>
      <c r="CK73" s="653"/>
      <c r="CL73" s="653"/>
      <c r="CM73" s="653"/>
      <c r="CN73" s="653"/>
      <c r="CO73" s="653"/>
      <c r="CP73" s="653"/>
      <c r="CQ73" s="653"/>
      <c r="CR73" s="653"/>
      <c r="CS73" s="653"/>
      <c r="CT73" s="653"/>
      <c r="CU73" s="653"/>
      <c r="CV73" s="653"/>
      <c r="CW73" s="653"/>
      <c r="CX73" s="653"/>
      <c r="CY73" s="653"/>
      <c r="CZ73" s="653"/>
      <c r="DA73" s="653"/>
      <c r="DB73" s="653"/>
      <c r="DC73" s="653"/>
      <c r="DD73" s="653"/>
      <c r="DE73" s="653"/>
      <c r="DF73" s="653"/>
      <c r="DG73" s="653"/>
      <c r="DH73" s="653"/>
      <c r="DI73" s="653"/>
      <c r="DJ73" s="653"/>
      <c r="DK73" s="653"/>
      <c r="DL73" s="653"/>
      <c r="DM73" s="653"/>
      <c r="DN73" s="653"/>
      <c r="DO73" s="653"/>
      <c r="DP73" s="653"/>
      <c r="DQ73" s="653"/>
      <c r="DR73" s="653"/>
      <c r="DS73" s="653"/>
      <c r="DT73" s="653"/>
      <c r="DU73" s="653"/>
      <c r="DV73" s="653"/>
      <c r="DW73" s="653"/>
      <c r="DX73" s="653"/>
      <c r="DY73" s="653"/>
      <c r="DZ73" s="653"/>
      <c r="EA73" s="653"/>
      <c r="EB73" s="653"/>
      <c r="EC73" s="653"/>
      <c r="ED73" s="653"/>
      <c r="EE73" s="653"/>
      <c r="EF73" s="653"/>
      <c r="EG73" s="653"/>
      <c r="EH73" s="653"/>
      <c r="EI73" s="653"/>
      <c r="EJ73" s="653"/>
      <c r="EK73" s="653"/>
      <c r="EL73" s="653"/>
      <c r="EM73" s="653"/>
      <c r="EN73" s="653"/>
      <c r="EO73" s="653"/>
      <c r="EP73" s="653"/>
      <c r="EQ73" s="653"/>
      <c r="ER73" s="653"/>
      <c r="ES73" s="653"/>
      <c r="ET73" s="653"/>
      <c r="EU73" s="653"/>
      <c r="EV73" s="653"/>
      <c r="EW73" s="653"/>
      <c r="EX73" s="653"/>
      <c r="EY73" s="653"/>
      <c r="EZ73" s="653"/>
      <c r="FA73" s="653"/>
      <c r="FB73" s="653"/>
      <c r="FC73" s="653"/>
      <c r="FD73" s="653"/>
      <c r="FE73" s="653"/>
      <c r="FF73" s="653"/>
      <c r="FG73" s="653"/>
      <c r="FH73" s="653"/>
      <c r="FI73" s="653"/>
      <c r="FJ73" s="653"/>
      <c r="FK73" s="653"/>
      <c r="FL73" s="653"/>
      <c r="FM73" s="653"/>
      <c r="FN73" s="653"/>
      <c r="FO73" s="653"/>
      <c r="FP73" s="653"/>
      <c r="FQ73" s="653"/>
      <c r="FR73" s="653"/>
      <c r="FS73" s="653"/>
      <c r="FT73" s="653"/>
      <c r="FU73" s="653"/>
      <c r="FV73" s="653"/>
      <c r="FW73" s="653"/>
      <c r="FX73" s="653"/>
      <c r="FY73" s="653"/>
      <c r="FZ73" s="653"/>
      <c r="GA73" s="653"/>
      <c r="GB73" s="653"/>
      <c r="GC73" s="653"/>
      <c r="GD73" s="653"/>
      <c r="GE73" s="653"/>
      <c r="GF73" s="653"/>
      <c r="GG73" s="653"/>
      <c r="GH73" s="653"/>
      <c r="GI73" s="653"/>
      <c r="GJ73" s="653"/>
      <c r="GK73" s="653"/>
      <c r="GL73" s="653"/>
      <c r="GM73" s="653"/>
      <c r="GN73" s="653"/>
    </row>
    <row r="74" spans="1:196" s="167" customFormat="1" ht="63.75" customHeight="1">
      <c r="A74" s="397" t="s">
        <v>174</v>
      </c>
      <c r="B74" s="396"/>
      <c r="C74" s="347" t="s">
        <v>198</v>
      </c>
      <c r="D74" s="649" t="s">
        <v>192</v>
      </c>
      <c r="E74" s="988"/>
      <c r="F74" s="650"/>
      <c r="G74" s="651"/>
      <c r="H74" s="652"/>
      <c r="I74" s="653"/>
      <c r="J74" s="653"/>
      <c r="K74" s="653"/>
      <c r="L74" s="653"/>
      <c r="M74" s="653"/>
      <c r="N74" s="653"/>
      <c r="O74" s="653"/>
      <c r="P74" s="653"/>
      <c r="Q74" s="653"/>
      <c r="R74" s="653"/>
      <c r="S74" s="653"/>
      <c r="T74" s="653"/>
      <c r="U74" s="653"/>
      <c r="V74" s="653"/>
      <c r="W74" s="653"/>
      <c r="X74" s="653"/>
      <c r="Y74" s="653"/>
      <c r="Z74" s="653"/>
      <c r="AA74" s="653"/>
      <c r="AB74" s="653"/>
      <c r="AC74" s="653"/>
      <c r="AD74" s="653"/>
      <c r="AE74" s="653"/>
      <c r="AF74" s="653"/>
      <c r="AG74" s="653"/>
      <c r="AH74" s="653"/>
      <c r="AI74" s="653"/>
      <c r="AJ74" s="653"/>
      <c r="AK74" s="653"/>
      <c r="AL74" s="653"/>
      <c r="AM74" s="653"/>
      <c r="AN74" s="653"/>
      <c r="AO74" s="653"/>
      <c r="AP74" s="653"/>
      <c r="AQ74" s="653"/>
      <c r="AR74" s="653"/>
      <c r="AS74" s="653"/>
      <c r="AT74" s="653"/>
      <c r="AU74" s="653"/>
      <c r="AV74" s="653"/>
      <c r="AW74" s="653"/>
      <c r="AX74" s="653"/>
      <c r="AY74" s="653"/>
      <c r="AZ74" s="653"/>
      <c r="BA74" s="653"/>
      <c r="BB74" s="653"/>
      <c r="BC74" s="653"/>
      <c r="BD74" s="653"/>
      <c r="BE74" s="653"/>
      <c r="BF74" s="653"/>
      <c r="BG74" s="653"/>
      <c r="BH74" s="653"/>
      <c r="BI74" s="653"/>
      <c r="BJ74" s="653"/>
      <c r="BK74" s="653"/>
      <c r="BL74" s="653"/>
      <c r="BM74" s="653"/>
      <c r="BN74" s="653"/>
      <c r="BO74" s="653"/>
      <c r="BP74" s="653"/>
      <c r="BQ74" s="653"/>
      <c r="BR74" s="653"/>
      <c r="BS74" s="653"/>
      <c r="BT74" s="653"/>
      <c r="BU74" s="653"/>
      <c r="BV74" s="653"/>
      <c r="BW74" s="653"/>
      <c r="BX74" s="653"/>
      <c r="BY74" s="653"/>
      <c r="BZ74" s="653"/>
      <c r="CA74" s="653"/>
      <c r="CB74" s="653"/>
      <c r="CC74" s="653"/>
      <c r="CD74" s="653"/>
      <c r="CE74" s="653"/>
      <c r="CF74" s="653"/>
      <c r="CG74" s="653"/>
      <c r="CH74" s="653"/>
      <c r="CI74" s="653"/>
      <c r="CJ74" s="653"/>
      <c r="CK74" s="653"/>
      <c r="CL74" s="653"/>
      <c r="CM74" s="653"/>
      <c r="CN74" s="653"/>
      <c r="CO74" s="653"/>
      <c r="CP74" s="653"/>
      <c r="CQ74" s="653"/>
      <c r="CR74" s="653"/>
      <c r="CS74" s="653"/>
      <c r="CT74" s="653"/>
      <c r="CU74" s="653"/>
      <c r="CV74" s="653"/>
      <c r="CW74" s="653"/>
      <c r="CX74" s="653"/>
      <c r="CY74" s="653"/>
      <c r="CZ74" s="653"/>
      <c r="DA74" s="653"/>
      <c r="DB74" s="653"/>
      <c r="DC74" s="653"/>
      <c r="DD74" s="653"/>
      <c r="DE74" s="653"/>
      <c r="DF74" s="653"/>
      <c r="DG74" s="653"/>
      <c r="DH74" s="653"/>
      <c r="DI74" s="653"/>
      <c r="DJ74" s="653"/>
      <c r="DK74" s="653"/>
      <c r="DL74" s="653"/>
      <c r="DM74" s="653"/>
      <c r="DN74" s="653"/>
      <c r="DO74" s="653"/>
      <c r="DP74" s="653"/>
      <c r="DQ74" s="653"/>
      <c r="DR74" s="653"/>
      <c r="DS74" s="653"/>
      <c r="DT74" s="653"/>
      <c r="DU74" s="653"/>
      <c r="DV74" s="653"/>
      <c r="DW74" s="653"/>
      <c r="DX74" s="653"/>
      <c r="DY74" s="653"/>
      <c r="DZ74" s="653"/>
      <c r="EA74" s="653"/>
      <c r="EB74" s="653"/>
      <c r="EC74" s="653"/>
      <c r="ED74" s="653"/>
      <c r="EE74" s="653"/>
      <c r="EF74" s="653"/>
      <c r="EG74" s="653"/>
      <c r="EH74" s="653"/>
      <c r="EI74" s="653"/>
      <c r="EJ74" s="653"/>
      <c r="EK74" s="653"/>
      <c r="EL74" s="653"/>
      <c r="EM74" s="653"/>
      <c r="EN74" s="653"/>
      <c r="EO74" s="653"/>
      <c r="EP74" s="653"/>
      <c r="EQ74" s="653"/>
      <c r="ER74" s="653"/>
      <c r="ES74" s="653"/>
      <c r="ET74" s="653"/>
      <c r="EU74" s="653"/>
      <c r="EV74" s="653"/>
      <c r="EW74" s="653"/>
      <c r="EX74" s="653"/>
      <c r="EY74" s="653"/>
      <c r="EZ74" s="653"/>
      <c r="FA74" s="653"/>
      <c r="FB74" s="653"/>
      <c r="FC74" s="653"/>
      <c r="FD74" s="653"/>
      <c r="FE74" s="653"/>
      <c r="FF74" s="653"/>
      <c r="FG74" s="653"/>
      <c r="FH74" s="653"/>
      <c r="FI74" s="653"/>
      <c r="FJ74" s="653"/>
      <c r="FK74" s="653"/>
      <c r="FL74" s="653"/>
      <c r="FM74" s="653"/>
      <c r="FN74" s="653"/>
      <c r="FO74" s="653"/>
      <c r="FP74" s="653"/>
      <c r="FQ74" s="653"/>
      <c r="FR74" s="653"/>
      <c r="FS74" s="653"/>
      <c r="FT74" s="653"/>
      <c r="FU74" s="653"/>
      <c r="FV74" s="653"/>
      <c r="FW74" s="653"/>
      <c r="FX74" s="653"/>
      <c r="FY74" s="653"/>
      <c r="FZ74" s="653"/>
      <c r="GA74" s="653"/>
      <c r="GB74" s="653"/>
      <c r="GC74" s="653"/>
      <c r="GD74" s="653"/>
      <c r="GE74" s="653"/>
      <c r="GF74" s="653"/>
      <c r="GG74" s="653"/>
      <c r="GH74" s="653"/>
      <c r="GI74" s="653"/>
      <c r="GJ74" s="653"/>
      <c r="GK74" s="653"/>
      <c r="GL74" s="653"/>
      <c r="GM74" s="653"/>
      <c r="GN74" s="653"/>
    </row>
    <row r="75" spans="1:196" s="167" customFormat="1" ht="51" customHeight="1">
      <c r="A75" s="397" t="s">
        <v>174</v>
      </c>
      <c r="B75" s="396"/>
      <c r="C75" s="347" t="s">
        <v>199</v>
      </c>
      <c r="D75" s="649" t="s">
        <v>192</v>
      </c>
      <c r="E75" s="988"/>
      <c r="F75" s="650"/>
      <c r="G75" s="651"/>
      <c r="H75" s="652"/>
      <c r="I75" s="653"/>
      <c r="J75" s="653"/>
      <c r="K75" s="653"/>
      <c r="L75" s="653"/>
      <c r="M75" s="653"/>
      <c r="N75" s="653"/>
      <c r="O75" s="653"/>
      <c r="P75" s="653"/>
      <c r="Q75" s="653"/>
      <c r="R75" s="653"/>
      <c r="S75" s="653"/>
      <c r="T75" s="653"/>
      <c r="U75" s="653"/>
      <c r="V75" s="653"/>
      <c r="W75" s="653"/>
      <c r="X75" s="653"/>
      <c r="Y75" s="653"/>
      <c r="Z75" s="653"/>
      <c r="AA75" s="653"/>
      <c r="AB75" s="653"/>
      <c r="AC75" s="653"/>
      <c r="AD75" s="653"/>
      <c r="AE75" s="653"/>
      <c r="AF75" s="653"/>
      <c r="AG75" s="653"/>
      <c r="AH75" s="653"/>
      <c r="AI75" s="653"/>
      <c r="AJ75" s="653"/>
      <c r="AK75" s="653"/>
      <c r="AL75" s="653"/>
      <c r="AM75" s="653"/>
      <c r="AN75" s="653"/>
      <c r="AO75" s="653"/>
      <c r="AP75" s="653"/>
      <c r="AQ75" s="653"/>
      <c r="AR75" s="653"/>
      <c r="AS75" s="653"/>
      <c r="AT75" s="653"/>
      <c r="AU75" s="653"/>
      <c r="AV75" s="653"/>
      <c r="AW75" s="653"/>
      <c r="AX75" s="653"/>
      <c r="AY75" s="653"/>
      <c r="AZ75" s="653"/>
      <c r="BA75" s="653"/>
      <c r="BB75" s="653"/>
      <c r="BC75" s="653"/>
      <c r="BD75" s="653"/>
      <c r="BE75" s="653"/>
      <c r="BF75" s="653"/>
      <c r="BG75" s="653"/>
      <c r="BH75" s="653"/>
      <c r="BI75" s="653"/>
      <c r="BJ75" s="653"/>
      <c r="BK75" s="653"/>
      <c r="BL75" s="653"/>
      <c r="BM75" s="653"/>
      <c r="BN75" s="653"/>
      <c r="BO75" s="653"/>
      <c r="BP75" s="653"/>
      <c r="BQ75" s="653"/>
      <c r="BR75" s="653"/>
      <c r="BS75" s="653"/>
      <c r="BT75" s="653"/>
      <c r="BU75" s="653"/>
      <c r="BV75" s="653"/>
      <c r="BW75" s="653"/>
      <c r="BX75" s="653"/>
      <c r="BY75" s="653"/>
      <c r="BZ75" s="653"/>
      <c r="CA75" s="653"/>
      <c r="CB75" s="653"/>
      <c r="CC75" s="653"/>
      <c r="CD75" s="653"/>
      <c r="CE75" s="653"/>
      <c r="CF75" s="653"/>
      <c r="CG75" s="653"/>
      <c r="CH75" s="653"/>
      <c r="CI75" s="653"/>
      <c r="CJ75" s="653"/>
      <c r="CK75" s="653"/>
      <c r="CL75" s="653"/>
      <c r="CM75" s="653"/>
      <c r="CN75" s="653"/>
      <c r="CO75" s="653"/>
      <c r="CP75" s="653"/>
      <c r="CQ75" s="653"/>
      <c r="CR75" s="653"/>
      <c r="CS75" s="653"/>
      <c r="CT75" s="653"/>
      <c r="CU75" s="653"/>
      <c r="CV75" s="653"/>
      <c r="CW75" s="653"/>
      <c r="CX75" s="653"/>
      <c r="CY75" s="653"/>
      <c r="CZ75" s="653"/>
      <c r="DA75" s="653"/>
      <c r="DB75" s="653"/>
      <c r="DC75" s="653"/>
      <c r="DD75" s="653"/>
      <c r="DE75" s="653"/>
      <c r="DF75" s="653"/>
      <c r="DG75" s="653"/>
      <c r="DH75" s="653"/>
      <c r="DI75" s="653"/>
      <c r="DJ75" s="653"/>
      <c r="DK75" s="653"/>
      <c r="DL75" s="653"/>
      <c r="DM75" s="653"/>
      <c r="DN75" s="653"/>
      <c r="DO75" s="653"/>
      <c r="DP75" s="653"/>
      <c r="DQ75" s="653"/>
      <c r="DR75" s="653"/>
      <c r="DS75" s="653"/>
      <c r="DT75" s="653"/>
      <c r="DU75" s="653"/>
      <c r="DV75" s="653"/>
      <c r="DW75" s="653"/>
      <c r="DX75" s="653"/>
      <c r="DY75" s="653"/>
      <c r="DZ75" s="653"/>
      <c r="EA75" s="653"/>
      <c r="EB75" s="653"/>
      <c r="EC75" s="653"/>
      <c r="ED75" s="653"/>
      <c r="EE75" s="653"/>
      <c r="EF75" s="653"/>
      <c r="EG75" s="653"/>
      <c r="EH75" s="653"/>
      <c r="EI75" s="653"/>
      <c r="EJ75" s="653"/>
      <c r="EK75" s="653"/>
      <c r="EL75" s="653"/>
      <c r="EM75" s="653"/>
      <c r="EN75" s="653"/>
      <c r="EO75" s="653"/>
      <c r="EP75" s="653"/>
      <c r="EQ75" s="653"/>
      <c r="ER75" s="653"/>
      <c r="ES75" s="653"/>
      <c r="ET75" s="653"/>
      <c r="EU75" s="653"/>
      <c r="EV75" s="653"/>
      <c r="EW75" s="653"/>
      <c r="EX75" s="653"/>
      <c r="EY75" s="653"/>
      <c r="EZ75" s="653"/>
      <c r="FA75" s="653"/>
      <c r="FB75" s="653"/>
      <c r="FC75" s="653"/>
      <c r="FD75" s="653"/>
      <c r="FE75" s="653"/>
      <c r="FF75" s="653"/>
      <c r="FG75" s="653"/>
      <c r="FH75" s="653"/>
      <c r="FI75" s="653"/>
      <c r="FJ75" s="653"/>
      <c r="FK75" s="653"/>
      <c r="FL75" s="653"/>
      <c r="FM75" s="653"/>
      <c r="FN75" s="653"/>
      <c r="FO75" s="653"/>
      <c r="FP75" s="653"/>
      <c r="FQ75" s="653"/>
      <c r="FR75" s="653"/>
      <c r="FS75" s="653"/>
      <c r="FT75" s="653"/>
      <c r="FU75" s="653"/>
      <c r="FV75" s="653"/>
      <c r="FW75" s="653"/>
      <c r="FX75" s="653"/>
      <c r="FY75" s="653"/>
      <c r="FZ75" s="653"/>
      <c r="GA75" s="653"/>
      <c r="GB75" s="653"/>
      <c r="GC75" s="653"/>
      <c r="GD75" s="653"/>
      <c r="GE75" s="653"/>
      <c r="GF75" s="653"/>
      <c r="GG75" s="653"/>
      <c r="GH75" s="653"/>
      <c r="GI75" s="653"/>
      <c r="GJ75" s="653"/>
      <c r="GK75" s="653"/>
      <c r="GL75" s="653"/>
      <c r="GM75" s="653"/>
      <c r="GN75" s="653"/>
    </row>
    <row r="76" spans="1:196" s="167" customFormat="1" ht="89.25" customHeight="1">
      <c r="A76" s="397" t="s">
        <v>174</v>
      </c>
      <c r="B76" s="396"/>
      <c r="C76" s="347" t="s">
        <v>200</v>
      </c>
      <c r="D76" s="649" t="s">
        <v>192</v>
      </c>
      <c r="E76" s="988"/>
      <c r="F76" s="650"/>
      <c r="G76" s="651"/>
      <c r="H76" s="652"/>
      <c r="I76" s="653"/>
      <c r="J76" s="653"/>
      <c r="K76" s="653"/>
      <c r="L76" s="653"/>
      <c r="M76" s="653"/>
      <c r="N76" s="653"/>
      <c r="O76" s="653"/>
      <c r="P76" s="653"/>
      <c r="Q76" s="653"/>
      <c r="R76" s="653"/>
      <c r="S76" s="653"/>
      <c r="T76" s="653"/>
      <c r="U76" s="653"/>
      <c r="V76" s="653"/>
      <c r="W76" s="653"/>
      <c r="X76" s="653"/>
      <c r="Y76" s="653"/>
      <c r="Z76" s="653"/>
      <c r="AA76" s="653"/>
      <c r="AB76" s="653"/>
      <c r="AC76" s="653"/>
      <c r="AD76" s="653"/>
      <c r="AE76" s="653"/>
      <c r="AF76" s="653"/>
      <c r="AG76" s="653"/>
      <c r="AH76" s="653"/>
      <c r="AI76" s="653"/>
      <c r="AJ76" s="653"/>
      <c r="AK76" s="653"/>
      <c r="AL76" s="653"/>
      <c r="AM76" s="653"/>
      <c r="AN76" s="653"/>
      <c r="AO76" s="653"/>
      <c r="AP76" s="653"/>
      <c r="AQ76" s="653"/>
      <c r="AR76" s="653"/>
      <c r="AS76" s="653"/>
      <c r="AT76" s="653"/>
      <c r="AU76" s="653"/>
      <c r="AV76" s="653"/>
      <c r="AW76" s="653"/>
      <c r="AX76" s="653"/>
      <c r="AY76" s="653"/>
      <c r="AZ76" s="653"/>
      <c r="BA76" s="653"/>
      <c r="BB76" s="653"/>
      <c r="BC76" s="653"/>
      <c r="BD76" s="653"/>
      <c r="BE76" s="653"/>
      <c r="BF76" s="653"/>
      <c r="BG76" s="653"/>
      <c r="BH76" s="653"/>
      <c r="BI76" s="653"/>
      <c r="BJ76" s="653"/>
      <c r="BK76" s="653"/>
      <c r="BL76" s="653"/>
      <c r="BM76" s="653"/>
      <c r="BN76" s="653"/>
      <c r="BO76" s="653"/>
      <c r="BP76" s="653"/>
      <c r="BQ76" s="653"/>
      <c r="BR76" s="653"/>
      <c r="BS76" s="653"/>
      <c r="BT76" s="653"/>
      <c r="BU76" s="653"/>
      <c r="BV76" s="653"/>
      <c r="BW76" s="653"/>
      <c r="BX76" s="653"/>
      <c r="BY76" s="653"/>
      <c r="BZ76" s="653"/>
      <c r="CA76" s="653"/>
      <c r="CB76" s="653"/>
      <c r="CC76" s="653"/>
      <c r="CD76" s="653"/>
      <c r="CE76" s="653"/>
      <c r="CF76" s="653"/>
      <c r="CG76" s="653"/>
      <c r="CH76" s="653"/>
      <c r="CI76" s="653"/>
      <c r="CJ76" s="653"/>
      <c r="CK76" s="653"/>
      <c r="CL76" s="653"/>
      <c r="CM76" s="653"/>
      <c r="CN76" s="653"/>
      <c r="CO76" s="653"/>
      <c r="CP76" s="653"/>
      <c r="CQ76" s="653"/>
      <c r="CR76" s="653"/>
      <c r="CS76" s="653"/>
      <c r="CT76" s="653"/>
      <c r="CU76" s="653"/>
      <c r="CV76" s="653"/>
      <c r="CW76" s="653"/>
      <c r="CX76" s="653"/>
      <c r="CY76" s="653"/>
      <c r="CZ76" s="653"/>
      <c r="DA76" s="653"/>
      <c r="DB76" s="653"/>
      <c r="DC76" s="653"/>
      <c r="DD76" s="653"/>
      <c r="DE76" s="653"/>
      <c r="DF76" s="653"/>
      <c r="DG76" s="653"/>
      <c r="DH76" s="653"/>
      <c r="DI76" s="653"/>
      <c r="DJ76" s="653"/>
      <c r="DK76" s="653"/>
      <c r="DL76" s="653"/>
      <c r="DM76" s="653"/>
      <c r="DN76" s="653"/>
      <c r="DO76" s="653"/>
      <c r="DP76" s="653"/>
      <c r="DQ76" s="653"/>
      <c r="DR76" s="653"/>
      <c r="DS76" s="653"/>
      <c r="DT76" s="653"/>
      <c r="DU76" s="653"/>
      <c r="DV76" s="653"/>
      <c r="DW76" s="653"/>
      <c r="DX76" s="653"/>
      <c r="DY76" s="653"/>
      <c r="DZ76" s="653"/>
      <c r="EA76" s="653"/>
      <c r="EB76" s="653"/>
      <c r="EC76" s="653"/>
      <c r="ED76" s="653"/>
      <c r="EE76" s="653"/>
      <c r="EF76" s="653"/>
      <c r="EG76" s="653"/>
      <c r="EH76" s="653"/>
      <c r="EI76" s="653"/>
      <c r="EJ76" s="653"/>
      <c r="EK76" s="653"/>
      <c r="EL76" s="653"/>
      <c r="EM76" s="653"/>
      <c r="EN76" s="653"/>
      <c r="EO76" s="653"/>
      <c r="EP76" s="653"/>
      <c r="EQ76" s="653"/>
      <c r="ER76" s="653"/>
      <c r="ES76" s="653"/>
      <c r="ET76" s="653"/>
      <c r="EU76" s="653"/>
      <c r="EV76" s="653"/>
      <c r="EW76" s="653"/>
      <c r="EX76" s="653"/>
      <c r="EY76" s="653"/>
      <c r="EZ76" s="653"/>
      <c r="FA76" s="653"/>
      <c r="FB76" s="653"/>
      <c r="FC76" s="653"/>
      <c r="FD76" s="653"/>
      <c r="FE76" s="653"/>
      <c r="FF76" s="653"/>
      <c r="FG76" s="653"/>
      <c r="FH76" s="653"/>
      <c r="FI76" s="653"/>
      <c r="FJ76" s="653"/>
      <c r="FK76" s="653"/>
      <c r="FL76" s="653"/>
      <c r="FM76" s="653"/>
      <c r="FN76" s="653"/>
      <c r="FO76" s="653"/>
      <c r="FP76" s="653"/>
      <c r="FQ76" s="653"/>
      <c r="FR76" s="653"/>
      <c r="FS76" s="653"/>
      <c r="FT76" s="653"/>
      <c r="FU76" s="653"/>
      <c r="FV76" s="653"/>
      <c r="FW76" s="653"/>
      <c r="FX76" s="653"/>
      <c r="FY76" s="653"/>
      <c r="FZ76" s="653"/>
      <c r="GA76" s="653"/>
      <c r="GB76" s="653"/>
      <c r="GC76" s="653"/>
      <c r="GD76" s="653"/>
      <c r="GE76" s="653"/>
      <c r="GF76" s="653"/>
      <c r="GG76" s="653"/>
      <c r="GH76" s="653"/>
      <c r="GI76" s="653"/>
      <c r="GJ76" s="653"/>
      <c r="GK76" s="653"/>
      <c r="GL76" s="653"/>
      <c r="GM76" s="653"/>
      <c r="GN76" s="653"/>
    </row>
    <row r="77" spans="1:196" s="167" customFormat="1" ht="76.5" customHeight="1">
      <c r="A77" s="397" t="s">
        <v>174</v>
      </c>
      <c r="B77" s="396"/>
      <c r="C77" s="347" t="s">
        <v>201</v>
      </c>
      <c r="D77" s="649" t="s">
        <v>192</v>
      </c>
      <c r="E77" s="988"/>
      <c r="F77" s="650"/>
      <c r="G77" s="651"/>
      <c r="H77" s="652"/>
      <c r="I77" s="653"/>
      <c r="J77" s="653"/>
      <c r="K77" s="653"/>
      <c r="L77" s="653"/>
      <c r="M77" s="653"/>
      <c r="N77" s="653"/>
      <c r="O77" s="653"/>
      <c r="P77" s="653"/>
      <c r="Q77" s="653"/>
      <c r="R77" s="653"/>
      <c r="S77" s="653"/>
      <c r="T77" s="653"/>
      <c r="U77" s="653"/>
      <c r="V77" s="653"/>
      <c r="W77" s="653"/>
      <c r="X77" s="653"/>
      <c r="Y77" s="653"/>
      <c r="Z77" s="653"/>
      <c r="AA77" s="653"/>
      <c r="AB77" s="653"/>
      <c r="AC77" s="653"/>
      <c r="AD77" s="653"/>
      <c r="AE77" s="653"/>
      <c r="AF77" s="653"/>
      <c r="AG77" s="653"/>
      <c r="AH77" s="653"/>
      <c r="AI77" s="653"/>
      <c r="AJ77" s="653"/>
      <c r="AK77" s="653"/>
      <c r="AL77" s="653"/>
      <c r="AM77" s="653"/>
      <c r="AN77" s="653"/>
      <c r="AO77" s="653"/>
      <c r="AP77" s="653"/>
      <c r="AQ77" s="653"/>
      <c r="AR77" s="653"/>
      <c r="AS77" s="653"/>
      <c r="AT77" s="653"/>
      <c r="AU77" s="653"/>
      <c r="AV77" s="653"/>
      <c r="AW77" s="653"/>
      <c r="AX77" s="653"/>
      <c r="AY77" s="653"/>
      <c r="AZ77" s="653"/>
      <c r="BA77" s="653"/>
      <c r="BB77" s="653"/>
      <c r="BC77" s="653"/>
      <c r="BD77" s="653"/>
      <c r="BE77" s="653"/>
      <c r="BF77" s="653"/>
      <c r="BG77" s="653"/>
      <c r="BH77" s="653"/>
      <c r="BI77" s="653"/>
      <c r="BJ77" s="653"/>
      <c r="BK77" s="653"/>
      <c r="BL77" s="653"/>
      <c r="BM77" s="653"/>
      <c r="BN77" s="653"/>
      <c r="BO77" s="653"/>
      <c r="BP77" s="653"/>
      <c r="BQ77" s="653"/>
      <c r="BR77" s="653"/>
      <c r="BS77" s="653"/>
      <c r="BT77" s="653"/>
      <c r="BU77" s="653"/>
      <c r="BV77" s="653"/>
      <c r="BW77" s="653"/>
      <c r="BX77" s="653"/>
      <c r="BY77" s="653"/>
      <c r="BZ77" s="653"/>
      <c r="CA77" s="653"/>
      <c r="CB77" s="653"/>
      <c r="CC77" s="653"/>
      <c r="CD77" s="653"/>
      <c r="CE77" s="653"/>
      <c r="CF77" s="653"/>
      <c r="CG77" s="653"/>
      <c r="CH77" s="653"/>
      <c r="CI77" s="653"/>
      <c r="CJ77" s="653"/>
      <c r="CK77" s="653"/>
      <c r="CL77" s="653"/>
      <c r="CM77" s="653"/>
      <c r="CN77" s="653"/>
      <c r="CO77" s="653"/>
      <c r="CP77" s="653"/>
      <c r="CQ77" s="653"/>
      <c r="CR77" s="653"/>
      <c r="CS77" s="653"/>
      <c r="CT77" s="653"/>
      <c r="CU77" s="653"/>
      <c r="CV77" s="653"/>
      <c r="CW77" s="653"/>
      <c r="CX77" s="653"/>
      <c r="CY77" s="653"/>
      <c r="CZ77" s="653"/>
      <c r="DA77" s="653"/>
      <c r="DB77" s="653"/>
      <c r="DC77" s="653"/>
      <c r="DD77" s="653"/>
      <c r="DE77" s="653"/>
      <c r="DF77" s="653"/>
      <c r="DG77" s="653"/>
      <c r="DH77" s="653"/>
      <c r="DI77" s="653"/>
      <c r="DJ77" s="653"/>
      <c r="DK77" s="653"/>
      <c r="DL77" s="653"/>
      <c r="DM77" s="653"/>
      <c r="DN77" s="653"/>
      <c r="DO77" s="653"/>
      <c r="DP77" s="653"/>
      <c r="DQ77" s="653"/>
      <c r="DR77" s="653"/>
      <c r="DS77" s="653"/>
      <c r="DT77" s="653"/>
      <c r="DU77" s="653"/>
      <c r="DV77" s="653"/>
      <c r="DW77" s="653"/>
      <c r="DX77" s="653"/>
      <c r="DY77" s="653"/>
      <c r="DZ77" s="653"/>
      <c r="EA77" s="653"/>
      <c r="EB77" s="653"/>
      <c r="EC77" s="653"/>
      <c r="ED77" s="653"/>
      <c r="EE77" s="653"/>
      <c r="EF77" s="653"/>
      <c r="EG77" s="653"/>
      <c r="EH77" s="653"/>
      <c r="EI77" s="653"/>
      <c r="EJ77" s="653"/>
      <c r="EK77" s="653"/>
      <c r="EL77" s="653"/>
      <c r="EM77" s="653"/>
      <c r="EN77" s="653"/>
      <c r="EO77" s="653"/>
      <c r="EP77" s="653"/>
      <c r="EQ77" s="653"/>
      <c r="ER77" s="653"/>
      <c r="ES77" s="653"/>
      <c r="ET77" s="653"/>
      <c r="EU77" s="653"/>
      <c r="EV77" s="653"/>
      <c r="EW77" s="653"/>
      <c r="EX77" s="653"/>
      <c r="EY77" s="653"/>
      <c r="EZ77" s="653"/>
      <c r="FA77" s="653"/>
      <c r="FB77" s="653"/>
      <c r="FC77" s="653"/>
      <c r="FD77" s="653"/>
      <c r="FE77" s="653"/>
      <c r="FF77" s="653"/>
      <c r="FG77" s="653"/>
      <c r="FH77" s="653"/>
      <c r="FI77" s="653"/>
      <c r="FJ77" s="653"/>
      <c r="FK77" s="653"/>
      <c r="FL77" s="653"/>
      <c r="FM77" s="653"/>
      <c r="FN77" s="653"/>
      <c r="FO77" s="653"/>
      <c r="FP77" s="653"/>
      <c r="FQ77" s="653"/>
      <c r="FR77" s="653"/>
      <c r="FS77" s="653"/>
      <c r="FT77" s="653"/>
      <c r="FU77" s="653"/>
      <c r="FV77" s="653"/>
      <c r="FW77" s="653"/>
      <c r="FX77" s="653"/>
      <c r="FY77" s="653"/>
      <c r="FZ77" s="653"/>
      <c r="GA77" s="653"/>
      <c r="GB77" s="653"/>
      <c r="GC77" s="653"/>
      <c r="GD77" s="653"/>
      <c r="GE77" s="653"/>
      <c r="GF77" s="653"/>
      <c r="GG77" s="653"/>
      <c r="GH77" s="653"/>
      <c r="GI77" s="653"/>
      <c r="GJ77" s="653"/>
      <c r="GK77" s="653"/>
      <c r="GL77" s="653"/>
      <c r="GM77" s="653"/>
      <c r="GN77" s="653"/>
    </row>
    <row r="78" spans="1:196" s="167" customFormat="1" ht="51" customHeight="1">
      <c r="A78" s="397" t="s">
        <v>174</v>
      </c>
      <c r="B78" s="396"/>
      <c r="C78" s="347" t="s">
        <v>202</v>
      </c>
      <c r="D78" s="649" t="s">
        <v>192</v>
      </c>
      <c r="E78" s="988"/>
      <c r="F78" s="650"/>
      <c r="G78" s="651"/>
      <c r="H78" s="652"/>
      <c r="I78" s="653"/>
      <c r="J78" s="653"/>
      <c r="K78" s="653"/>
      <c r="L78" s="653"/>
      <c r="M78" s="653"/>
      <c r="N78" s="653"/>
      <c r="O78" s="653"/>
      <c r="P78" s="653"/>
      <c r="Q78" s="653"/>
      <c r="R78" s="653"/>
      <c r="S78" s="653"/>
      <c r="T78" s="653"/>
      <c r="U78" s="653"/>
      <c r="V78" s="653"/>
      <c r="W78" s="653"/>
      <c r="X78" s="653"/>
      <c r="Y78" s="653"/>
      <c r="Z78" s="653"/>
      <c r="AA78" s="653"/>
      <c r="AB78" s="653"/>
      <c r="AC78" s="653"/>
      <c r="AD78" s="653"/>
      <c r="AE78" s="653"/>
      <c r="AF78" s="653"/>
      <c r="AG78" s="653"/>
      <c r="AH78" s="653"/>
      <c r="AI78" s="653"/>
      <c r="AJ78" s="653"/>
      <c r="AK78" s="653"/>
      <c r="AL78" s="653"/>
      <c r="AM78" s="653"/>
      <c r="AN78" s="653"/>
      <c r="AO78" s="653"/>
      <c r="AP78" s="653"/>
      <c r="AQ78" s="653"/>
      <c r="AR78" s="653"/>
      <c r="AS78" s="653"/>
      <c r="AT78" s="653"/>
      <c r="AU78" s="653"/>
      <c r="AV78" s="653"/>
      <c r="AW78" s="653"/>
      <c r="AX78" s="653"/>
      <c r="AY78" s="653"/>
      <c r="AZ78" s="653"/>
      <c r="BA78" s="653"/>
      <c r="BB78" s="653"/>
      <c r="BC78" s="653"/>
      <c r="BD78" s="653"/>
      <c r="BE78" s="653"/>
      <c r="BF78" s="653"/>
      <c r="BG78" s="653"/>
      <c r="BH78" s="653"/>
      <c r="BI78" s="653"/>
      <c r="BJ78" s="653"/>
      <c r="BK78" s="653"/>
      <c r="BL78" s="653"/>
      <c r="BM78" s="653"/>
      <c r="BN78" s="653"/>
      <c r="BO78" s="653"/>
      <c r="BP78" s="653"/>
      <c r="BQ78" s="653"/>
      <c r="BR78" s="653"/>
      <c r="BS78" s="653"/>
      <c r="BT78" s="653"/>
      <c r="BU78" s="653"/>
      <c r="BV78" s="653"/>
      <c r="BW78" s="653"/>
      <c r="BX78" s="653"/>
      <c r="BY78" s="653"/>
      <c r="BZ78" s="653"/>
      <c r="CA78" s="653"/>
      <c r="CB78" s="653"/>
      <c r="CC78" s="653"/>
      <c r="CD78" s="653"/>
      <c r="CE78" s="653"/>
      <c r="CF78" s="653"/>
      <c r="CG78" s="653"/>
      <c r="CH78" s="653"/>
      <c r="CI78" s="653"/>
      <c r="CJ78" s="653"/>
      <c r="CK78" s="653"/>
      <c r="CL78" s="653"/>
      <c r="CM78" s="653"/>
      <c r="CN78" s="653"/>
      <c r="CO78" s="653"/>
      <c r="CP78" s="653"/>
      <c r="CQ78" s="653"/>
      <c r="CR78" s="653"/>
      <c r="CS78" s="653"/>
      <c r="CT78" s="653"/>
      <c r="CU78" s="653"/>
      <c r="CV78" s="653"/>
      <c r="CW78" s="653"/>
      <c r="CX78" s="653"/>
      <c r="CY78" s="653"/>
      <c r="CZ78" s="653"/>
      <c r="DA78" s="653"/>
      <c r="DB78" s="653"/>
      <c r="DC78" s="653"/>
      <c r="DD78" s="653"/>
      <c r="DE78" s="653"/>
      <c r="DF78" s="653"/>
      <c r="DG78" s="653"/>
      <c r="DH78" s="653"/>
      <c r="DI78" s="653"/>
      <c r="DJ78" s="653"/>
      <c r="DK78" s="653"/>
      <c r="DL78" s="653"/>
      <c r="DM78" s="653"/>
      <c r="DN78" s="653"/>
      <c r="DO78" s="653"/>
      <c r="DP78" s="653"/>
      <c r="DQ78" s="653"/>
      <c r="DR78" s="653"/>
      <c r="DS78" s="653"/>
      <c r="DT78" s="653"/>
      <c r="DU78" s="653"/>
      <c r="DV78" s="653"/>
      <c r="DW78" s="653"/>
      <c r="DX78" s="653"/>
      <c r="DY78" s="653"/>
      <c r="DZ78" s="653"/>
      <c r="EA78" s="653"/>
      <c r="EB78" s="653"/>
      <c r="EC78" s="653"/>
      <c r="ED78" s="653"/>
      <c r="EE78" s="653"/>
      <c r="EF78" s="653"/>
      <c r="EG78" s="653"/>
      <c r="EH78" s="653"/>
      <c r="EI78" s="653"/>
      <c r="EJ78" s="653"/>
      <c r="EK78" s="653"/>
      <c r="EL78" s="653"/>
      <c r="EM78" s="653"/>
      <c r="EN78" s="653"/>
      <c r="EO78" s="653"/>
      <c r="EP78" s="653"/>
      <c r="EQ78" s="653"/>
      <c r="ER78" s="653"/>
      <c r="ES78" s="653"/>
      <c r="ET78" s="653"/>
      <c r="EU78" s="653"/>
      <c r="EV78" s="653"/>
      <c r="EW78" s="653"/>
      <c r="EX78" s="653"/>
      <c r="EY78" s="653"/>
      <c r="EZ78" s="653"/>
      <c r="FA78" s="653"/>
      <c r="FB78" s="653"/>
      <c r="FC78" s="653"/>
      <c r="FD78" s="653"/>
      <c r="FE78" s="653"/>
      <c r="FF78" s="653"/>
      <c r="FG78" s="653"/>
      <c r="FH78" s="653"/>
      <c r="FI78" s="653"/>
      <c r="FJ78" s="653"/>
      <c r="FK78" s="653"/>
      <c r="FL78" s="653"/>
      <c r="FM78" s="653"/>
      <c r="FN78" s="653"/>
      <c r="FO78" s="653"/>
      <c r="FP78" s="653"/>
      <c r="FQ78" s="653"/>
      <c r="FR78" s="653"/>
      <c r="FS78" s="653"/>
      <c r="FT78" s="653"/>
      <c r="FU78" s="653"/>
      <c r="FV78" s="653"/>
      <c r="FW78" s="653"/>
      <c r="FX78" s="653"/>
      <c r="FY78" s="653"/>
      <c r="FZ78" s="653"/>
      <c r="GA78" s="653"/>
      <c r="GB78" s="653"/>
      <c r="GC78" s="653"/>
      <c r="GD78" s="653"/>
      <c r="GE78" s="653"/>
      <c r="GF78" s="653"/>
      <c r="GG78" s="653"/>
      <c r="GH78" s="653"/>
      <c r="GI78" s="653"/>
      <c r="GJ78" s="653"/>
      <c r="GK78" s="653"/>
      <c r="GL78" s="653"/>
      <c r="GM78" s="653"/>
      <c r="GN78" s="653"/>
    </row>
    <row r="79" spans="1:196" s="167" customFormat="1" ht="12.75">
      <c r="A79" s="397"/>
      <c r="B79" s="396"/>
      <c r="C79" s="347"/>
      <c r="D79" s="649"/>
      <c r="E79" s="988"/>
      <c r="F79" s="650"/>
      <c r="G79" s="651"/>
      <c r="H79" s="652"/>
      <c r="I79" s="653"/>
      <c r="J79" s="653"/>
      <c r="K79" s="653"/>
      <c r="L79" s="653"/>
      <c r="M79" s="653"/>
      <c r="N79" s="653"/>
      <c r="O79" s="653"/>
      <c r="P79" s="653"/>
      <c r="Q79" s="653"/>
      <c r="R79" s="653"/>
      <c r="S79" s="653"/>
      <c r="T79" s="653"/>
      <c r="U79" s="653"/>
      <c r="V79" s="653"/>
      <c r="W79" s="653"/>
      <c r="X79" s="653"/>
      <c r="Y79" s="653"/>
      <c r="Z79" s="653"/>
      <c r="AA79" s="653"/>
      <c r="AB79" s="653"/>
      <c r="AC79" s="653"/>
      <c r="AD79" s="653"/>
      <c r="AE79" s="653"/>
      <c r="AF79" s="653"/>
      <c r="AG79" s="653"/>
      <c r="AH79" s="653"/>
      <c r="AI79" s="653"/>
      <c r="AJ79" s="653"/>
      <c r="AK79" s="653"/>
      <c r="AL79" s="653"/>
      <c r="AM79" s="653"/>
      <c r="AN79" s="653"/>
      <c r="AO79" s="653"/>
      <c r="AP79" s="653"/>
      <c r="AQ79" s="653"/>
      <c r="AR79" s="653"/>
      <c r="AS79" s="653"/>
      <c r="AT79" s="653"/>
      <c r="AU79" s="653"/>
      <c r="AV79" s="653"/>
      <c r="AW79" s="653"/>
      <c r="AX79" s="653"/>
      <c r="AY79" s="653"/>
      <c r="AZ79" s="653"/>
      <c r="BA79" s="653"/>
      <c r="BB79" s="653"/>
      <c r="BC79" s="653"/>
      <c r="BD79" s="653"/>
      <c r="BE79" s="653"/>
      <c r="BF79" s="653"/>
      <c r="BG79" s="653"/>
      <c r="BH79" s="653"/>
      <c r="BI79" s="653"/>
      <c r="BJ79" s="653"/>
      <c r="BK79" s="653"/>
      <c r="BL79" s="653"/>
      <c r="BM79" s="653"/>
      <c r="BN79" s="653"/>
      <c r="BO79" s="653"/>
      <c r="BP79" s="653"/>
      <c r="BQ79" s="653"/>
      <c r="BR79" s="653"/>
      <c r="BS79" s="653"/>
      <c r="BT79" s="653"/>
      <c r="BU79" s="653"/>
      <c r="BV79" s="653"/>
      <c r="BW79" s="653"/>
      <c r="BX79" s="653"/>
      <c r="BY79" s="653"/>
      <c r="BZ79" s="653"/>
      <c r="CA79" s="653"/>
      <c r="CB79" s="653"/>
      <c r="CC79" s="653"/>
      <c r="CD79" s="653"/>
      <c r="CE79" s="653"/>
      <c r="CF79" s="653"/>
      <c r="CG79" s="653"/>
      <c r="CH79" s="653"/>
      <c r="CI79" s="653"/>
      <c r="CJ79" s="653"/>
      <c r="CK79" s="653"/>
      <c r="CL79" s="653"/>
      <c r="CM79" s="653"/>
      <c r="CN79" s="653"/>
      <c r="CO79" s="653"/>
      <c r="CP79" s="653"/>
      <c r="CQ79" s="653"/>
      <c r="CR79" s="653"/>
      <c r="CS79" s="653"/>
      <c r="CT79" s="653"/>
      <c r="CU79" s="653"/>
      <c r="CV79" s="653"/>
      <c r="CW79" s="653"/>
      <c r="CX79" s="653"/>
      <c r="CY79" s="653"/>
      <c r="CZ79" s="653"/>
      <c r="DA79" s="653"/>
      <c r="DB79" s="653"/>
      <c r="DC79" s="653"/>
      <c r="DD79" s="653"/>
      <c r="DE79" s="653"/>
      <c r="DF79" s="653"/>
      <c r="DG79" s="653"/>
      <c r="DH79" s="653"/>
      <c r="DI79" s="653"/>
      <c r="DJ79" s="653"/>
      <c r="DK79" s="653"/>
      <c r="DL79" s="653"/>
      <c r="DM79" s="653"/>
      <c r="DN79" s="653"/>
      <c r="DO79" s="653"/>
      <c r="DP79" s="653"/>
      <c r="DQ79" s="653"/>
      <c r="DR79" s="653"/>
      <c r="DS79" s="653"/>
      <c r="DT79" s="653"/>
      <c r="DU79" s="653"/>
      <c r="DV79" s="653"/>
      <c r="DW79" s="653"/>
      <c r="DX79" s="653"/>
      <c r="DY79" s="653"/>
      <c r="DZ79" s="653"/>
      <c r="EA79" s="653"/>
      <c r="EB79" s="653"/>
      <c r="EC79" s="653"/>
      <c r="ED79" s="653"/>
      <c r="EE79" s="653"/>
      <c r="EF79" s="653"/>
      <c r="EG79" s="653"/>
      <c r="EH79" s="653"/>
      <c r="EI79" s="653"/>
      <c r="EJ79" s="653"/>
      <c r="EK79" s="653"/>
      <c r="EL79" s="653"/>
      <c r="EM79" s="653"/>
      <c r="EN79" s="653"/>
      <c r="EO79" s="653"/>
      <c r="EP79" s="653"/>
      <c r="EQ79" s="653"/>
      <c r="ER79" s="653"/>
      <c r="ES79" s="653"/>
      <c r="ET79" s="653"/>
      <c r="EU79" s="653"/>
      <c r="EV79" s="653"/>
      <c r="EW79" s="653"/>
      <c r="EX79" s="653"/>
      <c r="EY79" s="653"/>
      <c r="EZ79" s="653"/>
      <c r="FA79" s="653"/>
      <c r="FB79" s="653"/>
      <c r="FC79" s="653"/>
      <c r="FD79" s="653"/>
      <c r="FE79" s="653"/>
      <c r="FF79" s="653"/>
      <c r="FG79" s="653"/>
      <c r="FH79" s="653"/>
      <c r="FI79" s="653"/>
      <c r="FJ79" s="653"/>
      <c r="FK79" s="653"/>
      <c r="FL79" s="653"/>
      <c r="FM79" s="653"/>
      <c r="FN79" s="653"/>
      <c r="FO79" s="653"/>
      <c r="FP79" s="653"/>
      <c r="FQ79" s="653"/>
      <c r="FR79" s="653"/>
      <c r="FS79" s="653"/>
      <c r="FT79" s="653"/>
      <c r="FU79" s="653"/>
      <c r="FV79" s="653"/>
      <c r="FW79" s="653"/>
      <c r="FX79" s="653"/>
      <c r="FY79" s="653"/>
      <c r="FZ79" s="653"/>
      <c r="GA79" s="653"/>
      <c r="GB79" s="653"/>
      <c r="GC79" s="653"/>
      <c r="GD79" s="653"/>
      <c r="GE79" s="653"/>
      <c r="GF79" s="653"/>
      <c r="GG79" s="653"/>
      <c r="GH79" s="653"/>
      <c r="GI79" s="653"/>
      <c r="GJ79" s="653"/>
      <c r="GK79" s="653"/>
      <c r="GL79" s="653"/>
      <c r="GM79" s="653"/>
      <c r="GN79" s="653"/>
    </row>
    <row r="80" spans="1:196" s="167" customFormat="1" ht="26.1" customHeight="1">
      <c r="A80" s="397" t="s">
        <v>174</v>
      </c>
      <c r="B80" s="396"/>
      <c r="C80" s="345" t="s">
        <v>203</v>
      </c>
      <c r="D80" s="649" t="s">
        <v>192</v>
      </c>
      <c r="E80" s="988"/>
      <c r="F80" s="650"/>
      <c r="G80" s="651"/>
      <c r="H80" s="652"/>
      <c r="I80" s="653"/>
      <c r="J80" s="653"/>
      <c r="K80" s="653"/>
      <c r="L80" s="653"/>
      <c r="M80" s="653"/>
      <c r="N80" s="653"/>
      <c r="O80" s="653"/>
      <c r="P80" s="653"/>
      <c r="Q80" s="653"/>
      <c r="R80" s="653"/>
      <c r="S80" s="653"/>
      <c r="T80" s="653"/>
      <c r="U80" s="653"/>
      <c r="V80" s="653"/>
      <c r="W80" s="653"/>
      <c r="X80" s="653"/>
      <c r="Y80" s="653"/>
      <c r="Z80" s="653"/>
      <c r="AA80" s="653"/>
      <c r="AB80" s="653"/>
      <c r="AC80" s="653"/>
      <c r="AD80" s="653"/>
      <c r="AE80" s="653"/>
      <c r="AF80" s="653"/>
      <c r="AG80" s="653"/>
      <c r="AH80" s="653"/>
      <c r="AI80" s="653"/>
      <c r="AJ80" s="653"/>
      <c r="AK80" s="653"/>
      <c r="AL80" s="653"/>
      <c r="AM80" s="653"/>
      <c r="AN80" s="653"/>
      <c r="AO80" s="653"/>
      <c r="AP80" s="653"/>
      <c r="AQ80" s="653"/>
      <c r="AR80" s="653"/>
      <c r="AS80" s="653"/>
      <c r="AT80" s="653"/>
      <c r="AU80" s="653"/>
      <c r="AV80" s="653"/>
      <c r="AW80" s="653"/>
      <c r="AX80" s="653"/>
      <c r="AY80" s="653"/>
      <c r="AZ80" s="653"/>
      <c r="BA80" s="653"/>
      <c r="BB80" s="653"/>
      <c r="BC80" s="653"/>
      <c r="BD80" s="653"/>
      <c r="BE80" s="653"/>
      <c r="BF80" s="653"/>
      <c r="BG80" s="653"/>
      <c r="BH80" s="653"/>
      <c r="BI80" s="653"/>
      <c r="BJ80" s="653"/>
      <c r="BK80" s="653"/>
      <c r="BL80" s="653"/>
      <c r="BM80" s="653"/>
      <c r="BN80" s="653"/>
      <c r="BO80" s="653"/>
      <c r="BP80" s="653"/>
      <c r="BQ80" s="653"/>
      <c r="BR80" s="653"/>
      <c r="BS80" s="653"/>
      <c r="BT80" s="653"/>
      <c r="BU80" s="653"/>
      <c r="BV80" s="653"/>
      <c r="BW80" s="653"/>
      <c r="BX80" s="653"/>
      <c r="BY80" s="653"/>
      <c r="BZ80" s="653"/>
      <c r="CA80" s="653"/>
      <c r="CB80" s="653"/>
      <c r="CC80" s="653"/>
      <c r="CD80" s="653"/>
      <c r="CE80" s="653"/>
      <c r="CF80" s="653"/>
      <c r="CG80" s="653"/>
      <c r="CH80" s="653"/>
      <c r="CI80" s="653"/>
      <c r="CJ80" s="653"/>
      <c r="CK80" s="653"/>
      <c r="CL80" s="653"/>
      <c r="CM80" s="653"/>
      <c r="CN80" s="653"/>
      <c r="CO80" s="653"/>
      <c r="CP80" s="653"/>
      <c r="CQ80" s="653"/>
      <c r="CR80" s="653"/>
      <c r="CS80" s="653"/>
      <c r="CT80" s="653"/>
      <c r="CU80" s="653"/>
      <c r="CV80" s="653"/>
      <c r="CW80" s="653"/>
      <c r="CX80" s="653"/>
      <c r="CY80" s="653"/>
      <c r="CZ80" s="653"/>
      <c r="DA80" s="653"/>
      <c r="DB80" s="653"/>
      <c r="DC80" s="653"/>
      <c r="DD80" s="653"/>
      <c r="DE80" s="653"/>
      <c r="DF80" s="653"/>
      <c r="DG80" s="653"/>
      <c r="DH80" s="653"/>
      <c r="DI80" s="653"/>
      <c r="DJ80" s="653"/>
      <c r="DK80" s="653"/>
      <c r="DL80" s="653"/>
      <c r="DM80" s="653"/>
      <c r="DN80" s="653"/>
      <c r="DO80" s="653"/>
      <c r="DP80" s="653"/>
      <c r="DQ80" s="653"/>
      <c r="DR80" s="653"/>
      <c r="DS80" s="653"/>
      <c r="DT80" s="653"/>
      <c r="DU80" s="653"/>
      <c r="DV80" s="653"/>
      <c r="DW80" s="653"/>
      <c r="DX80" s="653"/>
      <c r="DY80" s="653"/>
      <c r="DZ80" s="653"/>
      <c r="EA80" s="653"/>
      <c r="EB80" s="653"/>
      <c r="EC80" s="653"/>
      <c r="ED80" s="653"/>
      <c r="EE80" s="653"/>
      <c r="EF80" s="653"/>
      <c r="EG80" s="653"/>
      <c r="EH80" s="653"/>
      <c r="EI80" s="653"/>
      <c r="EJ80" s="653"/>
      <c r="EK80" s="653"/>
      <c r="EL80" s="653"/>
      <c r="EM80" s="653"/>
      <c r="EN80" s="653"/>
      <c r="EO80" s="653"/>
      <c r="EP80" s="653"/>
      <c r="EQ80" s="653"/>
      <c r="ER80" s="653"/>
      <c r="ES80" s="653"/>
      <c r="ET80" s="653"/>
      <c r="EU80" s="653"/>
      <c r="EV80" s="653"/>
      <c r="EW80" s="653"/>
      <c r="EX80" s="653"/>
      <c r="EY80" s="653"/>
      <c r="EZ80" s="653"/>
      <c r="FA80" s="653"/>
      <c r="FB80" s="653"/>
      <c r="FC80" s="653"/>
      <c r="FD80" s="653"/>
      <c r="FE80" s="653"/>
      <c r="FF80" s="653"/>
      <c r="FG80" s="653"/>
      <c r="FH80" s="653"/>
      <c r="FI80" s="653"/>
      <c r="FJ80" s="653"/>
      <c r="FK80" s="653"/>
      <c r="FL80" s="653"/>
      <c r="FM80" s="653"/>
      <c r="FN80" s="653"/>
      <c r="FO80" s="653"/>
      <c r="FP80" s="653"/>
      <c r="FQ80" s="653"/>
      <c r="FR80" s="653"/>
      <c r="FS80" s="653"/>
      <c r="FT80" s="653"/>
      <c r="FU80" s="653"/>
      <c r="FV80" s="653"/>
      <c r="FW80" s="653"/>
      <c r="FX80" s="653"/>
      <c r="FY80" s="653"/>
      <c r="FZ80" s="653"/>
      <c r="GA80" s="653"/>
      <c r="GB80" s="653"/>
      <c r="GC80" s="653"/>
      <c r="GD80" s="653"/>
      <c r="GE80" s="653"/>
      <c r="GF80" s="653"/>
      <c r="GG80" s="653"/>
      <c r="GH80" s="653"/>
      <c r="GI80" s="653"/>
      <c r="GJ80" s="653"/>
      <c r="GK80" s="653"/>
      <c r="GL80" s="653"/>
      <c r="GM80" s="653"/>
      <c r="GN80" s="653"/>
    </row>
    <row r="81" spans="1:196" s="167" customFormat="1" ht="25.5" customHeight="1">
      <c r="A81" s="397" t="s">
        <v>174</v>
      </c>
      <c r="B81" s="396"/>
      <c r="C81" s="348" t="s">
        <v>204</v>
      </c>
      <c r="D81" s="649" t="s">
        <v>192</v>
      </c>
      <c r="E81" s="988"/>
      <c r="F81" s="650"/>
      <c r="G81" s="651"/>
      <c r="H81" s="652"/>
      <c r="I81" s="653"/>
      <c r="J81" s="653"/>
      <c r="K81" s="653"/>
      <c r="L81" s="653"/>
      <c r="M81" s="653"/>
      <c r="N81" s="653"/>
      <c r="O81" s="653"/>
      <c r="P81" s="653"/>
      <c r="Q81" s="653"/>
      <c r="R81" s="653"/>
      <c r="S81" s="653"/>
      <c r="T81" s="653"/>
      <c r="U81" s="653"/>
      <c r="V81" s="653"/>
      <c r="W81" s="653"/>
      <c r="X81" s="653"/>
      <c r="Y81" s="653"/>
      <c r="Z81" s="653"/>
      <c r="AA81" s="653"/>
      <c r="AB81" s="653"/>
      <c r="AC81" s="653"/>
      <c r="AD81" s="653"/>
      <c r="AE81" s="653"/>
      <c r="AF81" s="653"/>
      <c r="AG81" s="653"/>
      <c r="AH81" s="653"/>
      <c r="AI81" s="653"/>
      <c r="AJ81" s="653"/>
      <c r="AK81" s="653"/>
      <c r="AL81" s="653"/>
      <c r="AM81" s="653"/>
      <c r="AN81" s="653"/>
      <c r="AO81" s="653"/>
      <c r="AP81" s="653"/>
      <c r="AQ81" s="653"/>
      <c r="AR81" s="653"/>
      <c r="AS81" s="653"/>
      <c r="AT81" s="653"/>
      <c r="AU81" s="653"/>
      <c r="AV81" s="653"/>
      <c r="AW81" s="653"/>
      <c r="AX81" s="653"/>
      <c r="AY81" s="653"/>
      <c r="AZ81" s="653"/>
      <c r="BA81" s="653"/>
      <c r="BB81" s="653"/>
      <c r="BC81" s="653"/>
      <c r="BD81" s="653"/>
      <c r="BE81" s="653"/>
      <c r="BF81" s="653"/>
      <c r="BG81" s="653"/>
      <c r="BH81" s="653"/>
      <c r="BI81" s="653"/>
      <c r="BJ81" s="653"/>
      <c r="BK81" s="653"/>
      <c r="BL81" s="653"/>
      <c r="BM81" s="653"/>
      <c r="BN81" s="653"/>
      <c r="BO81" s="653"/>
      <c r="BP81" s="653"/>
      <c r="BQ81" s="653"/>
      <c r="BR81" s="653"/>
      <c r="BS81" s="653"/>
      <c r="BT81" s="653"/>
      <c r="BU81" s="653"/>
      <c r="BV81" s="653"/>
      <c r="BW81" s="653"/>
      <c r="BX81" s="653"/>
      <c r="BY81" s="653"/>
      <c r="BZ81" s="653"/>
      <c r="CA81" s="653"/>
      <c r="CB81" s="653"/>
      <c r="CC81" s="653"/>
      <c r="CD81" s="653"/>
      <c r="CE81" s="653"/>
      <c r="CF81" s="653"/>
      <c r="CG81" s="653"/>
      <c r="CH81" s="653"/>
      <c r="CI81" s="653"/>
      <c r="CJ81" s="653"/>
      <c r="CK81" s="653"/>
      <c r="CL81" s="653"/>
      <c r="CM81" s="653"/>
      <c r="CN81" s="653"/>
      <c r="CO81" s="653"/>
      <c r="CP81" s="653"/>
      <c r="CQ81" s="653"/>
      <c r="CR81" s="653"/>
      <c r="CS81" s="653"/>
      <c r="CT81" s="653"/>
      <c r="CU81" s="653"/>
      <c r="CV81" s="653"/>
      <c r="CW81" s="653"/>
      <c r="CX81" s="653"/>
      <c r="CY81" s="653"/>
      <c r="CZ81" s="653"/>
      <c r="DA81" s="653"/>
      <c r="DB81" s="653"/>
      <c r="DC81" s="653"/>
      <c r="DD81" s="653"/>
      <c r="DE81" s="653"/>
      <c r="DF81" s="653"/>
      <c r="DG81" s="653"/>
      <c r="DH81" s="653"/>
      <c r="DI81" s="653"/>
      <c r="DJ81" s="653"/>
      <c r="DK81" s="653"/>
      <c r="DL81" s="653"/>
      <c r="DM81" s="653"/>
      <c r="DN81" s="653"/>
      <c r="DO81" s="653"/>
      <c r="DP81" s="653"/>
      <c r="DQ81" s="653"/>
      <c r="DR81" s="653"/>
      <c r="DS81" s="653"/>
      <c r="DT81" s="653"/>
      <c r="DU81" s="653"/>
      <c r="DV81" s="653"/>
      <c r="DW81" s="653"/>
      <c r="DX81" s="653"/>
      <c r="DY81" s="653"/>
      <c r="DZ81" s="653"/>
      <c r="EA81" s="653"/>
      <c r="EB81" s="653"/>
      <c r="EC81" s="653"/>
      <c r="ED81" s="653"/>
      <c r="EE81" s="653"/>
      <c r="EF81" s="653"/>
      <c r="EG81" s="653"/>
      <c r="EH81" s="653"/>
      <c r="EI81" s="653"/>
      <c r="EJ81" s="653"/>
      <c r="EK81" s="653"/>
      <c r="EL81" s="653"/>
      <c r="EM81" s="653"/>
      <c r="EN81" s="653"/>
      <c r="EO81" s="653"/>
      <c r="EP81" s="653"/>
      <c r="EQ81" s="653"/>
      <c r="ER81" s="653"/>
      <c r="ES81" s="653"/>
      <c r="ET81" s="653"/>
      <c r="EU81" s="653"/>
      <c r="EV81" s="653"/>
      <c r="EW81" s="653"/>
      <c r="EX81" s="653"/>
      <c r="EY81" s="653"/>
      <c r="EZ81" s="653"/>
      <c r="FA81" s="653"/>
      <c r="FB81" s="653"/>
      <c r="FC81" s="653"/>
      <c r="FD81" s="653"/>
      <c r="FE81" s="653"/>
      <c r="FF81" s="653"/>
      <c r="FG81" s="653"/>
      <c r="FH81" s="653"/>
      <c r="FI81" s="653"/>
      <c r="FJ81" s="653"/>
      <c r="FK81" s="653"/>
      <c r="FL81" s="653"/>
      <c r="FM81" s="653"/>
      <c r="FN81" s="653"/>
      <c r="FO81" s="653"/>
      <c r="FP81" s="653"/>
      <c r="FQ81" s="653"/>
      <c r="FR81" s="653"/>
      <c r="FS81" s="653"/>
      <c r="FT81" s="653"/>
      <c r="FU81" s="653"/>
      <c r="FV81" s="653"/>
      <c r="FW81" s="653"/>
      <c r="FX81" s="653"/>
      <c r="FY81" s="653"/>
      <c r="FZ81" s="653"/>
      <c r="GA81" s="653"/>
      <c r="GB81" s="653"/>
      <c r="GC81" s="653"/>
      <c r="GD81" s="653"/>
      <c r="GE81" s="653"/>
      <c r="GF81" s="653"/>
      <c r="GG81" s="653"/>
      <c r="GH81" s="653"/>
      <c r="GI81" s="653"/>
      <c r="GJ81" s="653"/>
      <c r="GK81" s="653"/>
      <c r="GL81" s="653"/>
      <c r="GM81" s="653"/>
      <c r="GN81" s="653"/>
    </row>
    <row r="82" spans="1:196" s="167" customFormat="1" ht="25.5" customHeight="1">
      <c r="A82" s="397" t="s">
        <v>174</v>
      </c>
      <c r="B82" s="396">
        <v>1</v>
      </c>
      <c r="C82" s="347" t="s">
        <v>563</v>
      </c>
      <c r="D82" s="649" t="s">
        <v>9</v>
      </c>
      <c r="E82" s="988">
        <v>505</v>
      </c>
      <c r="F82" s="654"/>
      <c r="G82" s="651"/>
      <c r="H82" s="652"/>
      <c r="I82" s="653"/>
      <c r="J82" s="653"/>
      <c r="K82" s="653"/>
      <c r="L82" s="653"/>
      <c r="M82" s="653"/>
      <c r="N82" s="653"/>
      <c r="O82" s="653"/>
      <c r="P82" s="653"/>
      <c r="Q82" s="653"/>
      <c r="R82" s="653"/>
      <c r="S82" s="653"/>
      <c r="T82" s="653"/>
      <c r="U82" s="653"/>
      <c r="V82" s="653"/>
      <c r="W82" s="653"/>
      <c r="X82" s="653"/>
      <c r="Y82" s="653"/>
      <c r="Z82" s="653"/>
      <c r="AA82" s="653"/>
      <c r="AB82" s="653"/>
      <c r="AC82" s="653"/>
      <c r="AD82" s="653"/>
      <c r="AE82" s="653"/>
      <c r="AF82" s="653"/>
      <c r="AG82" s="653"/>
      <c r="AH82" s="653"/>
      <c r="AI82" s="653"/>
      <c r="AJ82" s="653"/>
      <c r="AK82" s="653"/>
      <c r="AL82" s="653"/>
      <c r="AM82" s="653"/>
      <c r="AN82" s="653"/>
      <c r="AO82" s="653"/>
      <c r="AP82" s="653"/>
      <c r="AQ82" s="653"/>
      <c r="AR82" s="653"/>
      <c r="AS82" s="653"/>
      <c r="AT82" s="653"/>
      <c r="AU82" s="653"/>
      <c r="AV82" s="653"/>
      <c r="AW82" s="653"/>
      <c r="AX82" s="653"/>
      <c r="AY82" s="653"/>
      <c r="AZ82" s="653"/>
      <c r="BA82" s="653"/>
      <c r="BB82" s="653"/>
      <c r="BC82" s="653"/>
      <c r="BD82" s="653"/>
      <c r="BE82" s="653"/>
      <c r="BF82" s="653"/>
      <c r="BG82" s="653"/>
      <c r="BH82" s="653"/>
      <c r="BI82" s="653"/>
      <c r="BJ82" s="653"/>
      <c r="BK82" s="653"/>
      <c r="BL82" s="653"/>
      <c r="BM82" s="653"/>
      <c r="BN82" s="653"/>
      <c r="BO82" s="653"/>
      <c r="BP82" s="653"/>
      <c r="BQ82" s="653"/>
      <c r="BR82" s="653"/>
      <c r="BS82" s="653"/>
      <c r="BT82" s="653"/>
      <c r="BU82" s="653"/>
      <c r="BV82" s="653"/>
      <c r="BW82" s="653"/>
      <c r="BX82" s="653"/>
      <c r="BY82" s="653"/>
      <c r="BZ82" s="653"/>
      <c r="CA82" s="653"/>
      <c r="CB82" s="653"/>
      <c r="CC82" s="653"/>
      <c r="CD82" s="653"/>
      <c r="CE82" s="653"/>
      <c r="CF82" s="653"/>
      <c r="CG82" s="653"/>
      <c r="CH82" s="653"/>
      <c r="CI82" s="653"/>
      <c r="CJ82" s="653"/>
      <c r="CK82" s="653"/>
      <c r="CL82" s="653"/>
      <c r="CM82" s="653"/>
      <c r="CN82" s="653"/>
      <c r="CO82" s="653"/>
      <c r="CP82" s="653"/>
      <c r="CQ82" s="653"/>
      <c r="CR82" s="653"/>
      <c r="CS82" s="653"/>
      <c r="CT82" s="653"/>
      <c r="CU82" s="653"/>
      <c r="CV82" s="653"/>
      <c r="CW82" s="653"/>
      <c r="CX82" s="653"/>
      <c r="CY82" s="653"/>
      <c r="CZ82" s="653"/>
      <c r="DA82" s="653"/>
      <c r="DB82" s="653"/>
      <c r="DC82" s="653"/>
      <c r="DD82" s="653"/>
      <c r="DE82" s="653"/>
      <c r="DF82" s="653"/>
      <c r="DG82" s="653"/>
      <c r="DH82" s="653"/>
      <c r="DI82" s="653"/>
      <c r="DJ82" s="653"/>
      <c r="DK82" s="653"/>
      <c r="DL82" s="653"/>
      <c r="DM82" s="653"/>
      <c r="DN82" s="653"/>
      <c r="DO82" s="653"/>
      <c r="DP82" s="653"/>
      <c r="DQ82" s="653"/>
      <c r="DR82" s="653"/>
      <c r="DS82" s="653"/>
      <c r="DT82" s="653"/>
      <c r="DU82" s="653"/>
      <c r="DV82" s="653"/>
      <c r="DW82" s="653"/>
      <c r="DX82" s="653"/>
      <c r="DY82" s="653"/>
      <c r="DZ82" s="653"/>
      <c r="EA82" s="653"/>
      <c r="EB82" s="653"/>
      <c r="EC82" s="653"/>
      <c r="ED82" s="653"/>
      <c r="EE82" s="653"/>
      <c r="EF82" s="653"/>
      <c r="EG82" s="653"/>
      <c r="EH82" s="653"/>
      <c r="EI82" s="653"/>
      <c r="EJ82" s="653"/>
      <c r="EK82" s="653"/>
      <c r="EL82" s="653"/>
      <c r="EM82" s="653"/>
      <c r="EN82" s="653"/>
      <c r="EO82" s="653"/>
      <c r="EP82" s="653"/>
      <c r="EQ82" s="653"/>
      <c r="ER82" s="653"/>
      <c r="ES82" s="653"/>
      <c r="ET82" s="653"/>
      <c r="EU82" s="653"/>
      <c r="EV82" s="653"/>
      <c r="EW82" s="653"/>
      <c r="EX82" s="653"/>
      <c r="EY82" s="653"/>
      <c r="EZ82" s="653"/>
      <c r="FA82" s="653"/>
      <c r="FB82" s="653"/>
      <c r="FC82" s="653"/>
      <c r="FD82" s="653"/>
      <c r="FE82" s="653"/>
      <c r="FF82" s="653"/>
      <c r="FG82" s="653"/>
      <c r="FH82" s="653"/>
      <c r="FI82" s="653"/>
      <c r="FJ82" s="653"/>
      <c r="FK82" s="653"/>
      <c r="FL82" s="653"/>
      <c r="FM82" s="653"/>
      <c r="FN82" s="653"/>
      <c r="FO82" s="653"/>
      <c r="FP82" s="653"/>
      <c r="FQ82" s="653"/>
      <c r="FR82" s="653"/>
      <c r="FS82" s="653"/>
      <c r="FT82" s="653"/>
      <c r="FU82" s="653"/>
      <c r="FV82" s="653"/>
      <c r="FW82" s="653"/>
      <c r="FX82" s="653"/>
      <c r="FY82" s="653"/>
      <c r="FZ82" s="653"/>
      <c r="GA82" s="653"/>
      <c r="GB82" s="653"/>
      <c r="GC82" s="653"/>
      <c r="GD82" s="653"/>
      <c r="GE82" s="653"/>
      <c r="GF82" s="653"/>
      <c r="GG82" s="653"/>
      <c r="GH82" s="653"/>
      <c r="GI82" s="653"/>
      <c r="GJ82" s="653"/>
      <c r="GK82" s="653"/>
      <c r="GL82" s="653"/>
      <c r="GM82" s="653"/>
      <c r="GN82" s="653"/>
    </row>
    <row r="83" spans="1:196" s="167" customFormat="1" ht="25.5" customHeight="1">
      <c r="A83" s="397" t="s">
        <v>174</v>
      </c>
      <c r="B83" s="396">
        <v>2</v>
      </c>
      <c r="C83" s="347" t="s">
        <v>564</v>
      </c>
      <c r="D83" s="649" t="s">
        <v>9</v>
      </c>
      <c r="E83" s="988">
        <v>193</v>
      </c>
      <c r="F83" s="654"/>
      <c r="G83" s="651"/>
      <c r="H83" s="652"/>
      <c r="I83" s="653"/>
      <c r="J83" s="653"/>
      <c r="K83" s="653"/>
      <c r="L83" s="653"/>
      <c r="M83" s="653"/>
      <c r="N83" s="653"/>
      <c r="O83" s="653"/>
      <c r="P83" s="653"/>
      <c r="Q83" s="653"/>
      <c r="R83" s="653"/>
      <c r="S83" s="653"/>
      <c r="T83" s="653"/>
      <c r="U83" s="653"/>
      <c r="V83" s="653"/>
      <c r="W83" s="653"/>
      <c r="X83" s="653"/>
      <c r="Y83" s="653"/>
      <c r="Z83" s="653"/>
      <c r="AA83" s="653"/>
      <c r="AB83" s="653"/>
      <c r="AC83" s="653"/>
      <c r="AD83" s="653"/>
      <c r="AE83" s="653"/>
      <c r="AF83" s="653"/>
      <c r="AG83" s="653"/>
      <c r="AH83" s="653"/>
      <c r="AI83" s="653"/>
      <c r="AJ83" s="653"/>
      <c r="AK83" s="653"/>
      <c r="AL83" s="653"/>
      <c r="AM83" s="653"/>
      <c r="AN83" s="653"/>
      <c r="AO83" s="653"/>
      <c r="AP83" s="653"/>
      <c r="AQ83" s="653"/>
      <c r="AR83" s="653"/>
      <c r="AS83" s="653"/>
      <c r="AT83" s="653"/>
      <c r="AU83" s="653"/>
      <c r="AV83" s="653"/>
      <c r="AW83" s="653"/>
      <c r="AX83" s="653"/>
      <c r="AY83" s="653"/>
      <c r="AZ83" s="653"/>
      <c r="BA83" s="653"/>
      <c r="BB83" s="653"/>
      <c r="BC83" s="653"/>
      <c r="BD83" s="653"/>
      <c r="BE83" s="653"/>
      <c r="BF83" s="653"/>
      <c r="BG83" s="653"/>
      <c r="BH83" s="653"/>
      <c r="BI83" s="653"/>
      <c r="BJ83" s="653"/>
      <c r="BK83" s="653"/>
      <c r="BL83" s="653"/>
      <c r="BM83" s="653"/>
      <c r="BN83" s="653"/>
      <c r="BO83" s="653"/>
      <c r="BP83" s="653"/>
      <c r="BQ83" s="653"/>
      <c r="BR83" s="653"/>
      <c r="BS83" s="653"/>
      <c r="BT83" s="653"/>
      <c r="BU83" s="653"/>
      <c r="BV83" s="653"/>
      <c r="BW83" s="653"/>
      <c r="BX83" s="653"/>
      <c r="BY83" s="653"/>
      <c r="BZ83" s="653"/>
      <c r="CA83" s="653"/>
      <c r="CB83" s="653"/>
      <c r="CC83" s="653"/>
      <c r="CD83" s="653"/>
      <c r="CE83" s="653"/>
      <c r="CF83" s="653"/>
      <c r="CG83" s="653"/>
      <c r="CH83" s="653"/>
      <c r="CI83" s="653"/>
      <c r="CJ83" s="653"/>
      <c r="CK83" s="653"/>
      <c r="CL83" s="653"/>
      <c r="CM83" s="653"/>
      <c r="CN83" s="653"/>
      <c r="CO83" s="653"/>
      <c r="CP83" s="653"/>
      <c r="CQ83" s="653"/>
      <c r="CR83" s="653"/>
      <c r="CS83" s="653"/>
      <c r="CT83" s="653"/>
      <c r="CU83" s="653"/>
      <c r="CV83" s="653"/>
      <c r="CW83" s="653"/>
      <c r="CX83" s="653"/>
      <c r="CY83" s="653"/>
      <c r="CZ83" s="653"/>
      <c r="DA83" s="653"/>
      <c r="DB83" s="653"/>
      <c r="DC83" s="653"/>
      <c r="DD83" s="653"/>
      <c r="DE83" s="653"/>
      <c r="DF83" s="653"/>
      <c r="DG83" s="653"/>
      <c r="DH83" s="653"/>
      <c r="DI83" s="653"/>
      <c r="DJ83" s="653"/>
      <c r="DK83" s="653"/>
      <c r="DL83" s="653"/>
      <c r="DM83" s="653"/>
      <c r="DN83" s="653"/>
      <c r="DO83" s="653"/>
      <c r="DP83" s="653"/>
      <c r="DQ83" s="653"/>
      <c r="DR83" s="653"/>
      <c r="DS83" s="653"/>
      <c r="DT83" s="653"/>
      <c r="DU83" s="653"/>
      <c r="DV83" s="653"/>
      <c r="DW83" s="653"/>
      <c r="DX83" s="653"/>
      <c r="DY83" s="653"/>
      <c r="DZ83" s="653"/>
      <c r="EA83" s="653"/>
      <c r="EB83" s="653"/>
      <c r="EC83" s="653"/>
      <c r="ED83" s="653"/>
      <c r="EE83" s="653"/>
      <c r="EF83" s="653"/>
      <c r="EG83" s="653"/>
      <c r="EH83" s="653"/>
      <c r="EI83" s="653"/>
      <c r="EJ83" s="653"/>
      <c r="EK83" s="653"/>
      <c r="EL83" s="653"/>
      <c r="EM83" s="653"/>
      <c r="EN83" s="653"/>
      <c r="EO83" s="653"/>
      <c r="EP83" s="653"/>
      <c r="EQ83" s="653"/>
      <c r="ER83" s="653"/>
      <c r="ES83" s="653"/>
      <c r="ET83" s="653"/>
      <c r="EU83" s="653"/>
      <c r="EV83" s="653"/>
      <c r="EW83" s="653"/>
      <c r="EX83" s="653"/>
      <c r="EY83" s="653"/>
      <c r="EZ83" s="653"/>
      <c r="FA83" s="653"/>
      <c r="FB83" s="653"/>
      <c r="FC83" s="653"/>
      <c r="FD83" s="653"/>
      <c r="FE83" s="653"/>
      <c r="FF83" s="653"/>
      <c r="FG83" s="653"/>
      <c r="FH83" s="653"/>
      <c r="FI83" s="653"/>
      <c r="FJ83" s="653"/>
      <c r="FK83" s="653"/>
      <c r="FL83" s="653"/>
      <c r="FM83" s="653"/>
      <c r="FN83" s="653"/>
      <c r="FO83" s="653"/>
      <c r="FP83" s="653"/>
      <c r="FQ83" s="653"/>
      <c r="FR83" s="653"/>
      <c r="FS83" s="653"/>
      <c r="FT83" s="653"/>
      <c r="FU83" s="653"/>
      <c r="FV83" s="653"/>
      <c r="FW83" s="653"/>
      <c r="FX83" s="653"/>
      <c r="FY83" s="653"/>
      <c r="FZ83" s="653"/>
      <c r="GA83" s="653"/>
      <c r="GB83" s="653"/>
      <c r="GC83" s="653"/>
      <c r="GD83" s="653"/>
      <c r="GE83" s="653"/>
      <c r="GF83" s="653"/>
      <c r="GG83" s="653"/>
      <c r="GH83" s="653"/>
      <c r="GI83" s="653"/>
      <c r="GJ83" s="653"/>
      <c r="GK83" s="653"/>
      <c r="GL83" s="653"/>
      <c r="GM83" s="653"/>
      <c r="GN83" s="653"/>
    </row>
    <row r="84" spans="1:196" s="167" customFormat="1" ht="12.75">
      <c r="A84" s="397"/>
      <c r="B84" s="396"/>
      <c r="C84" s="347"/>
      <c r="D84" s="649"/>
      <c r="E84" s="988"/>
      <c r="F84" s="650"/>
      <c r="G84" s="651"/>
      <c r="H84" s="652"/>
      <c r="I84" s="653"/>
      <c r="J84" s="653"/>
      <c r="K84" s="653"/>
      <c r="L84" s="653"/>
      <c r="M84" s="653"/>
      <c r="N84" s="653"/>
      <c r="O84" s="653"/>
      <c r="P84" s="653"/>
      <c r="Q84" s="653"/>
      <c r="R84" s="653"/>
      <c r="S84" s="653"/>
      <c r="T84" s="653"/>
      <c r="U84" s="653"/>
      <c r="V84" s="653"/>
      <c r="W84" s="653"/>
      <c r="X84" s="653"/>
      <c r="Y84" s="653"/>
      <c r="Z84" s="653"/>
      <c r="AA84" s="653"/>
      <c r="AB84" s="653"/>
      <c r="AC84" s="653"/>
      <c r="AD84" s="653"/>
      <c r="AE84" s="653"/>
      <c r="AF84" s="653"/>
      <c r="AG84" s="653"/>
      <c r="AH84" s="653"/>
      <c r="AI84" s="653"/>
      <c r="AJ84" s="653"/>
      <c r="AK84" s="653"/>
      <c r="AL84" s="653"/>
      <c r="AM84" s="653"/>
      <c r="AN84" s="653"/>
      <c r="AO84" s="653"/>
      <c r="AP84" s="653"/>
      <c r="AQ84" s="653"/>
      <c r="AR84" s="653"/>
      <c r="AS84" s="653"/>
      <c r="AT84" s="653"/>
      <c r="AU84" s="653"/>
      <c r="AV84" s="653"/>
      <c r="AW84" s="653"/>
      <c r="AX84" s="653"/>
      <c r="AY84" s="653"/>
      <c r="AZ84" s="653"/>
      <c r="BA84" s="653"/>
      <c r="BB84" s="653"/>
      <c r="BC84" s="653"/>
      <c r="BD84" s="653"/>
      <c r="BE84" s="653"/>
      <c r="BF84" s="653"/>
      <c r="BG84" s="653"/>
      <c r="BH84" s="653"/>
      <c r="BI84" s="653"/>
      <c r="BJ84" s="653"/>
      <c r="BK84" s="653"/>
      <c r="BL84" s="653"/>
      <c r="BM84" s="653"/>
      <c r="BN84" s="653"/>
      <c r="BO84" s="653"/>
      <c r="BP84" s="653"/>
      <c r="BQ84" s="653"/>
      <c r="BR84" s="653"/>
      <c r="BS84" s="653"/>
      <c r="BT84" s="653"/>
      <c r="BU84" s="653"/>
      <c r="BV84" s="653"/>
      <c r="BW84" s="653"/>
      <c r="BX84" s="653"/>
      <c r="BY84" s="653"/>
      <c r="BZ84" s="653"/>
      <c r="CA84" s="653"/>
      <c r="CB84" s="653"/>
      <c r="CC84" s="653"/>
      <c r="CD84" s="653"/>
      <c r="CE84" s="653"/>
      <c r="CF84" s="653"/>
      <c r="CG84" s="653"/>
      <c r="CH84" s="653"/>
      <c r="CI84" s="653"/>
      <c r="CJ84" s="653"/>
      <c r="CK84" s="653"/>
      <c r="CL84" s="653"/>
      <c r="CM84" s="653"/>
      <c r="CN84" s="653"/>
      <c r="CO84" s="653"/>
      <c r="CP84" s="653"/>
      <c r="CQ84" s="653"/>
      <c r="CR84" s="653"/>
      <c r="CS84" s="653"/>
      <c r="CT84" s="653"/>
      <c r="CU84" s="653"/>
      <c r="CV84" s="653"/>
      <c r="CW84" s="653"/>
      <c r="CX84" s="653"/>
      <c r="CY84" s="653"/>
      <c r="CZ84" s="653"/>
      <c r="DA84" s="653"/>
      <c r="DB84" s="653"/>
      <c r="DC84" s="653"/>
      <c r="DD84" s="653"/>
      <c r="DE84" s="653"/>
      <c r="DF84" s="653"/>
      <c r="DG84" s="653"/>
      <c r="DH84" s="653"/>
      <c r="DI84" s="653"/>
      <c r="DJ84" s="653"/>
      <c r="DK84" s="653"/>
      <c r="DL84" s="653"/>
      <c r="DM84" s="653"/>
      <c r="DN84" s="653"/>
      <c r="DO84" s="653"/>
      <c r="DP84" s="653"/>
      <c r="DQ84" s="653"/>
      <c r="DR84" s="653"/>
      <c r="DS84" s="653"/>
      <c r="DT84" s="653"/>
      <c r="DU84" s="653"/>
      <c r="DV84" s="653"/>
      <c r="DW84" s="653"/>
      <c r="DX84" s="653"/>
      <c r="DY84" s="653"/>
      <c r="DZ84" s="653"/>
      <c r="EA84" s="653"/>
      <c r="EB84" s="653"/>
      <c r="EC84" s="653"/>
      <c r="ED84" s="653"/>
      <c r="EE84" s="653"/>
      <c r="EF84" s="653"/>
      <c r="EG84" s="653"/>
      <c r="EH84" s="653"/>
      <c r="EI84" s="653"/>
      <c r="EJ84" s="653"/>
      <c r="EK84" s="653"/>
      <c r="EL84" s="653"/>
      <c r="EM84" s="653"/>
      <c r="EN84" s="653"/>
      <c r="EO84" s="653"/>
      <c r="EP84" s="653"/>
      <c r="EQ84" s="653"/>
      <c r="ER84" s="653"/>
      <c r="ES84" s="653"/>
      <c r="ET84" s="653"/>
      <c r="EU84" s="653"/>
      <c r="EV84" s="653"/>
      <c r="EW84" s="653"/>
      <c r="EX84" s="653"/>
      <c r="EY84" s="653"/>
      <c r="EZ84" s="653"/>
      <c r="FA84" s="653"/>
      <c r="FB84" s="653"/>
      <c r="FC84" s="653"/>
      <c r="FD84" s="653"/>
      <c r="FE84" s="653"/>
      <c r="FF84" s="653"/>
      <c r="FG84" s="653"/>
      <c r="FH84" s="653"/>
      <c r="FI84" s="653"/>
      <c r="FJ84" s="653"/>
      <c r="FK84" s="653"/>
      <c r="FL84" s="653"/>
      <c r="FM84" s="653"/>
      <c r="FN84" s="653"/>
      <c r="FO84" s="653"/>
      <c r="FP84" s="653"/>
      <c r="FQ84" s="653"/>
      <c r="FR84" s="653"/>
      <c r="FS84" s="653"/>
      <c r="FT84" s="653"/>
      <c r="FU84" s="653"/>
      <c r="FV84" s="653"/>
      <c r="FW84" s="653"/>
      <c r="FX84" s="653"/>
      <c r="FY84" s="653"/>
      <c r="FZ84" s="653"/>
      <c r="GA84" s="653"/>
      <c r="GB84" s="653"/>
      <c r="GC84" s="653"/>
      <c r="GD84" s="653"/>
      <c r="GE84" s="653"/>
      <c r="GF84" s="653"/>
      <c r="GG84" s="653"/>
      <c r="GH84" s="653"/>
      <c r="GI84" s="653"/>
      <c r="GJ84" s="653"/>
      <c r="GK84" s="653"/>
      <c r="GL84" s="653"/>
      <c r="GM84" s="653"/>
      <c r="GN84" s="653"/>
    </row>
    <row r="85" spans="1:196" s="167" customFormat="1" ht="25.5" customHeight="1">
      <c r="A85" s="397" t="s">
        <v>174</v>
      </c>
      <c r="B85" s="396"/>
      <c r="C85" s="348" t="s">
        <v>206</v>
      </c>
      <c r="D85" s="649" t="s">
        <v>192</v>
      </c>
      <c r="E85" s="988"/>
      <c r="F85" s="650"/>
      <c r="G85" s="651"/>
      <c r="H85" s="652"/>
      <c r="I85" s="653"/>
      <c r="J85" s="653"/>
      <c r="K85" s="653"/>
      <c r="L85" s="653"/>
      <c r="M85" s="653"/>
      <c r="N85" s="653"/>
      <c r="O85" s="653"/>
      <c r="P85" s="653"/>
      <c r="Q85" s="653"/>
      <c r="R85" s="653"/>
      <c r="S85" s="653"/>
      <c r="T85" s="653"/>
      <c r="U85" s="653"/>
      <c r="V85" s="653"/>
      <c r="W85" s="653"/>
      <c r="X85" s="653"/>
      <c r="Y85" s="653"/>
      <c r="Z85" s="653"/>
      <c r="AA85" s="653"/>
      <c r="AB85" s="653"/>
      <c r="AC85" s="653"/>
      <c r="AD85" s="653"/>
      <c r="AE85" s="653"/>
      <c r="AF85" s="653"/>
      <c r="AG85" s="653"/>
      <c r="AH85" s="653"/>
      <c r="AI85" s="653"/>
      <c r="AJ85" s="653"/>
      <c r="AK85" s="653"/>
      <c r="AL85" s="653"/>
      <c r="AM85" s="653"/>
      <c r="AN85" s="653"/>
      <c r="AO85" s="653"/>
      <c r="AP85" s="653"/>
      <c r="AQ85" s="653"/>
      <c r="AR85" s="653"/>
      <c r="AS85" s="653"/>
      <c r="AT85" s="653"/>
      <c r="AU85" s="653"/>
      <c r="AV85" s="653"/>
      <c r="AW85" s="653"/>
      <c r="AX85" s="653"/>
      <c r="AY85" s="653"/>
      <c r="AZ85" s="653"/>
      <c r="BA85" s="653"/>
      <c r="BB85" s="653"/>
      <c r="BC85" s="653"/>
      <c r="BD85" s="653"/>
      <c r="BE85" s="653"/>
      <c r="BF85" s="653"/>
      <c r="BG85" s="653"/>
      <c r="BH85" s="653"/>
      <c r="BI85" s="653"/>
      <c r="BJ85" s="653"/>
      <c r="BK85" s="653"/>
      <c r="BL85" s="653"/>
      <c r="BM85" s="653"/>
      <c r="BN85" s="653"/>
      <c r="BO85" s="653"/>
      <c r="BP85" s="653"/>
      <c r="BQ85" s="653"/>
      <c r="BR85" s="653"/>
      <c r="BS85" s="653"/>
      <c r="BT85" s="653"/>
      <c r="BU85" s="653"/>
      <c r="BV85" s="653"/>
      <c r="BW85" s="653"/>
      <c r="BX85" s="653"/>
      <c r="BY85" s="653"/>
      <c r="BZ85" s="653"/>
      <c r="CA85" s="653"/>
      <c r="CB85" s="653"/>
      <c r="CC85" s="653"/>
      <c r="CD85" s="653"/>
      <c r="CE85" s="653"/>
      <c r="CF85" s="653"/>
      <c r="CG85" s="653"/>
      <c r="CH85" s="653"/>
      <c r="CI85" s="653"/>
      <c r="CJ85" s="653"/>
      <c r="CK85" s="653"/>
      <c r="CL85" s="653"/>
      <c r="CM85" s="653"/>
      <c r="CN85" s="653"/>
      <c r="CO85" s="653"/>
      <c r="CP85" s="653"/>
      <c r="CQ85" s="653"/>
      <c r="CR85" s="653"/>
      <c r="CS85" s="653"/>
      <c r="CT85" s="653"/>
      <c r="CU85" s="653"/>
      <c r="CV85" s="653"/>
      <c r="CW85" s="653"/>
      <c r="CX85" s="653"/>
      <c r="CY85" s="653"/>
      <c r="CZ85" s="653"/>
      <c r="DA85" s="653"/>
      <c r="DB85" s="653"/>
      <c r="DC85" s="653"/>
      <c r="DD85" s="653"/>
      <c r="DE85" s="653"/>
      <c r="DF85" s="653"/>
      <c r="DG85" s="653"/>
      <c r="DH85" s="653"/>
      <c r="DI85" s="653"/>
      <c r="DJ85" s="653"/>
      <c r="DK85" s="653"/>
      <c r="DL85" s="653"/>
      <c r="DM85" s="653"/>
      <c r="DN85" s="653"/>
      <c r="DO85" s="653"/>
      <c r="DP85" s="653"/>
      <c r="DQ85" s="653"/>
      <c r="DR85" s="653"/>
      <c r="DS85" s="653"/>
      <c r="DT85" s="653"/>
      <c r="DU85" s="653"/>
      <c r="DV85" s="653"/>
      <c r="DW85" s="653"/>
      <c r="DX85" s="653"/>
      <c r="DY85" s="653"/>
      <c r="DZ85" s="653"/>
      <c r="EA85" s="653"/>
      <c r="EB85" s="653"/>
      <c r="EC85" s="653"/>
      <c r="ED85" s="653"/>
      <c r="EE85" s="653"/>
      <c r="EF85" s="653"/>
      <c r="EG85" s="653"/>
      <c r="EH85" s="653"/>
      <c r="EI85" s="653"/>
      <c r="EJ85" s="653"/>
      <c r="EK85" s="653"/>
      <c r="EL85" s="653"/>
      <c r="EM85" s="653"/>
      <c r="EN85" s="653"/>
      <c r="EO85" s="653"/>
      <c r="EP85" s="653"/>
      <c r="EQ85" s="653"/>
      <c r="ER85" s="653"/>
      <c r="ES85" s="653"/>
      <c r="ET85" s="653"/>
      <c r="EU85" s="653"/>
      <c r="EV85" s="653"/>
      <c r="EW85" s="653"/>
      <c r="EX85" s="653"/>
      <c r="EY85" s="653"/>
      <c r="EZ85" s="653"/>
      <c r="FA85" s="653"/>
      <c r="FB85" s="653"/>
      <c r="FC85" s="653"/>
      <c r="FD85" s="653"/>
      <c r="FE85" s="653"/>
      <c r="FF85" s="653"/>
      <c r="FG85" s="653"/>
      <c r="FH85" s="653"/>
      <c r="FI85" s="653"/>
      <c r="FJ85" s="653"/>
      <c r="FK85" s="653"/>
      <c r="FL85" s="653"/>
      <c r="FM85" s="653"/>
      <c r="FN85" s="653"/>
      <c r="FO85" s="653"/>
      <c r="FP85" s="653"/>
      <c r="FQ85" s="653"/>
      <c r="FR85" s="653"/>
      <c r="FS85" s="653"/>
      <c r="FT85" s="653"/>
      <c r="FU85" s="653"/>
      <c r="FV85" s="653"/>
      <c r="FW85" s="653"/>
      <c r="FX85" s="653"/>
      <c r="FY85" s="653"/>
      <c r="FZ85" s="653"/>
      <c r="GA85" s="653"/>
      <c r="GB85" s="653"/>
      <c r="GC85" s="653"/>
      <c r="GD85" s="653"/>
      <c r="GE85" s="653"/>
      <c r="GF85" s="653"/>
      <c r="GG85" s="653"/>
      <c r="GH85" s="653"/>
      <c r="GI85" s="653"/>
      <c r="GJ85" s="653"/>
      <c r="GK85" s="653"/>
      <c r="GL85" s="653"/>
      <c r="GM85" s="653"/>
      <c r="GN85" s="653"/>
    </row>
    <row r="86" spans="1:196" s="167" customFormat="1" ht="25.5" customHeight="1">
      <c r="A86" s="397" t="s">
        <v>174</v>
      </c>
      <c r="B86" s="396">
        <v>5</v>
      </c>
      <c r="C86" s="347" t="s">
        <v>324</v>
      </c>
      <c r="D86" s="649" t="s">
        <v>11</v>
      </c>
      <c r="E86" s="988">
        <v>340</v>
      </c>
      <c r="F86" s="654"/>
      <c r="G86" s="651"/>
      <c r="H86" s="652"/>
      <c r="I86" s="653"/>
      <c r="J86" s="653"/>
      <c r="K86" s="653"/>
      <c r="L86" s="653"/>
      <c r="M86" s="653"/>
      <c r="N86" s="653"/>
      <c r="O86" s="653"/>
      <c r="P86" s="653"/>
      <c r="Q86" s="653"/>
      <c r="R86" s="653"/>
      <c r="S86" s="653"/>
      <c r="T86" s="653"/>
      <c r="U86" s="653"/>
      <c r="V86" s="653"/>
      <c r="W86" s="653"/>
      <c r="X86" s="653"/>
      <c r="Y86" s="653"/>
      <c r="Z86" s="653"/>
      <c r="AA86" s="653"/>
      <c r="AB86" s="653"/>
      <c r="AC86" s="653"/>
      <c r="AD86" s="653"/>
      <c r="AE86" s="653"/>
      <c r="AF86" s="653"/>
      <c r="AG86" s="653"/>
      <c r="AH86" s="653"/>
      <c r="AI86" s="653"/>
      <c r="AJ86" s="653"/>
      <c r="AK86" s="653"/>
      <c r="AL86" s="653"/>
      <c r="AM86" s="653"/>
      <c r="AN86" s="653"/>
      <c r="AO86" s="653"/>
      <c r="AP86" s="653"/>
      <c r="AQ86" s="653"/>
      <c r="AR86" s="653"/>
      <c r="AS86" s="653"/>
      <c r="AT86" s="653"/>
      <c r="AU86" s="653"/>
      <c r="AV86" s="653"/>
      <c r="AW86" s="653"/>
      <c r="AX86" s="653"/>
      <c r="AY86" s="653"/>
      <c r="AZ86" s="653"/>
      <c r="BA86" s="653"/>
      <c r="BB86" s="653"/>
      <c r="BC86" s="653"/>
      <c r="BD86" s="653"/>
      <c r="BE86" s="653"/>
      <c r="BF86" s="653"/>
      <c r="BG86" s="653"/>
      <c r="BH86" s="653"/>
      <c r="BI86" s="653"/>
      <c r="BJ86" s="653"/>
      <c r="BK86" s="653"/>
      <c r="BL86" s="653"/>
      <c r="BM86" s="653"/>
      <c r="BN86" s="653"/>
      <c r="BO86" s="653"/>
      <c r="BP86" s="653"/>
      <c r="BQ86" s="653"/>
      <c r="BR86" s="653"/>
      <c r="BS86" s="653"/>
      <c r="BT86" s="653"/>
      <c r="BU86" s="653"/>
      <c r="BV86" s="653"/>
      <c r="BW86" s="653"/>
      <c r="BX86" s="653"/>
      <c r="BY86" s="653"/>
      <c r="BZ86" s="653"/>
      <c r="CA86" s="653"/>
      <c r="CB86" s="653"/>
      <c r="CC86" s="653"/>
      <c r="CD86" s="653"/>
      <c r="CE86" s="653"/>
      <c r="CF86" s="653"/>
      <c r="CG86" s="653"/>
      <c r="CH86" s="653"/>
      <c r="CI86" s="653"/>
      <c r="CJ86" s="653"/>
      <c r="CK86" s="653"/>
      <c r="CL86" s="653"/>
      <c r="CM86" s="653"/>
      <c r="CN86" s="653"/>
      <c r="CO86" s="653"/>
      <c r="CP86" s="653"/>
      <c r="CQ86" s="653"/>
      <c r="CR86" s="653"/>
      <c r="CS86" s="653"/>
      <c r="CT86" s="653"/>
      <c r="CU86" s="653"/>
      <c r="CV86" s="653"/>
      <c r="CW86" s="653"/>
      <c r="CX86" s="653"/>
      <c r="CY86" s="653"/>
      <c r="CZ86" s="653"/>
      <c r="DA86" s="653"/>
      <c r="DB86" s="653"/>
      <c r="DC86" s="653"/>
      <c r="DD86" s="653"/>
      <c r="DE86" s="653"/>
      <c r="DF86" s="653"/>
      <c r="DG86" s="653"/>
      <c r="DH86" s="653"/>
      <c r="DI86" s="653"/>
      <c r="DJ86" s="653"/>
      <c r="DK86" s="653"/>
      <c r="DL86" s="653"/>
      <c r="DM86" s="653"/>
      <c r="DN86" s="653"/>
      <c r="DO86" s="653"/>
      <c r="DP86" s="653"/>
      <c r="DQ86" s="653"/>
      <c r="DR86" s="653"/>
      <c r="DS86" s="653"/>
      <c r="DT86" s="653"/>
      <c r="DU86" s="653"/>
      <c r="DV86" s="653"/>
      <c r="DW86" s="653"/>
      <c r="DX86" s="653"/>
      <c r="DY86" s="653"/>
      <c r="DZ86" s="653"/>
      <c r="EA86" s="653"/>
      <c r="EB86" s="653"/>
      <c r="EC86" s="653"/>
      <c r="ED86" s="653"/>
      <c r="EE86" s="653"/>
      <c r="EF86" s="653"/>
      <c r="EG86" s="653"/>
      <c r="EH86" s="653"/>
      <c r="EI86" s="653"/>
      <c r="EJ86" s="653"/>
      <c r="EK86" s="653"/>
      <c r="EL86" s="653"/>
      <c r="EM86" s="653"/>
      <c r="EN86" s="653"/>
      <c r="EO86" s="653"/>
      <c r="EP86" s="653"/>
      <c r="EQ86" s="653"/>
      <c r="ER86" s="653"/>
      <c r="ES86" s="653"/>
      <c r="ET86" s="653"/>
      <c r="EU86" s="653"/>
      <c r="EV86" s="653"/>
      <c r="EW86" s="653"/>
      <c r="EX86" s="653"/>
      <c r="EY86" s="653"/>
      <c r="EZ86" s="653"/>
      <c r="FA86" s="653"/>
      <c r="FB86" s="653"/>
      <c r="FC86" s="653"/>
      <c r="FD86" s="653"/>
      <c r="FE86" s="653"/>
      <c r="FF86" s="653"/>
      <c r="FG86" s="653"/>
      <c r="FH86" s="653"/>
      <c r="FI86" s="653"/>
      <c r="FJ86" s="653"/>
      <c r="FK86" s="653"/>
      <c r="FL86" s="653"/>
      <c r="FM86" s="653"/>
      <c r="FN86" s="653"/>
      <c r="FO86" s="653"/>
      <c r="FP86" s="653"/>
      <c r="FQ86" s="653"/>
      <c r="FR86" s="653"/>
      <c r="FS86" s="653"/>
      <c r="FT86" s="653"/>
      <c r="FU86" s="653"/>
      <c r="FV86" s="653"/>
      <c r="FW86" s="653"/>
      <c r="FX86" s="653"/>
      <c r="FY86" s="653"/>
      <c r="FZ86" s="653"/>
      <c r="GA86" s="653"/>
      <c r="GB86" s="653"/>
      <c r="GC86" s="653"/>
      <c r="GD86" s="653"/>
      <c r="GE86" s="653"/>
      <c r="GF86" s="653"/>
      <c r="GG86" s="653"/>
      <c r="GH86" s="653"/>
      <c r="GI86" s="653"/>
      <c r="GJ86" s="653"/>
      <c r="GK86" s="653"/>
      <c r="GL86" s="653"/>
      <c r="GM86" s="653"/>
      <c r="GN86" s="653"/>
    </row>
    <row r="87" spans="1:196" s="167" customFormat="1" ht="12.75">
      <c r="A87" s="397"/>
      <c r="B87" s="396"/>
      <c r="C87" s="347"/>
      <c r="D87" s="649"/>
      <c r="E87" s="988"/>
      <c r="F87" s="650"/>
      <c r="G87" s="651"/>
      <c r="H87" s="652"/>
      <c r="I87" s="653"/>
      <c r="J87" s="653"/>
      <c r="K87" s="653"/>
      <c r="L87" s="653"/>
      <c r="M87" s="653"/>
      <c r="N87" s="653"/>
      <c r="O87" s="653"/>
      <c r="P87" s="653"/>
      <c r="Q87" s="653"/>
      <c r="R87" s="653"/>
      <c r="S87" s="653"/>
      <c r="T87" s="653"/>
      <c r="U87" s="653"/>
      <c r="V87" s="653"/>
      <c r="W87" s="653"/>
      <c r="X87" s="653"/>
      <c r="Y87" s="653"/>
      <c r="Z87" s="653"/>
      <c r="AA87" s="653"/>
      <c r="AB87" s="653"/>
      <c r="AC87" s="653"/>
      <c r="AD87" s="653"/>
      <c r="AE87" s="653"/>
      <c r="AF87" s="653"/>
      <c r="AG87" s="653"/>
      <c r="AH87" s="653"/>
      <c r="AI87" s="653"/>
      <c r="AJ87" s="653"/>
      <c r="AK87" s="653"/>
      <c r="AL87" s="653"/>
      <c r="AM87" s="653"/>
      <c r="AN87" s="653"/>
      <c r="AO87" s="653"/>
      <c r="AP87" s="653"/>
      <c r="AQ87" s="653"/>
      <c r="AR87" s="653"/>
      <c r="AS87" s="653"/>
      <c r="AT87" s="653"/>
      <c r="AU87" s="653"/>
      <c r="AV87" s="653"/>
      <c r="AW87" s="653"/>
      <c r="AX87" s="653"/>
      <c r="AY87" s="653"/>
      <c r="AZ87" s="653"/>
      <c r="BA87" s="653"/>
      <c r="BB87" s="653"/>
      <c r="BC87" s="653"/>
      <c r="BD87" s="653"/>
      <c r="BE87" s="653"/>
      <c r="BF87" s="653"/>
      <c r="BG87" s="653"/>
      <c r="BH87" s="653"/>
      <c r="BI87" s="653"/>
      <c r="BJ87" s="653"/>
      <c r="BK87" s="653"/>
      <c r="BL87" s="653"/>
      <c r="BM87" s="653"/>
      <c r="BN87" s="653"/>
      <c r="BO87" s="653"/>
      <c r="BP87" s="653"/>
      <c r="BQ87" s="653"/>
      <c r="BR87" s="653"/>
      <c r="BS87" s="653"/>
      <c r="BT87" s="653"/>
      <c r="BU87" s="653"/>
      <c r="BV87" s="653"/>
      <c r="BW87" s="653"/>
      <c r="BX87" s="653"/>
      <c r="BY87" s="653"/>
      <c r="BZ87" s="653"/>
      <c r="CA87" s="653"/>
      <c r="CB87" s="653"/>
      <c r="CC87" s="653"/>
      <c r="CD87" s="653"/>
      <c r="CE87" s="653"/>
      <c r="CF87" s="653"/>
      <c r="CG87" s="653"/>
      <c r="CH87" s="653"/>
      <c r="CI87" s="653"/>
      <c r="CJ87" s="653"/>
      <c r="CK87" s="653"/>
      <c r="CL87" s="653"/>
      <c r="CM87" s="653"/>
      <c r="CN87" s="653"/>
      <c r="CO87" s="653"/>
      <c r="CP87" s="653"/>
      <c r="CQ87" s="653"/>
      <c r="CR87" s="653"/>
      <c r="CS87" s="653"/>
      <c r="CT87" s="653"/>
      <c r="CU87" s="653"/>
      <c r="CV87" s="653"/>
      <c r="CW87" s="653"/>
      <c r="CX87" s="653"/>
      <c r="CY87" s="653"/>
      <c r="CZ87" s="653"/>
      <c r="DA87" s="653"/>
      <c r="DB87" s="653"/>
      <c r="DC87" s="653"/>
      <c r="DD87" s="653"/>
      <c r="DE87" s="653"/>
      <c r="DF87" s="653"/>
      <c r="DG87" s="653"/>
      <c r="DH87" s="653"/>
      <c r="DI87" s="653"/>
      <c r="DJ87" s="653"/>
      <c r="DK87" s="653"/>
      <c r="DL87" s="653"/>
      <c r="DM87" s="653"/>
      <c r="DN87" s="653"/>
      <c r="DO87" s="653"/>
      <c r="DP87" s="653"/>
      <c r="DQ87" s="653"/>
      <c r="DR87" s="653"/>
      <c r="DS87" s="653"/>
      <c r="DT87" s="653"/>
      <c r="DU87" s="653"/>
      <c r="DV87" s="653"/>
      <c r="DW87" s="653"/>
      <c r="DX87" s="653"/>
      <c r="DY87" s="653"/>
      <c r="DZ87" s="653"/>
      <c r="EA87" s="653"/>
      <c r="EB87" s="653"/>
      <c r="EC87" s="653"/>
      <c r="ED87" s="653"/>
      <c r="EE87" s="653"/>
      <c r="EF87" s="653"/>
      <c r="EG87" s="653"/>
      <c r="EH87" s="653"/>
      <c r="EI87" s="653"/>
      <c r="EJ87" s="653"/>
      <c r="EK87" s="653"/>
      <c r="EL87" s="653"/>
      <c r="EM87" s="653"/>
      <c r="EN87" s="653"/>
      <c r="EO87" s="653"/>
      <c r="EP87" s="653"/>
      <c r="EQ87" s="653"/>
      <c r="ER87" s="653"/>
      <c r="ES87" s="653"/>
      <c r="ET87" s="653"/>
      <c r="EU87" s="653"/>
      <c r="EV87" s="653"/>
      <c r="EW87" s="653"/>
      <c r="EX87" s="653"/>
      <c r="EY87" s="653"/>
      <c r="EZ87" s="653"/>
      <c r="FA87" s="653"/>
      <c r="FB87" s="653"/>
      <c r="FC87" s="653"/>
      <c r="FD87" s="653"/>
      <c r="FE87" s="653"/>
      <c r="FF87" s="653"/>
      <c r="FG87" s="653"/>
      <c r="FH87" s="653"/>
      <c r="FI87" s="653"/>
      <c r="FJ87" s="653"/>
      <c r="FK87" s="653"/>
      <c r="FL87" s="653"/>
      <c r="FM87" s="653"/>
      <c r="FN87" s="653"/>
      <c r="FO87" s="653"/>
      <c r="FP87" s="653"/>
      <c r="FQ87" s="653"/>
      <c r="FR87" s="653"/>
      <c r="FS87" s="653"/>
      <c r="FT87" s="653"/>
      <c r="FU87" s="653"/>
      <c r="FV87" s="653"/>
      <c r="FW87" s="653"/>
      <c r="FX87" s="653"/>
      <c r="FY87" s="653"/>
      <c r="FZ87" s="653"/>
      <c r="GA87" s="653"/>
      <c r="GB87" s="653"/>
      <c r="GC87" s="653"/>
      <c r="GD87" s="653"/>
      <c r="GE87" s="653"/>
      <c r="GF87" s="653"/>
      <c r="GG87" s="653"/>
      <c r="GH87" s="653"/>
      <c r="GI87" s="653"/>
      <c r="GJ87" s="653"/>
      <c r="GK87" s="653"/>
      <c r="GL87" s="653"/>
      <c r="GM87" s="653"/>
      <c r="GN87" s="653"/>
    </row>
    <row r="88" spans="1:196" s="167" customFormat="1" ht="25.5" customHeight="1">
      <c r="A88" s="397" t="s">
        <v>174</v>
      </c>
      <c r="B88" s="396"/>
      <c r="C88" s="345" t="s">
        <v>207</v>
      </c>
      <c r="D88" s="649" t="s">
        <v>192</v>
      </c>
      <c r="E88" s="988"/>
      <c r="F88" s="650"/>
      <c r="G88" s="651"/>
      <c r="H88" s="652"/>
      <c r="I88" s="653"/>
      <c r="J88" s="653"/>
      <c r="K88" s="653"/>
      <c r="L88" s="653"/>
      <c r="M88" s="653"/>
      <c r="N88" s="653"/>
      <c r="O88" s="653"/>
      <c r="P88" s="653"/>
      <c r="Q88" s="653"/>
      <c r="R88" s="653"/>
      <c r="S88" s="653"/>
      <c r="T88" s="653"/>
      <c r="U88" s="653"/>
      <c r="V88" s="653"/>
      <c r="W88" s="653"/>
      <c r="X88" s="653"/>
      <c r="Y88" s="653"/>
      <c r="Z88" s="653"/>
      <c r="AA88" s="653"/>
      <c r="AB88" s="653"/>
      <c r="AC88" s="653"/>
      <c r="AD88" s="653"/>
      <c r="AE88" s="653"/>
      <c r="AF88" s="653"/>
      <c r="AG88" s="653"/>
      <c r="AH88" s="653"/>
      <c r="AI88" s="653"/>
      <c r="AJ88" s="653"/>
      <c r="AK88" s="653"/>
      <c r="AL88" s="653"/>
      <c r="AM88" s="653"/>
      <c r="AN88" s="653"/>
      <c r="AO88" s="653"/>
      <c r="AP88" s="653"/>
      <c r="AQ88" s="653"/>
      <c r="AR88" s="653"/>
      <c r="AS88" s="653"/>
      <c r="AT88" s="653"/>
      <c r="AU88" s="653"/>
      <c r="AV88" s="653"/>
      <c r="AW88" s="653"/>
      <c r="AX88" s="653"/>
      <c r="AY88" s="653"/>
      <c r="AZ88" s="653"/>
      <c r="BA88" s="653"/>
      <c r="BB88" s="653"/>
      <c r="BC88" s="653"/>
      <c r="BD88" s="653"/>
      <c r="BE88" s="653"/>
      <c r="BF88" s="653"/>
      <c r="BG88" s="653"/>
      <c r="BH88" s="653"/>
      <c r="BI88" s="653"/>
      <c r="BJ88" s="653"/>
      <c r="BK88" s="653"/>
      <c r="BL88" s="653"/>
      <c r="BM88" s="653"/>
      <c r="BN88" s="653"/>
      <c r="BO88" s="653"/>
      <c r="BP88" s="653"/>
      <c r="BQ88" s="653"/>
      <c r="BR88" s="653"/>
      <c r="BS88" s="653"/>
      <c r="BT88" s="653"/>
      <c r="BU88" s="653"/>
      <c r="BV88" s="653"/>
      <c r="BW88" s="653"/>
      <c r="BX88" s="653"/>
      <c r="BY88" s="653"/>
      <c r="BZ88" s="653"/>
      <c r="CA88" s="653"/>
      <c r="CB88" s="653"/>
      <c r="CC88" s="653"/>
      <c r="CD88" s="653"/>
      <c r="CE88" s="653"/>
      <c r="CF88" s="653"/>
      <c r="CG88" s="653"/>
      <c r="CH88" s="653"/>
      <c r="CI88" s="653"/>
      <c r="CJ88" s="653"/>
      <c r="CK88" s="653"/>
      <c r="CL88" s="653"/>
      <c r="CM88" s="653"/>
      <c r="CN88" s="653"/>
      <c r="CO88" s="653"/>
      <c r="CP88" s="653"/>
      <c r="CQ88" s="653"/>
      <c r="CR88" s="653"/>
      <c r="CS88" s="653"/>
      <c r="CT88" s="653"/>
      <c r="CU88" s="653"/>
      <c r="CV88" s="653"/>
      <c r="CW88" s="653"/>
      <c r="CX88" s="653"/>
      <c r="CY88" s="653"/>
      <c r="CZ88" s="653"/>
      <c r="DA88" s="653"/>
      <c r="DB88" s="653"/>
      <c r="DC88" s="653"/>
      <c r="DD88" s="653"/>
      <c r="DE88" s="653"/>
      <c r="DF88" s="653"/>
      <c r="DG88" s="653"/>
      <c r="DH88" s="653"/>
      <c r="DI88" s="653"/>
      <c r="DJ88" s="653"/>
      <c r="DK88" s="653"/>
      <c r="DL88" s="653"/>
      <c r="DM88" s="653"/>
      <c r="DN88" s="653"/>
      <c r="DO88" s="653"/>
      <c r="DP88" s="653"/>
      <c r="DQ88" s="653"/>
      <c r="DR88" s="653"/>
      <c r="DS88" s="653"/>
      <c r="DT88" s="653"/>
      <c r="DU88" s="653"/>
      <c r="DV88" s="653"/>
      <c r="DW88" s="653"/>
      <c r="DX88" s="653"/>
      <c r="DY88" s="653"/>
      <c r="DZ88" s="653"/>
      <c r="EA88" s="653"/>
      <c r="EB88" s="653"/>
      <c r="EC88" s="653"/>
      <c r="ED88" s="653"/>
      <c r="EE88" s="653"/>
      <c r="EF88" s="653"/>
      <c r="EG88" s="653"/>
      <c r="EH88" s="653"/>
      <c r="EI88" s="653"/>
      <c r="EJ88" s="653"/>
      <c r="EK88" s="653"/>
      <c r="EL88" s="653"/>
      <c r="EM88" s="653"/>
      <c r="EN88" s="653"/>
      <c r="EO88" s="653"/>
      <c r="EP88" s="653"/>
      <c r="EQ88" s="653"/>
      <c r="ER88" s="653"/>
      <c r="ES88" s="653"/>
      <c r="ET88" s="653"/>
      <c r="EU88" s="653"/>
      <c r="EV88" s="653"/>
      <c r="EW88" s="653"/>
      <c r="EX88" s="653"/>
      <c r="EY88" s="653"/>
      <c r="EZ88" s="653"/>
      <c r="FA88" s="653"/>
      <c r="FB88" s="653"/>
      <c r="FC88" s="653"/>
      <c r="FD88" s="653"/>
      <c r="FE88" s="653"/>
      <c r="FF88" s="653"/>
      <c r="FG88" s="653"/>
      <c r="FH88" s="653"/>
      <c r="FI88" s="653"/>
      <c r="FJ88" s="653"/>
      <c r="FK88" s="653"/>
      <c r="FL88" s="653"/>
      <c r="FM88" s="653"/>
      <c r="FN88" s="653"/>
      <c r="FO88" s="653"/>
      <c r="FP88" s="653"/>
      <c r="FQ88" s="653"/>
      <c r="FR88" s="653"/>
      <c r="FS88" s="653"/>
      <c r="FT88" s="653"/>
      <c r="FU88" s="653"/>
      <c r="FV88" s="653"/>
      <c r="FW88" s="653"/>
      <c r="FX88" s="653"/>
      <c r="FY88" s="653"/>
      <c r="FZ88" s="653"/>
      <c r="GA88" s="653"/>
      <c r="GB88" s="653"/>
      <c r="GC88" s="653"/>
      <c r="GD88" s="653"/>
      <c r="GE88" s="653"/>
      <c r="GF88" s="653"/>
      <c r="GG88" s="653"/>
      <c r="GH88" s="653"/>
      <c r="GI88" s="653"/>
      <c r="GJ88" s="653"/>
      <c r="GK88" s="653"/>
      <c r="GL88" s="653"/>
      <c r="GM88" s="653"/>
      <c r="GN88" s="653"/>
    </row>
    <row r="89" spans="1:196" s="167" customFormat="1" ht="38.25" customHeight="1">
      <c r="A89" s="397" t="s">
        <v>174</v>
      </c>
      <c r="B89" s="396"/>
      <c r="C89" s="348" t="s">
        <v>208</v>
      </c>
      <c r="D89" s="649" t="s">
        <v>192</v>
      </c>
      <c r="E89" s="988"/>
      <c r="F89" s="650"/>
      <c r="G89" s="651"/>
      <c r="H89" s="652"/>
      <c r="I89" s="653"/>
      <c r="J89" s="653"/>
      <c r="K89" s="653"/>
      <c r="L89" s="653"/>
      <c r="M89" s="653"/>
      <c r="N89" s="653"/>
      <c r="O89" s="653"/>
      <c r="P89" s="653"/>
      <c r="Q89" s="653"/>
      <c r="R89" s="653"/>
      <c r="S89" s="653"/>
      <c r="T89" s="653"/>
      <c r="U89" s="653"/>
      <c r="V89" s="653"/>
      <c r="W89" s="653"/>
      <c r="X89" s="653"/>
      <c r="Y89" s="653"/>
      <c r="Z89" s="653"/>
      <c r="AA89" s="653"/>
      <c r="AB89" s="653"/>
      <c r="AC89" s="653"/>
      <c r="AD89" s="653"/>
      <c r="AE89" s="653"/>
      <c r="AF89" s="653"/>
      <c r="AG89" s="653"/>
      <c r="AH89" s="653"/>
      <c r="AI89" s="653"/>
      <c r="AJ89" s="653"/>
      <c r="AK89" s="653"/>
      <c r="AL89" s="653"/>
      <c r="AM89" s="653"/>
      <c r="AN89" s="653"/>
      <c r="AO89" s="653"/>
      <c r="AP89" s="653"/>
      <c r="AQ89" s="653"/>
      <c r="AR89" s="653"/>
      <c r="AS89" s="653"/>
      <c r="AT89" s="653"/>
      <c r="AU89" s="653"/>
      <c r="AV89" s="653"/>
      <c r="AW89" s="653"/>
      <c r="AX89" s="653"/>
      <c r="AY89" s="653"/>
      <c r="AZ89" s="653"/>
      <c r="BA89" s="653"/>
      <c r="BB89" s="653"/>
      <c r="BC89" s="653"/>
      <c r="BD89" s="653"/>
      <c r="BE89" s="653"/>
      <c r="BF89" s="653"/>
      <c r="BG89" s="653"/>
      <c r="BH89" s="653"/>
      <c r="BI89" s="653"/>
      <c r="BJ89" s="653"/>
      <c r="BK89" s="653"/>
      <c r="BL89" s="653"/>
      <c r="BM89" s="653"/>
      <c r="BN89" s="653"/>
      <c r="BO89" s="653"/>
      <c r="BP89" s="653"/>
      <c r="BQ89" s="653"/>
      <c r="BR89" s="653"/>
      <c r="BS89" s="653"/>
      <c r="BT89" s="653"/>
      <c r="BU89" s="653"/>
      <c r="BV89" s="653"/>
      <c r="BW89" s="653"/>
      <c r="BX89" s="653"/>
      <c r="BY89" s="653"/>
      <c r="BZ89" s="653"/>
      <c r="CA89" s="653"/>
      <c r="CB89" s="653"/>
      <c r="CC89" s="653"/>
      <c r="CD89" s="653"/>
      <c r="CE89" s="653"/>
      <c r="CF89" s="653"/>
      <c r="CG89" s="653"/>
      <c r="CH89" s="653"/>
      <c r="CI89" s="653"/>
      <c r="CJ89" s="653"/>
      <c r="CK89" s="653"/>
      <c r="CL89" s="653"/>
      <c r="CM89" s="653"/>
      <c r="CN89" s="653"/>
      <c r="CO89" s="653"/>
      <c r="CP89" s="653"/>
      <c r="CQ89" s="653"/>
      <c r="CR89" s="653"/>
      <c r="CS89" s="653"/>
      <c r="CT89" s="653"/>
      <c r="CU89" s="653"/>
      <c r="CV89" s="653"/>
      <c r="CW89" s="653"/>
      <c r="CX89" s="653"/>
      <c r="CY89" s="653"/>
      <c r="CZ89" s="653"/>
      <c r="DA89" s="653"/>
      <c r="DB89" s="653"/>
      <c r="DC89" s="653"/>
      <c r="DD89" s="653"/>
      <c r="DE89" s="653"/>
      <c r="DF89" s="653"/>
      <c r="DG89" s="653"/>
      <c r="DH89" s="653"/>
      <c r="DI89" s="653"/>
      <c r="DJ89" s="653"/>
      <c r="DK89" s="653"/>
      <c r="DL89" s="653"/>
      <c r="DM89" s="653"/>
      <c r="DN89" s="653"/>
      <c r="DO89" s="653"/>
      <c r="DP89" s="653"/>
      <c r="DQ89" s="653"/>
      <c r="DR89" s="653"/>
      <c r="DS89" s="653"/>
      <c r="DT89" s="653"/>
      <c r="DU89" s="653"/>
      <c r="DV89" s="653"/>
      <c r="DW89" s="653"/>
      <c r="DX89" s="653"/>
      <c r="DY89" s="653"/>
      <c r="DZ89" s="653"/>
      <c r="EA89" s="653"/>
      <c r="EB89" s="653"/>
      <c r="EC89" s="653"/>
      <c r="ED89" s="653"/>
      <c r="EE89" s="653"/>
      <c r="EF89" s="653"/>
      <c r="EG89" s="653"/>
      <c r="EH89" s="653"/>
      <c r="EI89" s="653"/>
      <c r="EJ89" s="653"/>
      <c r="EK89" s="653"/>
      <c r="EL89" s="653"/>
      <c r="EM89" s="653"/>
      <c r="EN89" s="653"/>
      <c r="EO89" s="653"/>
      <c r="EP89" s="653"/>
      <c r="EQ89" s="653"/>
      <c r="ER89" s="653"/>
      <c r="ES89" s="653"/>
      <c r="ET89" s="653"/>
      <c r="EU89" s="653"/>
      <c r="EV89" s="653"/>
      <c r="EW89" s="653"/>
      <c r="EX89" s="653"/>
      <c r="EY89" s="653"/>
      <c r="EZ89" s="653"/>
      <c r="FA89" s="653"/>
      <c r="FB89" s="653"/>
      <c r="FC89" s="653"/>
      <c r="FD89" s="653"/>
      <c r="FE89" s="653"/>
      <c r="FF89" s="653"/>
      <c r="FG89" s="653"/>
      <c r="FH89" s="653"/>
      <c r="FI89" s="653"/>
      <c r="FJ89" s="653"/>
      <c r="FK89" s="653"/>
      <c r="FL89" s="653"/>
      <c r="FM89" s="653"/>
      <c r="FN89" s="653"/>
      <c r="FO89" s="653"/>
      <c r="FP89" s="653"/>
      <c r="FQ89" s="653"/>
      <c r="FR89" s="653"/>
      <c r="FS89" s="653"/>
      <c r="FT89" s="653"/>
      <c r="FU89" s="653"/>
      <c r="FV89" s="653"/>
      <c r="FW89" s="653"/>
      <c r="FX89" s="653"/>
      <c r="FY89" s="653"/>
      <c r="FZ89" s="653"/>
      <c r="GA89" s="653"/>
      <c r="GB89" s="653"/>
      <c r="GC89" s="653"/>
      <c r="GD89" s="653"/>
      <c r="GE89" s="653"/>
      <c r="GF89" s="653"/>
      <c r="GG89" s="653"/>
      <c r="GH89" s="653"/>
      <c r="GI89" s="653"/>
      <c r="GJ89" s="653"/>
      <c r="GK89" s="653"/>
      <c r="GL89" s="653"/>
      <c r="GM89" s="653"/>
      <c r="GN89" s="653"/>
    </row>
    <row r="90" spans="1:196" s="167" customFormat="1" ht="25.5" customHeight="1">
      <c r="A90" s="397" t="s">
        <v>174</v>
      </c>
      <c r="B90" s="396">
        <v>6</v>
      </c>
      <c r="C90" s="347" t="s">
        <v>325</v>
      </c>
      <c r="D90" s="649" t="s">
        <v>9</v>
      </c>
      <c r="E90" s="988">
        <v>159</v>
      </c>
      <c r="F90" s="654"/>
      <c r="G90" s="651"/>
      <c r="H90" s="652"/>
      <c r="I90" s="653"/>
      <c r="J90" s="653"/>
      <c r="K90" s="653"/>
      <c r="L90" s="653"/>
      <c r="M90" s="653"/>
      <c r="N90" s="653"/>
      <c r="O90" s="653"/>
      <c r="P90" s="653"/>
      <c r="Q90" s="653"/>
      <c r="R90" s="653"/>
      <c r="S90" s="653"/>
      <c r="T90" s="653"/>
      <c r="U90" s="653"/>
      <c r="V90" s="653"/>
      <c r="W90" s="653"/>
      <c r="X90" s="653"/>
      <c r="Y90" s="653"/>
      <c r="Z90" s="653"/>
      <c r="AA90" s="653"/>
      <c r="AB90" s="653"/>
      <c r="AC90" s="653"/>
      <c r="AD90" s="653"/>
      <c r="AE90" s="653"/>
      <c r="AF90" s="653"/>
      <c r="AG90" s="653"/>
      <c r="AH90" s="653"/>
      <c r="AI90" s="653"/>
      <c r="AJ90" s="653"/>
      <c r="AK90" s="653"/>
      <c r="AL90" s="653"/>
      <c r="AM90" s="653"/>
      <c r="AN90" s="653"/>
      <c r="AO90" s="653"/>
      <c r="AP90" s="653"/>
      <c r="AQ90" s="653"/>
      <c r="AR90" s="653"/>
      <c r="AS90" s="653"/>
      <c r="AT90" s="653"/>
      <c r="AU90" s="653"/>
      <c r="AV90" s="653"/>
      <c r="AW90" s="653"/>
      <c r="AX90" s="653"/>
      <c r="AY90" s="653"/>
      <c r="AZ90" s="653"/>
      <c r="BA90" s="653"/>
      <c r="BB90" s="653"/>
      <c r="BC90" s="653"/>
      <c r="BD90" s="653"/>
      <c r="BE90" s="653"/>
      <c r="BF90" s="653"/>
      <c r="BG90" s="653"/>
      <c r="BH90" s="653"/>
      <c r="BI90" s="653"/>
      <c r="BJ90" s="653"/>
      <c r="BK90" s="653"/>
      <c r="BL90" s="653"/>
      <c r="BM90" s="653"/>
      <c r="BN90" s="653"/>
      <c r="BO90" s="653"/>
      <c r="BP90" s="653"/>
      <c r="BQ90" s="653"/>
      <c r="BR90" s="653"/>
      <c r="BS90" s="653"/>
      <c r="BT90" s="653"/>
      <c r="BU90" s="653"/>
      <c r="BV90" s="653"/>
      <c r="BW90" s="653"/>
      <c r="BX90" s="653"/>
      <c r="BY90" s="653"/>
      <c r="BZ90" s="653"/>
      <c r="CA90" s="653"/>
      <c r="CB90" s="653"/>
      <c r="CC90" s="653"/>
      <c r="CD90" s="653"/>
      <c r="CE90" s="653"/>
      <c r="CF90" s="653"/>
      <c r="CG90" s="653"/>
      <c r="CH90" s="653"/>
      <c r="CI90" s="653"/>
      <c r="CJ90" s="653"/>
      <c r="CK90" s="653"/>
      <c r="CL90" s="653"/>
      <c r="CM90" s="653"/>
      <c r="CN90" s="653"/>
      <c r="CO90" s="653"/>
      <c r="CP90" s="653"/>
      <c r="CQ90" s="653"/>
      <c r="CR90" s="653"/>
      <c r="CS90" s="653"/>
      <c r="CT90" s="653"/>
      <c r="CU90" s="653"/>
      <c r="CV90" s="653"/>
      <c r="CW90" s="653"/>
      <c r="CX90" s="653"/>
      <c r="CY90" s="653"/>
      <c r="CZ90" s="653"/>
      <c r="DA90" s="653"/>
      <c r="DB90" s="653"/>
      <c r="DC90" s="653"/>
      <c r="DD90" s="653"/>
      <c r="DE90" s="653"/>
      <c r="DF90" s="653"/>
      <c r="DG90" s="653"/>
      <c r="DH90" s="653"/>
      <c r="DI90" s="653"/>
      <c r="DJ90" s="653"/>
      <c r="DK90" s="653"/>
      <c r="DL90" s="653"/>
      <c r="DM90" s="653"/>
      <c r="DN90" s="653"/>
      <c r="DO90" s="653"/>
      <c r="DP90" s="653"/>
      <c r="DQ90" s="653"/>
      <c r="DR90" s="653"/>
      <c r="DS90" s="653"/>
      <c r="DT90" s="653"/>
      <c r="DU90" s="653"/>
      <c r="DV90" s="653"/>
      <c r="DW90" s="653"/>
      <c r="DX90" s="653"/>
      <c r="DY90" s="653"/>
      <c r="DZ90" s="653"/>
      <c r="EA90" s="653"/>
      <c r="EB90" s="653"/>
      <c r="EC90" s="653"/>
      <c r="ED90" s="653"/>
      <c r="EE90" s="653"/>
      <c r="EF90" s="653"/>
      <c r="EG90" s="653"/>
      <c r="EH90" s="653"/>
      <c r="EI90" s="653"/>
      <c r="EJ90" s="653"/>
      <c r="EK90" s="653"/>
      <c r="EL90" s="653"/>
      <c r="EM90" s="653"/>
      <c r="EN90" s="653"/>
      <c r="EO90" s="653"/>
      <c r="EP90" s="653"/>
      <c r="EQ90" s="653"/>
      <c r="ER90" s="653"/>
      <c r="ES90" s="653"/>
      <c r="ET90" s="653"/>
      <c r="EU90" s="653"/>
      <c r="EV90" s="653"/>
      <c r="EW90" s="653"/>
      <c r="EX90" s="653"/>
      <c r="EY90" s="653"/>
      <c r="EZ90" s="653"/>
      <c r="FA90" s="653"/>
      <c r="FB90" s="653"/>
      <c r="FC90" s="653"/>
      <c r="FD90" s="653"/>
      <c r="FE90" s="653"/>
      <c r="FF90" s="653"/>
      <c r="FG90" s="653"/>
      <c r="FH90" s="653"/>
      <c r="FI90" s="653"/>
      <c r="FJ90" s="653"/>
      <c r="FK90" s="653"/>
      <c r="FL90" s="653"/>
      <c r="FM90" s="653"/>
      <c r="FN90" s="653"/>
      <c r="FO90" s="653"/>
      <c r="FP90" s="653"/>
      <c r="FQ90" s="653"/>
      <c r="FR90" s="653"/>
      <c r="FS90" s="653"/>
      <c r="FT90" s="653"/>
      <c r="FU90" s="653"/>
      <c r="FV90" s="653"/>
      <c r="FW90" s="653"/>
      <c r="FX90" s="653"/>
      <c r="FY90" s="653"/>
      <c r="FZ90" s="653"/>
      <c r="GA90" s="653"/>
      <c r="GB90" s="653"/>
      <c r="GC90" s="653"/>
      <c r="GD90" s="653"/>
      <c r="GE90" s="653"/>
      <c r="GF90" s="653"/>
      <c r="GG90" s="653"/>
      <c r="GH90" s="653"/>
      <c r="GI90" s="653"/>
      <c r="GJ90" s="653"/>
      <c r="GK90" s="653"/>
      <c r="GL90" s="653"/>
      <c r="GM90" s="653"/>
      <c r="GN90" s="653"/>
    </row>
    <row r="91" spans="1:196" s="167" customFormat="1" ht="12.75">
      <c r="A91" s="397"/>
      <c r="B91" s="396"/>
      <c r="C91" s="347"/>
      <c r="D91" s="649"/>
      <c r="E91" s="988"/>
      <c r="F91" s="650"/>
      <c r="G91" s="651"/>
      <c r="H91" s="652"/>
      <c r="I91" s="653"/>
      <c r="J91" s="653"/>
      <c r="K91" s="653"/>
      <c r="L91" s="653"/>
      <c r="M91" s="653"/>
      <c r="N91" s="653"/>
      <c r="O91" s="653"/>
      <c r="P91" s="653"/>
      <c r="Q91" s="653"/>
      <c r="R91" s="653"/>
      <c r="S91" s="653"/>
      <c r="T91" s="653"/>
      <c r="U91" s="653"/>
      <c r="V91" s="653"/>
      <c r="W91" s="653"/>
      <c r="X91" s="653"/>
      <c r="Y91" s="653"/>
      <c r="Z91" s="653"/>
      <c r="AA91" s="653"/>
      <c r="AB91" s="653"/>
      <c r="AC91" s="653"/>
      <c r="AD91" s="653"/>
      <c r="AE91" s="653"/>
      <c r="AF91" s="653"/>
      <c r="AG91" s="653"/>
      <c r="AH91" s="653"/>
      <c r="AI91" s="653"/>
      <c r="AJ91" s="653"/>
      <c r="AK91" s="653"/>
      <c r="AL91" s="653"/>
      <c r="AM91" s="653"/>
      <c r="AN91" s="653"/>
      <c r="AO91" s="653"/>
      <c r="AP91" s="653"/>
      <c r="AQ91" s="653"/>
      <c r="AR91" s="653"/>
      <c r="AS91" s="653"/>
      <c r="AT91" s="653"/>
      <c r="AU91" s="653"/>
      <c r="AV91" s="653"/>
      <c r="AW91" s="653"/>
      <c r="AX91" s="653"/>
      <c r="AY91" s="653"/>
      <c r="AZ91" s="653"/>
      <c r="BA91" s="653"/>
      <c r="BB91" s="653"/>
      <c r="BC91" s="653"/>
      <c r="BD91" s="653"/>
      <c r="BE91" s="653"/>
      <c r="BF91" s="653"/>
      <c r="BG91" s="653"/>
      <c r="BH91" s="653"/>
      <c r="BI91" s="653"/>
      <c r="BJ91" s="653"/>
      <c r="BK91" s="653"/>
      <c r="BL91" s="653"/>
      <c r="BM91" s="653"/>
      <c r="BN91" s="653"/>
      <c r="BO91" s="653"/>
      <c r="BP91" s="653"/>
      <c r="BQ91" s="653"/>
      <c r="BR91" s="653"/>
      <c r="BS91" s="653"/>
      <c r="BT91" s="653"/>
      <c r="BU91" s="653"/>
      <c r="BV91" s="653"/>
      <c r="BW91" s="653"/>
      <c r="BX91" s="653"/>
      <c r="BY91" s="653"/>
      <c r="BZ91" s="653"/>
      <c r="CA91" s="653"/>
      <c r="CB91" s="653"/>
      <c r="CC91" s="653"/>
      <c r="CD91" s="653"/>
      <c r="CE91" s="653"/>
      <c r="CF91" s="653"/>
      <c r="CG91" s="653"/>
      <c r="CH91" s="653"/>
      <c r="CI91" s="653"/>
      <c r="CJ91" s="653"/>
      <c r="CK91" s="653"/>
      <c r="CL91" s="653"/>
      <c r="CM91" s="653"/>
      <c r="CN91" s="653"/>
      <c r="CO91" s="653"/>
      <c r="CP91" s="653"/>
      <c r="CQ91" s="653"/>
      <c r="CR91" s="653"/>
      <c r="CS91" s="653"/>
      <c r="CT91" s="653"/>
      <c r="CU91" s="653"/>
      <c r="CV91" s="653"/>
      <c r="CW91" s="653"/>
      <c r="CX91" s="653"/>
      <c r="CY91" s="653"/>
      <c r="CZ91" s="653"/>
      <c r="DA91" s="653"/>
      <c r="DB91" s="653"/>
      <c r="DC91" s="653"/>
      <c r="DD91" s="653"/>
      <c r="DE91" s="653"/>
      <c r="DF91" s="653"/>
      <c r="DG91" s="653"/>
      <c r="DH91" s="653"/>
      <c r="DI91" s="653"/>
      <c r="DJ91" s="653"/>
      <c r="DK91" s="653"/>
      <c r="DL91" s="653"/>
      <c r="DM91" s="653"/>
      <c r="DN91" s="653"/>
      <c r="DO91" s="653"/>
      <c r="DP91" s="653"/>
      <c r="DQ91" s="653"/>
      <c r="DR91" s="653"/>
      <c r="DS91" s="653"/>
      <c r="DT91" s="653"/>
      <c r="DU91" s="653"/>
      <c r="DV91" s="653"/>
      <c r="DW91" s="653"/>
      <c r="DX91" s="653"/>
      <c r="DY91" s="653"/>
      <c r="DZ91" s="653"/>
      <c r="EA91" s="653"/>
      <c r="EB91" s="653"/>
      <c r="EC91" s="653"/>
      <c r="ED91" s="653"/>
      <c r="EE91" s="653"/>
      <c r="EF91" s="653"/>
      <c r="EG91" s="653"/>
      <c r="EH91" s="653"/>
      <c r="EI91" s="653"/>
      <c r="EJ91" s="653"/>
      <c r="EK91" s="653"/>
      <c r="EL91" s="653"/>
      <c r="EM91" s="653"/>
      <c r="EN91" s="653"/>
      <c r="EO91" s="653"/>
      <c r="EP91" s="653"/>
      <c r="EQ91" s="653"/>
      <c r="ER91" s="653"/>
      <c r="ES91" s="653"/>
      <c r="ET91" s="653"/>
      <c r="EU91" s="653"/>
      <c r="EV91" s="653"/>
      <c r="EW91" s="653"/>
      <c r="EX91" s="653"/>
      <c r="EY91" s="653"/>
      <c r="EZ91" s="653"/>
      <c r="FA91" s="653"/>
      <c r="FB91" s="653"/>
      <c r="FC91" s="653"/>
      <c r="FD91" s="653"/>
      <c r="FE91" s="653"/>
      <c r="FF91" s="653"/>
      <c r="FG91" s="653"/>
      <c r="FH91" s="653"/>
      <c r="FI91" s="653"/>
      <c r="FJ91" s="653"/>
      <c r="FK91" s="653"/>
      <c r="FL91" s="653"/>
      <c r="FM91" s="653"/>
      <c r="FN91" s="653"/>
      <c r="FO91" s="653"/>
      <c r="FP91" s="653"/>
      <c r="FQ91" s="653"/>
      <c r="FR91" s="653"/>
      <c r="FS91" s="653"/>
      <c r="FT91" s="653"/>
      <c r="FU91" s="653"/>
      <c r="FV91" s="653"/>
      <c r="FW91" s="653"/>
      <c r="FX91" s="653"/>
      <c r="FY91" s="653"/>
      <c r="FZ91" s="653"/>
      <c r="GA91" s="653"/>
      <c r="GB91" s="653"/>
      <c r="GC91" s="653"/>
      <c r="GD91" s="653"/>
      <c r="GE91" s="653"/>
      <c r="GF91" s="653"/>
      <c r="GG91" s="653"/>
      <c r="GH91" s="653"/>
      <c r="GI91" s="653"/>
      <c r="GJ91" s="653"/>
      <c r="GK91" s="653"/>
      <c r="GL91" s="653"/>
      <c r="GM91" s="653"/>
      <c r="GN91" s="653"/>
    </row>
    <row r="92" spans="1:196" s="167" customFormat="1" ht="25.5" customHeight="1">
      <c r="A92" s="397" t="s">
        <v>174</v>
      </c>
      <c r="B92" s="396"/>
      <c r="C92" s="345" t="s">
        <v>209</v>
      </c>
      <c r="D92" s="649" t="s">
        <v>192</v>
      </c>
      <c r="E92" s="988"/>
      <c r="F92" s="650"/>
      <c r="G92" s="651"/>
      <c r="H92" s="652"/>
      <c r="I92" s="653"/>
      <c r="J92" s="653"/>
      <c r="K92" s="653"/>
      <c r="L92" s="653"/>
      <c r="M92" s="653"/>
      <c r="N92" s="653"/>
      <c r="O92" s="653"/>
      <c r="P92" s="653"/>
      <c r="Q92" s="653"/>
      <c r="R92" s="653"/>
      <c r="S92" s="653"/>
      <c r="T92" s="653"/>
      <c r="U92" s="653"/>
      <c r="V92" s="653"/>
      <c r="W92" s="653"/>
      <c r="X92" s="653"/>
      <c r="Y92" s="653"/>
      <c r="Z92" s="653"/>
      <c r="AA92" s="653"/>
      <c r="AB92" s="653"/>
      <c r="AC92" s="653"/>
      <c r="AD92" s="653"/>
      <c r="AE92" s="653"/>
      <c r="AF92" s="653"/>
      <c r="AG92" s="653"/>
      <c r="AH92" s="653"/>
      <c r="AI92" s="653"/>
      <c r="AJ92" s="653"/>
      <c r="AK92" s="653"/>
      <c r="AL92" s="653"/>
      <c r="AM92" s="653"/>
      <c r="AN92" s="653"/>
      <c r="AO92" s="653"/>
      <c r="AP92" s="653"/>
      <c r="AQ92" s="653"/>
      <c r="AR92" s="653"/>
      <c r="AS92" s="653"/>
      <c r="AT92" s="653"/>
      <c r="AU92" s="653"/>
      <c r="AV92" s="653"/>
      <c r="AW92" s="653"/>
      <c r="AX92" s="653"/>
      <c r="AY92" s="653"/>
      <c r="AZ92" s="653"/>
      <c r="BA92" s="653"/>
      <c r="BB92" s="653"/>
      <c r="BC92" s="653"/>
      <c r="BD92" s="653"/>
      <c r="BE92" s="653"/>
      <c r="BF92" s="653"/>
      <c r="BG92" s="653"/>
      <c r="BH92" s="653"/>
      <c r="BI92" s="653"/>
      <c r="BJ92" s="653"/>
      <c r="BK92" s="653"/>
      <c r="BL92" s="653"/>
      <c r="BM92" s="653"/>
      <c r="BN92" s="653"/>
      <c r="BO92" s="653"/>
      <c r="BP92" s="653"/>
      <c r="BQ92" s="653"/>
      <c r="BR92" s="653"/>
      <c r="BS92" s="653"/>
      <c r="BT92" s="653"/>
      <c r="BU92" s="653"/>
      <c r="BV92" s="653"/>
      <c r="BW92" s="653"/>
      <c r="BX92" s="653"/>
      <c r="BY92" s="653"/>
      <c r="BZ92" s="653"/>
      <c r="CA92" s="653"/>
      <c r="CB92" s="653"/>
      <c r="CC92" s="653"/>
      <c r="CD92" s="653"/>
      <c r="CE92" s="653"/>
      <c r="CF92" s="653"/>
      <c r="CG92" s="653"/>
      <c r="CH92" s="653"/>
      <c r="CI92" s="653"/>
      <c r="CJ92" s="653"/>
      <c r="CK92" s="653"/>
      <c r="CL92" s="653"/>
      <c r="CM92" s="653"/>
      <c r="CN92" s="653"/>
      <c r="CO92" s="653"/>
      <c r="CP92" s="653"/>
      <c r="CQ92" s="653"/>
      <c r="CR92" s="653"/>
      <c r="CS92" s="653"/>
      <c r="CT92" s="653"/>
      <c r="CU92" s="653"/>
      <c r="CV92" s="653"/>
      <c r="CW92" s="653"/>
      <c r="CX92" s="653"/>
      <c r="CY92" s="653"/>
      <c r="CZ92" s="653"/>
      <c r="DA92" s="653"/>
      <c r="DB92" s="653"/>
      <c r="DC92" s="653"/>
      <c r="DD92" s="653"/>
      <c r="DE92" s="653"/>
      <c r="DF92" s="653"/>
      <c r="DG92" s="653"/>
      <c r="DH92" s="653"/>
      <c r="DI92" s="653"/>
      <c r="DJ92" s="653"/>
      <c r="DK92" s="653"/>
      <c r="DL92" s="653"/>
      <c r="DM92" s="653"/>
      <c r="DN92" s="653"/>
      <c r="DO92" s="653"/>
      <c r="DP92" s="653"/>
      <c r="DQ92" s="653"/>
      <c r="DR92" s="653"/>
      <c r="DS92" s="653"/>
      <c r="DT92" s="653"/>
      <c r="DU92" s="653"/>
      <c r="DV92" s="653"/>
      <c r="DW92" s="653"/>
      <c r="DX92" s="653"/>
      <c r="DY92" s="653"/>
      <c r="DZ92" s="653"/>
      <c r="EA92" s="653"/>
      <c r="EB92" s="653"/>
      <c r="EC92" s="653"/>
      <c r="ED92" s="653"/>
      <c r="EE92" s="653"/>
      <c r="EF92" s="653"/>
      <c r="EG92" s="653"/>
      <c r="EH92" s="653"/>
      <c r="EI92" s="653"/>
      <c r="EJ92" s="653"/>
      <c r="EK92" s="653"/>
      <c r="EL92" s="653"/>
      <c r="EM92" s="653"/>
      <c r="EN92" s="653"/>
      <c r="EO92" s="653"/>
      <c r="EP92" s="653"/>
      <c r="EQ92" s="653"/>
      <c r="ER92" s="653"/>
      <c r="ES92" s="653"/>
      <c r="ET92" s="653"/>
      <c r="EU92" s="653"/>
      <c r="EV92" s="653"/>
      <c r="EW92" s="653"/>
      <c r="EX92" s="653"/>
      <c r="EY92" s="653"/>
      <c r="EZ92" s="653"/>
      <c r="FA92" s="653"/>
      <c r="FB92" s="653"/>
      <c r="FC92" s="653"/>
      <c r="FD92" s="653"/>
      <c r="FE92" s="653"/>
      <c r="FF92" s="653"/>
      <c r="FG92" s="653"/>
      <c r="FH92" s="653"/>
      <c r="FI92" s="653"/>
      <c r="FJ92" s="653"/>
      <c r="FK92" s="653"/>
      <c r="FL92" s="653"/>
      <c r="FM92" s="653"/>
      <c r="FN92" s="653"/>
      <c r="FO92" s="653"/>
      <c r="FP92" s="653"/>
      <c r="FQ92" s="653"/>
      <c r="FR92" s="653"/>
      <c r="FS92" s="653"/>
      <c r="FT92" s="653"/>
      <c r="FU92" s="653"/>
      <c r="FV92" s="653"/>
      <c r="FW92" s="653"/>
      <c r="FX92" s="653"/>
      <c r="FY92" s="653"/>
      <c r="FZ92" s="653"/>
      <c r="GA92" s="653"/>
      <c r="GB92" s="653"/>
      <c r="GC92" s="653"/>
      <c r="GD92" s="653"/>
      <c r="GE92" s="653"/>
      <c r="GF92" s="653"/>
      <c r="GG92" s="653"/>
      <c r="GH92" s="653"/>
      <c r="GI92" s="653"/>
      <c r="GJ92" s="653"/>
      <c r="GK92" s="653"/>
      <c r="GL92" s="653"/>
      <c r="GM92" s="653"/>
      <c r="GN92" s="653"/>
    </row>
    <row r="93" spans="1:196" s="167" customFormat="1" ht="63.75" customHeight="1">
      <c r="A93" s="397" t="s">
        <v>174</v>
      </c>
      <c r="B93" s="396"/>
      <c r="C93" s="349" t="s">
        <v>210</v>
      </c>
      <c r="D93" s="855" t="s">
        <v>192</v>
      </c>
      <c r="E93" s="988"/>
      <c r="F93" s="650"/>
      <c r="G93" s="651"/>
      <c r="H93" s="652"/>
      <c r="I93" s="653"/>
      <c r="J93" s="653"/>
      <c r="K93" s="653"/>
      <c r="L93" s="653"/>
      <c r="M93" s="653"/>
      <c r="N93" s="653"/>
      <c r="O93" s="653"/>
      <c r="P93" s="653"/>
      <c r="Q93" s="653"/>
      <c r="R93" s="653"/>
      <c r="S93" s="653"/>
      <c r="T93" s="653"/>
      <c r="U93" s="653"/>
      <c r="V93" s="653"/>
      <c r="W93" s="653"/>
      <c r="X93" s="653"/>
      <c r="Y93" s="653"/>
      <c r="Z93" s="653"/>
      <c r="AA93" s="653"/>
      <c r="AB93" s="653"/>
      <c r="AC93" s="653"/>
      <c r="AD93" s="653"/>
      <c r="AE93" s="653"/>
      <c r="AF93" s="653"/>
      <c r="AG93" s="653"/>
      <c r="AH93" s="653"/>
      <c r="AI93" s="653"/>
      <c r="AJ93" s="653"/>
      <c r="AK93" s="653"/>
      <c r="AL93" s="653"/>
      <c r="AM93" s="653"/>
      <c r="AN93" s="653"/>
      <c r="AO93" s="653"/>
      <c r="AP93" s="653"/>
      <c r="AQ93" s="653"/>
      <c r="AR93" s="653"/>
      <c r="AS93" s="653"/>
      <c r="AT93" s="653"/>
      <c r="AU93" s="653"/>
      <c r="AV93" s="653"/>
      <c r="AW93" s="653"/>
      <c r="AX93" s="653"/>
      <c r="AY93" s="653"/>
      <c r="AZ93" s="653"/>
      <c r="BA93" s="653"/>
      <c r="BB93" s="653"/>
      <c r="BC93" s="653"/>
      <c r="BD93" s="653"/>
      <c r="BE93" s="653"/>
      <c r="BF93" s="653"/>
      <c r="BG93" s="653"/>
      <c r="BH93" s="653"/>
      <c r="BI93" s="653"/>
      <c r="BJ93" s="653"/>
      <c r="BK93" s="653"/>
      <c r="BL93" s="653"/>
      <c r="BM93" s="653"/>
      <c r="BN93" s="653"/>
      <c r="BO93" s="653"/>
      <c r="BP93" s="653"/>
      <c r="BQ93" s="653"/>
      <c r="BR93" s="653"/>
      <c r="BS93" s="653"/>
      <c r="BT93" s="653"/>
      <c r="BU93" s="653"/>
      <c r="BV93" s="653"/>
      <c r="BW93" s="653"/>
      <c r="BX93" s="653"/>
      <c r="BY93" s="653"/>
      <c r="BZ93" s="653"/>
      <c r="CA93" s="653"/>
      <c r="CB93" s="653"/>
      <c r="CC93" s="653"/>
      <c r="CD93" s="653"/>
      <c r="CE93" s="653"/>
      <c r="CF93" s="653"/>
      <c r="CG93" s="653"/>
      <c r="CH93" s="653"/>
      <c r="CI93" s="653"/>
      <c r="CJ93" s="653"/>
      <c r="CK93" s="653"/>
      <c r="CL93" s="653"/>
      <c r="CM93" s="653"/>
      <c r="CN93" s="653"/>
      <c r="CO93" s="653"/>
      <c r="CP93" s="653"/>
      <c r="CQ93" s="653"/>
      <c r="CR93" s="653"/>
      <c r="CS93" s="653"/>
      <c r="CT93" s="653"/>
      <c r="CU93" s="653"/>
      <c r="CV93" s="653"/>
      <c r="CW93" s="653"/>
      <c r="CX93" s="653"/>
      <c r="CY93" s="653"/>
      <c r="CZ93" s="653"/>
      <c r="DA93" s="653"/>
      <c r="DB93" s="653"/>
      <c r="DC93" s="653"/>
      <c r="DD93" s="653"/>
      <c r="DE93" s="653"/>
      <c r="DF93" s="653"/>
      <c r="DG93" s="653"/>
      <c r="DH93" s="653"/>
      <c r="DI93" s="653"/>
      <c r="DJ93" s="653"/>
      <c r="DK93" s="653"/>
      <c r="DL93" s="653"/>
      <c r="DM93" s="653"/>
      <c r="DN93" s="653"/>
      <c r="DO93" s="653"/>
      <c r="DP93" s="653"/>
      <c r="DQ93" s="653"/>
      <c r="DR93" s="653"/>
      <c r="DS93" s="653"/>
      <c r="DT93" s="653"/>
      <c r="DU93" s="653"/>
      <c r="DV93" s="653"/>
      <c r="DW93" s="653"/>
      <c r="DX93" s="653"/>
      <c r="DY93" s="653"/>
      <c r="DZ93" s="653"/>
      <c r="EA93" s="653"/>
      <c r="EB93" s="653"/>
      <c r="EC93" s="653"/>
      <c r="ED93" s="653"/>
      <c r="EE93" s="653"/>
      <c r="EF93" s="653"/>
      <c r="EG93" s="653"/>
      <c r="EH93" s="653"/>
      <c r="EI93" s="653"/>
      <c r="EJ93" s="653"/>
      <c r="EK93" s="653"/>
      <c r="EL93" s="653"/>
      <c r="EM93" s="653"/>
      <c r="EN93" s="653"/>
      <c r="EO93" s="653"/>
      <c r="EP93" s="653"/>
      <c r="EQ93" s="653"/>
      <c r="ER93" s="653"/>
      <c r="ES93" s="653"/>
      <c r="ET93" s="653"/>
      <c r="EU93" s="653"/>
      <c r="EV93" s="653"/>
      <c r="EW93" s="653"/>
      <c r="EX93" s="653"/>
      <c r="EY93" s="653"/>
      <c r="EZ93" s="653"/>
      <c r="FA93" s="653"/>
      <c r="FB93" s="653"/>
      <c r="FC93" s="653"/>
      <c r="FD93" s="653"/>
      <c r="FE93" s="653"/>
      <c r="FF93" s="653"/>
      <c r="FG93" s="653"/>
      <c r="FH93" s="653"/>
      <c r="FI93" s="653"/>
      <c r="FJ93" s="653"/>
      <c r="FK93" s="653"/>
      <c r="FL93" s="653"/>
      <c r="FM93" s="653"/>
      <c r="FN93" s="653"/>
      <c r="FO93" s="653"/>
      <c r="FP93" s="653"/>
      <c r="FQ93" s="653"/>
      <c r="FR93" s="653"/>
      <c r="FS93" s="653"/>
      <c r="FT93" s="653"/>
      <c r="FU93" s="653"/>
      <c r="FV93" s="653"/>
      <c r="FW93" s="653"/>
      <c r="FX93" s="653"/>
      <c r="FY93" s="653"/>
      <c r="FZ93" s="653"/>
      <c r="GA93" s="653"/>
      <c r="GB93" s="653"/>
      <c r="GC93" s="653"/>
      <c r="GD93" s="653"/>
      <c r="GE93" s="653"/>
      <c r="GF93" s="653"/>
      <c r="GG93" s="653"/>
      <c r="GH93" s="653"/>
      <c r="GI93" s="653"/>
      <c r="GJ93" s="653"/>
      <c r="GK93" s="653"/>
      <c r="GL93" s="653"/>
      <c r="GM93" s="653"/>
      <c r="GN93" s="653"/>
    </row>
    <row r="94" spans="1:196" s="167" customFormat="1" ht="25.5" customHeight="1">
      <c r="A94" s="397" t="s">
        <v>174</v>
      </c>
      <c r="B94" s="396">
        <v>7</v>
      </c>
      <c r="C94" s="350" t="s">
        <v>326</v>
      </c>
      <c r="D94" s="855" t="s">
        <v>11</v>
      </c>
      <c r="E94" s="988">
        <v>277</v>
      </c>
      <c r="F94" s="654"/>
      <c r="G94" s="651"/>
      <c r="H94" s="652"/>
      <c r="I94" s="653"/>
      <c r="J94" s="653"/>
      <c r="K94" s="653"/>
      <c r="L94" s="653"/>
      <c r="M94" s="653"/>
      <c r="N94" s="653"/>
      <c r="O94" s="653"/>
      <c r="P94" s="653"/>
      <c r="Q94" s="653"/>
      <c r="R94" s="653"/>
      <c r="S94" s="653"/>
      <c r="T94" s="653"/>
      <c r="U94" s="653"/>
      <c r="V94" s="653"/>
      <c r="W94" s="653"/>
      <c r="X94" s="653"/>
      <c r="Y94" s="653"/>
      <c r="Z94" s="653"/>
      <c r="AA94" s="653"/>
      <c r="AB94" s="653"/>
      <c r="AC94" s="653"/>
      <c r="AD94" s="653"/>
      <c r="AE94" s="653"/>
      <c r="AF94" s="653"/>
      <c r="AG94" s="653"/>
      <c r="AH94" s="653"/>
      <c r="AI94" s="653"/>
      <c r="AJ94" s="653"/>
      <c r="AK94" s="653"/>
      <c r="AL94" s="653"/>
      <c r="AM94" s="653"/>
      <c r="AN94" s="653"/>
      <c r="AO94" s="653"/>
      <c r="AP94" s="653"/>
      <c r="AQ94" s="653"/>
      <c r="AR94" s="653"/>
      <c r="AS94" s="653"/>
      <c r="AT94" s="653"/>
      <c r="AU94" s="653"/>
      <c r="AV94" s="653"/>
      <c r="AW94" s="653"/>
      <c r="AX94" s="653"/>
      <c r="AY94" s="653"/>
      <c r="AZ94" s="653"/>
      <c r="BA94" s="653"/>
      <c r="BB94" s="653"/>
      <c r="BC94" s="653"/>
      <c r="BD94" s="653"/>
      <c r="BE94" s="653"/>
      <c r="BF94" s="653"/>
      <c r="BG94" s="653"/>
      <c r="BH94" s="653"/>
      <c r="BI94" s="653"/>
      <c r="BJ94" s="653"/>
      <c r="BK94" s="653"/>
      <c r="BL94" s="653"/>
      <c r="BM94" s="653"/>
      <c r="BN94" s="653"/>
      <c r="BO94" s="653"/>
      <c r="BP94" s="653"/>
      <c r="BQ94" s="653"/>
      <c r="BR94" s="653"/>
      <c r="BS94" s="653"/>
      <c r="BT94" s="653"/>
      <c r="BU94" s="653"/>
      <c r="BV94" s="653"/>
      <c r="BW94" s="653"/>
      <c r="BX94" s="653"/>
      <c r="BY94" s="653"/>
      <c r="BZ94" s="653"/>
      <c r="CA94" s="653"/>
      <c r="CB94" s="653"/>
      <c r="CC94" s="653"/>
      <c r="CD94" s="653"/>
      <c r="CE94" s="653"/>
      <c r="CF94" s="653"/>
      <c r="CG94" s="653"/>
      <c r="CH94" s="653"/>
      <c r="CI94" s="653"/>
      <c r="CJ94" s="653"/>
      <c r="CK94" s="653"/>
      <c r="CL94" s="653"/>
      <c r="CM94" s="653"/>
      <c r="CN94" s="653"/>
      <c r="CO94" s="653"/>
      <c r="CP94" s="653"/>
      <c r="CQ94" s="653"/>
      <c r="CR94" s="653"/>
      <c r="CS94" s="653"/>
      <c r="CT94" s="653"/>
      <c r="CU94" s="653"/>
      <c r="CV94" s="653"/>
      <c r="CW94" s="653"/>
      <c r="CX94" s="653"/>
      <c r="CY94" s="653"/>
      <c r="CZ94" s="653"/>
      <c r="DA94" s="653"/>
      <c r="DB94" s="653"/>
      <c r="DC94" s="653"/>
      <c r="DD94" s="653"/>
      <c r="DE94" s="653"/>
      <c r="DF94" s="653"/>
      <c r="DG94" s="653"/>
      <c r="DH94" s="653"/>
      <c r="DI94" s="653"/>
      <c r="DJ94" s="653"/>
      <c r="DK94" s="653"/>
      <c r="DL94" s="653"/>
      <c r="DM94" s="653"/>
      <c r="DN94" s="653"/>
      <c r="DO94" s="653"/>
      <c r="DP94" s="653"/>
      <c r="DQ94" s="653"/>
      <c r="DR94" s="653"/>
      <c r="DS94" s="653"/>
      <c r="DT94" s="653"/>
      <c r="DU94" s="653"/>
      <c r="DV94" s="653"/>
      <c r="DW94" s="653"/>
      <c r="DX94" s="653"/>
      <c r="DY94" s="653"/>
      <c r="DZ94" s="653"/>
      <c r="EA94" s="653"/>
      <c r="EB94" s="653"/>
      <c r="EC94" s="653"/>
      <c r="ED94" s="653"/>
      <c r="EE94" s="653"/>
      <c r="EF94" s="653"/>
      <c r="EG94" s="653"/>
      <c r="EH94" s="653"/>
      <c r="EI94" s="653"/>
      <c r="EJ94" s="653"/>
      <c r="EK94" s="653"/>
      <c r="EL94" s="653"/>
      <c r="EM94" s="653"/>
      <c r="EN94" s="653"/>
      <c r="EO94" s="653"/>
      <c r="EP94" s="653"/>
      <c r="EQ94" s="653"/>
      <c r="ER94" s="653"/>
      <c r="ES94" s="653"/>
      <c r="ET94" s="653"/>
      <c r="EU94" s="653"/>
      <c r="EV94" s="653"/>
      <c r="EW94" s="653"/>
      <c r="EX94" s="653"/>
      <c r="EY94" s="653"/>
      <c r="EZ94" s="653"/>
      <c r="FA94" s="653"/>
      <c r="FB94" s="653"/>
      <c r="FC94" s="653"/>
      <c r="FD94" s="653"/>
      <c r="FE94" s="653"/>
      <c r="FF94" s="653"/>
      <c r="FG94" s="653"/>
      <c r="FH94" s="653"/>
      <c r="FI94" s="653"/>
      <c r="FJ94" s="653"/>
      <c r="FK94" s="653"/>
      <c r="FL94" s="653"/>
      <c r="FM94" s="653"/>
      <c r="FN94" s="653"/>
      <c r="FO94" s="653"/>
      <c r="FP94" s="653"/>
      <c r="FQ94" s="653"/>
      <c r="FR94" s="653"/>
      <c r="FS94" s="653"/>
      <c r="FT94" s="653"/>
      <c r="FU94" s="653"/>
      <c r="FV94" s="653"/>
      <c r="FW94" s="653"/>
      <c r="FX94" s="653"/>
      <c r="FY94" s="653"/>
      <c r="FZ94" s="653"/>
      <c r="GA94" s="653"/>
      <c r="GB94" s="653"/>
      <c r="GC94" s="653"/>
      <c r="GD94" s="653"/>
      <c r="GE94" s="653"/>
      <c r="GF94" s="653"/>
      <c r="GG94" s="653"/>
      <c r="GH94" s="653"/>
      <c r="GI94" s="653"/>
      <c r="GJ94" s="653"/>
      <c r="GK94" s="653"/>
      <c r="GL94" s="653"/>
      <c r="GM94" s="653"/>
      <c r="GN94" s="653"/>
    </row>
    <row r="95" spans="1:196" s="167" customFormat="1" ht="25.5" customHeight="1">
      <c r="A95" s="397" t="s">
        <v>174</v>
      </c>
      <c r="B95" s="396">
        <v>8</v>
      </c>
      <c r="C95" s="350" t="s">
        <v>739</v>
      </c>
      <c r="D95" s="855" t="s">
        <v>11</v>
      </c>
      <c r="E95" s="988">
        <v>1844</v>
      </c>
      <c r="F95" s="654"/>
      <c r="G95" s="651"/>
      <c r="H95" s="652"/>
      <c r="I95" s="653"/>
      <c r="J95" s="653"/>
      <c r="K95" s="653"/>
      <c r="L95" s="653"/>
      <c r="M95" s="653"/>
      <c r="N95" s="653"/>
      <c r="O95" s="653"/>
      <c r="P95" s="653"/>
      <c r="Q95" s="653"/>
      <c r="R95" s="653"/>
      <c r="S95" s="653"/>
      <c r="T95" s="653"/>
      <c r="U95" s="653"/>
      <c r="V95" s="653"/>
      <c r="W95" s="653"/>
      <c r="X95" s="653"/>
      <c r="Y95" s="653"/>
      <c r="Z95" s="653"/>
      <c r="AA95" s="653"/>
      <c r="AB95" s="653"/>
      <c r="AC95" s="653"/>
      <c r="AD95" s="653"/>
      <c r="AE95" s="653"/>
      <c r="AF95" s="653"/>
      <c r="AG95" s="653"/>
      <c r="AH95" s="653"/>
      <c r="AI95" s="653"/>
      <c r="AJ95" s="653"/>
      <c r="AK95" s="653"/>
      <c r="AL95" s="653"/>
      <c r="AM95" s="653"/>
      <c r="AN95" s="653"/>
      <c r="AO95" s="653"/>
      <c r="AP95" s="653"/>
      <c r="AQ95" s="653"/>
      <c r="AR95" s="653"/>
      <c r="AS95" s="653"/>
      <c r="AT95" s="653"/>
      <c r="AU95" s="653"/>
      <c r="AV95" s="653"/>
      <c r="AW95" s="653"/>
      <c r="AX95" s="653"/>
      <c r="AY95" s="653"/>
      <c r="AZ95" s="653"/>
      <c r="BA95" s="653"/>
      <c r="BB95" s="653"/>
      <c r="BC95" s="653"/>
      <c r="BD95" s="653"/>
      <c r="BE95" s="653"/>
      <c r="BF95" s="653"/>
      <c r="BG95" s="653"/>
      <c r="BH95" s="653"/>
      <c r="BI95" s="653"/>
      <c r="BJ95" s="653"/>
      <c r="BK95" s="653"/>
      <c r="BL95" s="653"/>
      <c r="BM95" s="653"/>
      <c r="BN95" s="653"/>
      <c r="BO95" s="653"/>
      <c r="BP95" s="653"/>
      <c r="BQ95" s="653"/>
      <c r="BR95" s="653"/>
      <c r="BS95" s="653"/>
      <c r="BT95" s="653"/>
      <c r="BU95" s="653"/>
      <c r="BV95" s="653"/>
      <c r="BW95" s="653"/>
      <c r="BX95" s="653"/>
      <c r="BY95" s="653"/>
      <c r="BZ95" s="653"/>
      <c r="CA95" s="653"/>
      <c r="CB95" s="653"/>
      <c r="CC95" s="653"/>
      <c r="CD95" s="653"/>
      <c r="CE95" s="653"/>
      <c r="CF95" s="653"/>
      <c r="CG95" s="653"/>
      <c r="CH95" s="653"/>
      <c r="CI95" s="653"/>
      <c r="CJ95" s="653"/>
      <c r="CK95" s="653"/>
      <c r="CL95" s="653"/>
      <c r="CM95" s="653"/>
      <c r="CN95" s="653"/>
      <c r="CO95" s="653"/>
      <c r="CP95" s="653"/>
      <c r="CQ95" s="653"/>
      <c r="CR95" s="653"/>
      <c r="CS95" s="653"/>
      <c r="CT95" s="653"/>
      <c r="CU95" s="653"/>
      <c r="CV95" s="653"/>
      <c r="CW95" s="653"/>
      <c r="CX95" s="653"/>
      <c r="CY95" s="653"/>
      <c r="CZ95" s="653"/>
      <c r="DA95" s="653"/>
      <c r="DB95" s="653"/>
      <c r="DC95" s="653"/>
      <c r="DD95" s="653"/>
      <c r="DE95" s="653"/>
      <c r="DF95" s="653"/>
      <c r="DG95" s="653"/>
      <c r="DH95" s="653"/>
      <c r="DI95" s="653"/>
      <c r="DJ95" s="653"/>
      <c r="DK95" s="653"/>
      <c r="DL95" s="653"/>
      <c r="DM95" s="653"/>
      <c r="DN95" s="653"/>
      <c r="DO95" s="653"/>
      <c r="DP95" s="653"/>
      <c r="DQ95" s="653"/>
      <c r="DR95" s="653"/>
      <c r="DS95" s="653"/>
      <c r="DT95" s="653"/>
      <c r="DU95" s="653"/>
      <c r="DV95" s="653"/>
      <c r="DW95" s="653"/>
      <c r="DX95" s="653"/>
      <c r="DY95" s="653"/>
      <c r="DZ95" s="653"/>
      <c r="EA95" s="653"/>
      <c r="EB95" s="653"/>
      <c r="EC95" s="653"/>
      <c r="ED95" s="653"/>
      <c r="EE95" s="653"/>
      <c r="EF95" s="653"/>
      <c r="EG95" s="653"/>
      <c r="EH95" s="653"/>
      <c r="EI95" s="653"/>
      <c r="EJ95" s="653"/>
      <c r="EK95" s="653"/>
      <c r="EL95" s="653"/>
      <c r="EM95" s="653"/>
      <c r="EN95" s="653"/>
      <c r="EO95" s="653"/>
      <c r="EP95" s="653"/>
      <c r="EQ95" s="653"/>
      <c r="ER95" s="653"/>
      <c r="ES95" s="653"/>
      <c r="ET95" s="653"/>
      <c r="EU95" s="653"/>
      <c r="EV95" s="653"/>
      <c r="EW95" s="653"/>
      <c r="EX95" s="653"/>
      <c r="EY95" s="653"/>
      <c r="EZ95" s="653"/>
      <c r="FA95" s="653"/>
      <c r="FB95" s="653"/>
      <c r="FC95" s="653"/>
      <c r="FD95" s="653"/>
      <c r="FE95" s="653"/>
      <c r="FF95" s="653"/>
      <c r="FG95" s="653"/>
      <c r="FH95" s="653"/>
      <c r="FI95" s="653"/>
      <c r="FJ95" s="653"/>
      <c r="FK95" s="653"/>
      <c r="FL95" s="653"/>
      <c r="FM95" s="653"/>
      <c r="FN95" s="653"/>
      <c r="FO95" s="653"/>
      <c r="FP95" s="653"/>
      <c r="FQ95" s="653"/>
      <c r="FR95" s="653"/>
      <c r="FS95" s="653"/>
      <c r="FT95" s="653"/>
      <c r="FU95" s="653"/>
      <c r="FV95" s="653"/>
      <c r="FW95" s="653"/>
      <c r="FX95" s="653"/>
      <c r="FY95" s="653"/>
      <c r="FZ95" s="653"/>
      <c r="GA95" s="653"/>
      <c r="GB95" s="653"/>
      <c r="GC95" s="653"/>
      <c r="GD95" s="653"/>
      <c r="GE95" s="653"/>
      <c r="GF95" s="653"/>
      <c r="GG95" s="653"/>
      <c r="GH95" s="653"/>
      <c r="GI95" s="653"/>
      <c r="GJ95" s="653"/>
      <c r="GK95" s="653"/>
      <c r="GL95" s="653"/>
      <c r="GM95" s="653"/>
      <c r="GN95" s="653"/>
    </row>
    <row r="96" spans="1:196" s="167" customFormat="1" ht="12.75">
      <c r="A96" s="397"/>
      <c r="B96" s="396"/>
      <c r="C96" s="350"/>
      <c r="D96" s="855"/>
      <c r="E96" s="988"/>
      <c r="F96" s="650"/>
      <c r="G96" s="651"/>
      <c r="H96" s="652"/>
      <c r="I96" s="653"/>
      <c r="J96" s="653"/>
      <c r="K96" s="653"/>
      <c r="L96" s="653"/>
      <c r="M96" s="653"/>
      <c r="N96" s="653"/>
      <c r="O96" s="653"/>
      <c r="P96" s="653"/>
      <c r="Q96" s="653"/>
      <c r="R96" s="653"/>
      <c r="S96" s="653"/>
      <c r="T96" s="653"/>
      <c r="U96" s="653"/>
      <c r="V96" s="653"/>
      <c r="W96" s="653"/>
      <c r="X96" s="653"/>
      <c r="Y96" s="653"/>
      <c r="Z96" s="653"/>
      <c r="AA96" s="653"/>
      <c r="AB96" s="653"/>
      <c r="AC96" s="653"/>
      <c r="AD96" s="653"/>
      <c r="AE96" s="653"/>
      <c r="AF96" s="653"/>
      <c r="AG96" s="653"/>
      <c r="AH96" s="653"/>
      <c r="AI96" s="653"/>
      <c r="AJ96" s="653"/>
      <c r="AK96" s="653"/>
      <c r="AL96" s="653"/>
      <c r="AM96" s="653"/>
      <c r="AN96" s="653"/>
      <c r="AO96" s="653"/>
      <c r="AP96" s="653"/>
      <c r="AQ96" s="653"/>
      <c r="AR96" s="653"/>
      <c r="AS96" s="653"/>
      <c r="AT96" s="653"/>
      <c r="AU96" s="653"/>
      <c r="AV96" s="653"/>
      <c r="AW96" s="653"/>
      <c r="AX96" s="653"/>
      <c r="AY96" s="653"/>
      <c r="AZ96" s="653"/>
      <c r="BA96" s="653"/>
      <c r="BB96" s="653"/>
      <c r="BC96" s="653"/>
      <c r="BD96" s="653"/>
      <c r="BE96" s="653"/>
      <c r="BF96" s="653"/>
      <c r="BG96" s="653"/>
      <c r="BH96" s="653"/>
      <c r="BI96" s="653"/>
      <c r="BJ96" s="653"/>
      <c r="BK96" s="653"/>
      <c r="BL96" s="653"/>
      <c r="BM96" s="653"/>
      <c r="BN96" s="653"/>
      <c r="BO96" s="653"/>
      <c r="BP96" s="653"/>
      <c r="BQ96" s="653"/>
      <c r="BR96" s="653"/>
      <c r="BS96" s="653"/>
      <c r="BT96" s="653"/>
      <c r="BU96" s="653"/>
      <c r="BV96" s="653"/>
      <c r="BW96" s="653"/>
      <c r="BX96" s="653"/>
      <c r="BY96" s="653"/>
      <c r="BZ96" s="653"/>
      <c r="CA96" s="653"/>
      <c r="CB96" s="653"/>
      <c r="CC96" s="653"/>
      <c r="CD96" s="653"/>
      <c r="CE96" s="653"/>
      <c r="CF96" s="653"/>
      <c r="CG96" s="653"/>
      <c r="CH96" s="653"/>
      <c r="CI96" s="653"/>
      <c r="CJ96" s="653"/>
      <c r="CK96" s="653"/>
      <c r="CL96" s="653"/>
      <c r="CM96" s="653"/>
      <c r="CN96" s="653"/>
      <c r="CO96" s="653"/>
      <c r="CP96" s="653"/>
      <c r="CQ96" s="653"/>
      <c r="CR96" s="653"/>
      <c r="CS96" s="653"/>
      <c r="CT96" s="653"/>
      <c r="CU96" s="653"/>
      <c r="CV96" s="653"/>
      <c r="CW96" s="653"/>
      <c r="CX96" s="653"/>
      <c r="CY96" s="653"/>
      <c r="CZ96" s="653"/>
      <c r="DA96" s="653"/>
      <c r="DB96" s="653"/>
      <c r="DC96" s="653"/>
      <c r="DD96" s="653"/>
      <c r="DE96" s="653"/>
      <c r="DF96" s="653"/>
      <c r="DG96" s="653"/>
      <c r="DH96" s="653"/>
      <c r="DI96" s="653"/>
      <c r="DJ96" s="653"/>
      <c r="DK96" s="653"/>
      <c r="DL96" s="653"/>
      <c r="DM96" s="653"/>
      <c r="DN96" s="653"/>
      <c r="DO96" s="653"/>
      <c r="DP96" s="653"/>
      <c r="DQ96" s="653"/>
      <c r="DR96" s="653"/>
      <c r="DS96" s="653"/>
      <c r="DT96" s="653"/>
      <c r="DU96" s="653"/>
      <c r="DV96" s="653"/>
      <c r="DW96" s="653"/>
      <c r="DX96" s="653"/>
      <c r="DY96" s="653"/>
      <c r="DZ96" s="653"/>
      <c r="EA96" s="653"/>
      <c r="EB96" s="653"/>
      <c r="EC96" s="653"/>
      <c r="ED96" s="653"/>
      <c r="EE96" s="653"/>
      <c r="EF96" s="653"/>
      <c r="EG96" s="653"/>
      <c r="EH96" s="653"/>
      <c r="EI96" s="653"/>
      <c r="EJ96" s="653"/>
      <c r="EK96" s="653"/>
      <c r="EL96" s="653"/>
      <c r="EM96" s="653"/>
      <c r="EN96" s="653"/>
      <c r="EO96" s="653"/>
      <c r="EP96" s="653"/>
      <c r="EQ96" s="653"/>
      <c r="ER96" s="653"/>
      <c r="ES96" s="653"/>
      <c r="ET96" s="653"/>
      <c r="EU96" s="653"/>
      <c r="EV96" s="653"/>
      <c r="EW96" s="653"/>
      <c r="EX96" s="653"/>
      <c r="EY96" s="653"/>
      <c r="EZ96" s="653"/>
      <c r="FA96" s="653"/>
      <c r="FB96" s="653"/>
      <c r="FC96" s="653"/>
      <c r="FD96" s="653"/>
      <c r="FE96" s="653"/>
      <c r="FF96" s="653"/>
      <c r="FG96" s="653"/>
      <c r="FH96" s="653"/>
      <c r="FI96" s="653"/>
      <c r="FJ96" s="653"/>
      <c r="FK96" s="653"/>
      <c r="FL96" s="653"/>
      <c r="FM96" s="653"/>
      <c r="FN96" s="653"/>
      <c r="FO96" s="653"/>
      <c r="FP96" s="653"/>
      <c r="FQ96" s="653"/>
      <c r="FR96" s="653"/>
      <c r="FS96" s="653"/>
      <c r="FT96" s="653"/>
      <c r="FU96" s="653"/>
      <c r="FV96" s="653"/>
      <c r="FW96" s="653"/>
      <c r="FX96" s="653"/>
      <c r="FY96" s="653"/>
      <c r="FZ96" s="653"/>
      <c r="GA96" s="653"/>
      <c r="GB96" s="653"/>
      <c r="GC96" s="653"/>
      <c r="GD96" s="653"/>
      <c r="GE96" s="653"/>
      <c r="GF96" s="653"/>
      <c r="GG96" s="653"/>
      <c r="GH96" s="653"/>
      <c r="GI96" s="653"/>
      <c r="GJ96" s="653"/>
      <c r="GK96" s="653"/>
      <c r="GL96" s="653"/>
      <c r="GM96" s="653"/>
      <c r="GN96" s="653"/>
    </row>
    <row r="97" spans="1:196" s="167" customFormat="1" ht="25.5" customHeight="1">
      <c r="A97" s="397" t="s">
        <v>174</v>
      </c>
      <c r="B97" s="396"/>
      <c r="C97" s="345" t="s">
        <v>211</v>
      </c>
      <c r="D97" s="649" t="s">
        <v>192</v>
      </c>
      <c r="E97" s="988"/>
      <c r="F97" s="650"/>
      <c r="G97" s="651"/>
      <c r="H97" s="652"/>
      <c r="I97" s="653"/>
      <c r="J97" s="653"/>
      <c r="K97" s="653"/>
      <c r="L97" s="653"/>
      <c r="M97" s="653"/>
      <c r="N97" s="653"/>
      <c r="O97" s="653"/>
      <c r="P97" s="653"/>
      <c r="Q97" s="653"/>
      <c r="R97" s="653"/>
      <c r="S97" s="653"/>
      <c r="T97" s="653"/>
      <c r="U97" s="653"/>
      <c r="V97" s="653"/>
      <c r="W97" s="653"/>
      <c r="X97" s="653"/>
      <c r="Y97" s="653"/>
      <c r="Z97" s="653"/>
      <c r="AA97" s="653"/>
      <c r="AB97" s="653"/>
      <c r="AC97" s="653"/>
      <c r="AD97" s="653"/>
      <c r="AE97" s="653"/>
      <c r="AF97" s="653"/>
      <c r="AG97" s="653"/>
      <c r="AH97" s="653"/>
      <c r="AI97" s="653"/>
      <c r="AJ97" s="653"/>
      <c r="AK97" s="653"/>
      <c r="AL97" s="653"/>
      <c r="AM97" s="653"/>
      <c r="AN97" s="653"/>
      <c r="AO97" s="653"/>
      <c r="AP97" s="653"/>
      <c r="AQ97" s="653"/>
      <c r="AR97" s="653"/>
      <c r="AS97" s="653"/>
      <c r="AT97" s="653"/>
      <c r="AU97" s="653"/>
      <c r="AV97" s="653"/>
      <c r="AW97" s="653"/>
      <c r="AX97" s="653"/>
      <c r="AY97" s="653"/>
      <c r="AZ97" s="653"/>
      <c r="BA97" s="653"/>
      <c r="BB97" s="653"/>
      <c r="BC97" s="653"/>
      <c r="BD97" s="653"/>
      <c r="BE97" s="653"/>
      <c r="BF97" s="653"/>
      <c r="BG97" s="653"/>
      <c r="BH97" s="653"/>
      <c r="BI97" s="653"/>
      <c r="BJ97" s="653"/>
      <c r="BK97" s="653"/>
      <c r="BL97" s="653"/>
      <c r="BM97" s="653"/>
      <c r="BN97" s="653"/>
      <c r="BO97" s="653"/>
      <c r="BP97" s="653"/>
      <c r="BQ97" s="653"/>
      <c r="BR97" s="653"/>
      <c r="BS97" s="653"/>
      <c r="BT97" s="653"/>
      <c r="BU97" s="653"/>
      <c r="BV97" s="653"/>
      <c r="BW97" s="653"/>
      <c r="BX97" s="653"/>
      <c r="BY97" s="653"/>
      <c r="BZ97" s="653"/>
      <c r="CA97" s="653"/>
      <c r="CB97" s="653"/>
      <c r="CC97" s="653"/>
      <c r="CD97" s="653"/>
      <c r="CE97" s="653"/>
      <c r="CF97" s="653"/>
      <c r="CG97" s="653"/>
      <c r="CH97" s="653"/>
      <c r="CI97" s="653"/>
      <c r="CJ97" s="653"/>
      <c r="CK97" s="653"/>
      <c r="CL97" s="653"/>
      <c r="CM97" s="653"/>
      <c r="CN97" s="653"/>
      <c r="CO97" s="653"/>
      <c r="CP97" s="653"/>
      <c r="CQ97" s="653"/>
      <c r="CR97" s="653"/>
      <c r="CS97" s="653"/>
      <c r="CT97" s="653"/>
      <c r="CU97" s="653"/>
      <c r="CV97" s="653"/>
      <c r="CW97" s="653"/>
      <c r="CX97" s="653"/>
      <c r="CY97" s="653"/>
      <c r="CZ97" s="653"/>
      <c r="DA97" s="653"/>
      <c r="DB97" s="653"/>
      <c r="DC97" s="653"/>
      <c r="DD97" s="653"/>
      <c r="DE97" s="653"/>
      <c r="DF97" s="653"/>
      <c r="DG97" s="653"/>
      <c r="DH97" s="653"/>
      <c r="DI97" s="653"/>
      <c r="DJ97" s="653"/>
      <c r="DK97" s="653"/>
      <c r="DL97" s="653"/>
      <c r="DM97" s="653"/>
      <c r="DN97" s="653"/>
      <c r="DO97" s="653"/>
      <c r="DP97" s="653"/>
      <c r="DQ97" s="653"/>
      <c r="DR97" s="653"/>
      <c r="DS97" s="653"/>
      <c r="DT97" s="653"/>
      <c r="DU97" s="653"/>
      <c r="DV97" s="653"/>
      <c r="DW97" s="653"/>
      <c r="DX97" s="653"/>
      <c r="DY97" s="653"/>
      <c r="DZ97" s="653"/>
      <c r="EA97" s="653"/>
      <c r="EB97" s="653"/>
      <c r="EC97" s="653"/>
      <c r="ED97" s="653"/>
      <c r="EE97" s="653"/>
      <c r="EF97" s="653"/>
      <c r="EG97" s="653"/>
      <c r="EH97" s="653"/>
      <c r="EI97" s="653"/>
      <c r="EJ97" s="653"/>
      <c r="EK97" s="653"/>
      <c r="EL97" s="653"/>
      <c r="EM97" s="653"/>
      <c r="EN97" s="653"/>
      <c r="EO97" s="653"/>
      <c r="EP97" s="653"/>
      <c r="EQ97" s="653"/>
      <c r="ER97" s="653"/>
      <c r="ES97" s="653"/>
      <c r="ET97" s="653"/>
      <c r="EU97" s="653"/>
      <c r="EV97" s="653"/>
      <c r="EW97" s="653"/>
      <c r="EX97" s="653"/>
      <c r="EY97" s="653"/>
      <c r="EZ97" s="653"/>
      <c r="FA97" s="653"/>
      <c r="FB97" s="653"/>
      <c r="FC97" s="653"/>
      <c r="FD97" s="653"/>
      <c r="FE97" s="653"/>
      <c r="FF97" s="653"/>
      <c r="FG97" s="653"/>
      <c r="FH97" s="653"/>
      <c r="FI97" s="653"/>
      <c r="FJ97" s="653"/>
      <c r="FK97" s="653"/>
      <c r="FL97" s="653"/>
      <c r="FM97" s="653"/>
      <c r="FN97" s="653"/>
      <c r="FO97" s="653"/>
      <c r="FP97" s="653"/>
      <c r="FQ97" s="653"/>
      <c r="FR97" s="653"/>
      <c r="FS97" s="653"/>
      <c r="FT97" s="653"/>
      <c r="FU97" s="653"/>
      <c r="FV97" s="653"/>
      <c r="FW97" s="653"/>
      <c r="FX97" s="653"/>
      <c r="FY97" s="653"/>
      <c r="FZ97" s="653"/>
      <c r="GA97" s="653"/>
      <c r="GB97" s="653"/>
      <c r="GC97" s="653"/>
      <c r="GD97" s="653"/>
      <c r="GE97" s="653"/>
      <c r="GF97" s="653"/>
      <c r="GG97" s="653"/>
      <c r="GH97" s="653"/>
      <c r="GI97" s="653"/>
      <c r="GJ97" s="653"/>
      <c r="GK97" s="653"/>
      <c r="GL97" s="653"/>
      <c r="GM97" s="653"/>
      <c r="GN97" s="653"/>
    </row>
    <row r="98" spans="1:196" s="167" customFormat="1" ht="63.75" customHeight="1">
      <c r="A98" s="397" t="s">
        <v>174</v>
      </c>
      <c r="B98" s="396"/>
      <c r="C98" s="347" t="s">
        <v>212</v>
      </c>
      <c r="D98" s="649"/>
      <c r="E98" s="988"/>
      <c r="F98" s="650"/>
      <c r="G98" s="651"/>
      <c r="H98" s="652"/>
      <c r="I98" s="653"/>
      <c r="J98" s="653"/>
      <c r="K98" s="653"/>
      <c r="L98" s="653"/>
      <c r="M98" s="653"/>
      <c r="N98" s="653"/>
      <c r="O98" s="653"/>
      <c r="P98" s="653"/>
      <c r="Q98" s="653"/>
      <c r="R98" s="653"/>
      <c r="S98" s="653"/>
      <c r="T98" s="653"/>
      <c r="U98" s="653"/>
      <c r="V98" s="653"/>
      <c r="W98" s="653"/>
      <c r="X98" s="653"/>
      <c r="Y98" s="653"/>
      <c r="Z98" s="653"/>
      <c r="AA98" s="653"/>
      <c r="AB98" s="653"/>
      <c r="AC98" s="653"/>
      <c r="AD98" s="653"/>
      <c r="AE98" s="653"/>
      <c r="AF98" s="653"/>
      <c r="AG98" s="653"/>
      <c r="AH98" s="653"/>
      <c r="AI98" s="653"/>
      <c r="AJ98" s="653"/>
      <c r="AK98" s="653"/>
      <c r="AL98" s="653"/>
      <c r="AM98" s="653"/>
      <c r="AN98" s="653"/>
      <c r="AO98" s="653"/>
      <c r="AP98" s="653"/>
      <c r="AQ98" s="653"/>
      <c r="AR98" s="653"/>
      <c r="AS98" s="653"/>
      <c r="AT98" s="653"/>
      <c r="AU98" s="653"/>
      <c r="AV98" s="653"/>
      <c r="AW98" s="653"/>
      <c r="AX98" s="653"/>
      <c r="AY98" s="653"/>
      <c r="AZ98" s="653"/>
      <c r="BA98" s="653"/>
      <c r="BB98" s="653"/>
      <c r="BC98" s="653"/>
      <c r="BD98" s="653"/>
      <c r="BE98" s="653"/>
      <c r="BF98" s="653"/>
      <c r="BG98" s="653"/>
      <c r="BH98" s="653"/>
      <c r="BI98" s="653"/>
      <c r="BJ98" s="653"/>
      <c r="BK98" s="653"/>
      <c r="BL98" s="653"/>
      <c r="BM98" s="653"/>
      <c r="BN98" s="653"/>
      <c r="BO98" s="653"/>
      <c r="BP98" s="653"/>
      <c r="BQ98" s="653"/>
      <c r="BR98" s="653"/>
      <c r="BS98" s="653"/>
      <c r="BT98" s="653"/>
      <c r="BU98" s="653"/>
      <c r="BV98" s="653"/>
      <c r="BW98" s="653"/>
      <c r="BX98" s="653"/>
      <c r="BY98" s="653"/>
      <c r="BZ98" s="653"/>
      <c r="CA98" s="653"/>
      <c r="CB98" s="653"/>
      <c r="CC98" s="653"/>
      <c r="CD98" s="653"/>
      <c r="CE98" s="653"/>
      <c r="CF98" s="653"/>
      <c r="CG98" s="653"/>
      <c r="CH98" s="653"/>
      <c r="CI98" s="653"/>
      <c r="CJ98" s="653"/>
      <c r="CK98" s="653"/>
      <c r="CL98" s="653"/>
      <c r="CM98" s="653"/>
      <c r="CN98" s="653"/>
      <c r="CO98" s="653"/>
      <c r="CP98" s="653"/>
      <c r="CQ98" s="653"/>
      <c r="CR98" s="653"/>
      <c r="CS98" s="653"/>
      <c r="CT98" s="653"/>
      <c r="CU98" s="653"/>
      <c r="CV98" s="653"/>
      <c r="CW98" s="653"/>
      <c r="CX98" s="653"/>
      <c r="CY98" s="653"/>
      <c r="CZ98" s="653"/>
      <c r="DA98" s="653"/>
      <c r="DB98" s="653"/>
      <c r="DC98" s="653"/>
      <c r="DD98" s="653"/>
      <c r="DE98" s="653"/>
      <c r="DF98" s="653"/>
      <c r="DG98" s="653"/>
      <c r="DH98" s="653"/>
      <c r="DI98" s="653"/>
      <c r="DJ98" s="653"/>
      <c r="DK98" s="653"/>
      <c r="DL98" s="653"/>
      <c r="DM98" s="653"/>
      <c r="DN98" s="653"/>
      <c r="DO98" s="653"/>
      <c r="DP98" s="653"/>
      <c r="DQ98" s="653"/>
      <c r="DR98" s="653"/>
      <c r="DS98" s="653"/>
      <c r="DT98" s="653"/>
      <c r="DU98" s="653"/>
      <c r="DV98" s="653"/>
      <c r="DW98" s="653"/>
      <c r="DX98" s="653"/>
      <c r="DY98" s="653"/>
      <c r="DZ98" s="653"/>
      <c r="EA98" s="653"/>
      <c r="EB98" s="653"/>
      <c r="EC98" s="653"/>
      <c r="ED98" s="653"/>
      <c r="EE98" s="653"/>
      <c r="EF98" s="653"/>
      <c r="EG98" s="653"/>
      <c r="EH98" s="653"/>
      <c r="EI98" s="653"/>
      <c r="EJ98" s="653"/>
      <c r="EK98" s="653"/>
      <c r="EL98" s="653"/>
      <c r="EM98" s="653"/>
      <c r="EN98" s="653"/>
      <c r="EO98" s="653"/>
      <c r="EP98" s="653"/>
      <c r="EQ98" s="653"/>
      <c r="ER98" s="653"/>
      <c r="ES98" s="653"/>
      <c r="ET98" s="653"/>
      <c r="EU98" s="653"/>
      <c r="EV98" s="653"/>
      <c r="EW98" s="653"/>
      <c r="EX98" s="653"/>
      <c r="EY98" s="653"/>
      <c r="EZ98" s="653"/>
      <c r="FA98" s="653"/>
      <c r="FB98" s="653"/>
      <c r="FC98" s="653"/>
      <c r="FD98" s="653"/>
      <c r="FE98" s="653"/>
      <c r="FF98" s="653"/>
      <c r="FG98" s="653"/>
      <c r="FH98" s="653"/>
      <c r="FI98" s="653"/>
      <c r="FJ98" s="653"/>
      <c r="FK98" s="653"/>
      <c r="FL98" s="653"/>
      <c r="FM98" s="653"/>
      <c r="FN98" s="653"/>
      <c r="FO98" s="653"/>
      <c r="FP98" s="653"/>
      <c r="FQ98" s="653"/>
      <c r="FR98" s="653"/>
      <c r="FS98" s="653"/>
      <c r="FT98" s="653"/>
      <c r="FU98" s="653"/>
      <c r="FV98" s="653"/>
      <c r="FW98" s="653"/>
      <c r="FX98" s="653"/>
      <c r="FY98" s="653"/>
      <c r="FZ98" s="653"/>
      <c r="GA98" s="653"/>
      <c r="GB98" s="653"/>
      <c r="GC98" s="653"/>
      <c r="GD98" s="653"/>
      <c r="GE98" s="653"/>
      <c r="GF98" s="653"/>
      <c r="GG98" s="653"/>
      <c r="GH98" s="653"/>
      <c r="GI98" s="653"/>
      <c r="GJ98" s="653"/>
      <c r="GK98" s="653"/>
      <c r="GL98" s="653"/>
      <c r="GM98" s="653"/>
      <c r="GN98" s="653"/>
    </row>
    <row r="99" spans="1:196" s="167" customFormat="1" ht="12.75">
      <c r="A99" s="397"/>
      <c r="B99" s="396"/>
      <c r="C99" s="347"/>
      <c r="D99" s="649"/>
      <c r="E99" s="988"/>
      <c r="F99" s="650"/>
      <c r="G99" s="651"/>
      <c r="H99" s="652"/>
      <c r="I99" s="653"/>
      <c r="J99" s="653"/>
      <c r="K99" s="653"/>
      <c r="L99" s="653"/>
      <c r="M99" s="653"/>
      <c r="N99" s="653"/>
      <c r="O99" s="653"/>
      <c r="P99" s="653"/>
      <c r="Q99" s="653"/>
      <c r="R99" s="653"/>
      <c r="S99" s="653"/>
      <c r="T99" s="653"/>
      <c r="U99" s="653"/>
      <c r="V99" s="653"/>
      <c r="W99" s="653"/>
      <c r="X99" s="653"/>
      <c r="Y99" s="653"/>
      <c r="Z99" s="653"/>
      <c r="AA99" s="653"/>
      <c r="AB99" s="653"/>
      <c r="AC99" s="653"/>
      <c r="AD99" s="653"/>
      <c r="AE99" s="653"/>
      <c r="AF99" s="653"/>
      <c r="AG99" s="653"/>
      <c r="AH99" s="653"/>
      <c r="AI99" s="653"/>
      <c r="AJ99" s="653"/>
      <c r="AK99" s="653"/>
      <c r="AL99" s="653"/>
      <c r="AM99" s="653"/>
      <c r="AN99" s="653"/>
      <c r="AO99" s="653"/>
      <c r="AP99" s="653"/>
      <c r="AQ99" s="653"/>
      <c r="AR99" s="653"/>
      <c r="AS99" s="653"/>
      <c r="AT99" s="653"/>
      <c r="AU99" s="653"/>
      <c r="AV99" s="653"/>
      <c r="AW99" s="653"/>
      <c r="AX99" s="653"/>
      <c r="AY99" s="653"/>
      <c r="AZ99" s="653"/>
      <c r="BA99" s="653"/>
      <c r="BB99" s="653"/>
      <c r="BC99" s="653"/>
      <c r="BD99" s="653"/>
      <c r="BE99" s="653"/>
      <c r="BF99" s="653"/>
      <c r="BG99" s="653"/>
      <c r="BH99" s="653"/>
      <c r="BI99" s="653"/>
      <c r="BJ99" s="653"/>
      <c r="BK99" s="653"/>
      <c r="BL99" s="653"/>
      <c r="BM99" s="653"/>
      <c r="BN99" s="653"/>
      <c r="BO99" s="653"/>
      <c r="BP99" s="653"/>
      <c r="BQ99" s="653"/>
      <c r="BR99" s="653"/>
      <c r="BS99" s="653"/>
      <c r="BT99" s="653"/>
      <c r="BU99" s="653"/>
      <c r="BV99" s="653"/>
      <c r="BW99" s="653"/>
      <c r="BX99" s="653"/>
      <c r="BY99" s="653"/>
      <c r="BZ99" s="653"/>
      <c r="CA99" s="653"/>
      <c r="CB99" s="653"/>
      <c r="CC99" s="653"/>
      <c r="CD99" s="653"/>
      <c r="CE99" s="653"/>
      <c r="CF99" s="653"/>
      <c r="CG99" s="653"/>
      <c r="CH99" s="653"/>
      <c r="CI99" s="653"/>
      <c r="CJ99" s="653"/>
      <c r="CK99" s="653"/>
      <c r="CL99" s="653"/>
      <c r="CM99" s="653"/>
      <c r="CN99" s="653"/>
      <c r="CO99" s="653"/>
      <c r="CP99" s="653"/>
      <c r="CQ99" s="653"/>
      <c r="CR99" s="653"/>
      <c r="CS99" s="653"/>
      <c r="CT99" s="653"/>
      <c r="CU99" s="653"/>
      <c r="CV99" s="653"/>
      <c r="CW99" s="653"/>
      <c r="CX99" s="653"/>
      <c r="CY99" s="653"/>
      <c r="CZ99" s="653"/>
      <c r="DA99" s="653"/>
      <c r="DB99" s="653"/>
      <c r="DC99" s="653"/>
      <c r="DD99" s="653"/>
      <c r="DE99" s="653"/>
      <c r="DF99" s="653"/>
      <c r="DG99" s="653"/>
      <c r="DH99" s="653"/>
      <c r="DI99" s="653"/>
      <c r="DJ99" s="653"/>
      <c r="DK99" s="653"/>
      <c r="DL99" s="653"/>
      <c r="DM99" s="653"/>
      <c r="DN99" s="653"/>
      <c r="DO99" s="653"/>
      <c r="DP99" s="653"/>
      <c r="DQ99" s="653"/>
      <c r="DR99" s="653"/>
      <c r="DS99" s="653"/>
      <c r="DT99" s="653"/>
      <c r="DU99" s="653"/>
      <c r="DV99" s="653"/>
      <c r="DW99" s="653"/>
      <c r="DX99" s="653"/>
      <c r="DY99" s="653"/>
      <c r="DZ99" s="653"/>
      <c r="EA99" s="653"/>
      <c r="EB99" s="653"/>
      <c r="EC99" s="653"/>
      <c r="ED99" s="653"/>
      <c r="EE99" s="653"/>
      <c r="EF99" s="653"/>
      <c r="EG99" s="653"/>
      <c r="EH99" s="653"/>
      <c r="EI99" s="653"/>
      <c r="EJ99" s="653"/>
      <c r="EK99" s="653"/>
      <c r="EL99" s="653"/>
      <c r="EM99" s="653"/>
      <c r="EN99" s="653"/>
      <c r="EO99" s="653"/>
      <c r="EP99" s="653"/>
      <c r="EQ99" s="653"/>
      <c r="ER99" s="653"/>
      <c r="ES99" s="653"/>
      <c r="ET99" s="653"/>
      <c r="EU99" s="653"/>
      <c r="EV99" s="653"/>
      <c r="EW99" s="653"/>
      <c r="EX99" s="653"/>
      <c r="EY99" s="653"/>
      <c r="EZ99" s="653"/>
      <c r="FA99" s="653"/>
      <c r="FB99" s="653"/>
      <c r="FC99" s="653"/>
      <c r="FD99" s="653"/>
      <c r="FE99" s="653"/>
      <c r="FF99" s="653"/>
      <c r="FG99" s="653"/>
      <c r="FH99" s="653"/>
      <c r="FI99" s="653"/>
      <c r="FJ99" s="653"/>
      <c r="FK99" s="653"/>
      <c r="FL99" s="653"/>
      <c r="FM99" s="653"/>
      <c r="FN99" s="653"/>
      <c r="FO99" s="653"/>
      <c r="FP99" s="653"/>
      <c r="FQ99" s="653"/>
      <c r="FR99" s="653"/>
      <c r="FS99" s="653"/>
      <c r="FT99" s="653"/>
      <c r="FU99" s="653"/>
      <c r="FV99" s="653"/>
      <c r="FW99" s="653"/>
      <c r="FX99" s="653"/>
      <c r="FY99" s="653"/>
      <c r="FZ99" s="653"/>
      <c r="GA99" s="653"/>
      <c r="GB99" s="653"/>
      <c r="GC99" s="653"/>
      <c r="GD99" s="653"/>
      <c r="GE99" s="653"/>
      <c r="GF99" s="653"/>
      <c r="GG99" s="653"/>
      <c r="GH99" s="653"/>
      <c r="GI99" s="653"/>
      <c r="GJ99" s="653"/>
      <c r="GK99" s="653"/>
      <c r="GL99" s="653"/>
      <c r="GM99" s="653"/>
      <c r="GN99" s="653"/>
    </row>
    <row r="100" spans="1:196" s="167" customFormat="1" ht="36" customHeight="1">
      <c r="A100" s="397" t="s">
        <v>174</v>
      </c>
      <c r="B100" s="396"/>
      <c r="C100" s="348" t="s">
        <v>213</v>
      </c>
      <c r="D100" s="649" t="s">
        <v>192</v>
      </c>
      <c r="E100" s="988"/>
      <c r="F100" s="650"/>
      <c r="G100" s="651"/>
      <c r="H100" s="652"/>
      <c r="I100" s="653"/>
      <c r="J100" s="653"/>
      <c r="K100" s="653"/>
      <c r="L100" s="653"/>
      <c r="M100" s="653"/>
      <c r="N100" s="653"/>
      <c r="O100" s="653"/>
      <c r="P100" s="653"/>
      <c r="Q100" s="653"/>
      <c r="R100" s="653"/>
      <c r="S100" s="653"/>
      <c r="T100" s="653"/>
      <c r="U100" s="653"/>
      <c r="V100" s="653"/>
      <c r="W100" s="653"/>
      <c r="X100" s="653"/>
      <c r="Y100" s="653"/>
      <c r="Z100" s="653"/>
      <c r="AA100" s="653"/>
      <c r="AB100" s="653"/>
      <c r="AC100" s="653"/>
      <c r="AD100" s="653"/>
      <c r="AE100" s="653"/>
      <c r="AF100" s="653"/>
      <c r="AG100" s="653"/>
      <c r="AH100" s="653"/>
      <c r="AI100" s="653"/>
      <c r="AJ100" s="653"/>
      <c r="AK100" s="653"/>
      <c r="AL100" s="653"/>
      <c r="AM100" s="653"/>
      <c r="AN100" s="653"/>
      <c r="AO100" s="653"/>
      <c r="AP100" s="653"/>
      <c r="AQ100" s="653"/>
      <c r="AR100" s="653"/>
      <c r="AS100" s="653"/>
      <c r="AT100" s="653"/>
      <c r="AU100" s="653"/>
      <c r="AV100" s="653"/>
      <c r="AW100" s="653"/>
      <c r="AX100" s="653"/>
      <c r="AY100" s="653"/>
      <c r="AZ100" s="653"/>
      <c r="BA100" s="653"/>
      <c r="BB100" s="653"/>
      <c r="BC100" s="653"/>
      <c r="BD100" s="653"/>
      <c r="BE100" s="653"/>
      <c r="BF100" s="653"/>
      <c r="BG100" s="653"/>
      <c r="BH100" s="653"/>
      <c r="BI100" s="653"/>
      <c r="BJ100" s="653"/>
      <c r="BK100" s="653"/>
      <c r="BL100" s="653"/>
      <c r="BM100" s="653"/>
      <c r="BN100" s="653"/>
      <c r="BO100" s="653"/>
      <c r="BP100" s="653"/>
      <c r="BQ100" s="653"/>
      <c r="BR100" s="653"/>
      <c r="BS100" s="653"/>
      <c r="BT100" s="653"/>
      <c r="BU100" s="653"/>
      <c r="BV100" s="653"/>
      <c r="BW100" s="653"/>
      <c r="BX100" s="653"/>
      <c r="BY100" s="653"/>
      <c r="BZ100" s="653"/>
      <c r="CA100" s="653"/>
      <c r="CB100" s="653"/>
      <c r="CC100" s="653"/>
      <c r="CD100" s="653"/>
      <c r="CE100" s="653"/>
      <c r="CF100" s="653"/>
      <c r="CG100" s="653"/>
      <c r="CH100" s="653"/>
      <c r="CI100" s="653"/>
      <c r="CJ100" s="653"/>
      <c r="CK100" s="653"/>
      <c r="CL100" s="653"/>
      <c r="CM100" s="653"/>
      <c r="CN100" s="653"/>
      <c r="CO100" s="653"/>
      <c r="CP100" s="653"/>
      <c r="CQ100" s="653"/>
      <c r="CR100" s="653"/>
      <c r="CS100" s="653"/>
      <c r="CT100" s="653"/>
      <c r="CU100" s="653"/>
      <c r="CV100" s="653"/>
      <c r="CW100" s="653"/>
      <c r="CX100" s="653"/>
      <c r="CY100" s="653"/>
      <c r="CZ100" s="653"/>
      <c r="DA100" s="653"/>
      <c r="DB100" s="653"/>
      <c r="DC100" s="653"/>
      <c r="DD100" s="653"/>
      <c r="DE100" s="653"/>
      <c r="DF100" s="653"/>
      <c r="DG100" s="653"/>
      <c r="DH100" s="653"/>
      <c r="DI100" s="653"/>
      <c r="DJ100" s="653"/>
      <c r="DK100" s="653"/>
      <c r="DL100" s="653"/>
      <c r="DM100" s="653"/>
      <c r="DN100" s="653"/>
      <c r="DO100" s="653"/>
      <c r="DP100" s="653"/>
      <c r="DQ100" s="653"/>
      <c r="DR100" s="653"/>
      <c r="DS100" s="653"/>
      <c r="DT100" s="653"/>
      <c r="DU100" s="653"/>
      <c r="DV100" s="653"/>
      <c r="DW100" s="653"/>
      <c r="DX100" s="653"/>
      <c r="DY100" s="653"/>
      <c r="DZ100" s="653"/>
      <c r="EA100" s="653"/>
      <c r="EB100" s="653"/>
      <c r="EC100" s="653"/>
      <c r="ED100" s="653"/>
      <c r="EE100" s="653"/>
      <c r="EF100" s="653"/>
      <c r="EG100" s="653"/>
      <c r="EH100" s="653"/>
      <c r="EI100" s="653"/>
      <c r="EJ100" s="653"/>
      <c r="EK100" s="653"/>
      <c r="EL100" s="653"/>
      <c r="EM100" s="653"/>
      <c r="EN100" s="653"/>
      <c r="EO100" s="653"/>
      <c r="EP100" s="653"/>
      <c r="EQ100" s="653"/>
      <c r="ER100" s="653"/>
      <c r="ES100" s="653"/>
      <c r="ET100" s="653"/>
      <c r="EU100" s="653"/>
      <c r="EV100" s="653"/>
      <c r="EW100" s="653"/>
      <c r="EX100" s="653"/>
      <c r="EY100" s="653"/>
      <c r="EZ100" s="653"/>
      <c r="FA100" s="653"/>
      <c r="FB100" s="653"/>
      <c r="FC100" s="653"/>
      <c r="FD100" s="653"/>
      <c r="FE100" s="653"/>
      <c r="FF100" s="653"/>
      <c r="FG100" s="653"/>
      <c r="FH100" s="653"/>
      <c r="FI100" s="653"/>
      <c r="FJ100" s="653"/>
      <c r="FK100" s="653"/>
      <c r="FL100" s="653"/>
      <c r="FM100" s="653"/>
      <c r="FN100" s="653"/>
      <c r="FO100" s="653"/>
      <c r="FP100" s="653"/>
      <c r="FQ100" s="653"/>
      <c r="FR100" s="653"/>
      <c r="FS100" s="653"/>
      <c r="FT100" s="653"/>
      <c r="FU100" s="653"/>
      <c r="FV100" s="653"/>
      <c r="FW100" s="653"/>
      <c r="FX100" s="653"/>
      <c r="FY100" s="653"/>
      <c r="FZ100" s="653"/>
      <c r="GA100" s="653"/>
      <c r="GB100" s="653"/>
      <c r="GC100" s="653"/>
      <c r="GD100" s="653"/>
      <c r="GE100" s="653"/>
      <c r="GF100" s="653"/>
      <c r="GG100" s="653"/>
      <c r="GH100" s="653"/>
      <c r="GI100" s="653"/>
      <c r="GJ100" s="653"/>
      <c r="GK100" s="653"/>
      <c r="GL100" s="653"/>
      <c r="GM100" s="653"/>
      <c r="GN100" s="653"/>
    </row>
    <row r="101" spans="1:196" s="167" customFormat="1" ht="25.5" customHeight="1">
      <c r="A101" s="397" t="s">
        <v>174</v>
      </c>
      <c r="B101" s="396">
        <v>9</v>
      </c>
      <c r="C101" s="347" t="s">
        <v>327</v>
      </c>
      <c r="D101" s="649" t="s">
        <v>9</v>
      </c>
      <c r="E101" s="988">
        <v>539</v>
      </c>
      <c r="F101" s="654"/>
      <c r="G101" s="651"/>
      <c r="H101" s="652"/>
      <c r="I101" s="653"/>
      <c r="J101" s="653"/>
      <c r="K101" s="653"/>
      <c r="L101" s="653"/>
      <c r="M101" s="653"/>
      <c r="N101" s="653"/>
      <c r="O101" s="653"/>
      <c r="P101" s="653"/>
      <c r="Q101" s="653"/>
      <c r="R101" s="653"/>
      <c r="S101" s="653"/>
      <c r="T101" s="653"/>
      <c r="U101" s="653"/>
      <c r="V101" s="653"/>
      <c r="W101" s="653"/>
      <c r="X101" s="653"/>
      <c r="Y101" s="653"/>
      <c r="Z101" s="653"/>
      <c r="AA101" s="653"/>
      <c r="AB101" s="653"/>
      <c r="AC101" s="653"/>
      <c r="AD101" s="653"/>
      <c r="AE101" s="653"/>
      <c r="AF101" s="653"/>
      <c r="AG101" s="653"/>
      <c r="AH101" s="653"/>
      <c r="AI101" s="653"/>
      <c r="AJ101" s="653"/>
      <c r="AK101" s="653"/>
      <c r="AL101" s="653"/>
      <c r="AM101" s="653"/>
      <c r="AN101" s="653"/>
      <c r="AO101" s="653"/>
      <c r="AP101" s="653"/>
      <c r="AQ101" s="653"/>
      <c r="AR101" s="653"/>
      <c r="AS101" s="653"/>
      <c r="AT101" s="653"/>
      <c r="AU101" s="653"/>
      <c r="AV101" s="653"/>
      <c r="AW101" s="653"/>
      <c r="AX101" s="653"/>
      <c r="AY101" s="653"/>
      <c r="AZ101" s="653"/>
      <c r="BA101" s="653"/>
      <c r="BB101" s="653"/>
      <c r="BC101" s="653"/>
      <c r="BD101" s="653"/>
      <c r="BE101" s="653"/>
      <c r="BF101" s="653"/>
      <c r="BG101" s="653"/>
      <c r="BH101" s="653"/>
      <c r="BI101" s="653"/>
      <c r="BJ101" s="653"/>
      <c r="BK101" s="653"/>
      <c r="BL101" s="653"/>
      <c r="BM101" s="653"/>
      <c r="BN101" s="653"/>
      <c r="BO101" s="653"/>
      <c r="BP101" s="653"/>
      <c r="BQ101" s="653"/>
      <c r="BR101" s="653"/>
      <c r="BS101" s="653"/>
      <c r="BT101" s="653"/>
      <c r="BU101" s="653"/>
      <c r="BV101" s="653"/>
      <c r="BW101" s="653"/>
      <c r="BX101" s="653"/>
      <c r="BY101" s="653"/>
      <c r="BZ101" s="653"/>
      <c r="CA101" s="653"/>
      <c r="CB101" s="653"/>
      <c r="CC101" s="653"/>
      <c r="CD101" s="653"/>
      <c r="CE101" s="653"/>
      <c r="CF101" s="653"/>
      <c r="CG101" s="653"/>
      <c r="CH101" s="653"/>
      <c r="CI101" s="653"/>
      <c r="CJ101" s="653"/>
      <c r="CK101" s="653"/>
      <c r="CL101" s="653"/>
      <c r="CM101" s="653"/>
      <c r="CN101" s="653"/>
      <c r="CO101" s="653"/>
      <c r="CP101" s="653"/>
      <c r="CQ101" s="653"/>
      <c r="CR101" s="653"/>
      <c r="CS101" s="653"/>
      <c r="CT101" s="653"/>
      <c r="CU101" s="653"/>
      <c r="CV101" s="653"/>
      <c r="CW101" s="653"/>
      <c r="CX101" s="653"/>
      <c r="CY101" s="653"/>
      <c r="CZ101" s="653"/>
      <c r="DA101" s="653"/>
      <c r="DB101" s="653"/>
      <c r="DC101" s="653"/>
      <c r="DD101" s="653"/>
      <c r="DE101" s="653"/>
      <c r="DF101" s="653"/>
      <c r="DG101" s="653"/>
      <c r="DH101" s="653"/>
      <c r="DI101" s="653"/>
      <c r="DJ101" s="653"/>
      <c r="DK101" s="653"/>
      <c r="DL101" s="653"/>
      <c r="DM101" s="653"/>
      <c r="DN101" s="653"/>
      <c r="DO101" s="653"/>
      <c r="DP101" s="653"/>
      <c r="DQ101" s="653"/>
      <c r="DR101" s="653"/>
      <c r="DS101" s="653"/>
      <c r="DT101" s="653"/>
      <c r="DU101" s="653"/>
      <c r="DV101" s="653"/>
      <c r="DW101" s="653"/>
      <c r="DX101" s="653"/>
      <c r="DY101" s="653"/>
      <c r="DZ101" s="653"/>
      <c r="EA101" s="653"/>
      <c r="EB101" s="653"/>
      <c r="EC101" s="653"/>
      <c r="ED101" s="653"/>
      <c r="EE101" s="653"/>
      <c r="EF101" s="653"/>
      <c r="EG101" s="653"/>
      <c r="EH101" s="653"/>
      <c r="EI101" s="653"/>
      <c r="EJ101" s="653"/>
      <c r="EK101" s="653"/>
      <c r="EL101" s="653"/>
      <c r="EM101" s="653"/>
      <c r="EN101" s="653"/>
      <c r="EO101" s="653"/>
      <c r="EP101" s="653"/>
      <c r="EQ101" s="653"/>
      <c r="ER101" s="653"/>
      <c r="ES101" s="653"/>
      <c r="ET101" s="653"/>
      <c r="EU101" s="653"/>
      <c r="EV101" s="653"/>
      <c r="EW101" s="653"/>
      <c r="EX101" s="653"/>
      <c r="EY101" s="653"/>
      <c r="EZ101" s="653"/>
      <c r="FA101" s="653"/>
      <c r="FB101" s="653"/>
      <c r="FC101" s="653"/>
      <c r="FD101" s="653"/>
      <c r="FE101" s="653"/>
      <c r="FF101" s="653"/>
      <c r="FG101" s="653"/>
      <c r="FH101" s="653"/>
      <c r="FI101" s="653"/>
      <c r="FJ101" s="653"/>
      <c r="FK101" s="653"/>
      <c r="FL101" s="653"/>
      <c r="FM101" s="653"/>
      <c r="FN101" s="653"/>
      <c r="FO101" s="653"/>
      <c r="FP101" s="653"/>
      <c r="FQ101" s="653"/>
      <c r="FR101" s="653"/>
      <c r="FS101" s="653"/>
      <c r="FT101" s="653"/>
      <c r="FU101" s="653"/>
      <c r="FV101" s="653"/>
      <c r="FW101" s="653"/>
      <c r="FX101" s="653"/>
      <c r="FY101" s="653"/>
      <c r="FZ101" s="653"/>
      <c r="GA101" s="653"/>
      <c r="GB101" s="653"/>
      <c r="GC101" s="653"/>
      <c r="GD101" s="653"/>
      <c r="GE101" s="653"/>
      <c r="GF101" s="653"/>
      <c r="GG101" s="653"/>
      <c r="GH101" s="653"/>
      <c r="GI101" s="653"/>
      <c r="GJ101" s="653"/>
      <c r="GK101" s="653"/>
      <c r="GL101" s="653"/>
      <c r="GM101" s="653"/>
      <c r="GN101" s="653"/>
    </row>
    <row r="102" spans="1:196" s="167" customFormat="1" ht="12.75">
      <c r="A102" s="397"/>
      <c r="B102" s="396"/>
      <c r="C102" s="347"/>
      <c r="D102" s="649"/>
      <c r="E102" s="988"/>
      <c r="F102" s="650"/>
      <c r="G102" s="651"/>
      <c r="H102" s="652"/>
      <c r="I102" s="653"/>
      <c r="J102" s="653"/>
      <c r="K102" s="653"/>
      <c r="L102" s="653"/>
      <c r="M102" s="653"/>
      <c r="N102" s="653"/>
      <c r="O102" s="653"/>
      <c r="P102" s="653"/>
      <c r="Q102" s="653"/>
      <c r="R102" s="653"/>
      <c r="S102" s="653"/>
      <c r="T102" s="653"/>
      <c r="U102" s="653"/>
      <c r="V102" s="653"/>
      <c r="W102" s="653"/>
      <c r="X102" s="653"/>
      <c r="Y102" s="653"/>
      <c r="Z102" s="653"/>
      <c r="AA102" s="653"/>
      <c r="AB102" s="653"/>
      <c r="AC102" s="653"/>
      <c r="AD102" s="653"/>
      <c r="AE102" s="653"/>
      <c r="AF102" s="653"/>
      <c r="AG102" s="653"/>
      <c r="AH102" s="653"/>
      <c r="AI102" s="653"/>
      <c r="AJ102" s="653"/>
      <c r="AK102" s="653"/>
      <c r="AL102" s="653"/>
      <c r="AM102" s="653"/>
      <c r="AN102" s="653"/>
      <c r="AO102" s="653"/>
      <c r="AP102" s="653"/>
      <c r="AQ102" s="653"/>
      <c r="AR102" s="653"/>
      <c r="AS102" s="653"/>
      <c r="AT102" s="653"/>
      <c r="AU102" s="653"/>
      <c r="AV102" s="653"/>
      <c r="AW102" s="653"/>
      <c r="AX102" s="653"/>
      <c r="AY102" s="653"/>
      <c r="AZ102" s="653"/>
      <c r="BA102" s="653"/>
      <c r="BB102" s="653"/>
      <c r="BC102" s="653"/>
      <c r="BD102" s="653"/>
      <c r="BE102" s="653"/>
      <c r="BF102" s="653"/>
      <c r="BG102" s="653"/>
      <c r="BH102" s="653"/>
      <c r="BI102" s="653"/>
      <c r="BJ102" s="653"/>
      <c r="BK102" s="653"/>
      <c r="BL102" s="653"/>
      <c r="BM102" s="653"/>
      <c r="BN102" s="653"/>
      <c r="BO102" s="653"/>
      <c r="BP102" s="653"/>
      <c r="BQ102" s="653"/>
      <c r="BR102" s="653"/>
      <c r="BS102" s="653"/>
      <c r="BT102" s="653"/>
      <c r="BU102" s="653"/>
      <c r="BV102" s="653"/>
      <c r="BW102" s="653"/>
      <c r="BX102" s="653"/>
      <c r="BY102" s="653"/>
      <c r="BZ102" s="653"/>
      <c r="CA102" s="653"/>
      <c r="CB102" s="653"/>
      <c r="CC102" s="653"/>
      <c r="CD102" s="653"/>
      <c r="CE102" s="653"/>
      <c r="CF102" s="653"/>
      <c r="CG102" s="653"/>
      <c r="CH102" s="653"/>
      <c r="CI102" s="653"/>
      <c r="CJ102" s="653"/>
      <c r="CK102" s="653"/>
      <c r="CL102" s="653"/>
      <c r="CM102" s="653"/>
      <c r="CN102" s="653"/>
      <c r="CO102" s="653"/>
      <c r="CP102" s="653"/>
      <c r="CQ102" s="653"/>
      <c r="CR102" s="653"/>
      <c r="CS102" s="653"/>
      <c r="CT102" s="653"/>
      <c r="CU102" s="653"/>
      <c r="CV102" s="653"/>
      <c r="CW102" s="653"/>
      <c r="CX102" s="653"/>
      <c r="CY102" s="653"/>
      <c r="CZ102" s="653"/>
      <c r="DA102" s="653"/>
      <c r="DB102" s="653"/>
      <c r="DC102" s="653"/>
      <c r="DD102" s="653"/>
      <c r="DE102" s="653"/>
      <c r="DF102" s="653"/>
      <c r="DG102" s="653"/>
      <c r="DH102" s="653"/>
      <c r="DI102" s="653"/>
      <c r="DJ102" s="653"/>
      <c r="DK102" s="653"/>
      <c r="DL102" s="653"/>
      <c r="DM102" s="653"/>
      <c r="DN102" s="653"/>
      <c r="DO102" s="653"/>
      <c r="DP102" s="653"/>
      <c r="DQ102" s="653"/>
      <c r="DR102" s="653"/>
      <c r="DS102" s="653"/>
      <c r="DT102" s="653"/>
      <c r="DU102" s="653"/>
      <c r="DV102" s="653"/>
      <c r="DW102" s="653"/>
      <c r="DX102" s="653"/>
      <c r="DY102" s="653"/>
      <c r="DZ102" s="653"/>
      <c r="EA102" s="653"/>
      <c r="EB102" s="653"/>
      <c r="EC102" s="653"/>
      <c r="ED102" s="653"/>
      <c r="EE102" s="653"/>
      <c r="EF102" s="653"/>
      <c r="EG102" s="653"/>
      <c r="EH102" s="653"/>
      <c r="EI102" s="653"/>
      <c r="EJ102" s="653"/>
      <c r="EK102" s="653"/>
      <c r="EL102" s="653"/>
      <c r="EM102" s="653"/>
      <c r="EN102" s="653"/>
      <c r="EO102" s="653"/>
      <c r="EP102" s="653"/>
      <c r="EQ102" s="653"/>
      <c r="ER102" s="653"/>
      <c r="ES102" s="653"/>
      <c r="ET102" s="653"/>
      <c r="EU102" s="653"/>
      <c r="EV102" s="653"/>
      <c r="EW102" s="653"/>
      <c r="EX102" s="653"/>
      <c r="EY102" s="653"/>
      <c r="EZ102" s="653"/>
      <c r="FA102" s="653"/>
      <c r="FB102" s="653"/>
      <c r="FC102" s="653"/>
      <c r="FD102" s="653"/>
      <c r="FE102" s="653"/>
      <c r="FF102" s="653"/>
      <c r="FG102" s="653"/>
      <c r="FH102" s="653"/>
      <c r="FI102" s="653"/>
      <c r="FJ102" s="653"/>
      <c r="FK102" s="653"/>
      <c r="FL102" s="653"/>
      <c r="FM102" s="653"/>
      <c r="FN102" s="653"/>
      <c r="FO102" s="653"/>
      <c r="FP102" s="653"/>
      <c r="FQ102" s="653"/>
      <c r="FR102" s="653"/>
      <c r="FS102" s="653"/>
      <c r="FT102" s="653"/>
      <c r="FU102" s="653"/>
      <c r="FV102" s="653"/>
      <c r="FW102" s="653"/>
      <c r="FX102" s="653"/>
      <c r="FY102" s="653"/>
      <c r="FZ102" s="653"/>
      <c r="GA102" s="653"/>
      <c r="GB102" s="653"/>
      <c r="GC102" s="653"/>
      <c r="GD102" s="653"/>
      <c r="GE102" s="653"/>
      <c r="GF102" s="653"/>
      <c r="GG102" s="653"/>
      <c r="GH102" s="653"/>
      <c r="GI102" s="653"/>
      <c r="GJ102" s="653"/>
      <c r="GK102" s="653"/>
      <c r="GL102" s="653"/>
      <c r="GM102" s="653"/>
      <c r="GN102" s="653"/>
    </row>
    <row r="103" spans="1:196" s="167" customFormat="1" ht="38.25" customHeight="1">
      <c r="A103" s="397" t="s">
        <v>174</v>
      </c>
      <c r="B103" s="396"/>
      <c r="C103" s="348" t="s">
        <v>214</v>
      </c>
      <c r="D103" s="649" t="s">
        <v>192</v>
      </c>
      <c r="E103" s="988"/>
      <c r="F103" s="650"/>
      <c r="G103" s="651"/>
      <c r="H103" s="652"/>
      <c r="I103" s="653"/>
      <c r="J103" s="653"/>
      <c r="K103" s="653"/>
      <c r="L103" s="653"/>
      <c r="M103" s="653"/>
      <c r="N103" s="653"/>
      <c r="O103" s="653"/>
      <c r="P103" s="653"/>
      <c r="Q103" s="653"/>
      <c r="R103" s="653"/>
      <c r="S103" s="653"/>
      <c r="T103" s="653"/>
      <c r="U103" s="653"/>
      <c r="V103" s="653"/>
      <c r="W103" s="653"/>
      <c r="X103" s="653"/>
      <c r="Y103" s="653"/>
      <c r="Z103" s="653"/>
      <c r="AA103" s="653"/>
      <c r="AB103" s="653"/>
      <c r="AC103" s="653"/>
      <c r="AD103" s="653"/>
      <c r="AE103" s="653"/>
      <c r="AF103" s="653"/>
      <c r="AG103" s="653"/>
      <c r="AH103" s="653"/>
      <c r="AI103" s="653"/>
      <c r="AJ103" s="653"/>
      <c r="AK103" s="653"/>
      <c r="AL103" s="653"/>
      <c r="AM103" s="653"/>
      <c r="AN103" s="653"/>
      <c r="AO103" s="653"/>
      <c r="AP103" s="653"/>
      <c r="AQ103" s="653"/>
      <c r="AR103" s="653"/>
      <c r="AS103" s="653"/>
      <c r="AT103" s="653"/>
      <c r="AU103" s="653"/>
      <c r="AV103" s="653"/>
      <c r="AW103" s="653"/>
      <c r="AX103" s="653"/>
      <c r="AY103" s="653"/>
      <c r="AZ103" s="653"/>
      <c r="BA103" s="653"/>
      <c r="BB103" s="653"/>
      <c r="BC103" s="653"/>
      <c r="BD103" s="653"/>
      <c r="BE103" s="653"/>
      <c r="BF103" s="653"/>
      <c r="BG103" s="653"/>
      <c r="BH103" s="653"/>
      <c r="BI103" s="653"/>
      <c r="BJ103" s="653"/>
      <c r="BK103" s="653"/>
      <c r="BL103" s="653"/>
      <c r="BM103" s="653"/>
      <c r="BN103" s="653"/>
      <c r="BO103" s="653"/>
      <c r="BP103" s="653"/>
      <c r="BQ103" s="653"/>
      <c r="BR103" s="653"/>
      <c r="BS103" s="653"/>
      <c r="BT103" s="653"/>
      <c r="BU103" s="653"/>
      <c r="BV103" s="653"/>
      <c r="BW103" s="653"/>
      <c r="BX103" s="653"/>
      <c r="BY103" s="653"/>
      <c r="BZ103" s="653"/>
      <c r="CA103" s="653"/>
      <c r="CB103" s="653"/>
      <c r="CC103" s="653"/>
      <c r="CD103" s="653"/>
      <c r="CE103" s="653"/>
      <c r="CF103" s="653"/>
      <c r="CG103" s="653"/>
      <c r="CH103" s="653"/>
      <c r="CI103" s="653"/>
      <c r="CJ103" s="653"/>
      <c r="CK103" s="653"/>
      <c r="CL103" s="653"/>
      <c r="CM103" s="653"/>
      <c r="CN103" s="653"/>
      <c r="CO103" s="653"/>
      <c r="CP103" s="653"/>
      <c r="CQ103" s="653"/>
      <c r="CR103" s="653"/>
      <c r="CS103" s="653"/>
      <c r="CT103" s="653"/>
      <c r="CU103" s="653"/>
      <c r="CV103" s="653"/>
      <c r="CW103" s="653"/>
      <c r="CX103" s="653"/>
      <c r="CY103" s="653"/>
      <c r="CZ103" s="653"/>
      <c r="DA103" s="653"/>
      <c r="DB103" s="653"/>
      <c r="DC103" s="653"/>
      <c r="DD103" s="653"/>
      <c r="DE103" s="653"/>
      <c r="DF103" s="653"/>
      <c r="DG103" s="653"/>
      <c r="DH103" s="653"/>
      <c r="DI103" s="653"/>
      <c r="DJ103" s="653"/>
      <c r="DK103" s="653"/>
      <c r="DL103" s="653"/>
      <c r="DM103" s="653"/>
      <c r="DN103" s="653"/>
      <c r="DO103" s="653"/>
      <c r="DP103" s="653"/>
      <c r="DQ103" s="653"/>
      <c r="DR103" s="653"/>
      <c r="DS103" s="653"/>
      <c r="DT103" s="653"/>
      <c r="DU103" s="653"/>
      <c r="DV103" s="653"/>
      <c r="DW103" s="653"/>
      <c r="DX103" s="653"/>
      <c r="DY103" s="653"/>
      <c r="DZ103" s="653"/>
      <c r="EA103" s="653"/>
      <c r="EB103" s="653"/>
      <c r="EC103" s="653"/>
      <c r="ED103" s="653"/>
      <c r="EE103" s="653"/>
      <c r="EF103" s="653"/>
      <c r="EG103" s="653"/>
      <c r="EH103" s="653"/>
      <c r="EI103" s="653"/>
      <c r="EJ103" s="653"/>
      <c r="EK103" s="653"/>
      <c r="EL103" s="653"/>
      <c r="EM103" s="653"/>
      <c r="EN103" s="653"/>
      <c r="EO103" s="653"/>
      <c r="EP103" s="653"/>
      <c r="EQ103" s="653"/>
      <c r="ER103" s="653"/>
      <c r="ES103" s="653"/>
      <c r="ET103" s="653"/>
      <c r="EU103" s="653"/>
      <c r="EV103" s="653"/>
      <c r="EW103" s="653"/>
      <c r="EX103" s="653"/>
      <c r="EY103" s="653"/>
      <c r="EZ103" s="653"/>
      <c r="FA103" s="653"/>
      <c r="FB103" s="653"/>
      <c r="FC103" s="653"/>
      <c r="FD103" s="653"/>
      <c r="FE103" s="653"/>
      <c r="FF103" s="653"/>
      <c r="FG103" s="653"/>
      <c r="FH103" s="653"/>
      <c r="FI103" s="653"/>
      <c r="FJ103" s="653"/>
      <c r="FK103" s="653"/>
      <c r="FL103" s="653"/>
      <c r="FM103" s="653"/>
      <c r="FN103" s="653"/>
      <c r="FO103" s="653"/>
      <c r="FP103" s="653"/>
      <c r="FQ103" s="653"/>
      <c r="FR103" s="653"/>
      <c r="FS103" s="653"/>
      <c r="FT103" s="653"/>
      <c r="FU103" s="653"/>
      <c r="FV103" s="653"/>
      <c r="FW103" s="653"/>
      <c r="FX103" s="653"/>
      <c r="FY103" s="653"/>
      <c r="FZ103" s="653"/>
      <c r="GA103" s="653"/>
      <c r="GB103" s="653"/>
      <c r="GC103" s="653"/>
      <c r="GD103" s="653"/>
      <c r="GE103" s="653"/>
      <c r="GF103" s="653"/>
      <c r="GG103" s="653"/>
      <c r="GH103" s="653"/>
      <c r="GI103" s="653"/>
      <c r="GJ103" s="653"/>
      <c r="GK103" s="653"/>
      <c r="GL103" s="653"/>
      <c r="GM103" s="653"/>
      <c r="GN103" s="653"/>
    </row>
    <row r="104" spans="1:196" s="167" customFormat="1" ht="38.25" customHeight="1">
      <c r="A104" s="397" t="s">
        <v>174</v>
      </c>
      <c r="B104" s="396">
        <v>11</v>
      </c>
      <c r="C104" s="347" t="s">
        <v>328</v>
      </c>
      <c r="D104" s="649" t="s">
        <v>11</v>
      </c>
      <c r="E104" s="988">
        <v>93</v>
      </c>
      <c r="F104" s="654"/>
      <c r="G104" s="651"/>
      <c r="H104" s="652"/>
      <c r="I104" s="653"/>
      <c r="J104" s="653"/>
      <c r="K104" s="653"/>
      <c r="L104" s="653"/>
      <c r="M104" s="653"/>
      <c r="N104" s="653"/>
      <c r="O104" s="653"/>
      <c r="P104" s="653"/>
      <c r="Q104" s="653"/>
      <c r="R104" s="653"/>
      <c r="S104" s="653"/>
      <c r="T104" s="653"/>
      <c r="U104" s="653"/>
      <c r="V104" s="653"/>
      <c r="W104" s="653"/>
      <c r="X104" s="653"/>
      <c r="Y104" s="653"/>
      <c r="Z104" s="653"/>
      <c r="AA104" s="653"/>
      <c r="AB104" s="653"/>
      <c r="AC104" s="653"/>
      <c r="AD104" s="653"/>
      <c r="AE104" s="653"/>
      <c r="AF104" s="653"/>
      <c r="AG104" s="653"/>
      <c r="AH104" s="653"/>
      <c r="AI104" s="653"/>
      <c r="AJ104" s="653"/>
      <c r="AK104" s="653"/>
      <c r="AL104" s="653"/>
      <c r="AM104" s="653"/>
      <c r="AN104" s="653"/>
      <c r="AO104" s="653"/>
      <c r="AP104" s="653"/>
      <c r="AQ104" s="653"/>
      <c r="AR104" s="653"/>
      <c r="AS104" s="653"/>
      <c r="AT104" s="653"/>
      <c r="AU104" s="653"/>
      <c r="AV104" s="653"/>
      <c r="AW104" s="653"/>
      <c r="AX104" s="653"/>
      <c r="AY104" s="653"/>
      <c r="AZ104" s="653"/>
      <c r="BA104" s="653"/>
      <c r="BB104" s="653"/>
      <c r="BC104" s="653"/>
      <c r="BD104" s="653"/>
      <c r="BE104" s="653"/>
      <c r="BF104" s="653"/>
      <c r="BG104" s="653"/>
      <c r="BH104" s="653"/>
      <c r="BI104" s="653"/>
      <c r="BJ104" s="653"/>
      <c r="BK104" s="653"/>
      <c r="BL104" s="653"/>
      <c r="BM104" s="653"/>
      <c r="BN104" s="653"/>
      <c r="BO104" s="653"/>
      <c r="BP104" s="653"/>
      <c r="BQ104" s="653"/>
      <c r="BR104" s="653"/>
      <c r="BS104" s="653"/>
      <c r="BT104" s="653"/>
      <c r="BU104" s="653"/>
      <c r="BV104" s="653"/>
      <c r="BW104" s="653"/>
      <c r="BX104" s="653"/>
      <c r="BY104" s="653"/>
      <c r="BZ104" s="653"/>
      <c r="CA104" s="653"/>
      <c r="CB104" s="653"/>
      <c r="CC104" s="653"/>
      <c r="CD104" s="653"/>
      <c r="CE104" s="653"/>
      <c r="CF104" s="653"/>
      <c r="CG104" s="653"/>
      <c r="CH104" s="653"/>
      <c r="CI104" s="653"/>
      <c r="CJ104" s="653"/>
      <c r="CK104" s="653"/>
      <c r="CL104" s="653"/>
      <c r="CM104" s="653"/>
      <c r="CN104" s="653"/>
      <c r="CO104" s="653"/>
      <c r="CP104" s="653"/>
      <c r="CQ104" s="653"/>
      <c r="CR104" s="653"/>
      <c r="CS104" s="653"/>
      <c r="CT104" s="653"/>
      <c r="CU104" s="653"/>
      <c r="CV104" s="653"/>
      <c r="CW104" s="653"/>
      <c r="CX104" s="653"/>
      <c r="CY104" s="653"/>
      <c r="CZ104" s="653"/>
      <c r="DA104" s="653"/>
      <c r="DB104" s="653"/>
      <c r="DC104" s="653"/>
      <c r="DD104" s="653"/>
      <c r="DE104" s="653"/>
      <c r="DF104" s="653"/>
      <c r="DG104" s="653"/>
      <c r="DH104" s="653"/>
      <c r="DI104" s="653"/>
      <c r="DJ104" s="653"/>
      <c r="DK104" s="653"/>
      <c r="DL104" s="653"/>
      <c r="DM104" s="653"/>
      <c r="DN104" s="653"/>
      <c r="DO104" s="653"/>
      <c r="DP104" s="653"/>
      <c r="DQ104" s="653"/>
      <c r="DR104" s="653"/>
      <c r="DS104" s="653"/>
      <c r="DT104" s="653"/>
      <c r="DU104" s="653"/>
      <c r="DV104" s="653"/>
      <c r="DW104" s="653"/>
      <c r="DX104" s="653"/>
      <c r="DY104" s="653"/>
      <c r="DZ104" s="653"/>
      <c r="EA104" s="653"/>
      <c r="EB104" s="653"/>
      <c r="EC104" s="653"/>
      <c r="ED104" s="653"/>
      <c r="EE104" s="653"/>
      <c r="EF104" s="653"/>
      <c r="EG104" s="653"/>
      <c r="EH104" s="653"/>
      <c r="EI104" s="653"/>
      <c r="EJ104" s="653"/>
      <c r="EK104" s="653"/>
      <c r="EL104" s="653"/>
      <c r="EM104" s="653"/>
      <c r="EN104" s="653"/>
      <c r="EO104" s="653"/>
      <c r="EP104" s="653"/>
      <c r="EQ104" s="653"/>
      <c r="ER104" s="653"/>
      <c r="ES104" s="653"/>
      <c r="ET104" s="653"/>
      <c r="EU104" s="653"/>
      <c r="EV104" s="653"/>
      <c r="EW104" s="653"/>
      <c r="EX104" s="653"/>
      <c r="EY104" s="653"/>
      <c r="EZ104" s="653"/>
      <c r="FA104" s="653"/>
      <c r="FB104" s="653"/>
      <c r="FC104" s="653"/>
      <c r="FD104" s="653"/>
      <c r="FE104" s="653"/>
      <c r="FF104" s="653"/>
      <c r="FG104" s="653"/>
      <c r="FH104" s="653"/>
      <c r="FI104" s="653"/>
      <c r="FJ104" s="653"/>
      <c r="FK104" s="653"/>
      <c r="FL104" s="653"/>
      <c r="FM104" s="653"/>
      <c r="FN104" s="653"/>
      <c r="FO104" s="653"/>
      <c r="FP104" s="653"/>
      <c r="FQ104" s="653"/>
      <c r="FR104" s="653"/>
      <c r="FS104" s="653"/>
      <c r="FT104" s="653"/>
      <c r="FU104" s="653"/>
      <c r="FV104" s="653"/>
      <c r="FW104" s="653"/>
      <c r="FX104" s="653"/>
      <c r="FY104" s="653"/>
      <c r="FZ104" s="653"/>
      <c r="GA104" s="653"/>
      <c r="GB104" s="653"/>
      <c r="GC104" s="653"/>
      <c r="GD104" s="653"/>
      <c r="GE104" s="653"/>
      <c r="GF104" s="653"/>
      <c r="GG104" s="653"/>
      <c r="GH104" s="653"/>
      <c r="GI104" s="653"/>
      <c r="GJ104" s="653"/>
      <c r="GK104" s="653"/>
      <c r="GL104" s="653"/>
      <c r="GM104" s="653"/>
      <c r="GN104" s="653"/>
    </row>
    <row r="105" spans="1:196" s="167" customFormat="1" ht="12.75">
      <c r="A105" s="397"/>
      <c r="B105" s="396"/>
      <c r="C105" s="347"/>
      <c r="D105" s="649"/>
      <c r="E105" s="988"/>
      <c r="F105" s="650"/>
      <c r="G105" s="651"/>
      <c r="H105" s="652"/>
      <c r="I105" s="653"/>
      <c r="J105" s="653"/>
      <c r="K105" s="653"/>
      <c r="L105" s="653"/>
      <c r="M105" s="653"/>
      <c r="N105" s="653"/>
      <c r="O105" s="653"/>
      <c r="P105" s="653"/>
      <c r="Q105" s="653"/>
      <c r="R105" s="653"/>
      <c r="S105" s="653"/>
      <c r="T105" s="653"/>
      <c r="U105" s="653"/>
      <c r="V105" s="653"/>
      <c r="W105" s="653"/>
      <c r="X105" s="653"/>
      <c r="Y105" s="653"/>
      <c r="Z105" s="653"/>
      <c r="AA105" s="653"/>
      <c r="AB105" s="653"/>
      <c r="AC105" s="653"/>
      <c r="AD105" s="653"/>
      <c r="AE105" s="653"/>
      <c r="AF105" s="653"/>
      <c r="AG105" s="653"/>
      <c r="AH105" s="653"/>
      <c r="AI105" s="653"/>
      <c r="AJ105" s="653"/>
      <c r="AK105" s="653"/>
      <c r="AL105" s="653"/>
      <c r="AM105" s="653"/>
      <c r="AN105" s="653"/>
      <c r="AO105" s="653"/>
      <c r="AP105" s="653"/>
      <c r="AQ105" s="653"/>
      <c r="AR105" s="653"/>
      <c r="AS105" s="653"/>
      <c r="AT105" s="653"/>
      <c r="AU105" s="653"/>
      <c r="AV105" s="653"/>
      <c r="AW105" s="653"/>
      <c r="AX105" s="653"/>
      <c r="AY105" s="653"/>
      <c r="AZ105" s="653"/>
      <c r="BA105" s="653"/>
      <c r="BB105" s="653"/>
      <c r="BC105" s="653"/>
      <c r="BD105" s="653"/>
      <c r="BE105" s="653"/>
      <c r="BF105" s="653"/>
      <c r="BG105" s="653"/>
      <c r="BH105" s="653"/>
      <c r="BI105" s="653"/>
      <c r="BJ105" s="653"/>
      <c r="BK105" s="653"/>
      <c r="BL105" s="653"/>
      <c r="BM105" s="653"/>
      <c r="BN105" s="653"/>
      <c r="BO105" s="653"/>
      <c r="BP105" s="653"/>
      <c r="BQ105" s="653"/>
      <c r="BR105" s="653"/>
      <c r="BS105" s="653"/>
      <c r="BT105" s="653"/>
      <c r="BU105" s="653"/>
      <c r="BV105" s="653"/>
      <c r="BW105" s="653"/>
      <c r="BX105" s="653"/>
      <c r="BY105" s="653"/>
      <c r="BZ105" s="653"/>
      <c r="CA105" s="653"/>
      <c r="CB105" s="653"/>
      <c r="CC105" s="653"/>
      <c r="CD105" s="653"/>
      <c r="CE105" s="653"/>
      <c r="CF105" s="653"/>
      <c r="CG105" s="653"/>
      <c r="CH105" s="653"/>
      <c r="CI105" s="653"/>
      <c r="CJ105" s="653"/>
      <c r="CK105" s="653"/>
      <c r="CL105" s="653"/>
      <c r="CM105" s="653"/>
      <c r="CN105" s="653"/>
      <c r="CO105" s="653"/>
      <c r="CP105" s="653"/>
      <c r="CQ105" s="653"/>
      <c r="CR105" s="653"/>
      <c r="CS105" s="653"/>
      <c r="CT105" s="653"/>
      <c r="CU105" s="653"/>
      <c r="CV105" s="653"/>
      <c r="CW105" s="653"/>
      <c r="CX105" s="653"/>
      <c r="CY105" s="653"/>
      <c r="CZ105" s="653"/>
      <c r="DA105" s="653"/>
      <c r="DB105" s="653"/>
      <c r="DC105" s="653"/>
      <c r="DD105" s="653"/>
      <c r="DE105" s="653"/>
      <c r="DF105" s="653"/>
      <c r="DG105" s="653"/>
      <c r="DH105" s="653"/>
      <c r="DI105" s="653"/>
      <c r="DJ105" s="653"/>
      <c r="DK105" s="653"/>
      <c r="DL105" s="653"/>
      <c r="DM105" s="653"/>
      <c r="DN105" s="653"/>
      <c r="DO105" s="653"/>
      <c r="DP105" s="653"/>
      <c r="DQ105" s="653"/>
      <c r="DR105" s="653"/>
      <c r="DS105" s="653"/>
      <c r="DT105" s="653"/>
      <c r="DU105" s="653"/>
      <c r="DV105" s="653"/>
      <c r="DW105" s="653"/>
      <c r="DX105" s="653"/>
      <c r="DY105" s="653"/>
      <c r="DZ105" s="653"/>
      <c r="EA105" s="653"/>
      <c r="EB105" s="653"/>
      <c r="EC105" s="653"/>
      <c r="ED105" s="653"/>
      <c r="EE105" s="653"/>
      <c r="EF105" s="653"/>
      <c r="EG105" s="653"/>
      <c r="EH105" s="653"/>
      <c r="EI105" s="653"/>
      <c r="EJ105" s="653"/>
      <c r="EK105" s="653"/>
      <c r="EL105" s="653"/>
      <c r="EM105" s="653"/>
      <c r="EN105" s="653"/>
      <c r="EO105" s="653"/>
      <c r="EP105" s="653"/>
      <c r="EQ105" s="653"/>
      <c r="ER105" s="653"/>
      <c r="ES105" s="653"/>
      <c r="ET105" s="653"/>
      <c r="EU105" s="653"/>
      <c r="EV105" s="653"/>
      <c r="EW105" s="653"/>
      <c r="EX105" s="653"/>
      <c r="EY105" s="653"/>
      <c r="EZ105" s="653"/>
      <c r="FA105" s="653"/>
      <c r="FB105" s="653"/>
      <c r="FC105" s="653"/>
      <c r="FD105" s="653"/>
      <c r="FE105" s="653"/>
      <c r="FF105" s="653"/>
      <c r="FG105" s="653"/>
      <c r="FH105" s="653"/>
      <c r="FI105" s="653"/>
      <c r="FJ105" s="653"/>
      <c r="FK105" s="653"/>
      <c r="FL105" s="653"/>
      <c r="FM105" s="653"/>
      <c r="FN105" s="653"/>
      <c r="FO105" s="653"/>
      <c r="FP105" s="653"/>
      <c r="FQ105" s="653"/>
      <c r="FR105" s="653"/>
      <c r="FS105" s="653"/>
      <c r="FT105" s="653"/>
      <c r="FU105" s="653"/>
      <c r="FV105" s="653"/>
      <c r="FW105" s="653"/>
      <c r="FX105" s="653"/>
      <c r="FY105" s="653"/>
      <c r="FZ105" s="653"/>
      <c r="GA105" s="653"/>
      <c r="GB105" s="653"/>
      <c r="GC105" s="653"/>
      <c r="GD105" s="653"/>
      <c r="GE105" s="653"/>
      <c r="GF105" s="653"/>
      <c r="GG105" s="653"/>
      <c r="GH105" s="653"/>
      <c r="GI105" s="653"/>
      <c r="GJ105" s="653"/>
      <c r="GK105" s="653"/>
      <c r="GL105" s="653"/>
      <c r="GM105" s="653"/>
      <c r="GN105" s="653"/>
    </row>
    <row r="106" spans="1:196" s="167" customFormat="1" ht="25.5" customHeight="1">
      <c r="A106" s="397" t="s">
        <v>174</v>
      </c>
      <c r="B106" s="396"/>
      <c r="C106" s="345" t="s">
        <v>173</v>
      </c>
      <c r="D106" s="649" t="s">
        <v>192</v>
      </c>
      <c r="E106" s="988"/>
      <c r="F106" s="650"/>
      <c r="G106" s="651"/>
      <c r="H106" s="652"/>
      <c r="I106" s="653"/>
      <c r="J106" s="653"/>
      <c r="K106" s="653"/>
      <c r="L106" s="653"/>
      <c r="M106" s="653"/>
      <c r="N106" s="653"/>
      <c r="O106" s="653"/>
      <c r="P106" s="653"/>
      <c r="Q106" s="653"/>
      <c r="R106" s="653"/>
      <c r="S106" s="653"/>
      <c r="T106" s="653"/>
      <c r="U106" s="653"/>
      <c r="V106" s="653"/>
      <c r="W106" s="653"/>
      <c r="X106" s="653"/>
      <c r="Y106" s="653"/>
      <c r="Z106" s="653"/>
      <c r="AA106" s="653"/>
      <c r="AB106" s="653"/>
      <c r="AC106" s="653"/>
      <c r="AD106" s="653"/>
      <c r="AE106" s="653"/>
      <c r="AF106" s="653"/>
      <c r="AG106" s="653"/>
      <c r="AH106" s="653"/>
      <c r="AI106" s="653"/>
      <c r="AJ106" s="653"/>
      <c r="AK106" s="653"/>
      <c r="AL106" s="653"/>
      <c r="AM106" s="653"/>
      <c r="AN106" s="653"/>
      <c r="AO106" s="653"/>
      <c r="AP106" s="653"/>
      <c r="AQ106" s="653"/>
      <c r="AR106" s="653"/>
      <c r="AS106" s="653"/>
      <c r="AT106" s="653"/>
      <c r="AU106" s="653"/>
      <c r="AV106" s="653"/>
      <c r="AW106" s="653"/>
      <c r="AX106" s="653"/>
      <c r="AY106" s="653"/>
      <c r="AZ106" s="653"/>
      <c r="BA106" s="653"/>
      <c r="BB106" s="653"/>
      <c r="BC106" s="653"/>
      <c r="BD106" s="653"/>
      <c r="BE106" s="653"/>
      <c r="BF106" s="653"/>
      <c r="BG106" s="653"/>
      <c r="BH106" s="653"/>
      <c r="BI106" s="653"/>
      <c r="BJ106" s="653"/>
      <c r="BK106" s="653"/>
      <c r="BL106" s="653"/>
      <c r="BM106" s="653"/>
      <c r="BN106" s="653"/>
      <c r="BO106" s="653"/>
      <c r="BP106" s="653"/>
      <c r="BQ106" s="653"/>
      <c r="BR106" s="653"/>
      <c r="BS106" s="653"/>
      <c r="BT106" s="653"/>
      <c r="BU106" s="653"/>
      <c r="BV106" s="653"/>
      <c r="BW106" s="653"/>
      <c r="BX106" s="653"/>
      <c r="BY106" s="653"/>
      <c r="BZ106" s="653"/>
      <c r="CA106" s="653"/>
      <c r="CB106" s="653"/>
      <c r="CC106" s="653"/>
      <c r="CD106" s="653"/>
      <c r="CE106" s="653"/>
      <c r="CF106" s="653"/>
      <c r="CG106" s="653"/>
      <c r="CH106" s="653"/>
      <c r="CI106" s="653"/>
      <c r="CJ106" s="653"/>
      <c r="CK106" s="653"/>
      <c r="CL106" s="653"/>
      <c r="CM106" s="653"/>
      <c r="CN106" s="653"/>
      <c r="CO106" s="653"/>
      <c r="CP106" s="653"/>
      <c r="CQ106" s="653"/>
      <c r="CR106" s="653"/>
      <c r="CS106" s="653"/>
      <c r="CT106" s="653"/>
      <c r="CU106" s="653"/>
      <c r="CV106" s="653"/>
      <c r="CW106" s="653"/>
      <c r="CX106" s="653"/>
      <c r="CY106" s="653"/>
      <c r="CZ106" s="653"/>
      <c r="DA106" s="653"/>
      <c r="DB106" s="653"/>
      <c r="DC106" s="653"/>
      <c r="DD106" s="653"/>
      <c r="DE106" s="653"/>
      <c r="DF106" s="653"/>
      <c r="DG106" s="653"/>
      <c r="DH106" s="653"/>
      <c r="DI106" s="653"/>
      <c r="DJ106" s="653"/>
      <c r="DK106" s="653"/>
      <c r="DL106" s="653"/>
      <c r="DM106" s="653"/>
      <c r="DN106" s="653"/>
      <c r="DO106" s="653"/>
      <c r="DP106" s="653"/>
      <c r="DQ106" s="653"/>
      <c r="DR106" s="653"/>
      <c r="DS106" s="653"/>
      <c r="DT106" s="653"/>
      <c r="DU106" s="653"/>
      <c r="DV106" s="653"/>
      <c r="DW106" s="653"/>
      <c r="DX106" s="653"/>
      <c r="DY106" s="653"/>
      <c r="DZ106" s="653"/>
      <c r="EA106" s="653"/>
      <c r="EB106" s="653"/>
      <c r="EC106" s="653"/>
      <c r="ED106" s="653"/>
      <c r="EE106" s="653"/>
      <c r="EF106" s="653"/>
      <c r="EG106" s="653"/>
      <c r="EH106" s="653"/>
      <c r="EI106" s="653"/>
      <c r="EJ106" s="653"/>
      <c r="EK106" s="653"/>
      <c r="EL106" s="653"/>
      <c r="EM106" s="653"/>
      <c r="EN106" s="653"/>
      <c r="EO106" s="653"/>
      <c r="EP106" s="653"/>
      <c r="EQ106" s="653"/>
      <c r="ER106" s="653"/>
      <c r="ES106" s="653"/>
      <c r="ET106" s="653"/>
      <c r="EU106" s="653"/>
      <c r="EV106" s="653"/>
      <c r="EW106" s="653"/>
      <c r="EX106" s="653"/>
      <c r="EY106" s="653"/>
      <c r="EZ106" s="653"/>
      <c r="FA106" s="653"/>
      <c r="FB106" s="653"/>
      <c r="FC106" s="653"/>
      <c r="FD106" s="653"/>
      <c r="FE106" s="653"/>
      <c r="FF106" s="653"/>
      <c r="FG106" s="653"/>
      <c r="FH106" s="653"/>
      <c r="FI106" s="653"/>
      <c r="FJ106" s="653"/>
      <c r="FK106" s="653"/>
      <c r="FL106" s="653"/>
      <c r="FM106" s="653"/>
      <c r="FN106" s="653"/>
      <c r="FO106" s="653"/>
      <c r="FP106" s="653"/>
      <c r="FQ106" s="653"/>
      <c r="FR106" s="653"/>
      <c r="FS106" s="653"/>
      <c r="FT106" s="653"/>
      <c r="FU106" s="653"/>
      <c r="FV106" s="653"/>
      <c r="FW106" s="653"/>
      <c r="FX106" s="653"/>
      <c r="FY106" s="653"/>
      <c r="FZ106" s="653"/>
      <c r="GA106" s="653"/>
      <c r="GB106" s="653"/>
      <c r="GC106" s="653"/>
      <c r="GD106" s="653"/>
      <c r="GE106" s="653"/>
      <c r="GF106" s="653"/>
      <c r="GG106" s="653"/>
      <c r="GH106" s="653"/>
      <c r="GI106" s="653"/>
      <c r="GJ106" s="653"/>
      <c r="GK106" s="653"/>
      <c r="GL106" s="653"/>
      <c r="GM106" s="653"/>
      <c r="GN106" s="653"/>
    </row>
    <row r="107" spans="1:196" s="167" customFormat="1" ht="25.5" customHeight="1">
      <c r="A107" s="397" t="s">
        <v>174</v>
      </c>
      <c r="B107" s="398"/>
      <c r="C107" s="348" t="s">
        <v>740</v>
      </c>
      <c r="D107" s="649" t="s">
        <v>192</v>
      </c>
      <c r="E107" s="988"/>
      <c r="F107" s="650"/>
      <c r="G107" s="651"/>
      <c r="H107" s="652"/>
      <c r="I107" s="653"/>
      <c r="J107" s="653"/>
      <c r="K107" s="653"/>
      <c r="L107" s="653"/>
      <c r="M107" s="653"/>
      <c r="N107" s="653"/>
      <c r="O107" s="653"/>
      <c r="P107" s="653"/>
      <c r="Q107" s="653"/>
      <c r="R107" s="653"/>
      <c r="S107" s="653"/>
      <c r="T107" s="653"/>
      <c r="U107" s="653"/>
      <c r="V107" s="653"/>
      <c r="W107" s="653"/>
      <c r="X107" s="653"/>
      <c r="Y107" s="653"/>
      <c r="Z107" s="653"/>
      <c r="AA107" s="653"/>
      <c r="AB107" s="653"/>
      <c r="AC107" s="653"/>
      <c r="AD107" s="653"/>
      <c r="AE107" s="653"/>
      <c r="AF107" s="653"/>
      <c r="AG107" s="653"/>
      <c r="AH107" s="653"/>
      <c r="AI107" s="653"/>
      <c r="AJ107" s="653"/>
      <c r="AK107" s="653"/>
      <c r="AL107" s="653"/>
      <c r="AM107" s="653"/>
      <c r="AN107" s="653"/>
      <c r="AO107" s="653"/>
      <c r="AP107" s="653"/>
      <c r="AQ107" s="653"/>
      <c r="AR107" s="653"/>
      <c r="AS107" s="653"/>
      <c r="AT107" s="653"/>
      <c r="AU107" s="653"/>
      <c r="AV107" s="653"/>
      <c r="AW107" s="653"/>
      <c r="AX107" s="653"/>
      <c r="AY107" s="653"/>
      <c r="AZ107" s="653"/>
      <c r="BA107" s="653"/>
      <c r="BB107" s="653"/>
      <c r="BC107" s="653"/>
      <c r="BD107" s="653"/>
      <c r="BE107" s="653"/>
      <c r="BF107" s="653"/>
      <c r="BG107" s="653"/>
      <c r="BH107" s="653"/>
      <c r="BI107" s="653"/>
      <c r="BJ107" s="653"/>
      <c r="BK107" s="653"/>
      <c r="BL107" s="653"/>
      <c r="BM107" s="653"/>
      <c r="BN107" s="653"/>
      <c r="BO107" s="653"/>
      <c r="BP107" s="653"/>
      <c r="BQ107" s="653"/>
      <c r="BR107" s="653"/>
      <c r="BS107" s="653"/>
      <c r="BT107" s="653"/>
      <c r="BU107" s="653"/>
      <c r="BV107" s="653"/>
      <c r="BW107" s="653"/>
      <c r="BX107" s="653"/>
      <c r="BY107" s="653"/>
      <c r="BZ107" s="653"/>
      <c r="CA107" s="653"/>
      <c r="CB107" s="653"/>
      <c r="CC107" s="653"/>
      <c r="CD107" s="653"/>
      <c r="CE107" s="653"/>
      <c r="CF107" s="653"/>
      <c r="CG107" s="653"/>
      <c r="CH107" s="653"/>
      <c r="CI107" s="653"/>
      <c r="CJ107" s="653"/>
      <c r="CK107" s="653"/>
      <c r="CL107" s="653"/>
      <c r="CM107" s="653"/>
      <c r="CN107" s="653"/>
      <c r="CO107" s="653"/>
      <c r="CP107" s="653"/>
      <c r="CQ107" s="653"/>
      <c r="CR107" s="653"/>
      <c r="CS107" s="653"/>
      <c r="CT107" s="653"/>
      <c r="CU107" s="653"/>
      <c r="CV107" s="653"/>
      <c r="CW107" s="653"/>
      <c r="CX107" s="653"/>
      <c r="CY107" s="653"/>
      <c r="CZ107" s="653"/>
      <c r="DA107" s="653"/>
      <c r="DB107" s="653"/>
      <c r="DC107" s="653"/>
      <c r="DD107" s="653"/>
      <c r="DE107" s="653"/>
      <c r="DF107" s="653"/>
      <c r="DG107" s="653"/>
      <c r="DH107" s="653"/>
      <c r="DI107" s="653"/>
      <c r="DJ107" s="653"/>
      <c r="DK107" s="653"/>
      <c r="DL107" s="653"/>
      <c r="DM107" s="653"/>
      <c r="DN107" s="653"/>
      <c r="DO107" s="653"/>
      <c r="DP107" s="653"/>
      <c r="DQ107" s="653"/>
      <c r="DR107" s="653"/>
      <c r="DS107" s="653"/>
      <c r="DT107" s="653"/>
      <c r="DU107" s="653"/>
      <c r="DV107" s="653"/>
      <c r="DW107" s="653"/>
      <c r="DX107" s="653"/>
      <c r="DY107" s="653"/>
      <c r="DZ107" s="653"/>
      <c r="EA107" s="653"/>
      <c r="EB107" s="653"/>
      <c r="EC107" s="653"/>
      <c r="ED107" s="653"/>
      <c r="EE107" s="653"/>
      <c r="EF107" s="653"/>
      <c r="EG107" s="653"/>
      <c r="EH107" s="653"/>
      <c r="EI107" s="653"/>
      <c r="EJ107" s="653"/>
      <c r="EK107" s="653"/>
      <c r="EL107" s="653"/>
      <c r="EM107" s="653"/>
      <c r="EN107" s="653"/>
      <c r="EO107" s="653"/>
      <c r="EP107" s="653"/>
      <c r="EQ107" s="653"/>
      <c r="ER107" s="653"/>
      <c r="ES107" s="653"/>
      <c r="ET107" s="653"/>
      <c r="EU107" s="653"/>
      <c r="EV107" s="653"/>
      <c r="EW107" s="653"/>
      <c r="EX107" s="653"/>
      <c r="EY107" s="653"/>
      <c r="EZ107" s="653"/>
      <c r="FA107" s="653"/>
      <c r="FB107" s="653"/>
      <c r="FC107" s="653"/>
      <c r="FD107" s="653"/>
      <c r="FE107" s="653"/>
      <c r="FF107" s="653"/>
      <c r="FG107" s="653"/>
      <c r="FH107" s="653"/>
      <c r="FI107" s="653"/>
      <c r="FJ107" s="653"/>
      <c r="FK107" s="653"/>
      <c r="FL107" s="653"/>
      <c r="FM107" s="653"/>
      <c r="FN107" s="653"/>
      <c r="FO107" s="653"/>
      <c r="FP107" s="653"/>
      <c r="FQ107" s="653"/>
      <c r="FR107" s="653"/>
      <c r="FS107" s="653"/>
      <c r="FT107" s="653"/>
      <c r="FU107" s="653"/>
      <c r="FV107" s="653"/>
      <c r="FW107" s="653"/>
      <c r="FX107" s="653"/>
      <c r="FY107" s="653"/>
      <c r="FZ107" s="653"/>
      <c r="GA107" s="653"/>
      <c r="GB107" s="653"/>
      <c r="GC107" s="653"/>
      <c r="GD107" s="653"/>
      <c r="GE107" s="653"/>
      <c r="GF107" s="653"/>
      <c r="GG107" s="653"/>
      <c r="GH107" s="653"/>
      <c r="GI107" s="653"/>
      <c r="GJ107" s="653"/>
      <c r="GK107" s="653"/>
      <c r="GL107" s="653"/>
      <c r="GM107" s="653"/>
      <c r="GN107" s="653"/>
    </row>
    <row r="108" spans="1:196" s="167" customFormat="1" ht="38.25" customHeight="1">
      <c r="A108" s="397" t="s">
        <v>174</v>
      </c>
      <c r="B108" s="399">
        <v>12</v>
      </c>
      <c r="C108" s="351" t="s">
        <v>329</v>
      </c>
      <c r="D108" s="649" t="s">
        <v>267</v>
      </c>
      <c r="E108" s="988">
        <v>45</v>
      </c>
      <c r="F108" s="654"/>
      <c r="G108" s="651"/>
      <c r="H108" s="652"/>
      <c r="I108" s="168"/>
      <c r="J108" s="168"/>
      <c r="K108" s="168"/>
      <c r="L108" s="168"/>
      <c r="M108" s="168"/>
      <c r="N108" s="168"/>
      <c r="O108" s="168"/>
      <c r="P108" s="168"/>
      <c r="Q108" s="168"/>
      <c r="R108" s="168"/>
      <c r="S108" s="168"/>
      <c r="T108" s="168"/>
      <c r="U108" s="168"/>
      <c r="V108" s="168"/>
      <c r="W108" s="168"/>
      <c r="X108" s="168"/>
      <c r="Y108" s="168"/>
      <c r="Z108" s="168"/>
      <c r="AA108" s="168"/>
      <c r="AB108" s="168"/>
      <c r="AC108" s="168"/>
      <c r="AD108" s="168"/>
      <c r="AE108" s="168"/>
      <c r="AF108" s="168"/>
      <c r="AG108" s="168"/>
      <c r="AH108" s="168"/>
      <c r="AI108" s="168"/>
      <c r="AJ108" s="168"/>
      <c r="AK108" s="168"/>
      <c r="AL108" s="168"/>
      <c r="AM108" s="168"/>
      <c r="AN108" s="168"/>
      <c r="AO108" s="168"/>
      <c r="AP108" s="168"/>
      <c r="AQ108" s="168"/>
      <c r="AR108" s="168"/>
      <c r="AS108" s="168"/>
      <c r="AT108" s="168"/>
      <c r="AU108" s="168"/>
      <c r="AV108" s="168"/>
      <c r="AW108" s="168"/>
      <c r="AX108" s="168"/>
      <c r="AY108" s="168"/>
      <c r="AZ108" s="168"/>
      <c r="BA108" s="168"/>
      <c r="BB108" s="168"/>
      <c r="BC108" s="168"/>
      <c r="BD108" s="168"/>
      <c r="BE108" s="168"/>
      <c r="BF108" s="168"/>
      <c r="BG108" s="168"/>
      <c r="BH108" s="168"/>
      <c r="BI108" s="168"/>
      <c r="BJ108" s="168"/>
      <c r="BK108" s="168"/>
      <c r="BL108" s="168"/>
      <c r="BM108" s="168"/>
      <c r="BN108" s="168"/>
      <c r="BO108" s="168"/>
      <c r="BP108" s="168"/>
      <c r="BQ108" s="168"/>
      <c r="BR108" s="168"/>
      <c r="BS108" s="168"/>
      <c r="BT108" s="168"/>
      <c r="BU108" s="168"/>
      <c r="BV108" s="168"/>
      <c r="BW108" s="168"/>
      <c r="BX108" s="168"/>
      <c r="BY108" s="168"/>
      <c r="BZ108" s="168"/>
      <c r="CA108" s="168"/>
      <c r="CB108" s="168"/>
      <c r="CC108" s="168"/>
      <c r="CD108" s="168"/>
      <c r="CE108" s="168"/>
      <c r="CF108" s="168"/>
      <c r="CG108" s="168"/>
      <c r="CH108" s="168"/>
      <c r="CI108" s="168"/>
      <c r="CJ108" s="168"/>
      <c r="CK108" s="168"/>
      <c r="CL108" s="168"/>
      <c r="CM108" s="168"/>
      <c r="CN108" s="168"/>
      <c r="CO108" s="168"/>
      <c r="CP108" s="168"/>
      <c r="CQ108" s="168"/>
      <c r="CR108" s="168"/>
      <c r="CS108" s="168"/>
      <c r="CT108" s="168"/>
      <c r="CU108" s="168"/>
      <c r="CV108" s="168"/>
      <c r="CW108" s="168"/>
      <c r="CX108" s="168"/>
      <c r="CY108" s="168"/>
      <c r="CZ108" s="168"/>
      <c r="DA108" s="168"/>
      <c r="DB108" s="168"/>
      <c r="DC108" s="168"/>
      <c r="DD108" s="168"/>
      <c r="DE108" s="168"/>
      <c r="DF108" s="168"/>
      <c r="DG108" s="168"/>
      <c r="DH108" s="168"/>
      <c r="DI108" s="168"/>
      <c r="DJ108" s="168"/>
      <c r="DK108" s="168"/>
      <c r="DL108" s="168"/>
      <c r="DM108" s="168"/>
      <c r="DN108" s="168"/>
      <c r="DO108" s="168"/>
      <c r="DP108" s="168"/>
      <c r="DQ108" s="168"/>
      <c r="DR108" s="168"/>
      <c r="DS108" s="168"/>
      <c r="DT108" s="168"/>
      <c r="DU108" s="168"/>
      <c r="DV108" s="168"/>
      <c r="DW108" s="168"/>
      <c r="DX108" s="168"/>
      <c r="DY108" s="168"/>
      <c r="DZ108" s="168"/>
      <c r="EA108" s="168"/>
      <c r="EB108" s="168"/>
      <c r="EC108" s="168"/>
      <c r="ED108" s="168"/>
      <c r="EE108" s="168"/>
      <c r="EF108" s="168"/>
      <c r="EG108" s="168"/>
      <c r="EH108" s="168"/>
      <c r="EI108" s="168"/>
      <c r="EJ108" s="168"/>
      <c r="EK108" s="168"/>
      <c r="EL108" s="168"/>
      <c r="EM108" s="168"/>
      <c r="EN108" s="168"/>
      <c r="EO108" s="168"/>
      <c r="EP108" s="168"/>
      <c r="EQ108" s="168"/>
      <c r="ER108" s="168"/>
      <c r="ES108" s="168"/>
      <c r="ET108" s="168"/>
      <c r="EU108" s="168"/>
      <c r="EV108" s="168"/>
      <c r="EW108" s="168"/>
      <c r="EX108" s="168"/>
      <c r="EY108" s="168"/>
      <c r="EZ108" s="168"/>
      <c r="FA108" s="168"/>
      <c r="FB108" s="168"/>
      <c r="FC108" s="168"/>
      <c r="FD108" s="168"/>
      <c r="FE108" s="168"/>
      <c r="FF108" s="168"/>
      <c r="FG108" s="168"/>
      <c r="FH108" s="168"/>
      <c r="FI108" s="168"/>
      <c r="FJ108" s="168"/>
      <c r="FK108" s="168"/>
      <c r="FL108" s="168"/>
      <c r="FM108" s="168"/>
      <c r="FN108" s="168"/>
      <c r="FO108" s="168"/>
      <c r="FP108" s="168"/>
      <c r="FQ108" s="168"/>
      <c r="FR108" s="168"/>
      <c r="FS108" s="168"/>
      <c r="FT108" s="168"/>
      <c r="FU108" s="168"/>
      <c r="FV108" s="168"/>
      <c r="FW108" s="168"/>
      <c r="FX108" s="168"/>
      <c r="FY108" s="168"/>
      <c r="FZ108" s="168"/>
      <c r="GA108" s="168"/>
      <c r="GB108" s="168"/>
      <c r="GC108" s="168"/>
      <c r="GD108" s="168"/>
      <c r="GE108" s="168"/>
      <c r="GF108" s="168"/>
      <c r="GG108" s="168"/>
      <c r="GH108" s="168"/>
      <c r="GI108" s="168"/>
      <c r="GJ108" s="168"/>
      <c r="GK108" s="168"/>
      <c r="GL108" s="168"/>
      <c r="GM108" s="168"/>
      <c r="GN108" s="168"/>
    </row>
    <row r="109" spans="1:196" s="167" customFormat="1" ht="12.6" customHeight="1">
      <c r="A109" s="400"/>
      <c r="B109" s="399"/>
      <c r="C109" s="351"/>
      <c r="D109" s="649"/>
      <c r="E109" s="988"/>
      <c r="F109" s="650"/>
      <c r="G109" s="651"/>
      <c r="H109" s="652"/>
      <c r="I109" s="168"/>
      <c r="J109" s="168"/>
      <c r="K109" s="168"/>
      <c r="L109" s="168"/>
      <c r="M109" s="168"/>
      <c r="N109" s="168"/>
      <c r="O109" s="168"/>
      <c r="P109" s="168"/>
      <c r="Q109" s="168"/>
      <c r="R109" s="168"/>
      <c r="S109" s="168"/>
      <c r="T109" s="168"/>
      <c r="U109" s="168"/>
      <c r="V109" s="168"/>
      <c r="W109" s="168"/>
      <c r="X109" s="168"/>
      <c r="Y109" s="168"/>
      <c r="Z109" s="168"/>
      <c r="AA109" s="168"/>
      <c r="AB109" s="168"/>
      <c r="AC109" s="168"/>
      <c r="AD109" s="168"/>
      <c r="AE109" s="168"/>
      <c r="AF109" s="168"/>
      <c r="AG109" s="168"/>
      <c r="AH109" s="168"/>
      <c r="AI109" s="168"/>
      <c r="AJ109" s="168"/>
      <c r="AK109" s="168"/>
      <c r="AL109" s="168"/>
      <c r="AM109" s="168"/>
      <c r="AN109" s="168"/>
      <c r="AO109" s="168"/>
      <c r="AP109" s="168"/>
      <c r="AQ109" s="168"/>
      <c r="AR109" s="168"/>
      <c r="AS109" s="168"/>
      <c r="AT109" s="168"/>
      <c r="AU109" s="168"/>
      <c r="AV109" s="168"/>
      <c r="AW109" s="168"/>
      <c r="AX109" s="168"/>
      <c r="AY109" s="168"/>
      <c r="AZ109" s="168"/>
      <c r="BA109" s="168"/>
      <c r="BB109" s="168"/>
      <c r="BC109" s="168"/>
      <c r="BD109" s="168"/>
      <c r="BE109" s="168"/>
      <c r="BF109" s="168"/>
      <c r="BG109" s="168"/>
      <c r="BH109" s="168"/>
      <c r="BI109" s="168"/>
      <c r="BJ109" s="168"/>
      <c r="BK109" s="168"/>
      <c r="BL109" s="168"/>
      <c r="BM109" s="168"/>
      <c r="BN109" s="168"/>
      <c r="BO109" s="168"/>
      <c r="BP109" s="168"/>
      <c r="BQ109" s="168"/>
      <c r="BR109" s="168"/>
      <c r="BS109" s="168"/>
      <c r="BT109" s="168"/>
      <c r="BU109" s="168"/>
      <c r="BV109" s="168"/>
      <c r="BW109" s="168"/>
      <c r="BX109" s="168"/>
      <c r="BY109" s="168"/>
      <c r="BZ109" s="168"/>
      <c r="CA109" s="168"/>
      <c r="CB109" s="168"/>
      <c r="CC109" s="168"/>
      <c r="CD109" s="168"/>
      <c r="CE109" s="168"/>
      <c r="CF109" s="168"/>
      <c r="CG109" s="168"/>
      <c r="CH109" s="168"/>
      <c r="CI109" s="168"/>
      <c r="CJ109" s="168"/>
      <c r="CK109" s="168"/>
      <c r="CL109" s="168"/>
      <c r="CM109" s="168"/>
      <c r="CN109" s="168"/>
      <c r="CO109" s="168"/>
      <c r="CP109" s="168"/>
      <c r="CQ109" s="168"/>
      <c r="CR109" s="168"/>
      <c r="CS109" s="168"/>
      <c r="CT109" s="168"/>
      <c r="CU109" s="168"/>
      <c r="CV109" s="168"/>
      <c r="CW109" s="168"/>
      <c r="CX109" s="168"/>
      <c r="CY109" s="168"/>
      <c r="CZ109" s="168"/>
      <c r="DA109" s="168"/>
      <c r="DB109" s="168"/>
      <c r="DC109" s="168"/>
      <c r="DD109" s="168"/>
      <c r="DE109" s="168"/>
      <c r="DF109" s="168"/>
      <c r="DG109" s="168"/>
      <c r="DH109" s="168"/>
      <c r="DI109" s="168"/>
      <c r="DJ109" s="168"/>
      <c r="DK109" s="168"/>
      <c r="DL109" s="168"/>
      <c r="DM109" s="168"/>
      <c r="DN109" s="168"/>
      <c r="DO109" s="168"/>
      <c r="DP109" s="168"/>
      <c r="DQ109" s="168"/>
      <c r="DR109" s="168"/>
      <c r="DS109" s="168"/>
      <c r="DT109" s="168"/>
      <c r="DU109" s="168"/>
      <c r="DV109" s="168"/>
      <c r="DW109" s="168"/>
      <c r="DX109" s="168"/>
      <c r="DY109" s="168"/>
      <c r="DZ109" s="168"/>
      <c r="EA109" s="168"/>
      <c r="EB109" s="168"/>
      <c r="EC109" s="168"/>
      <c r="ED109" s="168"/>
      <c r="EE109" s="168"/>
      <c r="EF109" s="168"/>
      <c r="EG109" s="168"/>
      <c r="EH109" s="168"/>
      <c r="EI109" s="168"/>
      <c r="EJ109" s="168"/>
      <c r="EK109" s="168"/>
      <c r="EL109" s="168"/>
      <c r="EM109" s="168"/>
      <c r="EN109" s="168"/>
      <c r="EO109" s="168"/>
      <c r="EP109" s="168"/>
      <c r="EQ109" s="168"/>
      <c r="ER109" s="168"/>
      <c r="ES109" s="168"/>
      <c r="ET109" s="168"/>
      <c r="EU109" s="168"/>
      <c r="EV109" s="168"/>
      <c r="EW109" s="168"/>
      <c r="EX109" s="168"/>
      <c r="EY109" s="168"/>
      <c r="EZ109" s="168"/>
      <c r="FA109" s="168"/>
      <c r="FB109" s="168"/>
      <c r="FC109" s="168"/>
      <c r="FD109" s="168"/>
      <c r="FE109" s="168"/>
      <c r="FF109" s="168"/>
      <c r="FG109" s="168"/>
      <c r="FH109" s="168"/>
      <c r="FI109" s="168"/>
      <c r="FJ109" s="168"/>
      <c r="FK109" s="168"/>
      <c r="FL109" s="168"/>
      <c r="FM109" s="168"/>
      <c r="FN109" s="168"/>
      <c r="FO109" s="168"/>
      <c r="FP109" s="168"/>
      <c r="FQ109" s="168"/>
      <c r="FR109" s="168"/>
      <c r="FS109" s="168"/>
      <c r="FT109" s="168"/>
      <c r="FU109" s="168"/>
      <c r="FV109" s="168"/>
      <c r="FW109" s="168"/>
      <c r="FX109" s="168"/>
      <c r="FY109" s="168"/>
      <c r="FZ109" s="168"/>
      <c r="GA109" s="168"/>
      <c r="GB109" s="168"/>
      <c r="GC109" s="168"/>
      <c r="GD109" s="168"/>
      <c r="GE109" s="168"/>
      <c r="GF109" s="168"/>
      <c r="GG109" s="168"/>
      <c r="GH109" s="168"/>
      <c r="GI109" s="168"/>
      <c r="GJ109" s="168"/>
      <c r="GK109" s="168"/>
      <c r="GL109" s="168"/>
      <c r="GM109" s="168"/>
      <c r="GN109" s="168"/>
    </row>
    <row r="110" spans="1:196" s="339" customFormat="1" ht="25.5" customHeight="1">
      <c r="A110" s="406" t="s">
        <v>174</v>
      </c>
      <c r="B110" s="406"/>
      <c r="C110" s="352" t="s">
        <v>604</v>
      </c>
      <c r="D110" s="929"/>
      <c r="E110" s="989"/>
      <c r="F110" s="654"/>
      <c r="G110" s="930"/>
      <c r="H110" s="652"/>
    </row>
    <row r="111" spans="1:196" s="339" customFormat="1" ht="25.5" customHeight="1">
      <c r="A111" s="406" t="s">
        <v>174</v>
      </c>
      <c r="B111" s="406"/>
      <c r="C111" s="353" t="s">
        <v>605</v>
      </c>
      <c r="D111" s="929"/>
      <c r="E111" s="989"/>
      <c r="F111" s="654"/>
      <c r="G111" s="930"/>
      <c r="H111" s="652"/>
    </row>
    <row r="112" spans="1:196" s="339" customFormat="1" ht="25.5" customHeight="1">
      <c r="A112" s="406" t="s">
        <v>174</v>
      </c>
      <c r="B112" s="406">
        <v>13</v>
      </c>
      <c r="C112" s="369" t="s">
        <v>761</v>
      </c>
      <c r="D112" s="929" t="s">
        <v>10</v>
      </c>
      <c r="E112" s="990">
        <v>1</v>
      </c>
      <c r="F112" s="654">
        <v>50000</v>
      </c>
      <c r="G112" s="651">
        <f>F112*E112</f>
        <v>50000</v>
      </c>
      <c r="H112" s="652"/>
    </row>
    <row r="113" spans="1:196" s="167" customFormat="1" ht="12.75">
      <c r="A113" s="401"/>
      <c r="B113" s="399"/>
      <c r="C113" s="351"/>
      <c r="D113" s="649"/>
      <c r="E113" s="988"/>
      <c r="F113" s="654"/>
      <c r="G113" s="651"/>
      <c r="H113" s="652"/>
      <c r="I113" s="168"/>
      <c r="J113" s="168"/>
      <c r="K113" s="168"/>
      <c r="L113" s="168"/>
      <c r="M113" s="168"/>
      <c r="N113" s="168"/>
      <c r="O113" s="168"/>
      <c r="P113" s="168"/>
      <c r="Q113" s="168"/>
      <c r="R113" s="168"/>
      <c r="S113" s="168"/>
      <c r="T113" s="168"/>
      <c r="U113" s="168"/>
      <c r="V113" s="168"/>
      <c r="W113" s="168"/>
      <c r="X113" s="168"/>
      <c r="Y113" s="168"/>
      <c r="Z113" s="168"/>
      <c r="AA113" s="168"/>
      <c r="AB113" s="168"/>
      <c r="AC113" s="168"/>
      <c r="AD113" s="168"/>
      <c r="AE113" s="168"/>
      <c r="AF113" s="168"/>
      <c r="AG113" s="168"/>
      <c r="AH113" s="168"/>
      <c r="AI113" s="168"/>
      <c r="AJ113" s="168"/>
      <c r="AK113" s="168"/>
      <c r="AL113" s="168"/>
      <c r="AM113" s="168"/>
      <c r="AN113" s="168"/>
      <c r="AO113" s="168"/>
      <c r="AP113" s="168"/>
      <c r="AQ113" s="168"/>
      <c r="AR113" s="168"/>
      <c r="AS113" s="168"/>
      <c r="AT113" s="168"/>
      <c r="AU113" s="168"/>
      <c r="AV113" s="168"/>
      <c r="AW113" s="168"/>
      <c r="AX113" s="168"/>
      <c r="AY113" s="168"/>
      <c r="AZ113" s="168"/>
      <c r="BA113" s="168"/>
      <c r="BB113" s="168"/>
      <c r="BC113" s="168"/>
      <c r="BD113" s="168"/>
      <c r="BE113" s="168"/>
      <c r="BF113" s="168"/>
      <c r="BG113" s="168"/>
      <c r="BH113" s="168"/>
      <c r="BI113" s="168"/>
      <c r="BJ113" s="168"/>
      <c r="BK113" s="168"/>
      <c r="BL113" s="168"/>
      <c r="BM113" s="168"/>
      <c r="BN113" s="168"/>
      <c r="BO113" s="168"/>
      <c r="BP113" s="168"/>
      <c r="BQ113" s="168"/>
      <c r="BR113" s="168"/>
      <c r="BS113" s="168"/>
      <c r="BT113" s="168"/>
      <c r="BU113" s="168"/>
      <c r="BV113" s="168"/>
      <c r="BW113" s="168"/>
      <c r="BX113" s="168"/>
      <c r="BY113" s="168"/>
      <c r="BZ113" s="168"/>
      <c r="CA113" s="168"/>
      <c r="CB113" s="168"/>
      <c r="CC113" s="168"/>
      <c r="CD113" s="168"/>
      <c r="CE113" s="168"/>
      <c r="CF113" s="168"/>
      <c r="CG113" s="168"/>
      <c r="CH113" s="168"/>
      <c r="CI113" s="168"/>
      <c r="CJ113" s="168"/>
      <c r="CK113" s="168"/>
      <c r="CL113" s="168"/>
      <c r="CM113" s="168"/>
      <c r="CN113" s="168"/>
      <c r="CO113" s="168"/>
      <c r="CP113" s="168"/>
      <c r="CQ113" s="168"/>
      <c r="CR113" s="168"/>
      <c r="CS113" s="168"/>
      <c r="CT113" s="168"/>
      <c r="CU113" s="168"/>
      <c r="CV113" s="168"/>
      <c r="CW113" s="168"/>
      <c r="CX113" s="168"/>
      <c r="CY113" s="168"/>
      <c r="CZ113" s="168"/>
      <c r="DA113" s="168"/>
      <c r="DB113" s="168"/>
      <c r="DC113" s="168"/>
      <c r="DD113" s="168"/>
      <c r="DE113" s="168"/>
      <c r="DF113" s="168"/>
      <c r="DG113" s="168"/>
      <c r="DH113" s="168"/>
      <c r="DI113" s="168"/>
      <c r="DJ113" s="168"/>
      <c r="DK113" s="168"/>
      <c r="DL113" s="168"/>
      <c r="DM113" s="168"/>
      <c r="DN113" s="168"/>
      <c r="DO113" s="168"/>
      <c r="DP113" s="168"/>
      <c r="DQ113" s="168"/>
      <c r="DR113" s="168"/>
      <c r="DS113" s="168"/>
      <c r="DT113" s="168"/>
      <c r="DU113" s="168"/>
      <c r="DV113" s="168"/>
      <c r="DW113" s="168"/>
      <c r="DX113" s="168"/>
      <c r="DY113" s="168"/>
      <c r="DZ113" s="168"/>
      <c r="EA113" s="168"/>
      <c r="EB113" s="168"/>
      <c r="EC113" s="168"/>
      <c r="ED113" s="168"/>
      <c r="EE113" s="168"/>
      <c r="EF113" s="168"/>
      <c r="EG113" s="168"/>
      <c r="EH113" s="168"/>
      <c r="EI113" s="168"/>
      <c r="EJ113" s="168"/>
      <c r="EK113" s="168"/>
      <c r="EL113" s="168"/>
      <c r="EM113" s="168"/>
      <c r="EN113" s="168"/>
      <c r="EO113" s="168"/>
      <c r="EP113" s="168"/>
      <c r="EQ113" s="168"/>
      <c r="ER113" s="168"/>
      <c r="ES113" s="168"/>
      <c r="ET113" s="168"/>
      <c r="EU113" s="168"/>
      <c r="EV113" s="168"/>
      <c r="EW113" s="168"/>
      <c r="EX113" s="168"/>
      <c r="EY113" s="168"/>
      <c r="EZ113" s="168"/>
      <c r="FA113" s="168"/>
      <c r="FB113" s="168"/>
      <c r="FC113" s="168"/>
      <c r="FD113" s="168"/>
      <c r="FE113" s="168"/>
      <c r="FF113" s="168"/>
      <c r="FG113" s="168"/>
      <c r="FH113" s="168"/>
      <c r="FI113" s="168"/>
      <c r="FJ113" s="168"/>
      <c r="FK113" s="168"/>
      <c r="FL113" s="168"/>
      <c r="FM113" s="168"/>
      <c r="FN113" s="168"/>
      <c r="FO113" s="168"/>
      <c r="FP113" s="168"/>
      <c r="FQ113" s="168"/>
      <c r="FR113" s="168"/>
      <c r="FS113" s="168"/>
      <c r="FT113" s="168"/>
      <c r="FU113" s="168"/>
      <c r="FV113" s="168"/>
      <c r="FW113" s="168"/>
      <c r="FX113" s="168"/>
      <c r="FY113" s="168"/>
      <c r="FZ113" s="168"/>
      <c r="GA113" s="168"/>
      <c r="GB113" s="168"/>
      <c r="GC113" s="168"/>
      <c r="GD113" s="168"/>
      <c r="GE113" s="168"/>
      <c r="GF113" s="168"/>
      <c r="GG113" s="168"/>
      <c r="GH113" s="168"/>
      <c r="GI113" s="168"/>
      <c r="GJ113" s="168"/>
      <c r="GK113" s="168"/>
      <c r="GL113" s="168"/>
      <c r="GM113" s="168"/>
      <c r="GN113" s="168"/>
    </row>
    <row r="114" spans="1:196" s="934" customFormat="1" ht="25.5" customHeight="1" thickBot="1">
      <c r="A114" s="395" t="s">
        <v>174</v>
      </c>
      <c r="B114" s="402"/>
      <c r="C114" s="354" t="s">
        <v>855</v>
      </c>
      <c r="D114" s="931"/>
      <c r="E114" s="991"/>
      <c r="F114" s="932"/>
      <c r="G114" s="933"/>
      <c r="H114" s="652"/>
      <c r="I114" s="168"/>
      <c r="J114" s="168"/>
      <c r="K114" s="168"/>
      <c r="L114" s="168"/>
      <c r="M114" s="168"/>
      <c r="N114" s="168"/>
      <c r="O114" s="168"/>
      <c r="P114" s="168"/>
      <c r="Q114" s="168"/>
      <c r="R114" s="168"/>
      <c r="S114" s="168"/>
      <c r="T114" s="168"/>
      <c r="U114" s="168"/>
      <c r="V114" s="168"/>
      <c r="W114" s="168"/>
      <c r="X114" s="168"/>
      <c r="Y114" s="168"/>
      <c r="Z114" s="168"/>
      <c r="AA114" s="168"/>
      <c r="AB114" s="168"/>
      <c r="AC114" s="168"/>
      <c r="AD114" s="168"/>
      <c r="AE114" s="168"/>
      <c r="AF114" s="168"/>
      <c r="AG114" s="168"/>
      <c r="AH114" s="168"/>
      <c r="AI114" s="168"/>
      <c r="AJ114" s="168"/>
      <c r="AK114" s="168"/>
      <c r="AL114" s="168"/>
      <c r="AM114" s="168"/>
      <c r="AN114" s="168"/>
      <c r="AO114" s="168"/>
      <c r="AP114" s="168"/>
      <c r="AQ114" s="168"/>
      <c r="AR114" s="168"/>
      <c r="AS114" s="168"/>
      <c r="AT114" s="168"/>
      <c r="AU114" s="168"/>
      <c r="AV114" s="168"/>
      <c r="AW114" s="168"/>
      <c r="AX114" s="168"/>
      <c r="AY114" s="168"/>
      <c r="AZ114" s="168"/>
      <c r="BA114" s="168"/>
      <c r="BB114" s="168"/>
      <c r="BC114" s="168"/>
      <c r="BD114" s="168"/>
      <c r="BE114" s="168"/>
      <c r="BF114" s="168"/>
      <c r="BG114" s="168"/>
      <c r="BH114" s="168"/>
      <c r="BI114" s="168"/>
      <c r="BJ114" s="168"/>
      <c r="BK114" s="168"/>
      <c r="BL114" s="168"/>
      <c r="BM114" s="168"/>
      <c r="BN114" s="168"/>
      <c r="BO114" s="168"/>
      <c r="BP114" s="168"/>
      <c r="BQ114" s="168"/>
      <c r="BR114" s="168"/>
      <c r="BS114" s="168"/>
      <c r="BT114" s="168"/>
      <c r="BU114" s="168"/>
      <c r="BV114" s="168"/>
      <c r="BW114" s="168"/>
      <c r="BX114" s="168"/>
      <c r="BY114" s="168"/>
      <c r="BZ114" s="168"/>
      <c r="CA114" s="168"/>
      <c r="CB114" s="168"/>
      <c r="CC114" s="168"/>
      <c r="CD114" s="168"/>
      <c r="CE114" s="168"/>
      <c r="CF114" s="168"/>
      <c r="CG114" s="168"/>
      <c r="CH114" s="168"/>
      <c r="CI114" s="168"/>
      <c r="CJ114" s="168"/>
      <c r="CK114" s="168"/>
      <c r="CL114" s="168"/>
      <c r="CM114" s="168"/>
      <c r="CN114" s="168"/>
      <c r="CO114" s="168"/>
      <c r="CP114" s="168"/>
      <c r="CQ114" s="168"/>
      <c r="CR114" s="168"/>
      <c r="CS114" s="168"/>
      <c r="CT114" s="168"/>
      <c r="CU114" s="168"/>
      <c r="CV114" s="168"/>
      <c r="CW114" s="168"/>
      <c r="CX114" s="168"/>
      <c r="CY114" s="168"/>
      <c r="CZ114" s="168"/>
      <c r="DA114" s="168"/>
      <c r="DB114" s="168"/>
      <c r="DC114" s="168"/>
      <c r="DD114" s="168"/>
      <c r="DE114" s="168"/>
      <c r="DF114" s="168"/>
      <c r="DG114" s="168"/>
      <c r="DH114" s="168"/>
      <c r="DI114" s="168"/>
      <c r="DJ114" s="168"/>
      <c r="DK114" s="168"/>
      <c r="DL114" s="168"/>
      <c r="DM114" s="168"/>
      <c r="DN114" s="168"/>
      <c r="DO114" s="168"/>
      <c r="DP114" s="168"/>
      <c r="DQ114" s="168"/>
      <c r="DR114" s="168"/>
      <c r="DS114" s="168"/>
      <c r="DT114" s="168"/>
      <c r="DU114" s="168"/>
      <c r="DV114" s="168"/>
      <c r="DW114" s="168"/>
      <c r="DX114" s="168"/>
      <c r="DY114" s="168"/>
      <c r="DZ114" s="168"/>
      <c r="EA114" s="168"/>
      <c r="EB114" s="168"/>
      <c r="EC114" s="168"/>
      <c r="ED114" s="168"/>
      <c r="EE114" s="168"/>
      <c r="EF114" s="168"/>
      <c r="EG114" s="168"/>
      <c r="EH114" s="168"/>
      <c r="EI114" s="168"/>
      <c r="EJ114" s="168"/>
      <c r="EK114" s="168"/>
      <c r="EL114" s="168"/>
      <c r="EM114" s="168"/>
      <c r="EN114" s="168"/>
      <c r="EO114" s="168"/>
      <c r="EP114" s="168"/>
      <c r="EQ114" s="168"/>
      <c r="ER114" s="168"/>
      <c r="ES114" s="168"/>
      <c r="ET114" s="168"/>
      <c r="EU114" s="168"/>
      <c r="EV114" s="168"/>
      <c r="EW114" s="168"/>
      <c r="EX114" s="168"/>
      <c r="EY114" s="168"/>
      <c r="EZ114" s="168"/>
      <c r="FA114" s="168"/>
      <c r="FB114" s="168"/>
      <c r="FC114" s="168"/>
      <c r="FD114" s="168"/>
      <c r="FE114" s="168"/>
      <c r="FF114" s="168"/>
      <c r="FG114" s="168"/>
      <c r="FH114" s="168"/>
      <c r="FI114" s="168"/>
      <c r="FJ114" s="168"/>
      <c r="FK114" s="168"/>
      <c r="FL114" s="168"/>
      <c r="FM114" s="168"/>
      <c r="FN114" s="168"/>
      <c r="FO114" s="168"/>
      <c r="FP114" s="168"/>
      <c r="FQ114" s="168"/>
      <c r="FR114" s="168"/>
      <c r="FS114" s="168"/>
      <c r="FT114" s="168"/>
      <c r="FU114" s="168"/>
      <c r="FV114" s="168"/>
      <c r="FW114" s="168"/>
      <c r="FX114" s="168"/>
      <c r="FY114" s="168"/>
      <c r="FZ114" s="168"/>
      <c r="GA114" s="168"/>
      <c r="GB114" s="168"/>
      <c r="GC114" s="168"/>
      <c r="GD114" s="168"/>
      <c r="GE114" s="168"/>
      <c r="GF114" s="168"/>
      <c r="GG114" s="168"/>
      <c r="GH114" s="168"/>
      <c r="GI114" s="168"/>
      <c r="GJ114" s="168"/>
      <c r="GK114" s="168"/>
      <c r="GL114" s="168"/>
      <c r="GM114" s="168"/>
      <c r="GN114" s="168"/>
    </row>
    <row r="115" spans="1:196" s="139" customFormat="1" ht="13.5" thickTop="1">
      <c r="A115" s="397"/>
      <c r="B115" s="403"/>
      <c r="C115" s="355"/>
      <c r="D115" s="935"/>
      <c r="E115" s="991"/>
      <c r="F115" s="936"/>
      <c r="G115" s="937"/>
      <c r="H115" s="652"/>
      <c r="I115" s="167"/>
      <c r="J115" s="167"/>
      <c r="K115" s="167"/>
      <c r="L115" s="167"/>
      <c r="M115" s="167"/>
      <c r="N115" s="167"/>
      <c r="O115" s="167"/>
      <c r="P115" s="167"/>
      <c r="Q115" s="167"/>
      <c r="R115" s="167"/>
      <c r="S115" s="167"/>
      <c r="T115" s="167"/>
      <c r="U115" s="167"/>
      <c r="V115" s="167"/>
      <c r="W115" s="167"/>
      <c r="X115" s="167"/>
      <c r="Y115" s="167"/>
      <c r="Z115" s="167"/>
      <c r="AA115" s="167"/>
      <c r="AB115" s="167"/>
      <c r="AC115" s="167"/>
      <c r="AD115" s="167"/>
      <c r="AE115" s="167"/>
      <c r="AF115" s="167"/>
      <c r="AG115" s="167"/>
      <c r="AH115" s="167"/>
      <c r="AI115" s="167"/>
      <c r="AJ115" s="167"/>
      <c r="AK115" s="167"/>
      <c r="AL115" s="167"/>
      <c r="AM115" s="167"/>
      <c r="AN115" s="167"/>
      <c r="AO115" s="167"/>
      <c r="AP115" s="167"/>
      <c r="AQ115" s="167"/>
      <c r="AR115" s="167"/>
      <c r="AS115" s="167"/>
      <c r="AT115" s="167"/>
      <c r="AU115" s="167"/>
      <c r="AV115" s="167"/>
      <c r="AW115" s="167"/>
      <c r="AX115" s="167"/>
      <c r="AY115" s="167"/>
      <c r="AZ115" s="167"/>
      <c r="BA115" s="167"/>
      <c r="BB115" s="167"/>
      <c r="BC115" s="167"/>
      <c r="BD115" s="167"/>
      <c r="BE115" s="167"/>
      <c r="BF115" s="167"/>
      <c r="BG115" s="167"/>
      <c r="BH115" s="167"/>
      <c r="BI115" s="167"/>
      <c r="BJ115" s="167"/>
      <c r="BK115" s="167"/>
      <c r="BL115" s="167"/>
      <c r="BM115" s="167"/>
      <c r="BN115" s="167"/>
      <c r="BO115" s="167"/>
      <c r="BP115" s="167"/>
      <c r="BQ115" s="167"/>
      <c r="BR115" s="167"/>
      <c r="BS115" s="167"/>
      <c r="BT115" s="167"/>
      <c r="BU115" s="167"/>
      <c r="BV115" s="167"/>
      <c r="BW115" s="167"/>
      <c r="BX115" s="167"/>
      <c r="BY115" s="167"/>
      <c r="BZ115" s="167"/>
      <c r="CA115" s="167"/>
      <c r="CB115" s="167"/>
      <c r="CC115" s="167"/>
      <c r="CD115" s="167"/>
      <c r="CE115" s="167"/>
      <c r="CF115" s="167"/>
      <c r="CG115" s="167"/>
      <c r="CH115" s="167"/>
      <c r="CI115" s="167"/>
      <c r="CJ115" s="167"/>
      <c r="CK115" s="167"/>
      <c r="CL115" s="167"/>
      <c r="CM115" s="167"/>
      <c r="CN115" s="167"/>
      <c r="CO115" s="167"/>
      <c r="CP115" s="167"/>
      <c r="CQ115" s="167"/>
      <c r="CR115" s="167"/>
      <c r="CS115" s="167"/>
      <c r="CT115" s="167"/>
      <c r="CU115" s="167"/>
      <c r="CV115" s="167"/>
      <c r="CW115" s="167"/>
      <c r="CX115" s="167"/>
      <c r="CY115" s="167"/>
      <c r="CZ115" s="167"/>
      <c r="DA115" s="167"/>
      <c r="DB115" s="167"/>
      <c r="DC115" s="167"/>
      <c r="DD115" s="167"/>
      <c r="DE115" s="167"/>
      <c r="DF115" s="167"/>
      <c r="DG115" s="167"/>
      <c r="DH115" s="167"/>
      <c r="DI115" s="167"/>
      <c r="DJ115" s="167"/>
      <c r="DK115" s="167"/>
      <c r="DL115" s="167"/>
      <c r="DM115" s="167"/>
      <c r="DN115" s="167"/>
      <c r="DO115" s="167"/>
      <c r="DP115" s="167"/>
      <c r="DQ115" s="167"/>
      <c r="DR115" s="167"/>
      <c r="DS115" s="167"/>
      <c r="DT115" s="167"/>
      <c r="DU115" s="167"/>
      <c r="DV115" s="167"/>
      <c r="DW115" s="167"/>
      <c r="DX115" s="167"/>
      <c r="DY115" s="167"/>
      <c r="DZ115" s="167"/>
      <c r="EA115" s="167"/>
      <c r="EB115" s="167"/>
      <c r="EC115" s="167"/>
      <c r="ED115" s="167"/>
      <c r="EE115" s="167"/>
      <c r="EF115" s="167"/>
      <c r="EG115" s="167"/>
      <c r="EH115" s="167"/>
      <c r="EI115" s="167"/>
      <c r="EJ115" s="167"/>
      <c r="EK115" s="167"/>
      <c r="EL115" s="167"/>
      <c r="EM115" s="167"/>
      <c r="EN115" s="167"/>
      <c r="EO115" s="167"/>
      <c r="EP115" s="167"/>
      <c r="EQ115" s="167"/>
      <c r="ER115" s="167"/>
      <c r="ES115" s="167"/>
      <c r="ET115" s="167"/>
      <c r="EU115" s="167"/>
      <c r="EV115" s="167"/>
      <c r="EW115" s="167"/>
      <c r="EX115" s="167"/>
      <c r="EY115" s="167"/>
      <c r="EZ115" s="167"/>
      <c r="FA115" s="167"/>
      <c r="FB115" s="167"/>
      <c r="FC115" s="167"/>
      <c r="FD115" s="167"/>
      <c r="FE115" s="167"/>
      <c r="FF115" s="167"/>
      <c r="FG115" s="167"/>
      <c r="FH115" s="167"/>
      <c r="FI115" s="167"/>
      <c r="FJ115" s="167"/>
      <c r="FK115" s="167"/>
      <c r="FL115" s="167"/>
      <c r="FM115" s="167"/>
      <c r="FN115" s="167"/>
      <c r="FO115" s="167"/>
      <c r="FP115" s="167"/>
      <c r="FQ115" s="167"/>
      <c r="FR115" s="167"/>
      <c r="FS115" s="167"/>
      <c r="FT115" s="167"/>
      <c r="FU115" s="167"/>
      <c r="FV115" s="167"/>
      <c r="FW115" s="167"/>
      <c r="FX115" s="167"/>
      <c r="FY115" s="167"/>
      <c r="FZ115" s="167"/>
      <c r="GA115" s="167"/>
      <c r="GB115" s="167"/>
      <c r="GC115" s="167"/>
      <c r="GD115" s="167"/>
      <c r="GE115" s="167"/>
      <c r="GF115" s="167"/>
      <c r="GG115" s="167"/>
      <c r="GH115" s="167"/>
      <c r="GI115" s="167"/>
      <c r="GJ115" s="167"/>
      <c r="GK115" s="167"/>
      <c r="GL115" s="167"/>
      <c r="GM115" s="167"/>
      <c r="GN115" s="167"/>
    </row>
    <row r="116" spans="1:196" s="139" customFormat="1" ht="38.25" customHeight="1">
      <c r="A116" s="404" t="s">
        <v>176</v>
      </c>
      <c r="B116" s="405"/>
      <c r="C116" s="356" t="s">
        <v>215</v>
      </c>
      <c r="D116" s="75"/>
      <c r="E116" s="992"/>
      <c r="F116" s="938"/>
      <c r="G116" s="939"/>
      <c r="H116" s="652"/>
    </row>
    <row r="117" spans="1:196" s="139" customFormat="1" ht="25.5" customHeight="1">
      <c r="A117" s="405" t="s">
        <v>176</v>
      </c>
      <c r="B117" s="365" t="s">
        <v>192</v>
      </c>
      <c r="C117" s="352" t="s">
        <v>6</v>
      </c>
      <c r="D117" s="940" t="s">
        <v>192</v>
      </c>
      <c r="E117" s="993"/>
      <c r="F117" s="938"/>
      <c r="G117" s="939"/>
      <c r="H117" s="652"/>
    </row>
    <row r="118" spans="1:196" s="139" customFormat="1" ht="51" customHeight="1">
      <c r="A118" s="405" t="s">
        <v>176</v>
      </c>
      <c r="B118" s="365"/>
      <c r="C118" s="346" t="s">
        <v>36</v>
      </c>
      <c r="D118" s="940"/>
      <c r="E118" s="993"/>
      <c r="F118" s="938"/>
      <c r="G118" s="939"/>
      <c r="H118" s="652"/>
    </row>
    <row r="119" spans="1:196" s="139" customFormat="1" ht="12.75" customHeight="1">
      <c r="A119" s="405"/>
      <c r="B119" s="365"/>
      <c r="C119" s="346"/>
      <c r="D119" s="940"/>
      <c r="E119" s="993"/>
      <c r="F119" s="938"/>
      <c r="G119" s="939"/>
      <c r="H119" s="652"/>
    </row>
    <row r="120" spans="1:196" s="139" customFormat="1" ht="25.5" customHeight="1">
      <c r="A120" s="405" t="s">
        <v>176</v>
      </c>
      <c r="B120" s="365" t="s">
        <v>192</v>
      </c>
      <c r="C120" s="352" t="s">
        <v>7</v>
      </c>
      <c r="D120" s="940" t="s">
        <v>192</v>
      </c>
      <c r="E120" s="993"/>
      <c r="F120" s="938"/>
      <c r="G120" s="939"/>
      <c r="H120" s="652"/>
    </row>
    <row r="121" spans="1:196" s="139" customFormat="1" ht="25.5" customHeight="1">
      <c r="A121" s="405" t="s">
        <v>176</v>
      </c>
      <c r="B121" s="365" t="s">
        <v>192</v>
      </c>
      <c r="C121" s="353" t="s">
        <v>216</v>
      </c>
      <c r="D121" s="940" t="s">
        <v>192</v>
      </c>
      <c r="E121" s="993"/>
      <c r="F121" s="938"/>
      <c r="G121" s="939"/>
      <c r="H121" s="652"/>
    </row>
    <row r="122" spans="1:196" s="139" customFormat="1" ht="102" customHeight="1">
      <c r="A122" s="405" t="s">
        <v>176</v>
      </c>
      <c r="B122" s="365"/>
      <c r="C122" s="346" t="s">
        <v>217</v>
      </c>
      <c r="D122" s="940"/>
      <c r="E122" s="993"/>
      <c r="F122" s="938"/>
      <c r="G122" s="939"/>
      <c r="H122" s="652"/>
    </row>
    <row r="123" spans="1:196" s="139" customFormat="1" ht="12.75" customHeight="1">
      <c r="A123" s="405"/>
      <c r="B123" s="365"/>
      <c r="C123" s="346"/>
      <c r="D123" s="940"/>
      <c r="E123" s="993"/>
      <c r="F123" s="938"/>
      <c r="G123" s="939"/>
      <c r="H123" s="652"/>
    </row>
    <row r="124" spans="1:196" s="139" customFormat="1" ht="25.5" customHeight="1">
      <c r="A124" s="405" t="s">
        <v>176</v>
      </c>
      <c r="B124" s="365" t="s">
        <v>192</v>
      </c>
      <c r="C124" s="353" t="s">
        <v>218</v>
      </c>
      <c r="D124" s="940" t="s">
        <v>192</v>
      </c>
      <c r="E124" s="993"/>
      <c r="F124" s="938"/>
      <c r="G124" s="939"/>
      <c r="H124" s="652"/>
    </row>
    <row r="125" spans="1:196" s="139" customFormat="1" ht="76.5" customHeight="1">
      <c r="A125" s="405" t="s">
        <v>176</v>
      </c>
      <c r="B125" s="365"/>
      <c r="C125" s="346" t="s">
        <v>219</v>
      </c>
      <c r="D125" s="940"/>
      <c r="E125" s="993"/>
      <c r="F125" s="938"/>
      <c r="G125" s="939"/>
      <c r="H125" s="652"/>
    </row>
    <row r="126" spans="1:196" s="139" customFormat="1" ht="63.75" customHeight="1">
      <c r="A126" s="405" t="s">
        <v>176</v>
      </c>
      <c r="B126" s="365"/>
      <c r="C126" s="346" t="s">
        <v>220</v>
      </c>
      <c r="D126" s="940"/>
      <c r="E126" s="993"/>
      <c r="F126" s="938"/>
      <c r="G126" s="939"/>
      <c r="H126" s="652"/>
    </row>
    <row r="127" spans="1:196" s="139" customFormat="1" ht="38.25" customHeight="1">
      <c r="A127" s="405" t="s">
        <v>176</v>
      </c>
      <c r="B127" s="365"/>
      <c r="C127" s="346" t="s">
        <v>221</v>
      </c>
      <c r="D127" s="940"/>
      <c r="E127" s="993"/>
      <c r="F127" s="938"/>
      <c r="G127" s="939"/>
      <c r="H127" s="652"/>
    </row>
    <row r="128" spans="1:196" s="139" customFormat="1" ht="12.75" customHeight="1">
      <c r="A128" s="405"/>
      <c r="B128" s="365"/>
      <c r="C128" s="346"/>
      <c r="D128" s="940"/>
      <c r="E128" s="993"/>
      <c r="F128" s="938"/>
      <c r="G128" s="939"/>
      <c r="H128" s="652"/>
    </row>
    <row r="129" spans="1:8" s="139" customFormat="1" ht="38.25" customHeight="1">
      <c r="A129" s="405" t="s">
        <v>176</v>
      </c>
      <c r="B129" s="365" t="s">
        <v>192</v>
      </c>
      <c r="C129" s="352" t="s">
        <v>222</v>
      </c>
      <c r="D129" s="940" t="s">
        <v>192</v>
      </c>
      <c r="E129" s="993"/>
      <c r="F129" s="938"/>
      <c r="G129" s="939"/>
      <c r="H129" s="652"/>
    </row>
    <row r="130" spans="1:8" s="139" customFormat="1" ht="38.25" customHeight="1">
      <c r="A130" s="405" t="s">
        <v>176</v>
      </c>
      <c r="B130" s="365" t="s">
        <v>192</v>
      </c>
      <c r="C130" s="353" t="s">
        <v>741</v>
      </c>
      <c r="D130" s="940" t="s">
        <v>192</v>
      </c>
      <c r="E130" s="993"/>
      <c r="F130" s="938"/>
      <c r="G130" s="939"/>
      <c r="H130" s="652"/>
    </row>
    <row r="131" spans="1:8" s="139" customFormat="1" ht="25.5" customHeight="1">
      <c r="A131" s="405" t="s">
        <v>176</v>
      </c>
      <c r="B131" s="365">
        <v>1</v>
      </c>
      <c r="C131" s="329" t="s">
        <v>619</v>
      </c>
      <c r="D131" s="940" t="s">
        <v>9</v>
      </c>
      <c r="E131" s="993">
        <v>14</v>
      </c>
      <c r="F131" s="654"/>
      <c r="G131" s="651"/>
      <c r="H131" s="652"/>
    </row>
    <row r="132" spans="1:8" s="139" customFormat="1" ht="12.75" customHeight="1">
      <c r="A132" s="405"/>
      <c r="B132" s="365"/>
      <c r="C132" s="346"/>
      <c r="D132" s="940"/>
      <c r="E132" s="993"/>
      <c r="F132" s="938"/>
      <c r="G132" s="939"/>
      <c r="H132" s="652"/>
    </row>
    <row r="133" spans="1:8" s="139" customFormat="1" ht="38.25" customHeight="1">
      <c r="A133" s="405" t="s">
        <v>176</v>
      </c>
      <c r="B133" s="365" t="s">
        <v>192</v>
      </c>
      <c r="C133" s="352" t="s">
        <v>225</v>
      </c>
      <c r="D133" s="940" t="s">
        <v>192</v>
      </c>
      <c r="E133" s="993"/>
      <c r="F133" s="938"/>
      <c r="G133" s="939"/>
      <c r="H133" s="652"/>
    </row>
    <row r="134" spans="1:8" s="139" customFormat="1" ht="38.25" customHeight="1">
      <c r="A134" s="405" t="s">
        <v>176</v>
      </c>
      <c r="B134" s="365" t="s">
        <v>192</v>
      </c>
      <c r="C134" s="353" t="s">
        <v>742</v>
      </c>
      <c r="D134" s="940" t="s">
        <v>192</v>
      </c>
      <c r="E134" s="993"/>
      <c r="F134" s="938"/>
      <c r="G134" s="939"/>
      <c r="H134" s="652"/>
    </row>
    <row r="135" spans="1:8" s="139" customFormat="1" ht="25.5" customHeight="1">
      <c r="A135" s="405" t="s">
        <v>176</v>
      </c>
      <c r="B135" s="365">
        <v>2</v>
      </c>
      <c r="C135" s="329" t="s">
        <v>612</v>
      </c>
      <c r="D135" s="940" t="s">
        <v>9</v>
      </c>
      <c r="E135" s="993">
        <v>15</v>
      </c>
      <c r="F135" s="654"/>
      <c r="G135" s="651"/>
      <c r="H135" s="652"/>
    </row>
    <row r="136" spans="1:8" s="139" customFormat="1" ht="25.5" customHeight="1">
      <c r="A136" s="405" t="s">
        <v>176</v>
      </c>
      <c r="B136" s="365">
        <v>3</v>
      </c>
      <c r="C136" s="329" t="s">
        <v>611</v>
      </c>
      <c r="D136" s="940" t="s">
        <v>9</v>
      </c>
      <c r="E136" s="993">
        <v>105</v>
      </c>
      <c r="F136" s="654"/>
      <c r="G136" s="651"/>
      <c r="H136" s="652"/>
    </row>
    <row r="137" spans="1:8" s="139" customFormat="1" ht="12.75" customHeight="1">
      <c r="A137" s="405"/>
      <c r="B137" s="365"/>
      <c r="C137" s="346"/>
      <c r="D137" s="940"/>
      <c r="E137" s="993"/>
      <c r="F137" s="938"/>
      <c r="G137" s="939"/>
      <c r="H137" s="652"/>
    </row>
    <row r="138" spans="1:8" s="139" customFormat="1" ht="25.5" customHeight="1">
      <c r="A138" s="405" t="s">
        <v>176</v>
      </c>
      <c r="B138" s="365" t="s">
        <v>192</v>
      </c>
      <c r="C138" s="352" t="s">
        <v>223</v>
      </c>
      <c r="D138" s="940" t="s">
        <v>192</v>
      </c>
      <c r="E138" s="993"/>
      <c r="F138" s="938"/>
      <c r="G138" s="939"/>
      <c r="H138" s="652"/>
    </row>
    <row r="139" spans="1:8" s="139" customFormat="1" ht="38.25" customHeight="1">
      <c r="A139" s="405" t="s">
        <v>176</v>
      </c>
      <c r="B139" s="365" t="s">
        <v>192</v>
      </c>
      <c r="C139" s="353" t="s">
        <v>879</v>
      </c>
      <c r="D139" s="940" t="s">
        <v>192</v>
      </c>
      <c r="E139" s="993"/>
      <c r="F139" s="938"/>
      <c r="G139" s="939"/>
      <c r="H139" s="652"/>
    </row>
    <row r="140" spans="1:8" s="139" customFormat="1" ht="25.5" customHeight="1">
      <c r="A140" s="405" t="s">
        <v>176</v>
      </c>
      <c r="B140" s="365">
        <v>4</v>
      </c>
      <c r="C140" s="329" t="s">
        <v>743</v>
      </c>
      <c r="D140" s="940" t="s">
        <v>9</v>
      </c>
      <c r="E140" s="993">
        <v>15</v>
      </c>
      <c r="F140" s="654"/>
      <c r="G140" s="651"/>
      <c r="H140" s="652"/>
    </row>
    <row r="141" spans="1:8" s="139" customFormat="1" ht="12.75" customHeight="1">
      <c r="A141" s="405"/>
      <c r="B141" s="365"/>
      <c r="C141" s="346"/>
      <c r="D141" s="940"/>
      <c r="E141" s="993"/>
      <c r="F141" s="938"/>
      <c r="G141" s="939"/>
      <c r="H141" s="652"/>
    </row>
    <row r="142" spans="1:8" s="139" customFormat="1" ht="38.25" customHeight="1">
      <c r="A142" s="405" t="s">
        <v>176</v>
      </c>
      <c r="B142" s="365" t="s">
        <v>192</v>
      </c>
      <c r="C142" s="353" t="s">
        <v>1211</v>
      </c>
      <c r="D142" s="940" t="s">
        <v>192</v>
      </c>
      <c r="E142" s="993"/>
      <c r="F142" s="938"/>
      <c r="G142" s="939"/>
      <c r="H142" s="652"/>
    </row>
    <row r="143" spans="1:8" s="139" customFormat="1" ht="38.25" customHeight="1">
      <c r="A143" s="405" t="s">
        <v>176</v>
      </c>
      <c r="B143" s="365">
        <v>5</v>
      </c>
      <c r="C143" s="329" t="s">
        <v>744</v>
      </c>
      <c r="D143" s="940" t="s">
        <v>9</v>
      </c>
      <c r="E143" s="993">
        <v>151</v>
      </c>
      <c r="F143" s="654"/>
      <c r="G143" s="651"/>
      <c r="H143" s="652"/>
    </row>
    <row r="144" spans="1:8" s="139" customFormat="1" ht="38.25" customHeight="1">
      <c r="A144" s="405" t="s">
        <v>176</v>
      </c>
      <c r="B144" s="365">
        <v>6</v>
      </c>
      <c r="C144" s="329" t="s">
        <v>745</v>
      </c>
      <c r="D144" s="940" t="s">
        <v>9</v>
      </c>
      <c r="E144" s="993">
        <v>273</v>
      </c>
      <c r="F144" s="654"/>
      <c r="G144" s="651"/>
      <c r="H144" s="652"/>
    </row>
    <row r="145" spans="1:8" s="875" customFormat="1" ht="25.5" customHeight="1">
      <c r="A145" s="862" t="s">
        <v>188</v>
      </c>
      <c r="B145" s="620">
        <v>7</v>
      </c>
      <c r="C145" s="621" t="s">
        <v>1212</v>
      </c>
      <c r="D145" s="669" t="s">
        <v>9</v>
      </c>
      <c r="E145" s="1041">
        <v>424</v>
      </c>
      <c r="F145" s="872"/>
      <c r="G145" s="873"/>
      <c r="H145" s="874"/>
    </row>
    <row r="146" spans="1:8" s="875" customFormat="1" ht="25.5" customHeight="1">
      <c r="A146" s="862" t="s">
        <v>188</v>
      </c>
      <c r="B146" s="620">
        <v>8</v>
      </c>
      <c r="C146" s="621" t="s">
        <v>1213</v>
      </c>
      <c r="D146" s="669" t="s">
        <v>9</v>
      </c>
      <c r="E146" s="1041">
        <v>424</v>
      </c>
      <c r="F146" s="872"/>
      <c r="G146" s="873"/>
      <c r="H146" s="874"/>
    </row>
    <row r="147" spans="1:8" s="139" customFormat="1" ht="12.75" customHeight="1">
      <c r="A147" s="405"/>
      <c r="B147" s="365"/>
      <c r="C147" s="346"/>
      <c r="D147" s="940"/>
      <c r="E147" s="993"/>
      <c r="F147" s="938"/>
      <c r="G147" s="939"/>
      <c r="H147" s="652"/>
    </row>
    <row r="148" spans="1:8" s="139" customFormat="1" ht="38.25" customHeight="1">
      <c r="A148" s="405" t="s">
        <v>176</v>
      </c>
      <c r="B148" s="365" t="s">
        <v>192</v>
      </c>
      <c r="C148" s="353" t="s">
        <v>880</v>
      </c>
      <c r="D148" s="940" t="s">
        <v>192</v>
      </c>
      <c r="E148" s="993"/>
      <c r="F148" s="938"/>
      <c r="G148" s="939"/>
      <c r="H148" s="652"/>
    </row>
    <row r="149" spans="1:8" s="139" customFormat="1" ht="25.5" customHeight="1">
      <c r="A149" s="405" t="s">
        <v>176</v>
      </c>
      <c r="B149" s="365">
        <v>9</v>
      </c>
      <c r="C149" s="346" t="s">
        <v>565</v>
      </c>
      <c r="D149" s="940" t="s">
        <v>9</v>
      </c>
      <c r="E149" s="993">
        <v>70</v>
      </c>
      <c r="F149" s="654"/>
      <c r="G149" s="651"/>
      <c r="H149" s="652"/>
    </row>
    <row r="150" spans="1:8" s="139" customFormat="1" ht="25.5" customHeight="1">
      <c r="A150" s="405" t="s">
        <v>176</v>
      </c>
      <c r="B150" s="365">
        <v>10</v>
      </c>
      <c r="C150" s="329" t="s">
        <v>810</v>
      </c>
      <c r="D150" s="940" t="s">
        <v>9</v>
      </c>
      <c r="E150" s="993">
        <v>15</v>
      </c>
      <c r="F150" s="654"/>
      <c r="G150" s="651"/>
      <c r="H150" s="652"/>
    </row>
    <row r="151" spans="1:8" s="139" customFormat="1" ht="12.75" customHeight="1">
      <c r="A151" s="405"/>
      <c r="B151" s="365"/>
      <c r="C151" s="346"/>
      <c r="D151" s="940"/>
      <c r="E151" s="993"/>
      <c r="F151" s="938"/>
      <c r="G151" s="939"/>
      <c r="H151" s="652"/>
    </row>
    <row r="152" spans="1:8" s="139" customFormat="1" ht="25.5" customHeight="1">
      <c r="A152" s="405" t="s">
        <v>176</v>
      </c>
      <c r="B152" s="365" t="s">
        <v>192</v>
      </c>
      <c r="C152" s="352" t="s">
        <v>226</v>
      </c>
      <c r="D152" s="940" t="s">
        <v>192</v>
      </c>
      <c r="E152" s="993"/>
      <c r="F152" s="938"/>
      <c r="G152" s="939"/>
      <c r="H152" s="652"/>
    </row>
    <row r="153" spans="1:8" s="139" customFormat="1" ht="25.5" customHeight="1">
      <c r="A153" s="405" t="s">
        <v>176</v>
      </c>
      <c r="B153" s="365" t="s">
        <v>192</v>
      </c>
      <c r="C153" s="353" t="s">
        <v>227</v>
      </c>
      <c r="D153" s="940" t="s">
        <v>192</v>
      </c>
      <c r="E153" s="993"/>
      <c r="F153" s="938"/>
      <c r="G153" s="939"/>
      <c r="H153" s="652"/>
    </row>
    <row r="154" spans="1:8" s="139" customFormat="1" ht="38.25" customHeight="1">
      <c r="A154" s="405" t="s">
        <v>176</v>
      </c>
      <c r="B154" s="365">
        <v>11</v>
      </c>
      <c r="C154" s="346" t="s">
        <v>228</v>
      </c>
      <c r="D154" s="940" t="s">
        <v>229</v>
      </c>
      <c r="E154" s="993">
        <v>80</v>
      </c>
      <c r="F154" s="654"/>
      <c r="G154" s="651"/>
      <c r="H154" s="652"/>
    </row>
    <row r="155" spans="1:8" s="139" customFormat="1" ht="12.75" customHeight="1">
      <c r="A155" s="405"/>
      <c r="B155" s="365"/>
      <c r="C155" s="346"/>
      <c r="D155" s="940"/>
      <c r="E155" s="993"/>
      <c r="F155" s="938"/>
      <c r="G155" s="939"/>
      <c r="H155" s="652"/>
    </row>
    <row r="156" spans="1:8" s="139" customFormat="1" ht="25.5" customHeight="1">
      <c r="A156" s="407" t="s">
        <v>176</v>
      </c>
      <c r="B156" s="365" t="s">
        <v>192</v>
      </c>
      <c r="C156" s="352" t="s">
        <v>230</v>
      </c>
      <c r="D156" s="940" t="s">
        <v>192</v>
      </c>
      <c r="E156" s="994"/>
      <c r="F156" s="938"/>
      <c r="G156" s="939"/>
      <c r="H156" s="652"/>
    </row>
    <row r="157" spans="1:8" s="139" customFormat="1" ht="25.5" customHeight="1">
      <c r="A157" s="407" t="s">
        <v>176</v>
      </c>
      <c r="B157" s="365" t="s">
        <v>192</v>
      </c>
      <c r="C157" s="353" t="s">
        <v>231</v>
      </c>
      <c r="D157" s="940" t="s">
        <v>192</v>
      </c>
      <c r="E157" s="993"/>
      <c r="F157" s="938"/>
      <c r="G157" s="939"/>
      <c r="H157" s="652"/>
    </row>
    <row r="158" spans="1:8" s="139" customFormat="1" ht="25.5" customHeight="1">
      <c r="A158" s="405" t="s">
        <v>176</v>
      </c>
      <c r="B158" s="365">
        <v>12</v>
      </c>
      <c r="C158" s="346" t="s">
        <v>330</v>
      </c>
      <c r="D158" s="940" t="s">
        <v>11</v>
      </c>
      <c r="E158" s="993">
        <v>1844</v>
      </c>
      <c r="F158" s="654"/>
      <c r="G158" s="651"/>
      <c r="H158" s="652"/>
    </row>
    <row r="159" spans="1:8" s="139" customFormat="1" ht="12.75" customHeight="1">
      <c r="A159" s="405"/>
      <c r="B159" s="365"/>
      <c r="C159" s="346"/>
      <c r="D159" s="940"/>
      <c r="E159" s="993"/>
      <c r="F159" s="938"/>
      <c r="G159" s="939"/>
      <c r="H159" s="652"/>
    </row>
    <row r="160" spans="1:8" s="276" customFormat="1" ht="25.5" customHeight="1">
      <c r="A160" s="407" t="s">
        <v>176</v>
      </c>
      <c r="B160" s="407"/>
      <c r="C160" s="358" t="s">
        <v>566</v>
      </c>
      <c r="D160" s="882" t="s">
        <v>192</v>
      </c>
      <c r="E160" s="994"/>
      <c r="F160" s="938"/>
      <c r="G160" s="939"/>
      <c r="H160" s="941"/>
    </row>
    <row r="161" spans="1:8" s="276" customFormat="1" ht="25.5" customHeight="1">
      <c r="A161" s="407" t="s">
        <v>176</v>
      </c>
      <c r="B161" s="407"/>
      <c r="C161" s="358" t="s">
        <v>567</v>
      </c>
      <c r="D161" s="882" t="s">
        <v>192</v>
      </c>
      <c r="E161" s="994"/>
      <c r="F161" s="938"/>
      <c r="G161" s="939"/>
      <c r="H161" s="941"/>
    </row>
    <row r="162" spans="1:8" s="276" customFormat="1" ht="24.75" customHeight="1">
      <c r="A162" s="407" t="s">
        <v>176</v>
      </c>
      <c r="B162" s="408"/>
      <c r="C162" s="359" t="s">
        <v>568</v>
      </c>
      <c r="D162" s="884"/>
      <c r="E162" s="994"/>
      <c r="F162" s="938"/>
      <c r="G162" s="939"/>
      <c r="H162" s="941"/>
    </row>
    <row r="163" spans="1:8" s="276" customFormat="1" ht="24.75" customHeight="1">
      <c r="A163" s="407" t="s">
        <v>176</v>
      </c>
      <c r="B163" s="408"/>
      <c r="C163" s="359" t="s">
        <v>569</v>
      </c>
      <c r="D163" s="884"/>
      <c r="E163" s="994"/>
      <c r="F163" s="938"/>
      <c r="G163" s="939"/>
      <c r="H163" s="941"/>
    </row>
    <row r="164" spans="1:8" s="276" customFormat="1" ht="38.25" customHeight="1">
      <c r="A164" s="409" t="s">
        <v>176</v>
      </c>
      <c r="B164" s="410">
        <v>13</v>
      </c>
      <c r="C164" s="329" t="s">
        <v>589</v>
      </c>
      <c r="D164" s="942" t="s">
        <v>232</v>
      </c>
      <c r="E164" s="993">
        <v>12</v>
      </c>
      <c r="F164" s="938"/>
      <c r="G164" s="651"/>
      <c r="H164" s="941"/>
    </row>
    <row r="165" spans="1:8" s="276" customFormat="1" ht="12.75">
      <c r="A165" s="411"/>
      <c r="B165" s="411"/>
      <c r="C165" s="329"/>
      <c r="D165" s="943"/>
      <c r="E165" s="994"/>
      <c r="F165" s="938"/>
      <c r="G165" s="939"/>
      <c r="H165" s="941"/>
    </row>
    <row r="166" spans="1:8" s="139" customFormat="1" ht="25.5" customHeight="1">
      <c r="A166" s="405" t="s">
        <v>176</v>
      </c>
      <c r="B166" s="365" t="s">
        <v>192</v>
      </c>
      <c r="C166" s="352" t="s">
        <v>331</v>
      </c>
      <c r="D166" s="940" t="s">
        <v>192</v>
      </c>
      <c r="E166" s="994"/>
      <c r="F166" s="938"/>
      <c r="G166" s="939"/>
      <c r="H166" s="941"/>
    </row>
    <row r="167" spans="1:8" s="139" customFormat="1" ht="25.5" customHeight="1">
      <c r="A167" s="405" t="s">
        <v>176</v>
      </c>
      <c r="B167" s="365" t="s">
        <v>192</v>
      </c>
      <c r="C167" s="353" t="s">
        <v>332</v>
      </c>
      <c r="D167" s="940" t="s">
        <v>192</v>
      </c>
      <c r="E167" s="993"/>
      <c r="F167" s="938"/>
      <c r="G167" s="939"/>
      <c r="H167" s="941"/>
    </row>
    <row r="168" spans="1:8" s="139" customFormat="1" ht="37.5" customHeight="1">
      <c r="A168" s="405" t="s">
        <v>176</v>
      </c>
      <c r="B168" s="365">
        <v>14</v>
      </c>
      <c r="C168" s="329" t="s">
        <v>570</v>
      </c>
      <c r="D168" s="940" t="s">
        <v>11</v>
      </c>
      <c r="E168" s="993">
        <v>79</v>
      </c>
      <c r="F168" s="654"/>
      <c r="G168" s="651"/>
      <c r="H168" s="944"/>
    </row>
    <row r="169" spans="1:8" s="139" customFormat="1" ht="37.5" customHeight="1">
      <c r="A169" s="405" t="s">
        <v>176</v>
      </c>
      <c r="B169" s="365">
        <v>15</v>
      </c>
      <c r="C169" s="329" t="s">
        <v>633</v>
      </c>
      <c r="D169" s="940" t="s">
        <v>11</v>
      </c>
      <c r="E169" s="993">
        <v>395</v>
      </c>
      <c r="F169" s="654"/>
      <c r="G169" s="651"/>
      <c r="H169" s="944"/>
    </row>
    <row r="170" spans="1:8" s="139" customFormat="1" ht="25.5" customHeight="1">
      <c r="A170" s="405" t="s">
        <v>176</v>
      </c>
      <c r="B170" s="365">
        <v>16</v>
      </c>
      <c r="C170" s="329" t="s">
        <v>811</v>
      </c>
      <c r="D170" s="940" t="s">
        <v>11</v>
      </c>
      <c r="E170" s="993">
        <v>95</v>
      </c>
      <c r="F170" s="654"/>
      <c r="G170" s="651"/>
      <c r="H170" s="944"/>
    </row>
    <row r="171" spans="1:8" s="276" customFormat="1" ht="12.75">
      <c r="A171" s="411"/>
      <c r="B171" s="411"/>
      <c r="C171" s="329"/>
      <c r="D171" s="943"/>
      <c r="E171" s="994"/>
      <c r="F171" s="938"/>
      <c r="G171" s="939"/>
      <c r="H171" s="941"/>
    </row>
    <row r="172" spans="1:8" s="139" customFormat="1" ht="25.5" customHeight="1">
      <c r="A172" s="405" t="s">
        <v>176</v>
      </c>
      <c r="B172" s="365" t="s">
        <v>192</v>
      </c>
      <c r="C172" s="353" t="s">
        <v>333</v>
      </c>
      <c r="D172" s="940" t="s">
        <v>192</v>
      </c>
      <c r="E172" s="993"/>
      <c r="F172" s="938"/>
      <c r="G172" s="939"/>
      <c r="H172" s="944"/>
    </row>
    <row r="173" spans="1:8" s="139" customFormat="1" ht="25.5" customHeight="1">
      <c r="A173" s="405" t="s">
        <v>176</v>
      </c>
      <c r="B173" s="365">
        <v>17</v>
      </c>
      <c r="C173" s="329" t="s">
        <v>811</v>
      </c>
      <c r="D173" s="940" t="s">
        <v>11</v>
      </c>
      <c r="E173" s="993">
        <v>24</v>
      </c>
      <c r="F173" s="654"/>
      <c r="G173" s="651"/>
      <c r="H173" s="944"/>
    </row>
    <row r="174" spans="1:8" s="276" customFormat="1" ht="12.75">
      <c r="A174" s="411"/>
      <c r="B174" s="411"/>
      <c r="C174" s="329"/>
      <c r="D174" s="943"/>
      <c r="E174" s="994"/>
      <c r="F174" s="938"/>
      <c r="G174" s="939"/>
      <c r="H174" s="941"/>
    </row>
    <row r="175" spans="1:8" s="139" customFormat="1" ht="25.5" customHeight="1">
      <c r="A175" s="405" t="s">
        <v>176</v>
      </c>
      <c r="B175" s="365" t="s">
        <v>192</v>
      </c>
      <c r="C175" s="353" t="s">
        <v>625</v>
      </c>
      <c r="D175" s="940" t="s">
        <v>192</v>
      </c>
      <c r="E175" s="993"/>
      <c r="F175" s="938"/>
      <c r="G175" s="939"/>
      <c r="H175" s="944"/>
    </row>
    <row r="176" spans="1:8" s="139" customFormat="1" ht="25.5" customHeight="1">
      <c r="A176" s="405" t="s">
        <v>176</v>
      </c>
      <c r="B176" s="365">
        <v>18</v>
      </c>
      <c r="C176" s="329" t="s">
        <v>620</v>
      </c>
      <c r="D176" s="940" t="s">
        <v>232</v>
      </c>
      <c r="E176" s="993">
        <v>200</v>
      </c>
      <c r="F176" s="654"/>
      <c r="G176" s="651"/>
      <c r="H176" s="944"/>
    </row>
    <row r="177" spans="1:8" s="139" customFormat="1" ht="12.75" customHeight="1">
      <c r="A177" s="405"/>
      <c r="B177" s="365"/>
      <c r="C177" s="346"/>
      <c r="D177" s="940"/>
      <c r="E177" s="993"/>
      <c r="F177" s="938"/>
      <c r="G177" s="939"/>
      <c r="H177" s="944"/>
    </row>
    <row r="178" spans="1:8" s="139" customFormat="1" ht="25.5" customHeight="1">
      <c r="A178" s="405" t="s">
        <v>176</v>
      </c>
      <c r="B178" s="365" t="s">
        <v>192</v>
      </c>
      <c r="C178" s="352" t="s">
        <v>233</v>
      </c>
      <c r="D178" s="940" t="s">
        <v>192</v>
      </c>
      <c r="E178" s="993"/>
      <c r="F178" s="938"/>
      <c r="G178" s="939"/>
      <c r="H178" s="944"/>
    </row>
    <row r="179" spans="1:8" s="139" customFormat="1" ht="51" customHeight="1">
      <c r="A179" s="405" t="s">
        <v>176</v>
      </c>
      <c r="B179" s="365" t="s">
        <v>192</v>
      </c>
      <c r="C179" s="353" t="s">
        <v>750</v>
      </c>
      <c r="D179" s="940" t="s">
        <v>192</v>
      </c>
      <c r="E179" s="993"/>
      <c r="F179" s="938"/>
      <c r="G179" s="939"/>
      <c r="H179" s="652"/>
    </row>
    <row r="180" spans="1:8" s="139" customFormat="1" ht="38.25" customHeight="1">
      <c r="A180" s="405" t="s">
        <v>176</v>
      </c>
      <c r="B180" s="365">
        <v>19</v>
      </c>
      <c r="C180" s="329" t="s">
        <v>624</v>
      </c>
      <c r="D180" s="940" t="s">
        <v>232</v>
      </c>
      <c r="E180" s="993">
        <v>189</v>
      </c>
      <c r="F180" s="654"/>
      <c r="G180" s="651"/>
      <c r="H180" s="652"/>
    </row>
    <row r="181" spans="1:8" s="139" customFormat="1" ht="12.75" customHeight="1">
      <c r="A181" s="405"/>
      <c r="B181" s="365"/>
      <c r="C181" s="346"/>
      <c r="D181" s="940"/>
      <c r="E181" s="993"/>
      <c r="F181" s="938"/>
      <c r="G181" s="939"/>
      <c r="H181" s="652"/>
    </row>
    <row r="182" spans="1:8" s="139" customFormat="1" ht="38.25" customHeight="1">
      <c r="A182" s="405" t="s">
        <v>176</v>
      </c>
      <c r="B182" s="365" t="s">
        <v>192</v>
      </c>
      <c r="C182" s="353" t="s">
        <v>751</v>
      </c>
      <c r="D182" s="940" t="s">
        <v>192</v>
      </c>
      <c r="E182" s="993"/>
      <c r="F182" s="938"/>
      <c r="G182" s="939"/>
      <c r="H182" s="652"/>
    </row>
    <row r="183" spans="1:8" s="139" customFormat="1" ht="38.25" customHeight="1">
      <c r="A183" s="405" t="s">
        <v>176</v>
      </c>
      <c r="B183" s="365">
        <v>20</v>
      </c>
      <c r="C183" s="329" t="s">
        <v>748</v>
      </c>
      <c r="D183" s="940" t="s">
        <v>232</v>
      </c>
      <c r="E183" s="993">
        <v>494</v>
      </c>
      <c r="F183" s="654"/>
      <c r="G183" s="651"/>
      <c r="H183" s="652"/>
    </row>
    <row r="184" spans="1:8" s="139" customFormat="1" ht="12.75" customHeight="1">
      <c r="A184" s="405"/>
      <c r="B184" s="365"/>
      <c r="C184" s="346"/>
      <c r="D184" s="940"/>
      <c r="E184" s="993"/>
      <c r="F184" s="938"/>
      <c r="G184" s="939"/>
      <c r="H184" s="652"/>
    </row>
    <row r="185" spans="1:8" s="139" customFormat="1" ht="25.5" customHeight="1">
      <c r="A185" s="405" t="s">
        <v>176</v>
      </c>
      <c r="B185" s="365" t="s">
        <v>192</v>
      </c>
      <c r="C185" s="352" t="s">
        <v>755</v>
      </c>
      <c r="D185" s="940" t="s">
        <v>192</v>
      </c>
      <c r="E185" s="993"/>
      <c r="F185" s="938"/>
      <c r="G185" s="939"/>
      <c r="H185" s="944"/>
    </row>
    <row r="186" spans="1:8" s="139" customFormat="1" ht="25.5" customHeight="1">
      <c r="A186" s="405" t="s">
        <v>176</v>
      </c>
      <c r="B186" s="365" t="s">
        <v>192</v>
      </c>
      <c r="C186" s="353" t="s">
        <v>753</v>
      </c>
      <c r="D186" s="940" t="s">
        <v>192</v>
      </c>
      <c r="E186" s="993"/>
      <c r="F186" s="938"/>
      <c r="G186" s="939"/>
      <c r="H186" s="652"/>
    </row>
    <row r="187" spans="1:8" s="139" customFormat="1" ht="38.25" customHeight="1">
      <c r="A187" s="405" t="s">
        <v>176</v>
      </c>
      <c r="B187" s="365">
        <v>21</v>
      </c>
      <c r="C187" s="329" t="s">
        <v>754</v>
      </c>
      <c r="D187" s="940" t="s">
        <v>232</v>
      </c>
      <c r="E187" s="993">
        <v>24</v>
      </c>
      <c r="F187" s="654"/>
      <c r="G187" s="651"/>
      <c r="H187" s="652"/>
    </row>
    <row r="188" spans="1:8" s="139" customFormat="1" ht="38.25" customHeight="1">
      <c r="A188" s="405" t="s">
        <v>176</v>
      </c>
      <c r="B188" s="365">
        <v>22</v>
      </c>
      <c r="C188" s="329" t="s">
        <v>756</v>
      </c>
      <c r="D188" s="940" t="s">
        <v>232</v>
      </c>
      <c r="E188" s="993">
        <v>49</v>
      </c>
      <c r="F188" s="654"/>
      <c r="G188" s="651"/>
      <c r="H188" s="652"/>
    </row>
    <row r="189" spans="1:8" s="139" customFormat="1" ht="12.75">
      <c r="A189" s="405"/>
      <c r="B189" s="365"/>
      <c r="C189" s="346"/>
      <c r="D189" s="940"/>
      <c r="E189" s="993"/>
      <c r="F189" s="945"/>
      <c r="G189" s="651"/>
      <c r="H189" s="652"/>
    </row>
    <row r="190" spans="1:8" s="139" customFormat="1" ht="25.5" customHeight="1">
      <c r="A190" s="405" t="s">
        <v>176</v>
      </c>
      <c r="B190" s="365" t="s">
        <v>192</v>
      </c>
      <c r="C190" s="352" t="s">
        <v>234</v>
      </c>
      <c r="D190" s="940" t="s">
        <v>192</v>
      </c>
      <c r="E190" s="993"/>
      <c r="F190" s="938"/>
      <c r="G190" s="939"/>
      <c r="H190" s="652"/>
    </row>
    <row r="191" spans="1:8" s="139" customFormat="1" ht="25.5" customHeight="1">
      <c r="A191" s="405" t="s">
        <v>176</v>
      </c>
      <c r="B191" s="412"/>
      <c r="C191" s="360" t="s">
        <v>235</v>
      </c>
      <c r="D191" s="946"/>
      <c r="E191" s="993"/>
      <c r="F191" s="938"/>
      <c r="G191" s="939"/>
      <c r="H191" s="652"/>
    </row>
    <row r="192" spans="1:8" s="139" customFormat="1" ht="25.5" customHeight="1">
      <c r="A192" s="405" t="s">
        <v>176</v>
      </c>
      <c r="B192" s="413"/>
      <c r="C192" s="361" t="s">
        <v>236</v>
      </c>
      <c r="D192" s="947"/>
      <c r="E192" s="993"/>
      <c r="F192" s="938"/>
      <c r="G192" s="939"/>
      <c r="H192" s="652"/>
    </row>
    <row r="193" spans="1:8" s="139" customFormat="1" ht="25.5" customHeight="1">
      <c r="A193" s="405" t="s">
        <v>176</v>
      </c>
      <c r="B193" s="414">
        <v>23</v>
      </c>
      <c r="C193" s="362" t="s">
        <v>610</v>
      </c>
      <c r="D193" s="56" t="s">
        <v>237</v>
      </c>
      <c r="E193" s="995">
        <v>22.698</v>
      </c>
      <c r="F193" s="654"/>
      <c r="G193" s="651"/>
      <c r="H193" s="652"/>
    </row>
    <row r="194" spans="1:8" s="139" customFormat="1" ht="12.75">
      <c r="A194" s="405"/>
      <c r="B194" s="365"/>
      <c r="C194" s="346"/>
      <c r="D194" s="940"/>
      <c r="E194" s="993"/>
      <c r="F194" s="945"/>
      <c r="G194" s="651"/>
      <c r="H194" s="652"/>
    </row>
    <row r="195" spans="1:8" s="139" customFormat="1" ht="25.5" customHeight="1">
      <c r="A195" s="405" t="s">
        <v>176</v>
      </c>
      <c r="B195" s="365" t="s">
        <v>192</v>
      </c>
      <c r="C195" s="353" t="s">
        <v>238</v>
      </c>
      <c r="D195" s="940" t="s">
        <v>192</v>
      </c>
      <c r="E195" s="993"/>
      <c r="F195" s="938"/>
      <c r="G195" s="939"/>
      <c r="H195" s="652"/>
    </row>
    <row r="196" spans="1:8" s="139" customFormat="1" ht="38.25" customHeight="1">
      <c r="A196" s="405" t="s">
        <v>176</v>
      </c>
      <c r="B196" s="365">
        <v>24</v>
      </c>
      <c r="C196" s="329" t="s">
        <v>746</v>
      </c>
      <c r="D196" s="940" t="s">
        <v>11</v>
      </c>
      <c r="E196" s="993">
        <v>1508</v>
      </c>
      <c r="F196" s="654"/>
      <c r="G196" s="651"/>
      <c r="H196" s="652"/>
    </row>
    <row r="197" spans="1:8" s="139" customFormat="1" ht="38.25" customHeight="1">
      <c r="A197" s="405" t="s">
        <v>176</v>
      </c>
      <c r="B197" s="365">
        <v>25</v>
      </c>
      <c r="C197" s="329" t="s">
        <v>747</v>
      </c>
      <c r="D197" s="940" t="s">
        <v>11</v>
      </c>
      <c r="E197" s="993">
        <v>2180</v>
      </c>
      <c r="F197" s="654"/>
      <c r="G197" s="651"/>
      <c r="H197" s="652"/>
    </row>
    <row r="198" spans="1:8" s="139" customFormat="1" ht="12.75" customHeight="1">
      <c r="A198" s="405"/>
      <c r="B198" s="365"/>
      <c r="C198" s="346"/>
      <c r="D198" s="940"/>
      <c r="E198" s="993"/>
      <c r="F198" s="938"/>
      <c r="G198" s="939"/>
      <c r="H198" s="652"/>
    </row>
    <row r="199" spans="1:8" s="139" customFormat="1" ht="25.5" customHeight="1">
      <c r="A199" s="405" t="s">
        <v>176</v>
      </c>
      <c r="B199" s="365" t="s">
        <v>192</v>
      </c>
      <c r="C199" s="352" t="s">
        <v>239</v>
      </c>
      <c r="D199" s="940" t="s">
        <v>192</v>
      </c>
      <c r="E199" s="993"/>
      <c r="F199" s="938"/>
      <c r="G199" s="939"/>
      <c r="H199" s="652"/>
    </row>
    <row r="200" spans="1:8" s="139" customFormat="1" ht="25.5" customHeight="1">
      <c r="A200" s="407" t="s">
        <v>176</v>
      </c>
      <c r="B200" s="407"/>
      <c r="C200" s="357" t="s">
        <v>802</v>
      </c>
      <c r="D200" s="882" t="s">
        <v>192</v>
      </c>
      <c r="E200" s="994"/>
      <c r="F200" s="938"/>
      <c r="G200" s="939"/>
      <c r="H200" s="652"/>
    </row>
    <row r="201" spans="1:8" s="139" customFormat="1" ht="37.5" customHeight="1">
      <c r="A201" s="407" t="s">
        <v>176</v>
      </c>
      <c r="B201" s="407">
        <v>26</v>
      </c>
      <c r="C201" s="363" t="s">
        <v>801</v>
      </c>
      <c r="D201" s="882" t="s">
        <v>9</v>
      </c>
      <c r="E201" s="996">
        <v>0.7</v>
      </c>
      <c r="F201" s="938"/>
      <c r="G201" s="651"/>
      <c r="H201" s="652"/>
    </row>
    <row r="202" spans="1:8" s="139" customFormat="1" ht="37.5" customHeight="1">
      <c r="A202" s="407" t="s">
        <v>176</v>
      </c>
      <c r="B202" s="407">
        <v>27</v>
      </c>
      <c r="C202" s="363" t="s">
        <v>615</v>
      </c>
      <c r="D202" s="882" t="s">
        <v>9</v>
      </c>
      <c r="E202" s="996">
        <v>0.25</v>
      </c>
      <c r="F202" s="938"/>
      <c r="G202" s="651"/>
      <c r="H202" s="652"/>
    </row>
    <row r="203" spans="1:8" s="139" customFormat="1" ht="12.75">
      <c r="A203" s="405"/>
      <c r="B203" s="365"/>
      <c r="C203" s="346"/>
      <c r="D203" s="940"/>
      <c r="E203" s="993"/>
      <c r="F203" s="945"/>
      <c r="G203" s="651"/>
      <c r="H203" s="652"/>
    </row>
    <row r="204" spans="1:8" s="139" customFormat="1" ht="25.5" customHeight="1">
      <c r="A204" s="405" t="s">
        <v>176</v>
      </c>
      <c r="B204" s="365" t="s">
        <v>192</v>
      </c>
      <c r="C204" s="353" t="s">
        <v>240</v>
      </c>
      <c r="D204" s="940" t="s">
        <v>192</v>
      </c>
      <c r="E204" s="993"/>
      <c r="F204" s="938"/>
      <c r="G204" s="939"/>
      <c r="H204" s="652"/>
    </row>
    <row r="205" spans="1:8" s="139" customFormat="1" ht="25.5" customHeight="1">
      <c r="A205" s="405" t="s">
        <v>176</v>
      </c>
      <c r="B205" s="365">
        <v>28</v>
      </c>
      <c r="C205" s="329" t="s">
        <v>812</v>
      </c>
      <c r="D205" s="940" t="s">
        <v>10</v>
      </c>
      <c r="E205" s="993">
        <v>1</v>
      </c>
      <c r="F205" s="654">
        <v>25000</v>
      </c>
      <c r="G205" s="651">
        <f>F205*E205</f>
        <v>25000</v>
      </c>
      <c r="H205" s="652"/>
    </row>
    <row r="206" spans="1:8" s="139" customFormat="1" ht="38.25" customHeight="1">
      <c r="A206" s="405" t="s">
        <v>176</v>
      </c>
      <c r="B206" s="365">
        <v>29</v>
      </c>
      <c r="C206" s="329" t="s">
        <v>803</v>
      </c>
      <c r="D206" s="940" t="s">
        <v>10</v>
      </c>
      <c r="E206" s="993">
        <v>1</v>
      </c>
      <c r="F206" s="654">
        <v>35000</v>
      </c>
      <c r="G206" s="651">
        <f>F206*E206</f>
        <v>35000</v>
      </c>
      <c r="H206" s="652"/>
    </row>
    <row r="207" spans="1:8" s="139" customFormat="1" ht="12.75" customHeight="1">
      <c r="A207" s="405"/>
      <c r="B207" s="365"/>
      <c r="C207" s="346"/>
      <c r="D207" s="940"/>
      <c r="E207" s="993"/>
      <c r="F207" s="938"/>
      <c r="G207" s="948"/>
      <c r="H207" s="652"/>
    </row>
    <row r="208" spans="1:8" s="170" customFormat="1" ht="25.5" customHeight="1" thickBot="1">
      <c r="A208" s="404" t="s">
        <v>176</v>
      </c>
      <c r="B208" s="415"/>
      <c r="C208" s="352" t="s">
        <v>241</v>
      </c>
      <c r="D208" s="949"/>
      <c r="E208" s="997"/>
      <c r="F208" s="938"/>
      <c r="G208" s="950"/>
      <c r="H208" s="652"/>
    </row>
    <row r="209" spans="1:8" s="139" customFormat="1" ht="12.75" customHeight="1" thickTop="1">
      <c r="A209" s="365"/>
      <c r="B209" s="365"/>
      <c r="C209" s="346"/>
      <c r="D209" s="940"/>
      <c r="E209" s="993"/>
      <c r="F209" s="938"/>
      <c r="G209" s="951"/>
      <c r="H209" s="652"/>
    </row>
    <row r="210" spans="1:8" s="139" customFormat="1" ht="24.95" customHeight="1">
      <c r="A210" s="404" t="s">
        <v>178</v>
      </c>
      <c r="B210" s="405"/>
      <c r="C210" s="356" t="s">
        <v>242</v>
      </c>
      <c r="D210" s="75"/>
      <c r="E210" s="992"/>
      <c r="F210" s="938"/>
      <c r="G210" s="939"/>
      <c r="H210" s="652"/>
    </row>
    <row r="211" spans="1:8" s="139" customFormat="1" ht="24.95" customHeight="1">
      <c r="A211" s="405" t="s">
        <v>178</v>
      </c>
      <c r="B211" s="365" t="s">
        <v>192</v>
      </c>
      <c r="C211" s="352" t="s">
        <v>6</v>
      </c>
      <c r="D211" s="940" t="s">
        <v>192</v>
      </c>
      <c r="E211" s="993"/>
      <c r="F211" s="938"/>
      <c r="G211" s="939"/>
      <c r="H211" s="652"/>
    </row>
    <row r="212" spans="1:8" s="139" customFormat="1" ht="51" customHeight="1">
      <c r="A212" s="405" t="s">
        <v>178</v>
      </c>
      <c r="B212" s="365"/>
      <c r="C212" s="346" t="s">
        <v>36</v>
      </c>
      <c r="D212" s="940"/>
      <c r="E212" s="993"/>
      <c r="F212" s="938"/>
      <c r="G212" s="939"/>
      <c r="H212" s="652"/>
    </row>
    <row r="213" spans="1:8" s="139" customFormat="1" ht="12.75">
      <c r="A213" s="405"/>
      <c r="B213" s="365"/>
      <c r="C213" s="346"/>
      <c r="D213" s="940"/>
      <c r="E213" s="993"/>
      <c r="F213" s="938"/>
      <c r="G213" s="939"/>
      <c r="H213" s="652"/>
    </row>
    <row r="214" spans="1:8" s="139" customFormat="1" ht="24.95" customHeight="1">
      <c r="A214" s="405" t="s">
        <v>178</v>
      </c>
      <c r="B214" s="365" t="s">
        <v>192</v>
      </c>
      <c r="C214" s="352" t="s">
        <v>7</v>
      </c>
      <c r="D214" s="940" t="s">
        <v>192</v>
      </c>
      <c r="E214" s="993"/>
      <c r="F214" s="938"/>
      <c r="G214" s="939"/>
      <c r="H214" s="652"/>
    </row>
    <row r="215" spans="1:8" s="139" customFormat="1" ht="24.95" customHeight="1">
      <c r="A215" s="405" t="s">
        <v>178</v>
      </c>
      <c r="B215" s="365" t="s">
        <v>192</v>
      </c>
      <c r="C215" s="353" t="s">
        <v>243</v>
      </c>
      <c r="D215" s="940" t="s">
        <v>192</v>
      </c>
      <c r="E215" s="993"/>
      <c r="F215" s="938"/>
      <c r="G215" s="939"/>
      <c r="H215" s="652"/>
    </row>
    <row r="216" spans="1:8" s="139" customFormat="1" ht="38.25" customHeight="1">
      <c r="A216" s="405" t="s">
        <v>178</v>
      </c>
      <c r="B216" s="365"/>
      <c r="C216" s="346" t="s">
        <v>244</v>
      </c>
      <c r="D216" s="940"/>
      <c r="E216" s="993"/>
      <c r="F216" s="938"/>
      <c r="G216" s="939"/>
      <c r="H216" s="652"/>
    </row>
    <row r="217" spans="1:8" s="139" customFormat="1" ht="12.75">
      <c r="A217" s="405"/>
      <c r="B217" s="365"/>
      <c r="C217" s="346"/>
      <c r="D217" s="940"/>
      <c r="E217" s="993"/>
      <c r="F217" s="938"/>
      <c r="G217" s="939"/>
      <c r="H217" s="652"/>
    </row>
    <row r="218" spans="1:8" s="139" customFormat="1" ht="25.5" customHeight="1">
      <c r="A218" s="405" t="s">
        <v>178</v>
      </c>
      <c r="B218" s="365" t="s">
        <v>192</v>
      </c>
      <c r="C218" s="353" t="s">
        <v>245</v>
      </c>
      <c r="D218" s="940" t="s">
        <v>192</v>
      </c>
      <c r="E218" s="993"/>
      <c r="F218" s="938"/>
      <c r="G218" s="939"/>
      <c r="H218" s="652"/>
    </row>
    <row r="219" spans="1:8" s="139" customFormat="1" ht="51" customHeight="1">
      <c r="A219" s="405" t="s">
        <v>178</v>
      </c>
      <c r="B219" s="365"/>
      <c r="C219" s="346" t="s">
        <v>246</v>
      </c>
      <c r="D219" s="940"/>
      <c r="E219" s="993"/>
      <c r="F219" s="938"/>
      <c r="G219" s="939"/>
      <c r="H219" s="652"/>
    </row>
    <row r="220" spans="1:8" s="139" customFormat="1" ht="63.75" customHeight="1">
      <c r="A220" s="405" t="s">
        <v>178</v>
      </c>
      <c r="B220" s="365"/>
      <c r="C220" s="346" t="s">
        <v>247</v>
      </c>
      <c r="D220" s="940"/>
      <c r="E220" s="993"/>
      <c r="F220" s="938"/>
      <c r="G220" s="939"/>
      <c r="H220" s="652"/>
    </row>
    <row r="221" spans="1:8" s="139" customFormat="1" ht="51" customHeight="1">
      <c r="A221" s="405" t="s">
        <v>178</v>
      </c>
      <c r="B221" s="365"/>
      <c r="C221" s="346" t="s">
        <v>248</v>
      </c>
      <c r="D221" s="940"/>
      <c r="E221" s="993"/>
      <c r="F221" s="938"/>
      <c r="G221" s="939"/>
      <c r="H221" s="652"/>
    </row>
    <row r="222" spans="1:8" s="139" customFormat="1" ht="12.75">
      <c r="A222" s="405"/>
      <c r="B222" s="365"/>
      <c r="C222" s="346"/>
      <c r="D222" s="940"/>
      <c r="E222" s="993"/>
      <c r="F222" s="938"/>
      <c r="G222" s="939"/>
      <c r="H222" s="652"/>
    </row>
    <row r="223" spans="1:8" s="139" customFormat="1" ht="25.5" customHeight="1">
      <c r="A223" s="405" t="s">
        <v>178</v>
      </c>
      <c r="B223" s="365" t="s">
        <v>192</v>
      </c>
      <c r="C223" s="353" t="s">
        <v>249</v>
      </c>
      <c r="D223" s="940" t="s">
        <v>192</v>
      </c>
      <c r="E223" s="993"/>
      <c r="F223" s="938"/>
      <c r="G223" s="939"/>
      <c r="H223" s="652"/>
    </row>
    <row r="224" spans="1:8" s="139" customFormat="1" ht="38.25" customHeight="1">
      <c r="A224" s="405" t="s">
        <v>178</v>
      </c>
      <c r="B224" s="365"/>
      <c r="C224" s="346" t="s">
        <v>250</v>
      </c>
      <c r="D224" s="940"/>
      <c r="E224" s="993"/>
      <c r="F224" s="938"/>
      <c r="G224" s="939"/>
      <c r="H224" s="652"/>
    </row>
    <row r="225" spans="1:8" s="139" customFormat="1" ht="12.75">
      <c r="A225" s="405"/>
      <c r="B225" s="365"/>
      <c r="C225" s="346"/>
      <c r="D225" s="940"/>
      <c r="E225" s="993"/>
      <c r="F225" s="938"/>
      <c r="G225" s="939"/>
      <c r="H225" s="652"/>
    </row>
    <row r="226" spans="1:8" s="139" customFormat="1" ht="25.5" customHeight="1">
      <c r="A226" s="405" t="s">
        <v>178</v>
      </c>
      <c r="B226" s="365" t="s">
        <v>192</v>
      </c>
      <c r="C226" s="353" t="s">
        <v>251</v>
      </c>
      <c r="D226" s="940" t="s">
        <v>192</v>
      </c>
      <c r="E226" s="993"/>
      <c r="F226" s="938"/>
      <c r="G226" s="939"/>
      <c r="H226" s="652"/>
    </row>
    <row r="227" spans="1:8" s="139" customFormat="1" ht="51" customHeight="1">
      <c r="A227" s="405" t="s">
        <v>178</v>
      </c>
      <c r="B227" s="365"/>
      <c r="C227" s="346" t="s">
        <v>252</v>
      </c>
      <c r="D227" s="940"/>
      <c r="E227" s="993"/>
      <c r="F227" s="938"/>
      <c r="G227" s="939"/>
      <c r="H227" s="652"/>
    </row>
    <row r="228" spans="1:8" s="139" customFormat="1" ht="12.75">
      <c r="A228" s="405"/>
      <c r="B228" s="365"/>
      <c r="C228" s="346"/>
      <c r="D228" s="940"/>
      <c r="E228" s="993"/>
      <c r="F228" s="938"/>
      <c r="G228" s="939"/>
      <c r="H228" s="652"/>
    </row>
    <row r="229" spans="1:8" s="139" customFormat="1" ht="25.5" customHeight="1">
      <c r="A229" s="405" t="s">
        <v>178</v>
      </c>
      <c r="B229" s="365" t="s">
        <v>192</v>
      </c>
      <c r="C229" s="353" t="s">
        <v>253</v>
      </c>
      <c r="D229" s="940" t="s">
        <v>192</v>
      </c>
      <c r="E229" s="993"/>
      <c r="F229" s="938"/>
      <c r="G229" s="939"/>
      <c r="H229" s="652"/>
    </row>
    <row r="230" spans="1:8" s="139" customFormat="1" ht="38.25" customHeight="1">
      <c r="A230" s="405" t="s">
        <v>178</v>
      </c>
      <c r="B230" s="365"/>
      <c r="C230" s="346" t="s">
        <v>254</v>
      </c>
      <c r="D230" s="940"/>
      <c r="E230" s="993"/>
      <c r="F230" s="938"/>
      <c r="G230" s="939"/>
      <c r="H230" s="652"/>
    </row>
    <row r="231" spans="1:8" s="139" customFormat="1" ht="12.75">
      <c r="A231" s="405"/>
      <c r="B231" s="365"/>
      <c r="C231" s="346"/>
      <c r="D231" s="940"/>
      <c r="E231" s="993"/>
      <c r="F231" s="938"/>
      <c r="G231" s="939"/>
      <c r="H231" s="652"/>
    </row>
    <row r="232" spans="1:8" s="139" customFormat="1" ht="25.5" customHeight="1">
      <c r="A232" s="405" t="s">
        <v>178</v>
      </c>
      <c r="B232" s="365" t="s">
        <v>192</v>
      </c>
      <c r="C232" s="352" t="s">
        <v>255</v>
      </c>
      <c r="D232" s="940" t="s">
        <v>192</v>
      </c>
      <c r="E232" s="993"/>
      <c r="F232" s="938"/>
      <c r="G232" s="939"/>
      <c r="H232" s="652"/>
    </row>
    <row r="233" spans="1:8" s="139" customFormat="1" ht="25.5" customHeight="1">
      <c r="A233" s="405" t="s">
        <v>178</v>
      </c>
      <c r="B233" s="365" t="s">
        <v>192</v>
      </c>
      <c r="C233" s="352" t="s">
        <v>256</v>
      </c>
      <c r="D233" s="940" t="s">
        <v>192</v>
      </c>
      <c r="E233" s="993"/>
      <c r="F233" s="938"/>
      <c r="G233" s="939"/>
      <c r="H233" s="652"/>
    </row>
    <row r="234" spans="1:8" s="139" customFormat="1" ht="51" customHeight="1">
      <c r="A234" s="405" t="s">
        <v>178</v>
      </c>
      <c r="B234" s="365"/>
      <c r="C234" s="346" t="s">
        <v>257</v>
      </c>
      <c r="D234" s="940"/>
      <c r="E234" s="993"/>
      <c r="F234" s="938"/>
      <c r="G234" s="939"/>
      <c r="H234" s="652"/>
    </row>
    <row r="235" spans="1:8" s="139" customFormat="1" ht="38.25" customHeight="1">
      <c r="A235" s="405" t="s">
        <v>178</v>
      </c>
      <c r="B235" s="365"/>
      <c r="C235" s="346" t="s">
        <v>258</v>
      </c>
      <c r="D235" s="940"/>
      <c r="E235" s="993"/>
      <c r="F235" s="938"/>
      <c r="G235" s="939"/>
      <c r="H235" s="652"/>
    </row>
    <row r="236" spans="1:8" s="139" customFormat="1" ht="38.25" customHeight="1">
      <c r="A236" s="405" t="s">
        <v>178</v>
      </c>
      <c r="B236" s="365"/>
      <c r="C236" s="346" t="s">
        <v>259</v>
      </c>
      <c r="D236" s="940"/>
      <c r="E236" s="993"/>
      <c r="F236" s="938"/>
      <c r="G236" s="939"/>
      <c r="H236" s="652"/>
    </row>
    <row r="237" spans="1:8" s="139" customFormat="1" ht="25.5" customHeight="1">
      <c r="A237" s="405" t="s">
        <v>178</v>
      </c>
      <c r="B237" s="365"/>
      <c r="C237" s="346" t="s">
        <v>260</v>
      </c>
      <c r="D237" s="940"/>
      <c r="E237" s="993"/>
      <c r="F237" s="938"/>
      <c r="G237" s="939"/>
      <c r="H237" s="652"/>
    </row>
    <row r="238" spans="1:8" s="139" customFormat="1" ht="38.25" customHeight="1">
      <c r="A238" s="405" t="s">
        <v>178</v>
      </c>
      <c r="B238" s="365"/>
      <c r="C238" s="346" t="s">
        <v>261</v>
      </c>
      <c r="D238" s="940"/>
      <c r="E238" s="993"/>
      <c r="F238" s="938"/>
      <c r="G238" s="939"/>
      <c r="H238" s="652"/>
    </row>
    <row r="239" spans="1:8" s="139" customFormat="1" ht="38.25" customHeight="1">
      <c r="A239" s="405" t="s">
        <v>178</v>
      </c>
      <c r="B239" s="365"/>
      <c r="C239" s="346" t="s">
        <v>262</v>
      </c>
      <c r="D239" s="940"/>
      <c r="E239" s="993"/>
      <c r="F239" s="938"/>
      <c r="G239" s="939"/>
      <c r="H239" s="652"/>
    </row>
    <row r="240" spans="1:8" s="139" customFormat="1" ht="63.75" customHeight="1">
      <c r="A240" s="405" t="s">
        <v>178</v>
      </c>
      <c r="B240" s="365"/>
      <c r="C240" s="346" t="s">
        <v>263</v>
      </c>
      <c r="D240" s="940"/>
      <c r="E240" s="993"/>
      <c r="F240" s="938"/>
      <c r="G240" s="939"/>
      <c r="H240" s="652"/>
    </row>
    <row r="241" spans="1:8" s="139" customFormat="1" ht="12.75">
      <c r="A241" s="405"/>
      <c r="B241" s="365"/>
      <c r="C241" s="346"/>
      <c r="D241" s="940"/>
      <c r="E241" s="993"/>
      <c r="F241" s="938"/>
      <c r="G241" s="939"/>
      <c r="H241" s="652"/>
    </row>
    <row r="242" spans="1:8" s="139" customFormat="1" ht="25.5" customHeight="1">
      <c r="A242" s="405" t="s">
        <v>178</v>
      </c>
      <c r="B242" s="365" t="s">
        <v>192</v>
      </c>
      <c r="C242" s="352" t="s">
        <v>334</v>
      </c>
      <c r="D242" s="940" t="s">
        <v>192</v>
      </c>
      <c r="E242" s="993"/>
      <c r="F242" s="938"/>
      <c r="G242" s="939"/>
      <c r="H242" s="652"/>
    </row>
    <row r="243" spans="1:8" s="139" customFormat="1" ht="38.25" customHeight="1">
      <c r="A243" s="405" t="s">
        <v>178</v>
      </c>
      <c r="B243" s="365" t="s">
        <v>192</v>
      </c>
      <c r="C243" s="348" t="s">
        <v>264</v>
      </c>
      <c r="D243" s="940" t="s">
        <v>192</v>
      </c>
      <c r="E243" s="993"/>
      <c r="F243" s="938"/>
      <c r="G243" s="939"/>
      <c r="H243" s="652"/>
    </row>
    <row r="244" spans="1:8" s="139" customFormat="1" ht="38.25" customHeight="1">
      <c r="A244" s="405" t="s">
        <v>178</v>
      </c>
      <c r="B244" s="365">
        <v>1</v>
      </c>
      <c r="C244" s="329" t="s">
        <v>805</v>
      </c>
      <c r="D244" s="940" t="s">
        <v>11</v>
      </c>
      <c r="E244" s="993">
        <v>129</v>
      </c>
      <c r="F244" s="654"/>
      <c r="G244" s="651"/>
      <c r="H244" s="652"/>
    </row>
    <row r="245" spans="1:8" s="139" customFormat="1" ht="12.75">
      <c r="A245" s="405"/>
      <c r="B245" s="365"/>
      <c r="C245" s="346"/>
      <c r="D245" s="940"/>
      <c r="E245" s="998"/>
      <c r="F245" s="938"/>
      <c r="G245" s="939"/>
      <c r="H245" s="652"/>
    </row>
    <row r="246" spans="1:8" s="139" customFormat="1" ht="25.5" customHeight="1">
      <c r="A246" s="405" t="s">
        <v>178</v>
      </c>
      <c r="B246" s="365" t="s">
        <v>192</v>
      </c>
      <c r="C246" s="353" t="s">
        <v>270</v>
      </c>
      <c r="D246" s="940" t="s">
        <v>192</v>
      </c>
      <c r="E246" s="993"/>
      <c r="F246" s="938"/>
      <c r="G246" s="939"/>
      <c r="H246" s="652"/>
    </row>
    <row r="247" spans="1:8" s="139" customFormat="1" ht="25.5" customHeight="1">
      <c r="A247" s="405" t="s">
        <v>178</v>
      </c>
      <c r="B247" s="365">
        <v>2</v>
      </c>
      <c r="C247" s="329" t="s">
        <v>631</v>
      </c>
      <c r="D247" s="940" t="s">
        <v>232</v>
      </c>
      <c r="E247" s="993">
        <v>1539</v>
      </c>
      <c r="F247" s="654"/>
      <c r="G247" s="651"/>
      <c r="H247" s="652"/>
    </row>
    <row r="248" spans="1:8" s="139" customFormat="1" ht="12.75" customHeight="1">
      <c r="A248" s="405"/>
      <c r="B248" s="365"/>
      <c r="C248" s="346"/>
      <c r="D248" s="940"/>
      <c r="E248" s="993"/>
      <c r="F248" s="938"/>
      <c r="G248" s="939"/>
      <c r="H248" s="652"/>
    </row>
    <row r="249" spans="1:8" s="139" customFormat="1" ht="25.5" customHeight="1">
      <c r="A249" s="405" t="s">
        <v>178</v>
      </c>
      <c r="B249" s="365" t="s">
        <v>192</v>
      </c>
      <c r="C249" s="352" t="s">
        <v>265</v>
      </c>
      <c r="D249" s="940" t="s">
        <v>192</v>
      </c>
      <c r="E249" s="993"/>
      <c r="F249" s="938"/>
      <c r="G249" s="939"/>
      <c r="H249" s="652"/>
    </row>
    <row r="250" spans="1:8" s="139" customFormat="1" ht="25.5" customHeight="1">
      <c r="A250" s="405" t="s">
        <v>178</v>
      </c>
      <c r="B250" s="365"/>
      <c r="C250" s="353" t="s">
        <v>266</v>
      </c>
      <c r="D250" s="940"/>
      <c r="E250" s="993"/>
      <c r="F250" s="938"/>
      <c r="G250" s="939"/>
      <c r="H250" s="652"/>
    </row>
    <row r="251" spans="1:8" s="139" customFormat="1" ht="25.5" customHeight="1">
      <c r="A251" s="405" t="s">
        <v>178</v>
      </c>
      <c r="B251" s="365">
        <v>3</v>
      </c>
      <c r="C251" s="329" t="s">
        <v>571</v>
      </c>
      <c r="D251" s="940" t="s">
        <v>11</v>
      </c>
      <c r="E251" s="993">
        <v>375</v>
      </c>
      <c r="F251" s="654"/>
      <c r="G251" s="651"/>
      <c r="H251" s="652"/>
    </row>
    <row r="252" spans="1:8" s="139" customFormat="1" ht="25.5" customHeight="1">
      <c r="A252" s="405" t="s">
        <v>178</v>
      </c>
      <c r="B252" s="365">
        <v>4</v>
      </c>
      <c r="C252" s="329" t="s">
        <v>806</v>
      </c>
      <c r="D252" s="940" t="s">
        <v>11</v>
      </c>
      <c r="E252" s="993">
        <v>234</v>
      </c>
      <c r="F252" s="654"/>
      <c r="G252" s="651"/>
      <c r="H252" s="652"/>
    </row>
    <row r="253" spans="1:8" s="139" customFormat="1" ht="12.75" customHeight="1">
      <c r="A253" s="405"/>
      <c r="B253" s="365"/>
      <c r="C253" s="346"/>
      <c r="D253" s="940"/>
      <c r="E253" s="993"/>
      <c r="F253" s="938"/>
      <c r="G253" s="939"/>
      <c r="H253" s="652"/>
    </row>
    <row r="254" spans="1:8" s="139" customFormat="1" ht="25.5" customHeight="1">
      <c r="A254" s="405" t="s">
        <v>178</v>
      </c>
      <c r="B254" s="365" t="s">
        <v>192</v>
      </c>
      <c r="C254" s="353" t="s">
        <v>270</v>
      </c>
      <c r="D254" s="940" t="s">
        <v>192</v>
      </c>
      <c r="E254" s="993"/>
      <c r="F254" s="938"/>
      <c r="G254" s="939"/>
      <c r="H254" s="652"/>
    </row>
    <row r="255" spans="1:8" s="139" customFormat="1" ht="25.5" customHeight="1">
      <c r="A255" s="405" t="s">
        <v>178</v>
      </c>
      <c r="B255" s="365">
        <v>5</v>
      </c>
      <c r="C255" s="346" t="s">
        <v>337</v>
      </c>
      <c r="D255" s="940" t="s">
        <v>232</v>
      </c>
      <c r="E255" s="993">
        <v>1500</v>
      </c>
      <c r="F255" s="654"/>
      <c r="G255" s="651"/>
      <c r="H255" s="652"/>
    </row>
    <row r="256" spans="1:8" s="139" customFormat="1" ht="25.5" customHeight="1">
      <c r="A256" s="405" t="s">
        <v>178</v>
      </c>
      <c r="B256" s="365">
        <v>6</v>
      </c>
      <c r="C256" s="329" t="s">
        <v>807</v>
      </c>
      <c r="D256" s="940" t="s">
        <v>232</v>
      </c>
      <c r="E256" s="993">
        <v>2799</v>
      </c>
      <c r="F256" s="654"/>
      <c r="G256" s="651"/>
      <c r="H256" s="652"/>
    </row>
    <row r="257" spans="1:8" s="139" customFormat="1" ht="12.75">
      <c r="A257" s="405"/>
      <c r="B257" s="365"/>
      <c r="C257" s="365"/>
      <c r="D257" s="940"/>
      <c r="E257" s="993"/>
      <c r="F257" s="952"/>
      <c r="G257" s="939"/>
      <c r="H257" s="652"/>
    </row>
    <row r="258" spans="1:8" s="139" customFormat="1" ht="25.5" customHeight="1">
      <c r="A258" s="405" t="s">
        <v>178</v>
      </c>
      <c r="B258" s="365" t="s">
        <v>192</v>
      </c>
      <c r="C258" s="352" t="s">
        <v>268</v>
      </c>
      <c r="D258" s="940" t="s">
        <v>192</v>
      </c>
      <c r="E258" s="993"/>
      <c r="F258" s="938"/>
      <c r="G258" s="939"/>
      <c r="H258" s="652"/>
    </row>
    <row r="259" spans="1:8" s="139" customFormat="1" ht="25.5" customHeight="1">
      <c r="A259" s="405" t="s">
        <v>178</v>
      </c>
      <c r="B259" s="365" t="s">
        <v>192</v>
      </c>
      <c r="C259" s="353" t="s">
        <v>269</v>
      </c>
      <c r="D259" s="940" t="s">
        <v>192</v>
      </c>
      <c r="E259" s="993"/>
      <c r="F259" s="938"/>
      <c r="G259" s="939"/>
      <c r="H259" s="652"/>
    </row>
    <row r="260" spans="1:8" s="139" customFormat="1" ht="38.25" customHeight="1">
      <c r="A260" s="405" t="s">
        <v>178</v>
      </c>
      <c r="B260" s="365">
        <v>7</v>
      </c>
      <c r="C260" s="329" t="s">
        <v>335</v>
      </c>
      <c r="D260" s="940" t="s">
        <v>232</v>
      </c>
      <c r="E260" s="993">
        <v>25</v>
      </c>
      <c r="F260" s="654"/>
      <c r="G260" s="651"/>
      <c r="H260" s="652"/>
    </row>
    <row r="261" spans="1:8" s="139" customFormat="1" ht="38.25" customHeight="1">
      <c r="A261" s="405" t="s">
        <v>178</v>
      </c>
      <c r="B261" s="365">
        <v>8</v>
      </c>
      <c r="C261" s="346" t="s">
        <v>336</v>
      </c>
      <c r="D261" s="940" t="s">
        <v>232</v>
      </c>
      <c r="E261" s="993">
        <v>128</v>
      </c>
      <c r="F261" s="654"/>
      <c r="G261" s="651"/>
      <c r="H261" s="652"/>
    </row>
    <row r="262" spans="1:8" s="139" customFormat="1" ht="25.5" customHeight="1">
      <c r="A262" s="405" t="s">
        <v>178</v>
      </c>
      <c r="B262" s="365">
        <v>9</v>
      </c>
      <c r="C262" s="329" t="s">
        <v>632</v>
      </c>
      <c r="D262" s="940" t="s">
        <v>232</v>
      </c>
      <c r="E262" s="993">
        <v>134</v>
      </c>
      <c r="F262" s="654"/>
      <c r="G262" s="651"/>
      <c r="H262" s="652"/>
    </row>
    <row r="263" spans="1:8" s="139" customFormat="1" ht="51" customHeight="1">
      <c r="A263" s="405" t="s">
        <v>178</v>
      </c>
      <c r="B263" s="365">
        <v>10</v>
      </c>
      <c r="C263" s="329" t="s">
        <v>808</v>
      </c>
      <c r="D263" s="940" t="s">
        <v>267</v>
      </c>
      <c r="E263" s="993">
        <v>149</v>
      </c>
      <c r="F263" s="654"/>
      <c r="G263" s="651"/>
      <c r="H263" s="652"/>
    </row>
    <row r="264" spans="1:8" s="139" customFormat="1" ht="12.75">
      <c r="A264" s="365"/>
      <c r="B264" s="365"/>
      <c r="C264" s="346"/>
      <c r="D264" s="940"/>
      <c r="E264" s="993"/>
      <c r="F264" s="938"/>
      <c r="G264" s="939"/>
      <c r="H264" s="652"/>
    </row>
    <row r="265" spans="1:8" s="139" customFormat="1" ht="25.5" customHeight="1">
      <c r="A265" s="405" t="s">
        <v>178</v>
      </c>
      <c r="B265" s="365" t="s">
        <v>192</v>
      </c>
      <c r="C265" s="353" t="s">
        <v>637</v>
      </c>
      <c r="D265" s="940" t="s">
        <v>192</v>
      </c>
      <c r="E265" s="993"/>
      <c r="F265" s="938"/>
      <c r="G265" s="939"/>
      <c r="H265" s="652"/>
    </row>
    <row r="266" spans="1:8" s="139" customFormat="1" ht="51" customHeight="1">
      <c r="A266" s="405" t="s">
        <v>178</v>
      </c>
      <c r="B266" s="416">
        <v>11</v>
      </c>
      <c r="C266" s="517" t="s">
        <v>638</v>
      </c>
      <c r="D266" s="953" t="s">
        <v>232</v>
      </c>
      <c r="E266" s="999">
        <v>180</v>
      </c>
      <c r="F266" s="654"/>
      <c r="G266" s="651"/>
      <c r="H266" s="652"/>
    </row>
    <row r="267" spans="1:8" s="139" customFormat="1" ht="12.75">
      <c r="A267" s="365"/>
      <c r="B267" s="365"/>
      <c r="C267" s="346"/>
      <c r="D267" s="940"/>
      <c r="E267" s="993"/>
      <c r="F267" s="938"/>
      <c r="G267" s="939"/>
      <c r="H267" s="652"/>
    </row>
    <row r="268" spans="1:8" s="139" customFormat="1" ht="25.5" customHeight="1">
      <c r="A268" s="405" t="s">
        <v>178</v>
      </c>
      <c r="B268" s="365" t="s">
        <v>192</v>
      </c>
      <c r="C268" s="353" t="s">
        <v>634</v>
      </c>
      <c r="D268" s="940" t="s">
        <v>192</v>
      </c>
      <c r="E268" s="993"/>
      <c r="F268" s="938"/>
      <c r="G268" s="939"/>
      <c r="H268" s="652"/>
    </row>
    <row r="269" spans="1:8" s="139" customFormat="1" ht="51" customHeight="1">
      <c r="A269" s="405" t="s">
        <v>178</v>
      </c>
      <c r="B269" s="416">
        <v>12</v>
      </c>
      <c r="C269" s="366" t="s">
        <v>635</v>
      </c>
      <c r="D269" s="953" t="s">
        <v>232</v>
      </c>
      <c r="E269" s="999">
        <v>40</v>
      </c>
      <c r="F269" s="654"/>
      <c r="G269" s="651"/>
      <c r="H269" s="652"/>
    </row>
    <row r="270" spans="1:8" s="139" customFormat="1" ht="12.75">
      <c r="A270" s="365"/>
      <c r="B270" s="365"/>
      <c r="C270" s="346"/>
      <c r="D270" s="940"/>
      <c r="E270" s="993"/>
      <c r="F270" s="938"/>
      <c r="G270" s="939"/>
      <c r="H270" s="652"/>
    </row>
    <row r="271" spans="1:8" s="139" customFormat="1" ht="25.5" customHeight="1">
      <c r="A271" s="405" t="s">
        <v>178</v>
      </c>
      <c r="B271" s="365" t="s">
        <v>192</v>
      </c>
      <c r="C271" s="353" t="s">
        <v>271</v>
      </c>
      <c r="D271" s="940" t="s">
        <v>192</v>
      </c>
      <c r="E271" s="993"/>
      <c r="F271" s="938"/>
      <c r="G271" s="939"/>
      <c r="H271" s="652"/>
    </row>
    <row r="272" spans="1:8" s="139" customFormat="1" ht="25.5" customHeight="1">
      <c r="A272" s="405" t="s">
        <v>178</v>
      </c>
      <c r="B272" s="365">
        <v>13</v>
      </c>
      <c r="C272" s="367" t="s">
        <v>639</v>
      </c>
      <c r="D272" s="940" t="s">
        <v>232</v>
      </c>
      <c r="E272" s="993">
        <v>5</v>
      </c>
      <c r="F272" s="654"/>
      <c r="G272" s="651"/>
      <c r="H272" s="652"/>
    </row>
    <row r="273" spans="1:8" s="139" customFormat="1" ht="38.25" customHeight="1">
      <c r="A273" s="405" t="s">
        <v>178</v>
      </c>
      <c r="B273" s="365">
        <v>14</v>
      </c>
      <c r="C273" s="367" t="s">
        <v>809</v>
      </c>
      <c r="D273" s="940" t="s">
        <v>232</v>
      </c>
      <c r="E273" s="993">
        <v>6</v>
      </c>
      <c r="F273" s="654"/>
      <c r="G273" s="651"/>
      <c r="H273" s="652"/>
    </row>
    <row r="274" spans="1:8" s="139" customFormat="1" ht="12.75">
      <c r="A274" s="365"/>
      <c r="B274" s="365"/>
      <c r="C274" s="346"/>
      <c r="D274" s="940"/>
      <c r="E274" s="993"/>
      <c r="F274" s="938"/>
      <c r="G274" s="939"/>
      <c r="H274" s="652"/>
    </row>
    <row r="275" spans="1:8" s="139" customFormat="1" ht="25.5" customHeight="1">
      <c r="A275" s="405" t="s">
        <v>178</v>
      </c>
      <c r="B275" s="365" t="s">
        <v>192</v>
      </c>
      <c r="C275" s="353" t="s">
        <v>272</v>
      </c>
      <c r="D275" s="940" t="s">
        <v>192</v>
      </c>
      <c r="E275" s="993"/>
      <c r="F275" s="938"/>
      <c r="G275" s="939"/>
      <c r="H275" s="652"/>
    </row>
    <row r="276" spans="1:8" s="139" customFormat="1" ht="38.25" customHeight="1">
      <c r="A276" s="405" t="s">
        <v>178</v>
      </c>
      <c r="B276" s="365">
        <v>15</v>
      </c>
      <c r="C276" s="346" t="s">
        <v>338</v>
      </c>
      <c r="D276" s="940" t="s">
        <v>267</v>
      </c>
      <c r="E276" s="993">
        <v>18</v>
      </c>
      <c r="F276" s="654"/>
      <c r="G276" s="651"/>
      <c r="H276" s="652"/>
    </row>
    <row r="277" spans="1:8" s="139" customFormat="1" ht="38.25" customHeight="1">
      <c r="A277" s="405" t="s">
        <v>178</v>
      </c>
      <c r="B277" s="365">
        <v>16</v>
      </c>
      <c r="C277" s="329" t="s">
        <v>640</v>
      </c>
      <c r="D277" s="940" t="s">
        <v>267</v>
      </c>
      <c r="E277" s="993">
        <v>469</v>
      </c>
      <c r="F277" s="654"/>
      <c r="G277" s="651"/>
      <c r="H277" s="652"/>
    </row>
    <row r="278" spans="1:8" s="139" customFormat="1" ht="12.75" customHeight="1">
      <c r="A278" s="405"/>
      <c r="B278" s="365"/>
      <c r="C278" s="368"/>
      <c r="D278" s="940"/>
      <c r="E278" s="993"/>
      <c r="F278" s="938"/>
      <c r="G278" s="651"/>
      <c r="H278" s="652"/>
    </row>
    <row r="279" spans="1:8" s="339" customFormat="1" ht="25.5" customHeight="1">
      <c r="A279" s="406" t="s">
        <v>178</v>
      </c>
      <c r="B279" s="406"/>
      <c r="C279" s="352" t="s">
        <v>604</v>
      </c>
      <c r="D279" s="929"/>
      <c r="E279" s="989"/>
      <c r="F279" s="954"/>
      <c r="G279" s="930"/>
      <c r="H279" s="652"/>
    </row>
    <row r="280" spans="1:8" s="339" customFormat="1" ht="25.5" customHeight="1">
      <c r="A280" s="406" t="s">
        <v>178</v>
      </c>
      <c r="B280" s="406"/>
      <c r="C280" s="353" t="s">
        <v>605</v>
      </c>
      <c r="D280" s="929"/>
      <c r="E280" s="989"/>
      <c r="F280" s="954"/>
      <c r="G280" s="930"/>
      <c r="H280" s="652"/>
    </row>
    <row r="281" spans="1:8" s="339" customFormat="1" ht="25.5" customHeight="1">
      <c r="A281" s="406" t="s">
        <v>178</v>
      </c>
      <c r="B281" s="406">
        <v>17</v>
      </c>
      <c r="C281" s="369" t="s">
        <v>762</v>
      </c>
      <c r="D281" s="929" t="s">
        <v>10</v>
      </c>
      <c r="E281" s="989">
        <v>1</v>
      </c>
      <c r="F281" s="954">
        <v>25000</v>
      </c>
      <c r="G281" s="651">
        <f>F281*E281</f>
        <v>25000</v>
      </c>
      <c r="H281" s="652"/>
    </row>
    <row r="282" spans="1:8" s="139" customFormat="1" ht="12.75" customHeight="1">
      <c r="A282" s="405"/>
      <c r="B282" s="365"/>
      <c r="C282" s="346"/>
      <c r="D282" s="940"/>
      <c r="E282" s="1000"/>
      <c r="F282" s="938"/>
      <c r="G282" s="948"/>
      <c r="H282" s="652"/>
    </row>
    <row r="283" spans="1:8" s="170" customFormat="1" ht="25.5" customHeight="1" thickBot="1">
      <c r="A283" s="404" t="s">
        <v>178</v>
      </c>
      <c r="B283" s="415"/>
      <c r="C283" s="352" t="s">
        <v>273</v>
      </c>
      <c r="D283" s="949"/>
      <c r="E283" s="997"/>
      <c r="F283" s="938"/>
      <c r="G283" s="950"/>
      <c r="H283" s="652"/>
    </row>
    <row r="284" spans="1:8" s="139" customFormat="1" ht="12.75" customHeight="1" thickTop="1">
      <c r="A284" s="365"/>
      <c r="B284" s="365"/>
      <c r="C284" s="346"/>
      <c r="D284" s="940"/>
      <c r="E284" s="993"/>
      <c r="F284" s="938"/>
      <c r="G284" s="951"/>
      <c r="H284" s="652"/>
    </row>
    <row r="285" spans="1:8" s="139" customFormat="1" ht="25.5" customHeight="1">
      <c r="A285" s="404" t="s">
        <v>180</v>
      </c>
      <c r="B285" s="405"/>
      <c r="C285" s="356" t="s">
        <v>274</v>
      </c>
      <c r="D285" s="75"/>
      <c r="E285" s="992"/>
      <c r="F285" s="938"/>
      <c r="G285" s="939"/>
      <c r="H285" s="652"/>
    </row>
    <row r="286" spans="1:8" s="139" customFormat="1" ht="25.5" customHeight="1">
      <c r="A286" s="405" t="s">
        <v>180</v>
      </c>
      <c r="B286" s="365" t="s">
        <v>192</v>
      </c>
      <c r="C286" s="352" t="s">
        <v>6</v>
      </c>
      <c r="D286" s="940" t="s">
        <v>192</v>
      </c>
      <c r="E286" s="993"/>
      <c r="F286" s="938"/>
      <c r="G286" s="939"/>
      <c r="H286" s="652"/>
    </row>
    <row r="287" spans="1:8" s="139" customFormat="1" ht="51" customHeight="1">
      <c r="A287" s="405" t="s">
        <v>180</v>
      </c>
      <c r="B287" s="365"/>
      <c r="C287" s="346" t="s">
        <v>36</v>
      </c>
      <c r="D287" s="940"/>
      <c r="E287" s="993"/>
      <c r="F287" s="938"/>
      <c r="G287" s="939"/>
      <c r="H287" s="652"/>
    </row>
    <row r="288" spans="1:8" s="139" customFormat="1" ht="12.75" customHeight="1">
      <c r="A288" s="405"/>
      <c r="B288" s="365"/>
      <c r="C288" s="346"/>
      <c r="D288" s="940"/>
      <c r="E288" s="993"/>
      <c r="F288" s="938"/>
      <c r="G288" s="939"/>
      <c r="H288" s="652"/>
    </row>
    <row r="289" spans="1:8" s="139" customFormat="1" ht="25.5" customHeight="1">
      <c r="A289" s="405" t="s">
        <v>180</v>
      </c>
      <c r="B289" s="365" t="s">
        <v>192</v>
      </c>
      <c r="C289" s="352" t="s">
        <v>7</v>
      </c>
      <c r="D289" s="940" t="s">
        <v>192</v>
      </c>
      <c r="E289" s="993"/>
      <c r="F289" s="938"/>
      <c r="G289" s="939"/>
      <c r="H289" s="652"/>
    </row>
    <row r="290" spans="1:8" s="139" customFormat="1" ht="25.5" customHeight="1">
      <c r="A290" s="405" t="s">
        <v>180</v>
      </c>
      <c r="B290" s="365" t="s">
        <v>192</v>
      </c>
      <c r="C290" s="353" t="s">
        <v>275</v>
      </c>
      <c r="D290" s="940" t="s">
        <v>192</v>
      </c>
      <c r="E290" s="993"/>
      <c r="F290" s="938"/>
      <c r="G290" s="939"/>
      <c r="H290" s="652"/>
    </row>
    <row r="291" spans="1:8" s="139" customFormat="1" ht="76.5" customHeight="1">
      <c r="A291" s="405" t="s">
        <v>180</v>
      </c>
      <c r="B291" s="365"/>
      <c r="C291" s="346" t="s">
        <v>276</v>
      </c>
      <c r="D291" s="940"/>
      <c r="E291" s="993"/>
      <c r="F291" s="938"/>
      <c r="G291" s="939"/>
      <c r="H291" s="652"/>
    </row>
    <row r="292" spans="1:8" s="139" customFormat="1" ht="12.75" customHeight="1">
      <c r="A292" s="405"/>
      <c r="B292" s="365"/>
      <c r="C292" s="346"/>
      <c r="D292" s="940"/>
      <c r="E292" s="993"/>
      <c r="F292" s="938"/>
      <c r="G292" s="939"/>
      <c r="H292" s="652"/>
    </row>
    <row r="293" spans="1:8" s="139" customFormat="1" ht="25.5" customHeight="1">
      <c r="A293" s="405" t="s">
        <v>180</v>
      </c>
      <c r="B293" s="365" t="s">
        <v>192</v>
      </c>
      <c r="C293" s="352" t="s">
        <v>277</v>
      </c>
      <c r="D293" s="940" t="s">
        <v>192</v>
      </c>
      <c r="E293" s="993"/>
      <c r="F293" s="938"/>
      <c r="G293" s="939"/>
      <c r="H293" s="652"/>
    </row>
    <row r="294" spans="1:8" s="139" customFormat="1" ht="38.25" customHeight="1">
      <c r="A294" s="405" t="s">
        <v>180</v>
      </c>
      <c r="B294" s="365" t="s">
        <v>192</v>
      </c>
      <c r="C294" s="353" t="s">
        <v>278</v>
      </c>
      <c r="D294" s="940" t="s">
        <v>192</v>
      </c>
      <c r="E294" s="993"/>
      <c r="F294" s="938"/>
      <c r="G294" s="939"/>
      <c r="H294" s="652"/>
    </row>
    <row r="295" spans="1:8" s="139" customFormat="1" ht="25.5" customHeight="1">
      <c r="A295" s="405" t="s">
        <v>180</v>
      </c>
      <c r="B295" s="365">
        <v>1</v>
      </c>
      <c r="C295" s="346" t="s">
        <v>279</v>
      </c>
      <c r="D295" s="940" t="s">
        <v>11</v>
      </c>
      <c r="E295" s="993">
        <v>49</v>
      </c>
      <c r="F295" s="654"/>
      <c r="G295" s="651"/>
      <c r="H295" s="652"/>
    </row>
    <row r="296" spans="1:8" s="139" customFormat="1" ht="25.5" customHeight="1">
      <c r="A296" s="405" t="s">
        <v>180</v>
      </c>
      <c r="B296" s="365">
        <v>2</v>
      </c>
      <c r="C296" s="346" t="s">
        <v>339</v>
      </c>
      <c r="D296" s="940" t="s">
        <v>11</v>
      </c>
      <c r="E296" s="993">
        <v>7</v>
      </c>
      <c r="F296" s="654"/>
      <c r="G296" s="651"/>
      <c r="H296" s="652"/>
    </row>
    <row r="297" spans="1:8" s="139" customFormat="1" ht="12.75" customHeight="1">
      <c r="A297" s="405"/>
      <c r="B297" s="365"/>
      <c r="C297" s="346"/>
      <c r="D297" s="940"/>
      <c r="E297" s="993"/>
      <c r="F297" s="938"/>
      <c r="G297" s="939"/>
      <c r="H297" s="652"/>
    </row>
    <row r="298" spans="1:8" s="139" customFormat="1" ht="63.75" customHeight="1">
      <c r="A298" s="405" t="s">
        <v>180</v>
      </c>
      <c r="B298" s="365"/>
      <c r="C298" s="370" t="s">
        <v>826</v>
      </c>
      <c r="D298" s="940" t="s">
        <v>192</v>
      </c>
      <c r="E298" s="993"/>
      <c r="F298" s="938"/>
      <c r="G298" s="939"/>
      <c r="H298" s="652"/>
    </row>
    <row r="299" spans="1:8" s="139" customFormat="1" ht="38.25" customHeight="1">
      <c r="A299" s="405" t="s">
        <v>180</v>
      </c>
      <c r="B299" s="365">
        <v>3</v>
      </c>
      <c r="C299" s="371" t="s">
        <v>827</v>
      </c>
      <c r="D299" s="940" t="s">
        <v>11</v>
      </c>
      <c r="E299" s="993">
        <v>375</v>
      </c>
      <c r="F299" s="654"/>
      <c r="G299" s="651"/>
      <c r="H299" s="652"/>
    </row>
    <row r="300" spans="1:8" s="139" customFormat="1" ht="12.75" customHeight="1">
      <c r="A300" s="405"/>
      <c r="B300" s="365"/>
      <c r="C300" s="346"/>
      <c r="D300" s="940"/>
      <c r="E300" s="993"/>
      <c r="F300" s="938"/>
      <c r="G300" s="651"/>
      <c r="H300" s="652"/>
    </row>
    <row r="301" spans="1:8" s="139" customFormat="1" ht="51" customHeight="1">
      <c r="A301" s="405" t="s">
        <v>180</v>
      </c>
      <c r="B301" s="365" t="s">
        <v>192</v>
      </c>
      <c r="C301" s="353" t="s">
        <v>759</v>
      </c>
      <c r="D301" s="940" t="s">
        <v>192</v>
      </c>
      <c r="E301" s="993"/>
      <c r="F301" s="938"/>
      <c r="G301" s="939"/>
      <c r="H301" s="944"/>
    </row>
    <row r="302" spans="1:8" s="955" customFormat="1" ht="25.5" customHeight="1">
      <c r="A302" s="405" t="s">
        <v>180</v>
      </c>
      <c r="B302" s="365">
        <v>4</v>
      </c>
      <c r="C302" s="329" t="s">
        <v>760</v>
      </c>
      <c r="D302" s="940" t="s">
        <v>11</v>
      </c>
      <c r="E302" s="993">
        <v>1844</v>
      </c>
      <c r="F302" s="654"/>
      <c r="G302" s="651"/>
      <c r="H302" s="944"/>
    </row>
    <row r="303" spans="1:8" s="139" customFormat="1" ht="12.75" customHeight="1">
      <c r="A303" s="405"/>
      <c r="B303" s="417"/>
      <c r="C303" s="372"/>
      <c r="D303" s="956"/>
      <c r="E303" s="1001"/>
      <c r="F303" s="957"/>
      <c r="G303" s="939"/>
      <c r="H303" s="944"/>
    </row>
    <row r="304" spans="1:8" s="139" customFormat="1" ht="25.5" customHeight="1">
      <c r="A304" s="405" t="s">
        <v>180</v>
      </c>
      <c r="B304" s="365" t="s">
        <v>192</v>
      </c>
      <c r="C304" s="352" t="s">
        <v>280</v>
      </c>
      <c r="D304" s="940" t="s">
        <v>192</v>
      </c>
      <c r="E304" s="993"/>
      <c r="F304" s="938"/>
      <c r="G304" s="939"/>
      <c r="H304" s="944"/>
    </row>
    <row r="305" spans="1:8" s="139" customFormat="1" ht="51" customHeight="1">
      <c r="A305" s="405" t="s">
        <v>180</v>
      </c>
      <c r="B305" s="365" t="s">
        <v>192</v>
      </c>
      <c r="C305" s="353" t="s">
        <v>281</v>
      </c>
      <c r="D305" s="940" t="s">
        <v>192</v>
      </c>
      <c r="E305" s="993"/>
      <c r="F305" s="938"/>
      <c r="G305" s="939"/>
      <c r="H305" s="944"/>
    </row>
    <row r="306" spans="1:8" s="139" customFormat="1" ht="38.25" customHeight="1">
      <c r="A306" s="405" t="s">
        <v>180</v>
      </c>
      <c r="B306" s="365">
        <v>5</v>
      </c>
      <c r="C306" s="329" t="s">
        <v>749</v>
      </c>
      <c r="D306" s="940" t="s">
        <v>232</v>
      </c>
      <c r="E306" s="993">
        <v>494</v>
      </c>
      <c r="F306" s="654"/>
      <c r="G306" s="651"/>
      <c r="H306" s="958"/>
    </row>
    <row r="307" spans="1:8" s="139" customFormat="1" ht="38.25" customHeight="1">
      <c r="A307" s="405" t="s">
        <v>180</v>
      </c>
      <c r="B307" s="365">
        <v>6</v>
      </c>
      <c r="C307" s="329" t="s">
        <v>752</v>
      </c>
      <c r="D307" s="940" t="s">
        <v>232</v>
      </c>
      <c r="E307" s="993">
        <v>189</v>
      </c>
      <c r="F307" s="654"/>
      <c r="G307" s="651"/>
      <c r="H307" s="958"/>
    </row>
    <row r="308" spans="1:8" s="139" customFormat="1" ht="38.25" customHeight="1">
      <c r="A308" s="405" t="s">
        <v>180</v>
      </c>
      <c r="B308" s="365">
        <v>7</v>
      </c>
      <c r="C308" s="329" t="s">
        <v>757</v>
      </c>
      <c r="D308" s="940" t="s">
        <v>232</v>
      </c>
      <c r="E308" s="993">
        <v>73</v>
      </c>
      <c r="F308" s="654"/>
      <c r="G308" s="651"/>
      <c r="H308" s="958"/>
    </row>
    <row r="309" spans="1:8" s="139" customFormat="1" ht="12.75">
      <c r="A309" s="405"/>
      <c r="B309" s="365"/>
      <c r="C309" s="346"/>
      <c r="D309" s="940"/>
      <c r="E309" s="1000"/>
      <c r="F309" s="938"/>
      <c r="G309" s="959"/>
      <c r="H309" s="944"/>
    </row>
    <row r="310" spans="1:8" s="339" customFormat="1" ht="25.5" customHeight="1">
      <c r="A310" s="405" t="s">
        <v>180</v>
      </c>
      <c r="B310" s="406"/>
      <c r="C310" s="352" t="s">
        <v>604</v>
      </c>
      <c r="D310" s="929"/>
      <c r="E310" s="989"/>
      <c r="F310" s="954"/>
      <c r="G310" s="930"/>
      <c r="H310" s="944"/>
    </row>
    <row r="311" spans="1:8" s="339" customFormat="1" ht="25.5" customHeight="1">
      <c r="A311" s="405" t="s">
        <v>180</v>
      </c>
      <c r="B311" s="406"/>
      <c r="C311" s="353" t="s">
        <v>605</v>
      </c>
      <c r="D311" s="929"/>
      <c r="E311" s="989"/>
      <c r="F311" s="954"/>
      <c r="G311" s="930"/>
      <c r="H311" s="944"/>
    </row>
    <row r="312" spans="1:8" s="339" customFormat="1" ht="25.5" customHeight="1">
      <c r="A312" s="405" t="s">
        <v>180</v>
      </c>
      <c r="B312" s="406">
        <v>8</v>
      </c>
      <c r="C312" s="369" t="s">
        <v>758</v>
      </c>
      <c r="D312" s="929" t="s">
        <v>10</v>
      </c>
      <c r="E312" s="989">
        <v>1</v>
      </c>
      <c r="F312" s="954">
        <v>15000</v>
      </c>
      <c r="G312" s="651">
        <f>F312*E312</f>
        <v>15000</v>
      </c>
      <c r="H312" s="944"/>
    </row>
    <row r="313" spans="1:8" s="139" customFormat="1" ht="12.75" customHeight="1">
      <c r="A313" s="405"/>
      <c r="B313" s="365"/>
      <c r="C313" s="346"/>
      <c r="D313" s="940"/>
      <c r="E313" s="993"/>
      <c r="F313" s="938"/>
      <c r="G313" s="948"/>
      <c r="H313" s="944"/>
    </row>
    <row r="314" spans="1:8" s="170" customFormat="1" ht="25.5" customHeight="1" thickBot="1">
      <c r="A314" s="404" t="s">
        <v>180</v>
      </c>
      <c r="B314" s="415"/>
      <c r="C314" s="352" t="s">
        <v>282</v>
      </c>
      <c r="D314" s="949"/>
      <c r="E314" s="997"/>
      <c r="F314" s="938"/>
      <c r="G314" s="950"/>
      <c r="H314" s="944"/>
    </row>
    <row r="315" spans="1:8" s="139" customFormat="1" ht="12.75" customHeight="1" thickTop="1">
      <c r="A315" s="405"/>
      <c r="B315" s="365"/>
      <c r="C315" s="346"/>
      <c r="D315" s="940"/>
      <c r="E315" s="993"/>
      <c r="F315" s="938"/>
      <c r="G315" s="951"/>
      <c r="H315" s="944"/>
    </row>
    <row r="316" spans="1:8" s="139" customFormat="1" ht="25.5" customHeight="1">
      <c r="A316" s="404" t="s">
        <v>182</v>
      </c>
      <c r="B316" s="405"/>
      <c r="C316" s="356" t="s">
        <v>340</v>
      </c>
      <c r="D316" s="75"/>
      <c r="E316" s="992"/>
      <c r="F316" s="938"/>
      <c r="G316" s="939"/>
      <c r="H316" s="944"/>
    </row>
    <row r="317" spans="1:8" s="139" customFormat="1" ht="25.5" customHeight="1">
      <c r="A317" s="405" t="s">
        <v>182</v>
      </c>
      <c r="B317" s="365" t="s">
        <v>192</v>
      </c>
      <c r="C317" s="352" t="s">
        <v>6</v>
      </c>
      <c r="D317" s="940" t="s">
        <v>192</v>
      </c>
      <c r="E317" s="993"/>
      <c r="F317" s="938"/>
      <c r="G317" s="939"/>
      <c r="H317" s="944"/>
    </row>
    <row r="318" spans="1:8" s="139" customFormat="1" ht="51" customHeight="1">
      <c r="A318" s="405" t="s">
        <v>182</v>
      </c>
      <c r="B318" s="365"/>
      <c r="C318" s="346" t="s">
        <v>36</v>
      </c>
      <c r="D318" s="940"/>
      <c r="E318" s="993"/>
      <c r="F318" s="938"/>
      <c r="G318" s="939"/>
      <c r="H318" s="944"/>
    </row>
    <row r="319" spans="1:8" s="139" customFormat="1" ht="12.75" customHeight="1">
      <c r="A319" s="405"/>
      <c r="B319" s="365"/>
      <c r="C319" s="346"/>
      <c r="D319" s="940"/>
      <c r="E319" s="993"/>
      <c r="F319" s="938"/>
      <c r="G319" s="939"/>
      <c r="H319" s="944"/>
    </row>
    <row r="320" spans="1:8" s="139" customFormat="1" ht="25.5" customHeight="1">
      <c r="A320" s="405" t="s">
        <v>182</v>
      </c>
      <c r="B320" s="365" t="s">
        <v>192</v>
      </c>
      <c r="C320" s="352" t="s">
        <v>341</v>
      </c>
      <c r="D320" s="940" t="s">
        <v>192</v>
      </c>
      <c r="E320" s="993"/>
      <c r="F320" s="938"/>
      <c r="G320" s="939"/>
      <c r="H320" s="944"/>
    </row>
    <row r="321" spans="1:8" s="139" customFormat="1" ht="25.5" customHeight="1">
      <c r="A321" s="405" t="s">
        <v>182</v>
      </c>
      <c r="B321" s="365" t="s">
        <v>192</v>
      </c>
      <c r="C321" s="353" t="s">
        <v>342</v>
      </c>
      <c r="D321" s="940" t="s">
        <v>192</v>
      </c>
      <c r="E321" s="993"/>
      <c r="F321" s="938"/>
      <c r="G321" s="939"/>
      <c r="H321" s="944"/>
    </row>
    <row r="322" spans="1:8" s="139" customFormat="1" ht="102" customHeight="1">
      <c r="A322" s="405" t="s">
        <v>182</v>
      </c>
      <c r="B322" s="365" t="s">
        <v>192</v>
      </c>
      <c r="C322" s="515" t="s">
        <v>813</v>
      </c>
      <c r="D322" s="940" t="s">
        <v>192</v>
      </c>
      <c r="E322" s="993"/>
      <c r="F322" s="938"/>
      <c r="G322" s="939"/>
      <c r="H322" s="944"/>
    </row>
    <row r="323" spans="1:8" s="139" customFormat="1" ht="25.5" customHeight="1">
      <c r="A323" s="405" t="s">
        <v>182</v>
      </c>
      <c r="B323" s="365">
        <v>1</v>
      </c>
      <c r="C323" s="364" t="s">
        <v>814</v>
      </c>
      <c r="D323" s="940" t="s">
        <v>11</v>
      </c>
      <c r="E323" s="993">
        <v>1954</v>
      </c>
      <c r="F323" s="960"/>
      <c r="G323" s="651"/>
      <c r="H323" s="944"/>
    </row>
    <row r="324" spans="1:8" s="139" customFormat="1" ht="12.75" customHeight="1">
      <c r="A324" s="405"/>
      <c r="B324" s="365"/>
      <c r="C324" s="329"/>
      <c r="D324" s="940"/>
      <c r="E324" s="993"/>
      <c r="F324" s="938"/>
      <c r="G324" s="939"/>
      <c r="H324" s="944"/>
    </row>
    <row r="325" spans="1:8" s="139" customFormat="1" ht="89.25" customHeight="1">
      <c r="A325" s="405" t="s">
        <v>182</v>
      </c>
      <c r="B325" s="365" t="s">
        <v>192</v>
      </c>
      <c r="C325" s="515" t="s">
        <v>815</v>
      </c>
      <c r="D325" s="940" t="s">
        <v>192</v>
      </c>
      <c r="E325" s="993"/>
      <c r="F325" s="938"/>
      <c r="G325" s="939"/>
      <c r="H325" s="944"/>
    </row>
    <row r="326" spans="1:8" s="139" customFormat="1" ht="25.5" customHeight="1">
      <c r="A326" s="405" t="s">
        <v>182</v>
      </c>
      <c r="B326" s="365">
        <v>2</v>
      </c>
      <c r="C326" s="364" t="s">
        <v>343</v>
      </c>
      <c r="D326" s="940" t="s">
        <v>11</v>
      </c>
      <c r="E326" s="993">
        <v>1051</v>
      </c>
      <c r="F326" s="960"/>
      <c r="G326" s="651"/>
      <c r="H326" s="944"/>
    </row>
    <row r="327" spans="1:8" s="139" customFormat="1" ht="12.75" customHeight="1">
      <c r="A327" s="405"/>
      <c r="B327" s="365"/>
      <c r="C327" s="329"/>
      <c r="D327" s="940"/>
      <c r="E327" s="993"/>
      <c r="F327" s="938"/>
      <c r="G327" s="939"/>
      <c r="H327" s="944"/>
    </row>
    <row r="328" spans="1:8" s="139" customFormat="1" ht="63.75" customHeight="1">
      <c r="A328" s="405" t="s">
        <v>182</v>
      </c>
      <c r="B328" s="365"/>
      <c r="C328" s="374" t="s">
        <v>819</v>
      </c>
      <c r="D328" s="646" t="s">
        <v>192</v>
      </c>
      <c r="E328" s="1002"/>
      <c r="F328" s="957"/>
      <c r="G328" s="651"/>
      <c r="H328" s="944"/>
    </row>
    <row r="329" spans="1:8" s="139" customFormat="1" ht="25.5" customHeight="1">
      <c r="A329" s="405" t="s">
        <v>182</v>
      </c>
      <c r="B329" s="365">
        <v>3</v>
      </c>
      <c r="C329" s="364" t="s">
        <v>820</v>
      </c>
      <c r="D329" s="940" t="s">
        <v>11</v>
      </c>
      <c r="E329" s="993">
        <v>49</v>
      </c>
      <c r="F329" s="960"/>
      <c r="G329" s="651"/>
      <c r="H329" s="944"/>
    </row>
    <row r="330" spans="1:8" s="139" customFormat="1" ht="12.75" customHeight="1">
      <c r="A330" s="405"/>
      <c r="B330" s="365"/>
      <c r="C330" s="329"/>
      <c r="D330" s="940"/>
      <c r="E330" s="993"/>
      <c r="F330" s="938"/>
      <c r="G330" s="939"/>
      <c r="H330" s="944"/>
    </row>
    <row r="331" spans="1:8" s="139" customFormat="1" ht="63.75" customHeight="1">
      <c r="A331" s="405" t="s">
        <v>182</v>
      </c>
      <c r="B331" s="365"/>
      <c r="C331" s="375" t="s">
        <v>821</v>
      </c>
      <c r="D331" s="646"/>
      <c r="E331" s="1002"/>
      <c r="F331" s="957"/>
      <c r="G331" s="651"/>
      <c r="H331" s="944"/>
    </row>
    <row r="332" spans="1:8" s="139" customFormat="1" ht="25.5" customHeight="1">
      <c r="A332" s="405" t="s">
        <v>182</v>
      </c>
      <c r="B332" s="365">
        <v>4</v>
      </c>
      <c r="C332" s="508" t="s">
        <v>822</v>
      </c>
      <c r="D332" s="940" t="s">
        <v>232</v>
      </c>
      <c r="E332" s="993">
        <v>94</v>
      </c>
      <c r="F332" s="960"/>
      <c r="G332" s="651"/>
      <c r="H332" s="944"/>
    </row>
    <row r="333" spans="1:8" s="139" customFormat="1" ht="25.5" customHeight="1">
      <c r="A333" s="405" t="s">
        <v>182</v>
      </c>
      <c r="B333" s="365">
        <v>5</v>
      </c>
      <c r="C333" s="346" t="s">
        <v>344</v>
      </c>
      <c r="D333" s="940" t="s">
        <v>232</v>
      </c>
      <c r="E333" s="993">
        <v>140</v>
      </c>
      <c r="F333" s="960"/>
      <c r="G333" s="651"/>
      <c r="H333" s="944"/>
    </row>
    <row r="334" spans="1:8" s="139" customFormat="1" ht="25.5" customHeight="1">
      <c r="A334" s="405" t="s">
        <v>182</v>
      </c>
      <c r="B334" s="365">
        <v>6</v>
      </c>
      <c r="C334" s="346" t="s">
        <v>345</v>
      </c>
      <c r="D334" s="940" t="s">
        <v>232</v>
      </c>
      <c r="E334" s="993">
        <v>31</v>
      </c>
      <c r="F334" s="960"/>
      <c r="G334" s="651"/>
      <c r="H334" s="944"/>
    </row>
    <row r="335" spans="1:8" s="139" customFormat="1" ht="25.5" customHeight="1">
      <c r="A335" s="405" t="s">
        <v>182</v>
      </c>
      <c r="B335" s="365">
        <v>7</v>
      </c>
      <c r="C335" s="376" t="s">
        <v>574</v>
      </c>
      <c r="D335" s="646" t="s">
        <v>232</v>
      </c>
      <c r="E335" s="993">
        <v>39</v>
      </c>
      <c r="F335" s="960"/>
      <c r="G335" s="651"/>
      <c r="H335" s="944"/>
    </row>
    <row r="336" spans="1:8" s="139" customFormat="1" ht="25.5" customHeight="1">
      <c r="A336" s="405" t="s">
        <v>182</v>
      </c>
      <c r="B336" s="365">
        <v>8</v>
      </c>
      <c r="C336" s="376" t="s">
        <v>626</v>
      </c>
      <c r="D336" s="646" t="s">
        <v>232</v>
      </c>
      <c r="E336" s="993">
        <v>31</v>
      </c>
      <c r="F336" s="960"/>
      <c r="G336" s="651"/>
      <c r="H336" s="944"/>
    </row>
    <row r="337" spans="1:8" s="139" customFormat="1" ht="25.5" customHeight="1">
      <c r="A337" s="405" t="s">
        <v>182</v>
      </c>
      <c r="B337" s="365">
        <v>9</v>
      </c>
      <c r="C337" s="376" t="s">
        <v>572</v>
      </c>
      <c r="D337" s="646" t="s">
        <v>232</v>
      </c>
      <c r="E337" s="993">
        <v>76</v>
      </c>
      <c r="F337" s="960"/>
      <c r="G337" s="651"/>
      <c r="H337" s="944"/>
    </row>
    <row r="338" spans="1:8" s="139" customFormat="1" ht="25.5" customHeight="1">
      <c r="A338" s="405" t="s">
        <v>182</v>
      </c>
      <c r="B338" s="365">
        <v>10</v>
      </c>
      <c r="C338" s="376" t="s">
        <v>573</v>
      </c>
      <c r="D338" s="646" t="s">
        <v>232</v>
      </c>
      <c r="E338" s="993">
        <v>76</v>
      </c>
      <c r="F338" s="960"/>
      <c r="G338" s="651"/>
      <c r="H338" s="944"/>
    </row>
    <row r="339" spans="1:8" s="139" customFormat="1" ht="12.75" customHeight="1">
      <c r="A339" s="405"/>
      <c r="B339" s="365"/>
      <c r="C339" s="346"/>
      <c r="D339" s="940"/>
      <c r="E339" s="993"/>
      <c r="F339" s="938"/>
      <c r="G339" s="939"/>
      <c r="H339" s="944"/>
    </row>
    <row r="340" spans="1:8" s="139" customFormat="1" ht="51" customHeight="1">
      <c r="A340" s="405" t="s">
        <v>182</v>
      </c>
      <c r="B340" s="365" t="s">
        <v>192</v>
      </c>
      <c r="C340" s="353" t="s">
        <v>346</v>
      </c>
      <c r="D340" s="940" t="s">
        <v>192</v>
      </c>
      <c r="E340" s="993"/>
      <c r="F340" s="938"/>
      <c r="G340" s="939"/>
      <c r="H340" s="944"/>
    </row>
    <row r="341" spans="1:8" s="139" customFormat="1" ht="38.25" customHeight="1">
      <c r="A341" s="405" t="s">
        <v>182</v>
      </c>
      <c r="B341" s="365">
        <v>11</v>
      </c>
      <c r="C341" s="329" t="s">
        <v>823</v>
      </c>
      <c r="D341" s="940" t="s">
        <v>232</v>
      </c>
      <c r="E341" s="993">
        <v>76</v>
      </c>
      <c r="F341" s="960"/>
      <c r="G341" s="651"/>
      <c r="H341" s="944"/>
    </row>
    <row r="342" spans="1:8" s="139" customFormat="1" ht="25.5" customHeight="1">
      <c r="A342" s="405" t="s">
        <v>182</v>
      </c>
      <c r="B342" s="365">
        <v>12</v>
      </c>
      <c r="C342" s="329" t="s">
        <v>824</v>
      </c>
      <c r="D342" s="940" t="s">
        <v>267</v>
      </c>
      <c r="E342" s="993">
        <v>6</v>
      </c>
      <c r="F342" s="960"/>
      <c r="G342" s="651"/>
      <c r="H342" s="944"/>
    </row>
    <row r="343" spans="1:8" s="139" customFormat="1" ht="38.25" customHeight="1">
      <c r="A343" s="405" t="s">
        <v>182</v>
      </c>
      <c r="B343" s="365">
        <v>13</v>
      </c>
      <c r="C343" s="329" t="s">
        <v>825</v>
      </c>
      <c r="D343" s="940" t="s">
        <v>232</v>
      </c>
      <c r="E343" s="993">
        <v>19</v>
      </c>
      <c r="F343" s="960"/>
      <c r="G343" s="651"/>
      <c r="H343" s="944"/>
    </row>
    <row r="344" spans="1:8" s="139" customFormat="1" ht="25.5" customHeight="1">
      <c r="A344" s="405" t="s">
        <v>182</v>
      </c>
      <c r="B344" s="365">
        <v>14</v>
      </c>
      <c r="C344" s="346" t="s">
        <v>347</v>
      </c>
      <c r="D344" s="940" t="s">
        <v>348</v>
      </c>
      <c r="E344" s="993">
        <v>12</v>
      </c>
      <c r="F344" s="960"/>
      <c r="G344" s="651"/>
      <c r="H344" s="944"/>
    </row>
    <row r="345" spans="1:8" s="139" customFormat="1" ht="25.5" customHeight="1">
      <c r="A345" s="405" t="s">
        <v>182</v>
      </c>
      <c r="B345" s="365">
        <v>15</v>
      </c>
      <c r="C345" s="346" t="s">
        <v>349</v>
      </c>
      <c r="D345" s="940" t="s">
        <v>348</v>
      </c>
      <c r="E345" s="993">
        <v>6</v>
      </c>
      <c r="F345" s="960"/>
      <c r="G345" s="651"/>
      <c r="H345" s="944"/>
    </row>
    <row r="346" spans="1:8" s="139" customFormat="1" ht="12.75" customHeight="1">
      <c r="A346" s="405"/>
      <c r="B346" s="365"/>
      <c r="C346" s="346"/>
      <c r="D346" s="940"/>
      <c r="E346" s="993"/>
      <c r="F346" s="938"/>
      <c r="G346" s="939"/>
      <c r="H346" s="944"/>
    </row>
    <row r="347" spans="1:8" s="139" customFormat="1" ht="25.5" customHeight="1">
      <c r="A347" s="405" t="s">
        <v>182</v>
      </c>
      <c r="B347" s="365" t="s">
        <v>192</v>
      </c>
      <c r="C347" s="352" t="s">
        <v>350</v>
      </c>
      <c r="D347" s="940" t="s">
        <v>192</v>
      </c>
      <c r="E347" s="993"/>
      <c r="F347" s="938"/>
      <c r="G347" s="939"/>
      <c r="H347" s="944"/>
    </row>
    <row r="348" spans="1:8" s="139" customFormat="1" ht="89.25" customHeight="1">
      <c r="A348" s="405" t="s">
        <v>182</v>
      </c>
      <c r="B348" s="365" t="s">
        <v>192</v>
      </c>
      <c r="C348" s="373" t="s">
        <v>817</v>
      </c>
      <c r="D348" s="940" t="s">
        <v>192</v>
      </c>
      <c r="E348" s="993"/>
      <c r="F348" s="938"/>
      <c r="G348" s="939"/>
      <c r="H348" s="944"/>
    </row>
    <row r="349" spans="1:8" s="139" customFormat="1" ht="25.5" customHeight="1">
      <c r="A349" s="405" t="s">
        <v>182</v>
      </c>
      <c r="B349" s="365">
        <v>16</v>
      </c>
      <c r="C349" s="364" t="s">
        <v>816</v>
      </c>
      <c r="D349" s="940" t="s">
        <v>11</v>
      </c>
      <c r="E349" s="993">
        <v>1954</v>
      </c>
      <c r="F349" s="960"/>
      <c r="G349" s="651"/>
      <c r="H349" s="944"/>
    </row>
    <row r="350" spans="1:8" s="170" customFormat="1" ht="12.75">
      <c r="A350" s="425"/>
      <c r="B350" s="406"/>
      <c r="C350" s="386"/>
      <c r="D350" s="949"/>
      <c r="E350" s="997"/>
      <c r="F350" s="938"/>
      <c r="G350" s="939"/>
      <c r="H350" s="944"/>
    </row>
    <row r="351" spans="1:8" s="139" customFormat="1" ht="25.5" customHeight="1">
      <c r="A351" s="405" t="s">
        <v>182</v>
      </c>
      <c r="B351" s="365"/>
      <c r="C351" s="387" t="s">
        <v>832</v>
      </c>
      <c r="D351" s="940"/>
      <c r="E351" s="993"/>
      <c r="F351" s="938"/>
      <c r="G351" s="948"/>
      <c r="H351" s="944"/>
    </row>
    <row r="352" spans="1:8" s="139" customFormat="1" ht="25.5" customHeight="1">
      <c r="A352" s="405" t="s">
        <v>182</v>
      </c>
      <c r="B352" s="365"/>
      <c r="C352" s="387" t="s">
        <v>186</v>
      </c>
      <c r="D352" s="940"/>
      <c r="E352" s="993"/>
      <c r="F352" s="938"/>
      <c r="G352" s="948"/>
      <c r="H352" s="944"/>
    </row>
    <row r="353" spans="1:8" s="139" customFormat="1" ht="25.5" customHeight="1">
      <c r="A353" s="429" t="s">
        <v>182</v>
      </c>
      <c r="B353" s="365">
        <v>17</v>
      </c>
      <c r="C353" s="381" t="s">
        <v>833</v>
      </c>
      <c r="D353" s="961" t="s">
        <v>10</v>
      </c>
      <c r="E353" s="993">
        <v>1</v>
      </c>
      <c r="F353" s="962">
        <v>90000</v>
      </c>
      <c r="G353" s="651">
        <f>F353*E353</f>
        <v>90000</v>
      </c>
      <c r="H353" s="963"/>
    </row>
    <row r="354" spans="1:8" s="139" customFormat="1" ht="25.5" customHeight="1">
      <c r="A354" s="429" t="s">
        <v>182</v>
      </c>
      <c r="B354" s="365">
        <v>18</v>
      </c>
      <c r="C354" s="445" t="s">
        <v>305</v>
      </c>
      <c r="D354" s="961" t="s">
        <v>10</v>
      </c>
      <c r="E354" s="993">
        <v>1</v>
      </c>
      <c r="F354" s="962"/>
      <c r="G354" s="651"/>
      <c r="H354" s="963"/>
    </row>
    <row r="355" spans="1:8" s="139" customFormat="1" ht="25.5" customHeight="1">
      <c r="A355" s="429" t="s">
        <v>182</v>
      </c>
      <c r="B355" s="365">
        <v>19</v>
      </c>
      <c r="C355" s="444" t="s">
        <v>362</v>
      </c>
      <c r="D355" s="961" t="s">
        <v>10</v>
      </c>
      <c r="E355" s="993">
        <v>1</v>
      </c>
      <c r="F355" s="962"/>
      <c r="G355" s="651"/>
      <c r="H355" s="963"/>
    </row>
    <row r="356" spans="1:8" s="139" customFormat="1" ht="12.75">
      <c r="A356" s="405"/>
      <c r="B356" s="365"/>
      <c r="C356" s="346"/>
      <c r="D356" s="940"/>
      <c r="E356" s="1000"/>
      <c r="F356" s="938"/>
      <c r="G356" s="959"/>
      <c r="H356" s="944"/>
    </row>
    <row r="357" spans="1:8" s="339" customFormat="1" ht="25.5" customHeight="1">
      <c r="A357" s="406" t="s">
        <v>182</v>
      </c>
      <c r="B357" s="406"/>
      <c r="C357" s="352" t="s">
        <v>604</v>
      </c>
      <c r="D357" s="929"/>
      <c r="E357" s="989"/>
      <c r="F357" s="954"/>
      <c r="G357" s="930"/>
      <c r="H357" s="944"/>
    </row>
    <row r="358" spans="1:8" s="339" customFormat="1" ht="25.5" customHeight="1">
      <c r="A358" s="406" t="s">
        <v>182</v>
      </c>
      <c r="B358" s="406"/>
      <c r="C358" s="353" t="s">
        <v>605</v>
      </c>
      <c r="D358" s="929"/>
      <c r="E358" s="989"/>
      <c r="F358" s="954"/>
      <c r="G358" s="930"/>
      <c r="H358" s="944"/>
    </row>
    <row r="359" spans="1:8" s="339" customFormat="1" ht="25.5" customHeight="1">
      <c r="A359" s="406" t="s">
        <v>182</v>
      </c>
      <c r="B359" s="406">
        <v>20</v>
      </c>
      <c r="C359" s="369" t="s">
        <v>818</v>
      </c>
      <c r="D359" s="929" t="s">
        <v>10</v>
      </c>
      <c r="E359" s="989">
        <v>1</v>
      </c>
      <c r="F359" s="954">
        <v>25000</v>
      </c>
      <c r="G359" s="651">
        <f>F359*E359</f>
        <v>25000</v>
      </c>
      <c r="H359" s="944"/>
    </row>
    <row r="360" spans="1:8" s="139" customFormat="1" ht="12.75" customHeight="1">
      <c r="A360" s="405"/>
      <c r="B360" s="365"/>
      <c r="C360" s="346"/>
      <c r="D360" s="940"/>
      <c r="E360" s="993"/>
      <c r="F360" s="938"/>
      <c r="G360" s="948"/>
      <c r="H360" s="944"/>
    </row>
    <row r="361" spans="1:8" s="170" customFormat="1" ht="25.5" customHeight="1" thickBot="1">
      <c r="A361" s="404" t="s">
        <v>182</v>
      </c>
      <c r="B361" s="415"/>
      <c r="C361" s="352" t="s">
        <v>351</v>
      </c>
      <c r="D361" s="949"/>
      <c r="E361" s="997"/>
      <c r="F361" s="938"/>
      <c r="G361" s="950"/>
      <c r="H361" s="944"/>
    </row>
    <row r="362" spans="1:8" s="139" customFormat="1" ht="12.75" customHeight="1" thickTop="1">
      <c r="A362" s="365"/>
      <c r="B362" s="365"/>
      <c r="C362" s="346"/>
      <c r="D362" s="940"/>
      <c r="E362" s="993"/>
      <c r="F362" s="938"/>
      <c r="G362" s="951"/>
      <c r="H362" s="944"/>
    </row>
    <row r="363" spans="1:8" s="139" customFormat="1" ht="25.5" customHeight="1">
      <c r="A363" s="404" t="s">
        <v>183</v>
      </c>
      <c r="B363" s="405"/>
      <c r="C363" s="356" t="s">
        <v>352</v>
      </c>
      <c r="D363" s="75"/>
      <c r="E363" s="992"/>
      <c r="F363" s="938"/>
      <c r="G363" s="939"/>
      <c r="H363" s="944"/>
    </row>
    <row r="364" spans="1:8" s="139" customFormat="1" ht="25.5" customHeight="1">
      <c r="A364" s="405" t="s">
        <v>183</v>
      </c>
      <c r="B364" s="365" t="s">
        <v>192</v>
      </c>
      <c r="C364" s="352" t="s">
        <v>6</v>
      </c>
      <c r="D364" s="75"/>
      <c r="E364" s="992"/>
      <c r="F364" s="938"/>
      <c r="G364" s="939"/>
      <c r="H364" s="944"/>
    </row>
    <row r="365" spans="1:8" s="139" customFormat="1" ht="51" customHeight="1">
      <c r="A365" s="405" t="s">
        <v>183</v>
      </c>
      <c r="B365" s="365"/>
      <c r="C365" s="346" t="s">
        <v>36</v>
      </c>
      <c r="D365" s="75"/>
      <c r="E365" s="992"/>
      <c r="F365" s="938"/>
      <c r="G365" s="939"/>
      <c r="H365" s="944"/>
    </row>
    <row r="366" spans="1:8" s="139" customFormat="1" ht="12.75">
      <c r="A366" s="405"/>
      <c r="B366" s="365"/>
      <c r="C366" s="346"/>
      <c r="D366" s="75"/>
      <c r="E366" s="992"/>
      <c r="F366" s="938"/>
      <c r="G366" s="939"/>
      <c r="H366" s="944"/>
    </row>
    <row r="367" spans="1:8" s="139" customFormat="1" ht="25.5" customHeight="1">
      <c r="A367" s="405" t="s">
        <v>183</v>
      </c>
      <c r="B367" s="418"/>
      <c r="C367" s="377" t="s">
        <v>7</v>
      </c>
      <c r="D367" s="75"/>
      <c r="E367" s="992"/>
      <c r="F367" s="938"/>
      <c r="G367" s="939"/>
      <c r="H367" s="944"/>
    </row>
    <row r="368" spans="1:8" s="139" customFormat="1" ht="25.5" customHeight="1">
      <c r="A368" s="405" t="s">
        <v>183</v>
      </c>
      <c r="B368" s="419"/>
      <c r="C368" s="348" t="s">
        <v>353</v>
      </c>
      <c r="D368" s="75"/>
      <c r="E368" s="992"/>
      <c r="F368" s="938"/>
      <c r="G368" s="939"/>
      <c r="H368" s="944"/>
    </row>
    <row r="369" spans="1:8" s="139" customFormat="1" ht="63.75" customHeight="1">
      <c r="A369" s="405" t="s">
        <v>183</v>
      </c>
      <c r="B369" s="419"/>
      <c r="C369" s="347" t="s">
        <v>194</v>
      </c>
      <c r="D369" s="75"/>
      <c r="E369" s="992"/>
      <c r="F369" s="938"/>
      <c r="G369" s="939"/>
      <c r="H369" s="944"/>
    </row>
    <row r="370" spans="1:8" s="139" customFormat="1" ht="12.75">
      <c r="A370" s="420"/>
      <c r="B370" s="419"/>
      <c r="C370" s="378"/>
      <c r="D370" s="75"/>
      <c r="E370" s="992"/>
      <c r="F370" s="938"/>
      <c r="G370" s="939"/>
      <c r="H370" s="944"/>
    </row>
    <row r="371" spans="1:8" s="139" customFormat="1" ht="25.5" customHeight="1">
      <c r="A371" s="405" t="s">
        <v>183</v>
      </c>
      <c r="B371" s="419"/>
      <c r="C371" s="379" t="s">
        <v>354</v>
      </c>
      <c r="D371" s="75"/>
      <c r="E371" s="992"/>
      <c r="F371" s="938"/>
      <c r="G371" s="939"/>
      <c r="H371" s="944"/>
    </row>
    <row r="372" spans="1:8" s="139" customFormat="1" ht="38.25" customHeight="1">
      <c r="A372" s="405" t="s">
        <v>183</v>
      </c>
      <c r="B372" s="419"/>
      <c r="C372" s="380" t="s">
        <v>623</v>
      </c>
      <c r="D372" s="75"/>
      <c r="E372" s="992"/>
      <c r="F372" s="938"/>
      <c r="G372" s="939"/>
      <c r="H372" s="944"/>
    </row>
    <row r="373" spans="1:8" s="139" customFormat="1" ht="38.25" customHeight="1">
      <c r="A373" s="405" t="s">
        <v>183</v>
      </c>
      <c r="B373" s="419"/>
      <c r="C373" s="380" t="s">
        <v>355</v>
      </c>
      <c r="D373" s="75"/>
      <c r="E373" s="992"/>
      <c r="F373" s="938"/>
      <c r="G373" s="939"/>
      <c r="H373" s="944"/>
    </row>
    <row r="374" spans="1:8" s="139" customFormat="1" ht="12.75">
      <c r="A374" s="420"/>
      <c r="B374" s="419"/>
      <c r="C374" s="378"/>
      <c r="D374" s="75"/>
      <c r="E374" s="992"/>
      <c r="F374" s="938"/>
      <c r="G374" s="939"/>
      <c r="H374" s="944"/>
    </row>
    <row r="375" spans="1:8" s="139" customFormat="1" ht="25.5" customHeight="1">
      <c r="A375" s="405" t="s">
        <v>183</v>
      </c>
      <c r="B375" s="419"/>
      <c r="C375" s="379" t="s">
        <v>356</v>
      </c>
      <c r="D375" s="75"/>
      <c r="E375" s="992"/>
      <c r="F375" s="938"/>
      <c r="G375" s="939"/>
      <c r="H375" s="944"/>
    </row>
    <row r="376" spans="1:8" s="139" customFormat="1" ht="38.25" customHeight="1">
      <c r="A376" s="405" t="s">
        <v>183</v>
      </c>
      <c r="B376" s="419"/>
      <c r="C376" s="380" t="s">
        <v>357</v>
      </c>
      <c r="D376" s="75"/>
      <c r="E376" s="1003"/>
      <c r="F376" s="938"/>
      <c r="G376" s="939"/>
      <c r="H376" s="944"/>
    </row>
    <row r="377" spans="1:8" s="139" customFormat="1" ht="12.75" customHeight="1">
      <c r="A377" s="75"/>
      <c r="B377" s="75"/>
      <c r="C377" s="75"/>
      <c r="D377" s="75"/>
      <c r="E377" s="1003"/>
      <c r="F377" s="938"/>
      <c r="G377" s="939"/>
      <c r="H377" s="944"/>
    </row>
    <row r="378" spans="1:8" s="513" customFormat="1" ht="25.5" customHeight="1">
      <c r="A378" s="507" t="s">
        <v>183</v>
      </c>
      <c r="B378" s="509"/>
      <c r="C378" s="510" t="s">
        <v>828</v>
      </c>
      <c r="D378" s="964" t="s">
        <v>192</v>
      </c>
      <c r="E378" s="1004"/>
      <c r="F378" s="965"/>
      <c r="G378" s="966"/>
      <c r="H378" s="967"/>
    </row>
    <row r="379" spans="1:8" s="513" customFormat="1" ht="63.75" customHeight="1">
      <c r="A379" s="507" t="s">
        <v>183</v>
      </c>
      <c r="B379" s="509"/>
      <c r="C379" s="511" t="s">
        <v>829</v>
      </c>
      <c r="D379" s="964" t="s">
        <v>192</v>
      </c>
      <c r="E379" s="1004"/>
      <c r="F379" s="965"/>
      <c r="G379" s="966"/>
      <c r="H379" s="967"/>
    </row>
    <row r="380" spans="1:8" s="513" customFormat="1" ht="25.5" customHeight="1">
      <c r="A380" s="507" t="s">
        <v>183</v>
      </c>
      <c r="B380" s="509">
        <v>1</v>
      </c>
      <c r="C380" s="512" t="s">
        <v>830</v>
      </c>
      <c r="D380" s="964" t="s">
        <v>267</v>
      </c>
      <c r="E380" s="1004">
        <v>3</v>
      </c>
      <c r="F380" s="965"/>
      <c r="G380" s="651"/>
      <c r="H380" s="967"/>
    </row>
    <row r="381" spans="1:8" s="139" customFormat="1" ht="12.75" customHeight="1">
      <c r="A381" s="421"/>
      <c r="B381" s="422"/>
      <c r="C381" s="382"/>
      <c r="D381" s="968"/>
      <c r="E381" s="1005"/>
      <c r="F381" s="969"/>
      <c r="G381" s="959"/>
      <c r="H381" s="944"/>
    </row>
    <row r="382" spans="1:8" s="170" customFormat="1" ht="25.5" customHeight="1" thickBot="1">
      <c r="A382" s="404" t="s">
        <v>183</v>
      </c>
      <c r="B382" s="415"/>
      <c r="C382" s="352" t="s">
        <v>358</v>
      </c>
      <c r="D382" s="949"/>
      <c r="E382" s="997"/>
      <c r="F382" s="938"/>
      <c r="G382" s="950"/>
      <c r="H382" s="944"/>
    </row>
    <row r="383" spans="1:8" s="139" customFormat="1" ht="12.75" customHeight="1" thickTop="1">
      <c r="A383" s="365"/>
      <c r="B383" s="365"/>
      <c r="C383" s="383"/>
      <c r="D383" s="940"/>
      <c r="E383" s="993"/>
      <c r="F383" s="938"/>
      <c r="G383" s="951"/>
      <c r="H383" s="944"/>
    </row>
    <row r="384" spans="1:8" s="139" customFormat="1" ht="25.5" customHeight="1">
      <c r="A384" s="404" t="s">
        <v>621</v>
      </c>
      <c r="B384" s="405"/>
      <c r="C384" s="356" t="s">
        <v>359</v>
      </c>
      <c r="D384" s="75"/>
      <c r="E384" s="992"/>
      <c r="F384" s="938"/>
      <c r="G384" s="939"/>
      <c r="H384" s="944"/>
    </row>
    <row r="385" spans="1:8" s="139" customFormat="1" ht="25.5" customHeight="1">
      <c r="A385" s="405" t="s">
        <v>621</v>
      </c>
      <c r="B385" s="365" t="s">
        <v>192</v>
      </c>
      <c r="C385" s="352" t="s">
        <v>6</v>
      </c>
      <c r="D385" s="940" t="s">
        <v>192</v>
      </c>
      <c r="E385" s="993"/>
      <c r="F385" s="938"/>
      <c r="G385" s="939"/>
      <c r="H385" s="944"/>
    </row>
    <row r="386" spans="1:8" s="139" customFormat="1" ht="51" customHeight="1">
      <c r="A386" s="405" t="s">
        <v>621</v>
      </c>
      <c r="B386" s="365"/>
      <c r="C386" s="346" t="s">
        <v>36</v>
      </c>
      <c r="D386" s="940"/>
      <c r="E386" s="993"/>
      <c r="F386" s="938"/>
      <c r="G386" s="939"/>
      <c r="H386" s="944"/>
    </row>
    <row r="387" spans="1:8" s="139" customFormat="1" ht="12.75" customHeight="1">
      <c r="A387" s="405"/>
      <c r="B387" s="365"/>
      <c r="C387" s="346"/>
      <c r="D387" s="940"/>
      <c r="E387" s="993"/>
      <c r="F387" s="938"/>
      <c r="G387" s="939"/>
      <c r="H387" s="944"/>
    </row>
    <row r="388" spans="1:8" s="139" customFormat="1" ht="25.5" customHeight="1">
      <c r="A388" s="405" t="s">
        <v>621</v>
      </c>
      <c r="B388" s="365" t="s">
        <v>192</v>
      </c>
      <c r="C388" s="352" t="s">
        <v>7</v>
      </c>
      <c r="D388" s="940" t="s">
        <v>192</v>
      </c>
      <c r="E388" s="993"/>
      <c r="F388" s="938"/>
      <c r="G388" s="939"/>
      <c r="H388" s="944"/>
    </row>
    <row r="389" spans="1:8" s="139" customFormat="1" ht="25.5" customHeight="1">
      <c r="A389" s="405" t="s">
        <v>621</v>
      </c>
      <c r="B389" s="365" t="s">
        <v>192</v>
      </c>
      <c r="C389" s="353" t="s">
        <v>360</v>
      </c>
      <c r="D389" s="940" t="s">
        <v>192</v>
      </c>
      <c r="E389" s="993"/>
      <c r="F389" s="938"/>
      <c r="G389" s="939"/>
      <c r="H389" s="944"/>
    </row>
    <row r="390" spans="1:8" s="139" customFormat="1" ht="89.25" customHeight="1">
      <c r="A390" s="405" t="s">
        <v>621</v>
      </c>
      <c r="B390" s="365"/>
      <c r="C390" s="385" t="s">
        <v>361</v>
      </c>
      <c r="D390" s="940"/>
      <c r="E390" s="993"/>
      <c r="F390" s="938"/>
      <c r="G390" s="939"/>
      <c r="H390" s="944"/>
    </row>
    <row r="391" spans="1:8" s="139" customFormat="1" ht="12.75" customHeight="1">
      <c r="A391" s="405"/>
      <c r="B391" s="365"/>
      <c r="C391" s="346"/>
      <c r="D391" s="940"/>
      <c r="E391" s="993"/>
      <c r="F391" s="938"/>
      <c r="G391" s="939"/>
      <c r="H391" s="944"/>
    </row>
    <row r="392" spans="1:8" s="139" customFormat="1" ht="25.5" customHeight="1">
      <c r="A392" s="405" t="s">
        <v>621</v>
      </c>
      <c r="B392" s="365" t="s">
        <v>192</v>
      </c>
      <c r="C392" s="352" t="s">
        <v>359</v>
      </c>
      <c r="D392" s="940" t="s">
        <v>192</v>
      </c>
      <c r="E392" s="993"/>
      <c r="F392" s="938"/>
      <c r="G392" s="939"/>
      <c r="H392" s="944"/>
    </row>
    <row r="393" spans="1:8" s="139" customFormat="1" ht="38.25" customHeight="1">
      <c r="A393" s="405" t="s">
        <v>621</v>
      </c>
      <c r="B393" s="365"/>
      <c r="C393" s="353" t="s">
        <v>603</v>
      </c>
      <c r="D393" s="940"/>
      <c r="E393" s="993"/>
      <c r="F393" s="938"/>
      <c r="G393" s="939"/>
      <c r="H393" s="944"/>
    </row>
    <row r="394" spans="1:8" s="139" customFormat="1" ht="38.25" customHeight="1">
      <c r="A394" s="405" t="s">
        <v>621</v>
      </c>
      <c r="B394" s="365">
        <v>1</v>
      </c>
      <c r="C394" s="329" t="s">
        <v>831</v>
      </c>
      <c r="D394" s="940" t="s">
        <v>10</v>
      </c>
      <c r="E394" s="993">
        <v>1</v>
      </c>
      <c r="F394" s="938">
        <v>15000</v>
      </c>
      <c r="G394" s="651">
        <f>F394*E394</f>
        <v>15000</v>
      </c>
      <c r="H394" s="944"/>
    </row>
    <row r="395" spans="1:8" s="139" customFormat="1" ht="25.5" customHeight="1">
      <c r="A395" s="405" t="s">
        <v>621</v>
      </c>
      <c r="B395" s="365">
        <v>2</v>
      </c>
      <c r="C395" s="329" t="s">
        <v>289</v>
      </c>
      <c r="D395" s="940" t="s">
        <v>10</v>
      </c>
      <c r="E395" s="993">
        <v>1</v>
      </c>
      <c r="F395" s="654"/>
      <c r="G395" s="651"/>
      <c r="H395" s="944"/>
    </row>
    <row r="396" spans="1:8" s="139" customFormat="1" ht="12.75" customHeight="1">
      <c r="A396" s="405"/>
      <c r="B396" s="365"/>
      <c r="C396" s="346"/>
      <c r="D396" s="940"/>
      <c r="E396" s="993"/>
      <c r="F396" s="938"/>
      <c r="G396" s="939"/>
      <c r="H396" s="944"/>
    </row>
    <row r="397" spans="1:8" s="170" customFormat="1" ht="25.5" customHeight="1" thickBot="1">
      <c r="A397" s="404" t="s">
        <v>621</v>
      </c>
      <c r="B397" s="415"/>
      <c r="C397" s="352" t="s">
        <v>363</v>
      </c>
      <c r="D397" s="949"/>
      <c r="E397" s="997"/>
      <c r="F397" s="938"/>
      <c r="G397" s="950"/>
      <c r="H397" s="944"/>
    </row>
    <row r="398" spans="1:8" s="170" customFormat="1" ht="12.75" customHeight="1" thickTop="1">
      <c r="A398" s="404"/>
      <c r="B398" s="415"/>
      <c r="C398" s="352"/>
      <c r="D398" s="949"/>
      <c r="E398" s="997"/>
      <c r="F398" s="938"/>
      <c r="G398" s="970"/>
      <c r="H398" s="944"/>
    </row>
    <row r="399" spans="1:8" s="170" customFormat="1" ht="25.5" customHeight="1">
      <c r="A399" s="424" t="s">
        <v>310</v>
      </c>
      <c r="B399" s="405"/>
      <c r="C399" s="356" t="s">
        <v>593</v>
      </c>
      <c r="D399" s="949"/>
      <c r="E399" s="997"/>
      <c r="F399" s="938"/>
      <c r="G399" s="939"/>
      <c r="H399" s="944"/>
    </row>
    <row r="400" spans="1:8" s="170" customFormat="1" ht="25.5" customHeight="1">
      <c r="A400" s="425" t="s">
        <v>310</v>
      </c>
      <c r="B400" s="406" t="s">
        <v>192</v>
      </c>
      <c r="C400" s="352" t="s">
        <v>6</v>
      </c>
      <c r="D400" s="949"/>
      <c r="E400" s="997"/>
      <c r="F400" s="938"/>
      <c r="G400" s="939"/>
      <c r="H400" s="944"/>
    </row>
    <row r="401" spans="1:8" s="170" customFormat="1" ht="51" customHeight="1">
      <c r="A401" s="425" t="s">
        <v>310</v>
      </c>
      <c r="B401" s="406"/>
      <c r="C401" s="329" t="s">
        <v>36</v>
      </c>
      <c r="D401" s="949"/>
      <c r="E401" s="997"/>
      <c r="F401" s="938"/>
      <c r="G401" s="939"/>
      <c r="H401" s="944"/>
    </row>
    <row r="402" spans="1:8" s="170" customFormat="1" ht="12.75">
      <c r="A402" s="426"/>
      <c r="B402" s="406"/>
      <c r="C402" s="329"/>
      <c r="D402" s="949"/>
      <c r="E402" s="997"/>
      <c r="F402" s="938"/>
      <c r="G402" s="939"/>
      <c r="H402" s="944"/>
    </row>
    <row r="403" spans="1:8" s="170" customFormat="1" ht="25.5" customHeight="1">
      <c r="A403" s="425" t="s">
        <v>310</v>
      </c>
      <c r="B403" s="406" t="s">
        <v>192</v>
      </c>
      <c r="C403" s="352" t="s">
        <v>7</v>
      </c>
      <c r="D403" s="949"/>
      <c r="E403" s="997"/>
      <c r="F403" s="938"/>
      <c r="G403" s="939"/>
      <c r="H403" s="944"/>
    </row>
    <row r="404" spans="1:8" s="170" customFormat="1" ht="38.25" customHeight="1">
      <c r="A404" s="425" t="s">
        <v>310</v>
      </c>
      <c r="B404" s="406"/>
      <c r="C404" s="386" t="s">
        <v>594</v>
      </c>
      <c r="D404" s="949"/>
      <c r="E404" s="997"/>
      <c r="F404" s="938"/>
      <c r="G404" s="939"/>
      <c r="H404" s="944"/>
    </row>
    <row r="405" spans="1:8" s="170" customFormat="1" ht="51" customHeight="1">
      <c r="A405" s="425" t="s">
        <v>310</v>
      </c>
      <c r="B405" s="406"/>
      <c r="C405" s="386" t="s">
        <v>595</v>
      </c>
      <c r="D405" s="949"/>
      <c r="E405" s="997"/>
      <c r="F405" s="938"/>
      <c r="G405" s="939"/>
      <c r="H405" s="944"/>
    </row>
    <row r="406" spans="1:8" s="170" customFormat="1" ht="38.25" customHeight="1">
      <c r="A406" s="425" t="s">
        <v>310</v>
      </c>
      <c r="B406" s="406"/>
      <c r="C406" s="386" t="s">
        <v>596</v>
      </c>
      <c r="D406" s="949"/>
      <c r="E406" s="997"/>
      <c r="F406" s="938"/>
      <c r="G406" s="939"/>
      <c r="H406" s="944"/>
    </row>
    <row r="407" spans="1:8" s="170" customFormat="1" ht="12.75">
      <c r="A407" s="425"/>
      <c r="B407" s="406"/>
      <c r="C407" s="386"/>
      <c r="D407" s="949"/>
      <c r="E407" s="997"/>
      <c r="F407" s="938"/>
      <c r="G407" s="939"/>
      <c r="H407" s="944"/>
    </row>
    <row r="408" spans="1:8" s="139" customFormat="1" ht="25.5" customHeight="1">
      <c r="A408" s="405" t="s">
        <v>310</v>
      </c>
      <c r="B408" s="365"/>
      <c r="C408" s="387" t="s">
        <v>364</v>
      </c>
      <c r="D408" s="940"/>
      <c r="E408" s="993"/>
      <c r="F408" s="938"/>
      <c r="G408" s="948"/>
      <c r="H408" s="944"/>
    </row>
    <row r="409" spans="1:8" s="339" customFormat="1" ht="63.75" customHeight="1">
      <c r="A409" s="406" t="s">
        <v>310</v>
      </c>
      <c r="B409" s="406"/>
      <c r="C409" s="353" t="s">
        <v>834</v>
      </c>
      <c r="D409" s="929" t="s">
        <v>192</v>
      </c>
      <c r="E409" s="989"/>
      <c r="F409" s="954"/>
      <c r="G409" s="930"/>
      <c r="H409" s="652"/>
    </row>
    <row r="410" spans="1:8" s="139" customFormat="1" ht="38.25" customHeight="1">
      <c r="A410" s="429" t="s">
        <v>310</v>
      </c>
      <c r="B410" s="365">
        <v>1</v>
      </c>
      <c r="C410" s="381" t="s">
        <v>835</v>
      </c>
      <c r="D410" s="961" t="s">
        <v>348</v>
      </c>
      <c r="E410" s="993">
        <v>1</v>
      </c>
      <c r="F410" s="962"/>
      <c r="G410" s="651"/>
      <c r="H410" s="963"/>
    </row>
    <row r="411" spans="1:8" s="170" customFormat="1" ht="12.75">
      <c r="A411" s="425"/>
      <c r="B411" s="406"/>
      <c r="C411" s="386"/>
      <c r="D411" s="949"/>
      <c r="E411" s="997"/>
      <c r="F411" s="938"/>
      <c r="G411" s="939"/>
      <c r="H411" s="944"/>
    </row>
    <row r="412" spans="1:8" s="139" customFormat="1" ht="25.5" customHeight="1">
      <c r="A412" s="405" t="s">
        <v>310</v>
      </c>
      <c r="B412" s="365"/>
      <c r="C412" s="387" t="s">
        <v>836</v>
      </c>
      <c r="D412" s="940"/>
      <c r="E412" s="993"/>
      <c r="F412" s="938"/>
      <c r="G412" s="948"/>
      <c r="H412" s="944"/>
    </row>
    <row r="413" spans="1:8" s="339" customFormat="1" ht="63.75" customHeight="1">
      <c r="A413" s="406" t="s">
        <v>310</v>
      </c>
      <c r="B413" s="406"/>
      <c r="C413" s="353" t="s">
        <v>837</v>
      </c>
      <c r="D413" s="929" t="s">
        <v>192</v>
      </c>
      <c r="E413" s="989"/>
      <c r="F413" s="954"/>
      <c r="G413" s="930"/>
      <c r="H413" s="652"/>
    </row>
    <row r="414" spans="1:8" s="139" customFormat="1" ht="38.25" customHeight="1">
      <c r="A414" s="429" t="s">
        <v>310</v>
      </c>
      <c r="B414" s="365">
        <v>2</v>
      </c>
      <c r="C414" s="381" t="s">
        <v>838</v>
      </c>
      <c r="D414" s="961" t="s">
        <v>348</v>
      </c>
      <c r="E414" s="993">
        <v>2</v>
      </c>
      <c r="F414" s="962"/>
      <c r="G414" s="651"/>
      <c r="H414" s="963"/>
    </row>
    <row r="415" spans="1:8" s="170" customFormat="1" ht="12.75">
      <c r="A415" s="425"/>
      <c r="B415" s="406"/>
      <c r="C415" s="386"/>
      <c r="D415" s="949"/>
      <c r="E415" s="997"/>
      <c r="F415" s="938"/>
      <c r="G415" s="939"/>
      <c r="H415" s="944"/>
    </row>
    <row r="416" spans="1:8" s="139" customFormat="1" ht="25.5" customHeight="1">
      <c r="A416" s="405" t="s">
        <v>310</v>
      </c>
      <c r="B416" s="365"/>
      <c r="C416" s="387" t="s">
        <v>848</v>
      </c>
      <c r="D416" s="940"/>
      <c r="E416" s="993"/>
      <c r="F416" s="938"/>
      <c r="G416" s="948"/>
      <c r="H416" s="944"/>
    </row>
    <row r="417" spans="1:8" s="339" customFormat="1" ht="63.75" customHeight="1">
      <c r="A417" s="406" t="s">
        <v>310</v>
      </c>
      <c r="B417" s="406"/>
      <c r="C417" s="353" t="s">
        <v>849</v>
      </c>
      <c r="D417" s="929" t="s">
        <v>192</v>
      </c>
      <c r="E417" s="989"/>
      <c r="F417" s="954"/>
      <c r="G417" s="930"/>
      <c r="H417" s="652"/>
    </row>
    <row r="418" spans="1:8" s="139" customFormat="1" ht="38.25" customHeight="1">
      <c r="A418" s="429" t="s">
        <v>310</v>
      </c>
      <c r="B418" s="365">
        <v>3</v>
      </c>
      <c r="C418" s="381" t="s">
        <v>850</v>
      </c>
      <c r="D418" s="961" t="s">
        <v>348</v>
      </c>
      <c r="E418" s="993">
        <v>2</v>
      </c>
      <c r="F418" s="962"/>
      <c r="G418" s="651"/>
      <c r="H418" s="963"/>
    </row>
    <row r="419" spans="1:8" s="139" customFormat="1" ht="12.75">
      <c r="A419" s="427"/>
      <c r="B419" s="423"/>
      <c r="C419" s="384"/>
      <c r="D419" s="971"/>
      <c r="E419" s="1006"/>
      <c r="F419" s="945"/>
      <c r="G419" s="972"/>
      <c r="H419" s="652"/>
    </row>
    <row r="420" spans="1:8" s="170" customFormat="1" ht="25.5" customHeight="1" thickBot="1">
      <c r="A420" s="424" t="s">
        <v>310</v>
      </c>
      <c r="B420" s="415"/>
      <c r="C420" s="352" t="s">
        <v>597</v>
      </c>
      <c r="D420" s="949"/>
      <c r="E420" s="997"/>
      <c r="F420" s="938"/>
      <c r="G420" s="950"/>
      <c r="H420" s="652"/>
    </row>
    <row r="421" spans="1:8" s="170" customFormat="1" ht="12.75" customHeight="1" thickTop="1">
      <c r="A421" s="429"/>
      <c r="B421" s="415"/>
      <c r="C421" s="352"/>
      <c r="D421" s="949"/>
      <c r="E421" s="997"/>
      <c r="F421" s="938"/>
      <c r="G421" s="939"/>
      <c r="H421" s="652"/>
    </row>
    <row r="422" spans="1:8" s="973" customFormat="1" ht="25.5" customHeight="1">
      <c r="A422" s="424" t="s">
        <v>312</v>
      </c>
      <c r="B422" s="405"/>
      <c r="C422" s="356" t="s">
        <v>365</v>
      </c>
      <c r="D422" s="940"/>
      <c r="E422" s="993"/>
      <c r="F422" s="938"/>
      <c r="G422" s="939"/>
      <c r="H422" s="652"/>
    </row>
    <row r="423" spans="1:8" s="973" customFormat="1" ht="25.5" customHeight="1">
      <c r="A423" s="425" t="s">
        <v>312</v>
      </c>
      <c r="B423" s="365" t="s">
        <v>192</v>
      </c>
      <c r="C423" s="352" t="s">
        <v>6</v>
      </c>
      <c r="D423" s="940" t="s">
        <v>192</v>
      </c>
      <c r="E423" s="993"/>
      <c r="F423" s="938"/>
      <c r="G423" s="939"/>
      <c r="H423" s="652"/>
    </row>
    <row r="424" spans="1:8" s="973" customFormat="1" ht="51" customHeight="1">
      <c r="A424" s="425" t="s">
        <v>312</v>
      </c>
      <c r="B424" s="365"/>
      <c r="C424" s="346" t="s">
        <v>36</v>
      </c>
      <c r="D424" s="940"/>
      <c r="E424" s="993"/>
      <c r="F424" s="938"/>
      <c r="G424" s="939"/>
      <c r="H424" s="652"/>
    </row>
    <row r="425" spans="1:8" s="973" customFormat="1" ht="12.75" customHeight="1">
      <c r="A425" s="430"/>
      <c r="B425" s="365"/>
      <c r="C425" s="346"/>
      <c r="D425" s="940"/>
      <c r="E425" s="993"/>
      <c r="F425" s="938"/>
      <c r="G425" s="939"/>
      <c r="H425" s="652"/>
    </row>
    <row r="426" spans="1:8" s="973" customFormat="1" ht="25.5" customHeight="1">
      <c r="A426" s="425" t="s">
        <v>312</v>
      </c>
      <c r="B426" s="365" t="s">
        <v>192</v>
      </c>
      <c r="C426" s="352" t="s">
        <v>7</v>
      </c>
      <c r="D426" s="940" t="s">
        <v>192</v>
      </c>
      <c r="E426" s="993"/>
      <c r="F426" s="938"/>
      <c r="G426" s="939"/>
      <c r="H426" s="652"/>
    </row>
    <row r="427" spans="1:8" s="973" customFormat="1" ht="25.5" customHeight="1">
      <c r="A427" s="425" t="s">
        <v>312</v>
      </c>
      <c r="B427" s="365" t="s">
        <v>192</v>
      </c>
      <c r="C427" s="352" t="s">
        <v>366</v>
      </c>
      <c r="D427" s="940" t="s">
        <v>192</v>
      </c>
      <c r="E427" s="993"/>
      <c r="F427" s="938"/>
      <c r="G427" s="939"/>
      <c r="H427" s="652"/>
    </row>
    <row r="428" spans="1:8" s="973" customFormat="1" ht="51" customHeight="1">
      <c r="A428" s="425" t="s">
        <v>312</v>
      </c>
      <c r="B428" s="365"/>
      <c r="C428" s="385" t="s">
        <v>367</v>
      </c>
      <c r="D428" s="940"/>
      <c r="E428" s="993"/>
      <c r="F428" s="938"/>
      <c r="G428" s="939"/>
      <c r="H428" s="652"/>
    </row>
    <row r="429" spans="1:8" s="973" customFormat="1" ht="38.25" customHeight="1">
      <c r="A429" s="425" t="s">
        <v>312</v>
      </c>
      <c r="B429" s="365"/>
      <c r="C429" s="385" t="s">
        <v>368</v>
      </c>
      <c r="D429" s="940"/>
      <c r="E429" s="993"/>
      <c r="F429" s="938"/>
      <c r="G429" s="939"/>
      <c r="H429" s="652"/>
    </row>
    <row r="430" spans="1:8" s="973" customFormat="1" ht="38.25" customHeight="1">
      <c r="A430" s="425" t="s">
        <v>312</v>
      </c>
      <c r="B430" s="365"/>
      <c r="C430" s="385" t="s">
        <v>369</v>
      </c>
      <c r="D430" s="940"/>
      <c r="E430" s="993"/>
      <c r="F430" s="938"/>
      <c r="G430" s="939"/>
      <c r="H430" s="652"/>
    </row>
    <row r="431" spans="1:8" s="973" customFormat="1" ht="38.25" customHeight="1">
      <c r="A431" s="425" t="s">
        <v>312</v>
      </c>
      <c r="B431" s="365"/>
      <c r="C431" s="385" t="s">
        <v>370</v>
      </c>
      <c r="D431" s="940"/>
      <c r="E431" s="993"/>
      <c r="F431" s="938"/>
      <c r="G431" s="939"/>
      <c r="H431" s="652"/>
    </row>
    <row r="432" spans="1:8" s="973" customFormat="1" ht="38.25" customHeight="1">
      <c r="A432" s="425" t="s">
        <v>312</v>
      </c>
      <c r="B432" s="365"/>
      <c r="C432" s="385" t="s">
        <v>371</v>
      </c>
      <c r="D432" s="940"/>
      <c r="E432" s="993"/>
      <c r="F432" s="938"/>
      <c r="G432" s="939"/>
      <c r="H432" s="652"/>
    </row>
    <row r="433" spans="1:8" s="973" customFormat="1" ht="25.5" customHeight="1">
      <c r="A433" s="425" t="s">
        <v>312</v>
      </c>
      <c r="B433" s="365"/>
      <c r="C433" s="385" t="s">
        <v>372</v>
      </c>
      <c r="D433" s="940"/>
      <c r="E433" s="993"/>
      <c r="F433" s="938"/>
      <c r="G433" s="939"/>
      <c r="H433" s="652"/>
    </row>
    <row r="434" spans="1:8" s="973" customFormat="1" ht="25.5" customHeight="1">
      <c r="A434" s="425" t="s">
        <v>312</v>
      </c>
      <c r="B434" s="365"/>
      <c r="C434" s="385" t="s">
        <v>373</v>
      </c>
      <c r="D434" s="940"/>
      <c r="E434" s="993"/>
      <c r="F434" s="938"/>
      <c r="G434" s="939"/>
      <c r="H434" s="652"/>
    </row>
    <row r="435" spans="1:8" s="664" customFormat="1" ht="12.75" customHeight="1">
      <c r="A435" s="657"/>
      <c r="B435" s="658"/>
      <c r="C435" s="659"/>
      <c r="D435" s="660"/>
      <c r="E435" s="1007"/>
      <c r="F435" s="661"/>
      <c r="G435" s="662"/>
      <c r="H435" s="663"/>
    </row>
    <row r="436" spans="1:8" s="664" customFormat="1" ht="25.5" customHeight="1">
      <c r="A436" s="657" t="s">
        <v>312</v>
      </c>
      <c r="B436" s="658" t="s">
        <v>192</v>
      </c>
      <c r="C436" s="665" t="s">
        <v>766</v>
      </c>
      <c r="D436" s="660" t="s">
        <v>192</v>
      </c>
      <c r="E436" s="1007"/>
      <c r="F436" s="661"/>
      <c r="G436" s="662"/>
      <c r="H436" s="663"/>
    </row>
    <row r="437" spans="1:8" s="664" customFormat="1" ht="25.5" customHeight="1">
      <c r="A437" s="657" t="s">
        <v>312</v>
      </c>
      <c r="B437" s="658" t="s">
        <v>192</v>
      </c>
      <c r="C437" s="666" t="s">
        <v>767</v>
      </c>
      <c r="D437" s="660" t="s">
        <v>192</v>
      </c>
      <c r="E437" s="1007"/>
      <c r="F437" s="661"/>
      <c r="G437" s="662"/>
      <c r="H437" s="663"/>
    </row>
    <row r="438" spans="1:8" s="664" customFormat="1" ht="25.5" customHeight="1">
      <c r="A438" s="657" t="s">
        <v>312</v>
      </c>
      <c r="B438" s="658">
        <v>1</v>
      </c>
      <c r="C438" s="659" t="s">
        <v>768</v>
      </c>
      <c r="D438" s="660" t="s">
        <v>237</v>
      </c>
      <c r="E438" s="1008">
        <v>78.542000000000002</v>
      </c>
      <c r="F438" s="661"/>
      <c r="G438" s="667"/>
      <c r="H438" s="668"/>
    </row>
    <row r="439" spans="1:8" s="664" customFormat="1" ht="12.75" customHeight="1">
      <c r="A439" s="657"/>
      <c r="B439" s="658"/>
      <c r="C439" s="659"/>
      <c r="D439" s="660"/>
      <c r="E439" s="1008"/>
      <c r="F439" s="661"/>
      <c r="G439" s="662"/>
      <c r="H439" s="663"/>
    </row>
    <row r="440" spans="1:8" s="664" customFormat="1" ht="25.5" customHeight="1">
      <c r="A440" s="657" t="s">
        <v>312</v>
      </c>
      <c r="B440" s="658" t="s">
        <v>192</v>
      </c>
      <c r="C440" s="665" t="s">
        <v>769</v>
      </c>
      <c r="D440" s="660" t="s">
        <v>192</v>
      </c>
      <c r="E440" s="1008"/>
      <c r="F440" s="661"/>
      <c r="G440" s="662"/>
      <c r="H440" s="663"/>
    </row>
    <row r="441" spans="1:8" s="664" customFormat="1" ht="51" customHeight="1">
      <c r="A441" s="657" t="s">
        <v>312</v>
      </c>
      <c r="B441" s="658" t="s">
        <v>192</v>
      </c>
      <c r="C441" s="666" t="s">
        <v>774</v>
      </c>
      <c r="D441" s="660" t="s">
        <v>192</v>
      </c>
      <c r="E441" s="1008"/>
      <c r="F441" s="661"/>
      <c r="G441" s="662"/>
      <c r="H441" s="663"/>
    </row>
    <row r="442" spans="1:8" s="664" customFormat="1" ht="25.5" customHeight="1">
      <c r="A442" s="657" t="s">
        <v>312</v>
      </c>
      <c r="B442" s="658">
        <v>2</v>
      </c>
      <c r="C442" s="659" t="s">
        <v>775</v>
      </c>
      <c r="D442" s="660" t="s">
        <v>237</v>
      </c>
      <c r="E442" s="1008">
        <v>3.2850000000000001</v>
      </c>
      <c r="F442" s="661"/>
      <c r="G442" s="667"/>
      <c r="H442" s="663"/>
    </row>
    <row r="443" spans="1:8" s="664" customFormat="1" ht="25.5" customHeight="1">
      <c r="A443" s="657" t="s">
        <v>312</v>
      </c>
      <c r="B443" s="658">
        <v>3</v>
      </c>
      <c r="C443" s="659" t="s">
        <v>777</v>
      </c>
      <c r="D443" s="660" t="s">
        <v>237</v>
      </c>
      <c r="E443" s="1008">
        <v>1.28</v>
      </c>
      <c r="F443" s="661"/>
      <c r="G443" s="667"/>
      <c r="H443" s="663"/>
    </row>
    <row r="444" spans="1:8" s="664" customFormat="1" ht="25.5" customHeight="1">
      <c r="A444" s="657" t="s">
        <v>312</v>
      </c>
      <c r="B444" s="658">
        <v>4</v>
      </c>
      <c r="C444" s="659" t="s">
        <v>776</v>
      </c>
      <c r="D444" s="660" t="s">
        <v>237</v>
      </c>
      <c r="E444" s="1008">
        <v>1.843</v>
      </c>
      <c r="F444" s="661"/>
      <c r="G444" s="667"/>
      <c r="H444" s="663"/>
    </row>
    <row r="445" spans="1:8" s="664" customFormat="1" ht="25.5" customHeight="1">
      <c r="A445" s="657" t="s">
        <v>312</v>
      </c>
      <c r="B445" s="658">
        <v>5</v>
      </c>
      <c r="C445" s="659" t="s">
        <v>779</v>
      </c>
      <c r="D445" s="660" t="s">
        <v>237</v>
      </c>
      <c r="E445" s="1008">
        <v>4.7770000000000001</v>
      </c>
      <c r="F445" s="661"/>
      <c r="G445" s="667"/>
      <c r="H445" s="663"/>
    </row>
    <row r="446" spans="1:8" s="664" customFormat="1" ht="25.5" customHeight="1">
      <c r="A446" s="657" t="s">
        <v>312</v>
      </c>
      <c r="B446" s="658">
        <v>6</v>
      </c>
      <c r="C446" s="659" t="s">
        <v>780</v>
      </c>
      <c r="D446" s="660" t="s">
        <v>237</v>
      </c>
      <c r="E446" s="1008">
        <v>4.7770000000000001</v>
      </c>
      <c r="F446" s="661"/>
      <c r="G446" s="667"/>
      <c r="H446" s="663"/>
    </row>
    <row r="447" spans="1:8" s="664" customFormat="1" ht="25.5" customHeight="1">
      <c r="A447" s="657" t="s">
        <v>312</v>
      </c>
      <c r="B447" s="658">
        <v>7</v>
      </c>
      <c r="C447" s="659" t="s">
        <v>783</v>
      </c>
      <c r="D447" s="660" t="s">
        <v>237</v>
      </c>
      <c r="E447" s="1008">
        <v>0.41199999999999998</v>
      </c>
      <c r="F447" s="661"/>
      <c r="G447" s="662"/>
      <c r="H447" s="663"/>
    </row>
    <row r="448" spans="1:8" s="664" customFormat="1" ht="25.5" customHeight="1">
      <c r="A448" s="657" t="s">
        <v>312</v>
      </c>
      <c r="B448" s="658">
        <v>8</v>
      </c>
      <c r="C448" s="659" t="s">
        <v>782</v>
      </c>
      <c r="D448" s="660" t="s">
        <v>237</v>
      </c>
      <c r="E448" s="1008">
        <v>2.3029999999999999</v>
      </c>
      <c r="F448" s="661"/>
      <c r="G448" s="662"/>
      <c r="H448" s="663"/>
    </row>
    <row r="449" spans="1:8" s="664" customFormat="1" ht="25.5" customHeight="1">
      <c r="A449" s="657" t="s">
        <v>312</v>
      </c>
      <c r="B449" s="658">
        <v>9</v>
      </c>
      <c r="C449" s="659" t="s">
        <v>781</v>
      </c>
      <c r="D449" s="660" t="s">
        <v>237</v>
      </c>
      <c r="E449" s="1008">
        <v>1.02</v>
      </c>
      <c r="F449" s="661"/>
      <c r="G449" s="662"/>
      <c r="H449" s="663"/>
    </row>
    <row r="450" spans="1:8" s="664" customFormat="1" ht="25.5" customHeight="1">
      <c r="A450" s="657" t="s">
        <v>312</v>
      </c>
      <c r="B450" s="658">
        <v>10</v>
      </c>
      <c r="C450" s="659" t="s">
        <v>784</v>
      </c>
      <c r="D450" s="660" t="s">
        <v>237</v>
      </c>
      <c r="E450" s="1008">
        <v>0.71599999999999997</v>
      </c>
      <c r="F450" s="661"/>
      <c r="G450" s="662"/>
      <c r="H450" s="663"/>
    </row>
    <row r="451" spans="1:8" s="664" customFormat="1" ht="25.5" customHeight="1">
      <c r="A451" s="657" t="s">
        <v>312</v>
      </c>
      <c r="B451" s="658">
        <v>11</v>
      </c>
      <c r="C451" s="659" t="s">
        <v>785</v>
      </c>
      <c r="D451" s="660" t="s">
        <v>237</v>
      </c>
      <c r="E451" s="1008">
        <v>0.77200000000000002</v>
      </c>
      <c r="F451" s="661"/>
      <c r="G451" s="662"/>
      <c r="H451" s="663"/>
    </row>
    <row r="452" spans="1:8" s="664" customFormat="1" ht="38.25" customHeight="1">
      <c r="A452" s="657" t="s">
        <v>312</v>
      </c>
      <c r="B452" s="658">
        <v>12</v>
      </c>
      <c r="C452" s="659" t="s">
        <v>778</v>
      </c>
      <c r="D452" s="660" t="s">
        <v>237</v>
      </c>
      <c r="E452" s="1008">
        <v>0.94099999999999995</v>
      </c>
      <c r="F452" s="661"/>
      <c r="G452" s="667"/>
      <c r="H452" s="663"/>
    </row>
    <row r="453" spans="1:8" s="664" customFormat="1" ht="25.5" customHeight="1">
      <c r="A453" s="657" t="s">
        <v>312</v>
      </c>
      <c r="B453" s="658">
        <v>13</v>
      </c>
      <c r="C453" s="659" t="s">
        <v>789</v>
      </c>
      <c r="D453" s="660" t="s">
        <v>237</v>
      </c>
      <c r="E453" s="1008">
        <v>0.66300000000000003</v>
      </c>
      <c r="F453" s="661"/>
      <c r="G453" s="662"/>
      <c r="H453" s="663"/>
    </row>
    <row r="454" spans="1:8" s="664" customFormat="1" ht="38.25" customHeight="1">
      <c r="A454" s="657" t="s">
        <v>312</v>
      </c>
      <c r="B454" s="658">
        <v>14</v>
      </c>
      <c r="C454" s="659" t="s">
        <v>790</v>
      </c>
      <c r="D454" s="660" t="s">
        <v>237</v>
      </c>
      <c r="E454" s="1008">
        <v>0.22</v>
      </c>
      <c r="F454" s="661"/>
      <c r="G454" s="662"/>
      <c r="H454" s="663"/>
    </row>
    <row r="455" spans="1:8" s="664" customFormat="1" ht="38.25" customHeight="1">
      <c r="A455" s="657" t="s">
        <v>312</v>
      </c>
      <c r="B455" s="658">
        <v>15</v>
      </c>
      <c r="C455" s="659" t="s">
        <v>788</v>
      </c>
      <c r="D455" s="660" t="s">
        <v>237</v>
      </c>
      <c r="E455" s="1008">
        <v>7.3230000000000004</v>
      </c>
      <c r="F455" s="661"/>
      <c r="G455" s="662"/>
      <c r="H455" s="663"/>
    </row>
    <row r="456" spans="1:8" s="664" customFormat="1" ht="38.25" customHeight="1">
      <c r="A456" s="657" t="s">
        <v>312</v>
      </c>
      <c r="B456" s="658">
        <v>16</v>
      </c>
      <c r="C456" s="659" t="s">
        <v>795</v>
      </c>
      <c r="D456" s="660" t="s">
        <v>237</v>
      </c>
      <c r="E456" s="1008">
        <v>6.89</v>
      </c>
      <c r="F456" s="661"/>
      <c r="G456" s="662"/>
      <c r="H456" s="663"/>
    </row>
    <row r="457" spans="1:8" s="664" customFormat="1" ht="25.5" customHeight="1">
      <c r="A457" s="657" t="s">
        <v>312</v>
      </c>
      <c r="B457" s="658">
        <v>17</v>
      </c>
      <c r="C457" s="659" t="s">
        <v>786</v>
      </c>
      <c r="D457" s="660" t="s">
        <v>237</v>
      </c>
      <c r="E457" s="1008">
        <v>0.9</v>
      </c>
      <c r="F457" s="661"/>
      <c r="G457" s="667"/>
      <c r="H457" s="663"/>
    </row>
    <row r="458" spans="1:8" s="664" customFormat="1" ht="25.5" customHeight="1">
      <c r="A458" s="657" t="s">
        <v>312</v>
      </c>
      <c r="B458" s="658">
        <v>18</v>
      </c>
      <c r="C458" s="659" t="s">
        <v>791</v>
      </c>
      <c r="D458" s="660" t="s">
        <v>237</v>
      </c>
      <c r="E458" s="1008">
        <v>1.022</v>
      </c>
      <c r="F458" s="661"/>
      <c r="G458" s="667"/>
      <c r="H458" s="663"/>
    </row>
    <row r="459" spans="1:8" s="664" customFormat="1" ht="25.5" customHeight="1">
      <c r="A459" s="657" t="s">
        <v>312</v>
      </c>
      <c r="B459" s="658">
        <v>19</v>
      </c>
      <c r="C459" s="659" t="s">
        <v>787</v>
      </c>
      <c r="D459" s="660" t="s">
        <v>237</v>
      </c>
      <c r="E459" s="1008">
        <v>3.16</v>
      </c>
      <c r="F459" s="661"/>
      <c r="G459" s="667"/>
      <c r="H459" s="663"/>
    </row>
    <row r="460" spans="1:8" s="664" customFormat="1" ht="25.5" customHeight="1">
      <c r="A460" s="657" t="s">
        <v>312</v>
      </c>
      <c r="B460" s="658">
        <v>20</v>
      </c>
      <c r="C460" s="659" t="s">
        <v>792</v>
      </c>
      <c r="D460" s="660" t="s">
        <v>237</v>
      </c>
      <c r="E460" s="1008">
        <v>0.46600000000000003</v>
      </c>
      <c r="F460" s="661"/>
      <c r="G460" s="667"/>
      <c r="H460" s="663"/>
    </row>
    <row r="461" spans="1:8" s="664" customFormat="1" ht="25.5" customHeight="1">
      <c r="A461" s="657" t="s">
        <v>312</v>
      </c>
      <c r="B461" s="658">
        <v>21</v>
      </c>
      <c r="C461" s="659" t="s">
        <v>793</v>
      </c>
      <c r="D461" s="660" t="s">
        <v>237</v>
      </c>
      <c r="E461" s="1008">
        <v>0.06</v>
      </c>
      <c r="F461" s="661"/>
      <c r="G461" s="662"/>
      <c r="H461" s="663"/>
    </row>
    <row r="462" spans="1:8" s="664" customFormat="1" ht="25.5" customHeight="1">
      <c r="A462" s="657" t="s">
        <v>312</v>
      </c>
      <c r="B462" s="658">
        <v>22</v>
      </c>
      <c r="C462" s="659" t="s">
        <v>794</v>
      </c>
      <c r="D462" s="660" t="s">
        <v>237</v>
      </c>
      <c r="E462" s="1008">
        <v>1.0649999999999999</v>
      </c>
      <c r="F462" s="661"/>
      <c r="G462" s="662"/>
      <c r="H462" s="663"/>
    </row>
    <row r="463" spans="1:8" s="664" customFormat="1" ht="25.5" customHeight="1">
      <c r="A463" s="657" t="s">
        <v>312</v>
      </c>
      <c r="B463" s="658">
        <v>23</v>
      </c>
      <c r="C463" s="659" t="s">
        <v>797</v>
      </c>
      <c r="D463" s="660" t="s">
        <v>237</v>
      </c>
      <c r="E463" s="1008">
        <v>13.44</v>
      </c>
      <c r="F463" s="661"/>
      <c r="G463" s="662"/>
      <c r="H463" s="663"/>
    </row>
    <row r="464" spans="1:8" s="664" customFormat="1" ht="25.5" customHeight="1">
      <c r="A464" s="657" t="s">
        <v>312</v>
      </c>
      <c r="B464" s="658">
        <v>24</v>
      </c>
      <c r="C464" s="659" t="s">
        <v>798</v>
      </c>
      <c r="D464" s="660" t="s">
        <v>237</v>
      </c>
      <c r="E464" s="1008">
        <v>3.8149999999999999</v>
      </c>
      <c r="F464" s="661"/>
      <c r="G464" s="662"/>
      <c r="H464" s="663"/>
    </row>
    <row r="465" spans="1:8" s="664" customFormat="1" ht="25.5" customHeight="1">
      <c r="A465" s="657" t="s">
        <v>312</v>
      </c>
      <c r="B465" s="658">
        <v>25</v>
      </c>
      <c r="C465" s="659" t="s">
        <v>800</v>
      </c>
      <c r="D465" s="660" t="s">
        <v>237</v>
      </c>
      <c r="E465" s="1008">
        <v>1.65</v>
      </c>
      <c r="F465" s="661"/>
      <c r="G465" s="662"/>
      <c r="H465" s="663"/>
    </row>
    <row r="466" spans="1:8" s="664" customFormat="1" ht="38.25" customHeight="1">
      <c r="A466" s="657" t="s">
        <v>312</v>
      </c>
      <c r="B466" s="658">
        <v>26</v>
      </c>
      <c r="C466" s="659" t="s">
        <v>799</v>
      </c>
      <c r="D466" s="660" t="s">
        <v>232</v>
      </c>
      <c r="E466" s="1007">
        <v>84</v>
      </c>
      <c r="F466" s="661"/>
      <c r="G466" s="662"/>
      <c r="H466" s="663"/>
    </row>
    <row r="467" spans="1:8" s="664" customFormat="1" ht="38.25" customHeight="1">
      <c r="A467" s="657" t="s">
        <v>312</v>
      </c>
      <c r="B467" s="658">
        <v>27</v>
      </c>
      <c r="C467" s="659" t="s">
        <v>796</v>
      </c>
      <c r="D467" s="660" t="s">
        <v>267</v>
      </c>
      <c r="E467" s="1007">
        <v>28</v>
      </c>
      <c r="F467" s="661"/>
      <c r="G467" s="662"/>
      <c r="H467" s="663"/>
    </row>
    <row r="468" spans="1:8" s="664" customFormat="1" ht="25.5" customHeight="1">
      <c r="A468" s="657" t="s">
        <v>312</v>
      </c>
      <c r="B468" s="658">
        <v>28</v>
      </c>
      <c r="C468" s="659" t="s">
        <v>770</v>
      </c>
      <c r="D468" s="660" t="s">
        <v>237</v>
      </c>
      <c r="E468" s="1008">
        <v>14.163</v>
      </c>
      <c r="F468" s="661"/>
      <c r="G468" s="667"/>
      <c r="H468" s="663"/>
    </row>
    <row r="469" spans="1:8" s="664" customFormat="1" ht="12.75" customHeight="1">
      <c r="A469" s="657"/>
      <c r="B469" s="658"/>
      <c r="C469" s="659"/>
      <c r="D469" s="660"/>
      <c r="E469" s="1008"/>
      <c r="F469" s="661"/>
      <c r="G469" s="662"/>
      <c r="H469" s="663"/>
    </row>
    <row r="470" spans="1:8" s="664" customFormat="1" ht="38.25" customHeight="1">
      <c r="A470" s="657" t="s">
        <v>312</v>
      </c>
      <c r="B470" s="658" t="s">
        <v>192</v>
      </c>
      <c r="C470" s="665" t="s">
        <v>771</v>
      </c>
      <c r="D470" s="660" t="s">
        <v>192</v>
      </c>
      <c r="E470" s="1008"/>
      <c r="F470" s="661"/>
      <c r="G470" s="662"/>
      <c r="H470" s="663"/>
    </row>
    <row r="471" spans="1:8" s="664" customFormat="1" ht="25.5" customHeight="1">
      <c r="A471" s="657" t="s">
        <v>312</v>
      </c>
      <c r="B471" s="658">
        <v>29</v>
      </c>
      <c r="C471" s="659" t="s">
        <v>768</v>
      </c>
      <c r="D471" s="660" t="s">
        <v>237</v>
      </c>
      <c r="E471" s="1008">
        <v>78.542000000000002</v>
      </c>
      <c r="F471" s="661"/>
      <c r="G471" s="667"/>
      <c r="H471" s="663"/>
    </row>
    <row r="472" spans="1:8" s="664" customFormat="1" ht="12.75" customHeight="1">
      <c r="A472" s="657"/>
      <c r="B472" s="658"/>
      <c r="C472" s="659"/>
      <c r="D472" s="660"/>
      <c r="E472" s="1008"/>
      <c r="F472" s="661"/>
      <c r="G472" s="662"/>
      <c r="H472" s="663"/>
    </row>
    <row r="473" spans="1:8" s="664" customFormat="1" ht="25.5" customHeight="1">
      <c r="A473" s="657" t="s">
        <v>312</v>
      </c>
      <c r="B473" s="658" t="s">
        <v>192</v>
      </c>
      <c r="C473" s="665" t="s">
        <v>772</v>
      </c>
      <c r="D473" s="660" t="s">
        <v>192</v>
      </c>
      <c r="E473" s="1008"/>
      <c r="F473" s="661"/>
      <c r="G473" s="662"/>
      <c r="H473" s="663"/>
    </row>
    <row r="474" spans="1:8" s="664" customFormat="1" ht="38.25" customHeight="1">
      <c r="A474" s="657" t="s">
        <v>312</v>
      </c>
      <c r="B474" s="658" t="s">
        <v>192</v>
      </c>
      <c r="C474" s="666" t="s">
        <v>773</v>
      </c>
      <c r="D474" s="660" t="s">
        <v>192</v>
      </c>
      <c r="E474" s="1008"/>
      <c r="F474" s="661"/>
      <c r="G474" s="662"/>
      <c r="H474" s="663"/>
    </row>
    <row r="475" spans="1:8" s="664" customFormat="1" ht="38.25" customHeight="1">
      <c r="A475" s="657" t="s">
        <v>312</v>
      </c>
      <c r="B475" s="658">
        <v>30</v>
      </c>
      <c r="C475" s="659" t="s">
        <v>804</v>
      </c>
      <c r="D475" s="660" t="s">
        <v>237</v>
      </c>
      <c r="E475" s="1008">
        <v>64.11</v>
      </c>
      <c r="F475" s="661"/>
      <c r="G475" s="667"/>
      <c r="H475" s="663"/>
    </row>
    <row r="476" spans="1:8" s="664" customFormat="1" ht="12.75" customHeight="1">
      <c r="A476" s="657"/>
      <c r="B476" s="658"/>
      <c r="C476" s="659"/>
      <c r="D476" s="660"/>
      <c r="E476" s="1008"/>
      <c r="F476" s="661"/>
      <c r="G476" s="662"/>
      <c r="H476" s="663"/>
    </row>
    <row r="477" spans="1:8" s="339" customFormat="1" ht="25.5" customHeight="1">
      <c r="A477" s="406" t="s">
        <v>312</v>
      </c>
      <c r="B477" s="406"/>
      <c r="C477" s="352" t="s">
        <v>604</v>
      </c>
      <c r="D477" s="929"/>
      <c r="E477" s="989"/>
      <c r="F477" s="954"/>
      <c r="G477" s="930"/>
      <c r="H477" s="944"/>
    </row>
    <row r="478" spans="1:8" s="339" customFormat="1" ht="25.5" customHeight="1">
      <c r="A478" s="406" t="s">
        <v>312</v>
      </c>
      <c r="B478" s="406"/>
      <c r="C478" s="353" t="s">
        <v>605</v>
      </c>
      <c r="D478" s="929"/>
      <c r="E478" s="989"/>
      <c r="F478" s="954"/>
      <c r="G478" s="930"/>
      <c r="H478" s="652"/>
    </row>
    <row r="479" spans="1:8" s="339" customFormat="1" ht="38.25" customHeight="1">
      <c r="A479" s="406" t="s">
        <v>312</v>
      </c>
      <c r="B479" s="406">
        <v>31</v>
      </c>
      <c r="C479" s="506" t="s">
        <v>841</v>
      </c>
      <c r="D479" s="929" t="s">
        <v>10</v>
      </c>
      <c r="E479" s="989">
        <v>1</v>
      </c>
      <c r="F479" s="954">
        <v>50000</v>
      </c>
      <c r="G479" s="651">
        <f>F479*E479</f>
        <v>50000</v>
      </c>
      <c r="H479" s="652"/>
    </row>
    <row r="480" spans="1:8" s="973" customFormat="1" ht="12.75">
      <c r="A480" s="365"/>
      <c r="B480" s="365"/>
      <c r="C480" s="346"/>
      <c r="D480" s="974"/>
      <c r="E480" s="1009"/>
      <c r="F480" s="975"/>
      <c r="G480" s="976"/>
      <c r="H480" s="652"/>
    </row>
    <row r="481" spans="1:8" s="139" customFormat="1" ht="25.5" customHeight="1" thickBot="1">
      <c r="A481" s="424" t="s">
        <v>312</v>
      </c>
      <c r="B481" s="415"/>
      <c r="C481" s="352" t="s">
        <v>374</v>
      </c>
      <c r="D481" s="949"/>
      <c r="E481" s="997"/>
      <c r="F481" s="938"/>
      <c r="G481" s="950"/>
      <c r="H481" s="652"/>
    </row>
    <row r="482" spans="1:8" s="139" customFormat="1" ht="12.75" customHeight="1" thickTop="1">
      <c r="A482" s="429"/>
      <c r="B482" s="415"/>
      <c r="C482" s="352"/>
      <c r="D482" s="949"/>
      <c r="E482" s="997"/>
      <c r="F482" s="938"/>
      <c r="G482" s="977"/>
      <c r="H482" s="652"/>
    </row>
    <row r="483" spans="1:8" s="139" customFormat="1" ht="25.5" customHeight="1">
      <c r="A483" s="404" t="s">
        <v>313</v>
      </c>
      <c r="B483" s="405"/>
      <c r="C483" s="356" t="s">
        <v>283</v>
      </c>
      <c r="D483" s="75"/>
      <c r="E483" s="992"/>
      <c r="F483" s="938"/>
      <c r="G483" s="939"/>
      <c r="H483" s="652"/>
    </row>
    <row r="484" spans="1:8" s="139" customFormat="1" ht="25.5" customHeight="1">
      <c r="A484" s="405" t="s">
        <v>313</v>
      </c>
      <c r="B484" s="365" t="s">
        <v>192</v>
      </c>
      <c r="C484" s="352" t="s">
        <v>6</v>
      </c>
      <c r="D484" s="940" t="s">
        <v>192</v>
      </c>
      <c r="E484" s="993"/>
      <c r="F484" s="938"/>
      <c r="G484" s="939"/>
      <c r="H484" s="652"/>
    </row>
    <row r="485" spans="1:8" s="139" customFormat="1" ht="51" customHeight="1">
      <c r="A485" s="405" t="s">
        <v>313</v>
      </c>
      <c r="B485" s="365"/>
      <c r="C485" s="346" t="s">
        <v>36</v>
      </c>
      <c r="D485" s="940"/>
      <c r="E485" s="993"/>
      <c r="F485" s="938"/>
      <c r="G485" s="939"/>
      <c r="H485" s="652"/>
    </row>
    <row r="486" spans="1:8" s="139" customFormat="1" ht="12.75" customHeight="1">
      <c r="A486" s="405"/>
      <c r="B486" s="365"/>
      <c r="C486" s="346"/>
      <c r="D486" s="940"/>
      <c r="E486" s="993"/>
      <c r="F486" s="938"/>
      <c r="G486" s="939"/>
      <c r="H486" s="652"/>
    </row>
    <row r="487" spans="1:8" s="139" customFormat="1" ht="25.5" customHeight="1">
      <c r="A487" s="405" t="s">
        <v>313</v>
      </c>
      <c r="B487" s="365" t="s">
        <v>192</v>
      </c>
      <c r="C487" s="352" t="s">
        <v>375</v>
      </c>
      <c r="D487" s="940" t="s">
        <v>192</v>
      </c>
      <c r="E487" s="993"/>
      <c r="F487" s="938"/>
      <c r="G487" s="939"/>
      <c r="H487" s="652"/>
    </row>
    <row r="488" spans="1:8" s="139" customFormat="1" ht="38.25" customHeight="1">
      <c r="A488" s="405" t="s">
        <v>313</v>
      </c>
      <c r="B488" s="365" t="s">
        <v>192</v>
      </c>
      <c r="C488" s="353" t="s">
        <v>376</v>
      </c>
      <c r="D488" s="940" t="s">
        <v>192</v>
      </c>
      <c r="E488" s="993"/>
      <c r="F488" s="938"/>
      <c r="G488" s="939"/>
      <c r="H488" s="652"/>
    </row>
    <row r="489" spans="1:8" s="139" customFormat="1" ht="25.5" customHeight="1">
      <c r="A489" s="405" t="s">
        <v>313</v>
      </c>
      <c r="B489" s="365" t="s">
        <v>192</v>
      </c>
      <c r="C489" s="353" t="s">
        <v>286</v>
      </c>
      <c r="D489" s="940" t="s">
        <v>192</v>
      </c>
      <c r="E489" s="993"/>
      <c r="F489" s="938"/>
      <c r="G489" s="651"/>
      <c r="H489" s="652"/>
    </row>
    <row r="490" spans="1:8" s="139" customFormat="1" ht="25.5" customHeight="1">
      <c r="A490" s="405" t="s">
        <v>313</v>
      </c>
      <c r="B490" s="365">
        <v>1</v>
      </c>
      <c r="C490" s="346" t="s">
        <v>377</v>
      </c>
      <c r="D490" s="940" t="s">
        <v>11</v>
      </c>
      <c r="E490" s="993">
        <v>842</v>
      </c>
      <c r="F490" s="654"/>
      <c r="G490" s="651"/>
      <c r="H490" s="652"/>
    </row>
    <row r="491" spans="1:8" s="139" customFormat="1" ht="25.5" customHeight="1">
      <c r="A491" s="405" t="s">
        <v>313</v>
      </c>
      <c r="B491" s="365">
        <v>2</v>
      </c>
      <c r="C491" s="346" t="s">
        <v>378</v>
      </c>
      <c r="D491" s="940" t="s">
        <v>11</v>
      </c>
      <c r="E491" s="993">
        <v>169</v>
      </c>
      <c r="F491" s="654"/>
      <c r="G491" s="651"/>
      <c r="H491" s="652"/>
    </row>
    <row r="492" spans="1:8" s="139" customFormat="1" ht="25.5" customHeight="1">
      <c r="A492" s="405" t="s">
        <v>313</v>
      </c>
      <c r="B492" s="365">
        <v>3</v>
      </c>
      <c r="C492" s="346" t="s">
        <v>379</v>
      </c>
      <c r="D492" s="940" t="s">
        <v>232</v>
      </c>
      <c r="E492" s="993">
        <v>3</v>
      </c>
      <c r="F492" s="654"/>
      <c r="G492" s="651"/>
      <c r="H492" s="652"/>
    </row>
    <row r="493" spans="1:8" s="139" customFormat="1" ht="12.75" customHeight="1">
      <c r="A493" s="429"/>
      <c r="B493" s="365"/>
      <c r="C493" s="346"/>
      <c r="D493" s="940"/>
      <c r="E493" s="993"/>
      <c r="F493" s="938"/>
      <c r="G493" s="939"/>
      <c r="H493" s="652"/>
    </row>
    <row r="494" spans="1:8" s="139" customFormat="1" ht="25.5" customHeight="1">
      <c r="A494" s="405" t="s">
        <v>313</v>
      </c>
      <c r="B494" s="365" t="s">
        <v>192</v>
      </c>
      <c r="C494" s="352" t="s">
        <v>642</v>
      </c>
      <c r="D494" s="940" t="s">
        <v>192</v>
      </c>
      <c r="E494" s="993"/>
      <c r="F494" s="938"/>
      <c r="G494" s="939"/>
      <c r="H494" s="652"/>
    </row>
    <row r="495" spans="1:8" s="139" customFormat="1" ht="51" customHeight="1">
      <c r="A495" s="405" t="s">
        <v>313</v>
      </c>
      <c r="B495" s="365" t="s">
        <v>192</v>
      </c>
      <c r="C495" s="361" t="s">
        <v>285</v>
      </c>
      <c r="D495" s="940" t="s">
        <v>192</v>
      </c>
      <c r="E495" s="993"/>
      <c r="F495" s="938"/>
      <c r="G495" s="939"/>
      <c r="H495" s="652"/>
    </row>
    <row r="496" spans="1:8" s="139" customFormat="1" ht="25.5" customHeight="1">
      <c r="A496" s="405" t="s">
        <v>313</v>
      </c>
      <c r="B496" s="365">
        <v>4</v>
      </c>
      <c r="C496" s="329" t="s">
        <v>380</v>
      </c>
      <c r="D496" s="940" t="s">
        <v>11</v>
      </c>
      <c r="E496" s="993">
        <v>149</v>
      </c>
      <c r="F496" s="654"/>
      <c r="G496" s="651"/>
      <c r="H496" s="652"/>
    </row>
    <row r="497" spans="1:8" s="139" customFormat="1" ht="25.5" customHeight="1">
      <c r="A497" s="405" t="s">
        <v>313</v>
      </c>
      <c r="B497" s="365">
        <v>5</v>
      </c>
      <c r="C497" s="329" t="s">
        <v>839</v>
      </c>
      <c r="D497" s="940" t="s">
        <v>11</v>
      </c>
      <c r="E497" s="993">
        <v>95</v>
      </c>
      <c r="F497" s="654"/>
      <c r="G497" s="651"/>
      <c r="H497" s="652"/>
    </row>
    <row r="498" spans="1:8" s="139" customFormat="1" ht="25.5" customHeight="1">
      <c r="A498" s="405" t="s">
        <v>313</v>
      </c>
      <c r="B498" s="365">
        <v>6</v>
      </c>
      <c r="C498" s="329" t="s">
        <v>616</v>
      </c>
      <c r="D498" s="940" t="s">
        <v>11</v>
      </c>
      <c r="E498" s="993">
        <v>25</v>
      </c>
      <c r="F498" s="654"/>
      <c r="G498" s="651"/>
      <c r="H498" s="652"/>
    </row>
    <row r="499" spans="1:8" s="139" customFormat="1" ht="12.75" customHeight="1">
      <c r="A499" s="429"/>
      <c r="B499" s="365"/>
      <c r="C499" s="346"/>
      <c r="D499" s="940"/>
      <c r="E499" s="993"/>
      <c r="F499" s="938"/>
      <c r="G499" s="939"/>
      <c r="H499" s="652"/>
    </row>
    <row r="500" spans="1:8" s="139" customFormat="1" ht="25.5" customHeight="1">
      <c r="A500" s="405" t="s">
        <v>313</v>
      </c>
      <c r="B500" s="365" t="s">
        <v>192</v>
      </c>
      <c r="C500" s="352" t="s">
        <v>284</v>
      </c>
      <c r="D500" s="940" t="s">
        <v>192</v>
      </c>
      <c r="E500" s="993"/>
      <c r="F500" s="938"/>
      <c r="G500" s="939"/>
      <c r="H500" s="652"/>
    </row>
    <row r="501" spans="1:8" s="139" customFormat="1" ht="51" customHeight="1">
      <c r="A501" s="405" t="s">
        <v>313</v>
      </c>
      <c r="B501" s="365" t="s">
        <v>192</v>
      </c>
      <c r="C501" s="361" t="s">
        <v>285</v>
      </c>
      <c r="D501" s="940" t="s">
        <v>192</v>
      </c>
      <c r="E501" s="993"/>
      <c r="F501" s="938"/>
      <c r="G501" s="939"/>
      <c r="H501" s="652"/>
    </row>
    <row r="502" spans="1:8" s="139" customFormat="1" ht="25.5" customHeight="1">
      <c r="A502" s="405" t="s">
        <v>313</v>
      </c>
      <c r="B502" s="365" t="s">
        <v>192</v>
      </c>
      <c r="C502" s="353" t="s">
        <v>286</v>
      </c>
      <c r="D502" s="940" t="s">
        <v>192</v>
      </c>
      <c r="E502" s="993"/>
      <c r="F502" s="938"/>
      <c r="G502" s="939"/>
      <c r="H502" s="652"/>
    </row>
    <row r="503" spans="1:8" s="139" customFormat="1" ht="25.5" customHeight="1">
      <c r="A503" s="405" t="s">
        <v>313</v>
      </c>
      <c r="B503" s="365">
        <v>7</v>
      </c>
      <c r="C503" s="329" t="s">
        <v>627</v>
      </c>
      <c r="D503" s="940" t="s">
        <v>11</v>
      </c>
      <c r="E503" s="993">
        <v>409</v>
      </c>
      <c r="F503" s="654"/>
      <c r="G503" s="651"/>
      <c r="H503" s="652"/>
    </row>
    <row r="504" spans="1:8" s="139" customFormat="1" ht="25.5" customHeight="1">
      <c r="A504" s="405" t="s">
        <v>313</v>
      </c>
      <c r="B504" s="365">
        <v>8</v>
      </c>
      <c r="C504" s="329" t="s">
        <v>628</v>
      </c>
      <c r="D504" s="940" t="s">
        <v>11</v>
      </c>
      <c r="E504" s="993">
        <v>82</v>
      </c>
      <c r="F504" s="654"/>
      <c r="G504" s="651"/>
      <c r="H504" s="652"/>
    </row>
    <row r="505" spans="1:8" s="139" customFormat="1" ht="12.75" customHeight="1">
      <c r="A505" s="429"/>
      <c r="B505" s="365"/>
      <c r="C505" s="346"/>
      <c r="D505" s="940"/>
      <c r="E505" s="993"/>
      <c r="F505" s="938"/>
      <c r="G505" s="939"/>
      <c r="H505" s="652"/>
    </row>
    <row r="506" spans="1:8" s="139" customFormat="1" ht="25.5" customHeight="1">
      <c r="A506" s="405" t="s">
        <v>313</v>
      </c>
      <c r="B506" s="365" t="s">
        <v>192</v>
      </c>
      <c r="C506" s="352" t="s">
        <v>642</v>
      </c>
      <c r="D506" s="940" t="s">
        <v>192</v>
      </c>
      <c r="E506" s="993"/>
      <c r="F506" s="938"/>
      <c r="G506" s="939"/>
      <c r="H506" s="652"/>
    </row>
    <row r="507" spans="1:8" s="139" customFormat="1" ht="51" customHeight="1">
      <c r="A507" s="405" t="s">
        <v>313</v>
      </c>
      <c r="B507" s="365" t="s">
        <v>192</v>
      </c>
      <c r="C507" s="361" t="s">
        <v>285</v>
      </c>
      <c r="D507" s="940" t="s">
        <v>192</v>
      </c>
      <c r="E507" s="993"/>
      <c r="F507" s="938"/>
      <c r="G507" s="939"/>
      <c r="H507" s="652"/>
    </row>
    <row r="508" spans="1:8" s="139" customFormat="1" ht="25.5" customHeight="1">
      <c r="A508" s="405" t="s">
        <v>313</v>
      </c>
      <c r="B508" s="365">
        <v>9</v>
      </c>
      <c r="C508" s="346" t="s">
        <v>380</v>
      </c>
      <c r="D508" s="940" t="s">
        <v>11</v>
      </c>
      <c r="E508" s="993">
        <v>7</v>
      </c>
      <c r="F508" s="654"/>
      <c r="G508" s="651"/>
      <c r="H508" s="652"/>
    </row>
    <row r="509" spans="1:8" s="139" customFormat="1" ht="25.5" customHeight="1">
      <c r="A509" s="405" t="s">
        <v>313</v>
      </c>
      <c r="B509" s="365">
        <v>10</v>
      </c>
      <c r="C509" s="329" t="s">
        <v>839</v>
      </c>
      <c r="D509" s="940" t="s">
        <v>11</v>
      </c>
      <c r="E509" s="993">
        <v>31</v>
      </c>
      <c r="F509" s="654"/>
      <c r="G509" s="651"/>
      <c r="H509" s="652"/>
    </row>
    <row r="510" spans="1:8" s="139" customFormat="1" ht="12.75">
      <c r="A510" s="427"/>
      <c r="B510" s="428"/>
      <c r="C510" s="388"/>
      <c r="D510" s="978"/>
      <c r="E510" s="1000"/>
      <c r="F510" s="945"/>
      <c r="G510" s="651"/>
      <c r="H510" s="652"/>
    </row>
    <row r="511" spans="1:8" s="139" customFormat="1" ht="25.5" customHeight="1">
      <c r="A511" s="405" t="s">
        <v>313</v>
      </c>
      <c r="B511" s="365" t="s">
        <v>192</v>
      </c>
      <c r="C511" s="352" t="s">
        <v>598</v>
      </c>
      <c r="D511" s="940" t="s">
        <v>192</v>
      </c>
      <c r="E511" s="993"/>
      <c r="F511" s="938"/>
      <c r="G511" s="939"/>
      <c r="H511" s="652"/>
    </row>
    <row r="512" spans="1:8" s="139" customFormat="1" ht="25.5" customHeight="1">
      <c r="A512" s="405" t="s">
        <v>313</v>
      </c>
      <c r="B512" s="365" t="s">
        <v>192</v>
      </c>
      <c r="C512" s="361" t="s">
        <v>599</v>
      </c>
      <c r="D512" s="940" t="s">
        <v>192</v>
      </c>
      <c r="E512" s="993"/>
      <c r="F512" s="938"/>
      <c r="G512" s="939"/>
      <c r="H512" s="652"/>
    </row>
    <row r="513" spans="1:8" s="139" customFormat="1" ht="25.5" customHeight="1">
      <c r="A513" s="405" t="s">
        <v>313</v>
      </c>
      <c r="B513" s="365">
        <v>11</v>
      </c>
      <c r="C513" s="329" t="s">
        <v>600</v>
      </c>
      <c r="D513" s="929" t="s">
        <v>232</v>
      </c>
      <c r="E513" s="993">
        <v>255</v>
      </c>
      <c r="F513" s="654"/>
      <c r="G513" s="651"/>
      <c r="H513" s="652"/>
    </row>
    <row r="514" spans="1:8" s="139" customFormat="1" ht="12.75" customHeight="1">
      <c r="A514" s="429"/>
      <c r="B514" s="365"/>
      <c r="C514" s="346"/>
      <c r="D514" s="940"/>
      <c r="E514" s="993"/>
      <c r="F514" s="938"/>
      <c r="G514" s="939"/>
      <c r="H514" s="652"/>
    </row>
    <row r="515" spans="1:8" s="170" customFormat="1" ht="25.5" customHeight="1" thickBot="1">
      <c r="A515" s="404" t="s">
        <v>313</v>
      </c>
      <c r="B515" s="415"/>
      <c r="C515" s="352" t="s">
        <v>287</v>
      </c>
      <c r="D515" s="949"/>
      <c r="E515" s="997"/>
      <c r="F515" s="938"/>
      <c r="G515" s="950"/>
      <c r="H515" s="652"/>
    </row>
    <row r="516" spans="1:8" s="170" customFormat="1" ht="12.75" customHeight="1" thickTop="1">
      <c r="A516" s="432"/>
      <c r="B516" s="433"/>
      <c r="C516" s="18"/>
      <c r="D516" s="979"/>
      <c r="E516" s="1010"/>
      <c r="F516" s="952"/>
      <c r="G516" s="970"/>
      <c r="H516" s="652"/>
    </row>
    <row r="517" spans="1:8" s="139" customFormat="1" ht="25.5" customHeight="1">
      <c r="A517" s="404" t="s">
        <v>315</v>
      </c>
      <c r="B517" s="405"/>
      <c r="C517" s="356" t="s">
        <v>291</v>
      </c>
      <c r="D517" s="75"/>
      <c r="E517" s="992"/>
      <c r="F517" s="938"/>
      <c r="G517" s="939"/>
      <c r="H517" s="652"/>
    </row>
    <row r="518" spans="1:8" s="139" customFormat="1" ht="25.5" customHeight="1">
      <c r="A518" s="405" t="s">
        <v>315</v>
      </c>
      <c r="B518" s="365" t="s">
        <v>192</v>
      </c>
      <c r="C518" s="352" t="s">
        <v>6</v>
      </c>
      <c r="D518" s="940" t="s">
        <v>192</v>
      </c>
      <c r="E518" s="993"/>
      <c r="F518" s="938"/>
      <c r="G518" s="939"/>
      <c r="H518" s="652"/>
    </row>
    <row r="519" spans="1:8" s="139" customFormat="1" ht="51" customHeight="1">
      <c r="A519" s="405" t="s">
        <v>315</v>
      </c>
      <c r="B519" s="365"/>
      <c r="C519" s="346" t="s">
        <v>36</v>
      </c>
      <c r="D519" s="940"/>
      <c r="E519" s="993"/>
      <c r="F519" s="938"/>
      <c r="G519" s="939"/>
      <c r="H519" s="652"/>
    </row>
    <row r="520" spans="1:8" s="139" customFormat="1" ht="12.75">
      <c r="A520" s="405"/>
      <c r="B520" s="365"/>
      <c r="C520" s="346"/>
      <c r="D520" s="940"/>
      <c r="E520" s="993"/>
      <c r="F520" s="938"/>
      <c r="G520" s="939"/>
      <c r="H520" s="652"/>
    </row>
    <row r="521" spans="1:8" s="139" customFormat="1" ht="25.5" customHeight="1">
      <c r="A521" s="405" t="s">
        <v>315</v>
      </c>
      <c r="B521" s="365" t="s">
        <v>192</v>
      </c>
      <c r="C521" s="352" t="s">
        <v>381</v>
      </c>
      <c r="D521" s="940" t="s">
        <v>192</v>
      </c>
      <c r="E521" s="993"/>
      <c r="F521" s="938"/>
      <c r="G521" s="939"/>
      <c r="H521" s="652"/>
    </row>
    <row r="522" spans="1:8" s="139" customFormat="1" ht="25.5" customHeight="1">
      <c r="A522" s="405" t="s">
        <v>315</v>
      </c>
      <c r="B522" s="365" t="s">
        <v>192</v>
      </c>
      <c r="C522" s="352" t="s">
        <v>382</v>
      </c>
      <c r="D522" s="940" t="s">
        <v>192</v>
      </c>
      <c r="E522" s="993"/>
      <c r="F522" s="938"/>
      <c r="G522" s="939"/>
      <c r="H522" s="652"/>
    </row>
    <row r="523" spans="1:8" s="139" customFormat="1" ht="51" customHeight="1">
      <c r="A523" s="405" t="s">
        <v>315</v>
      </c>
      <c r="B523" s="365" t="s">
        <v>192</v>
      </c>
      <c r="C523" s="353" t="s">
        <v>383</v>
      </c>
      <c r="D523" s="940" t="s">
        <v>192</v>
      </c>
      <c r="E523" s="993"/>
      <c r="F523" s="938"/>
      <c r="G523" s="939"/>
      <c r="H523" s="652"/>
    </row>
    <row r="524" spans="1:8" s="139" customFormat="1" ht="25.5" customHeight="1">
      <c r="A524" s="405" t="s">
        <v>315</v>
      </c>
      <c r="B524" s="365">
        <v>1</v>
      </c>
      <c r="C524" s="329" t="s">
        <v>617</v>
      </c>
      <c r="D524" s="940" t="s">
        <v>11</v>
      </c>
      <c r="E524" s="993">
        <v>1185</v>
      </c>
      <c r="F524" s="654"/>
      <c r="G524" s="651"/>
      <c r="H524" s="652"/>
    </row>
    <row r="525" spans="1:8" s="139" customFormat="1" ht="25.5" customHeight="1">
      <c r="A525" s="405" t="s">
        <v>315</v>
      </c>
      <c r="B525" s="365">
        <v>2</v>
      </c>
      <c r="C525" s="329" t="s">
        <v>618</v>
      </c>
      <c r="D525" s="940" t="s">
        <v>11</v>
      </c>
      <c r="E525" s="993">
        <v>95</v>
      </c>
      <c r="F525" s="654"/>
      <c r="G525" s="651"/>
      <c r="H525" s="652"/>
    </row>
    <row r="526" spans="1:8" s="139" customFormat="1" ht="12.75" customHeight="1">
      <c r="A526" s="405"/>
      <c r="B526" s="365"/>
      <c r="C526" s="346"/>
      <c r="D526" s="940"/>
      <c r="E526" s="993"/>
      <c r="F526" s="938"/>
      <c r="G526" s="939"/>
      <c r="H526" s="652"/>
    </row>
    <row r="527" spans="1:8" s="139" customFormat="1" ht="25.5" customHeight="1">
      <c r="A527" s="405" t="s">
        <v>315</v>
      </c>
      <c r="B527" s="365" t="s">
        <v>192</v>
      </c>
      <c r="C527" s="352" t="s">
        <v>292</v>
      </c>
      <c r="D527" s="940" t="s">
        <v>192</v>
      </c>
      <c r="E527" s="993"/>
      <c r="F527" s="938"/>
      <c r="G527" s="939"/>
      <c r="H527" s="652"/>
    </row>
    <row r="528" spans="1:8" s="139" customFormat="1" ht="51" customHeight="1">
      <c r="A528" s="405" t="s">
        <v>315</v>
      </c>
      <c r="B528" s="365" t="s">
        <v>192</v>
      </c>
      <c r="C528" s="353" t="s">
        <v>384</v>
      </c>
      <c r="D528" s="940" t="s">
        <v>192</v>
      </c>
      <c r="E528" s="993"/>
      <c r="F528" s="938"/>
      <c r="G528" s="939"/>
      <c r="H528" s="652"/>
    </row>
    <row r="529" spans="1:8" s="139" customFormat="1" ht="25.5" customHeight="1">
      <c r="A529" s="405" t="s">
        <v>315</v>
      </c>
      <c r="B529" s="365">
        <v>3</v>
      </c>
      <c r="C529" s="346" t="s">
        <v>293</v>
      </c>
      <c r="D529" s="940" t="s">
        <v>11</v>
      </c>
      <c r="E529" s="993">
        <v>498</v>
      </c>
      <c r="F529" s="654"/>
      <c r="G529" s="651"/>
      <c r="H529" s="652"/>
    </row>
    <row r="530" spans="1:8" s="139" customFormat="1" ht="25.5" customHeight="1">
      <c r="A530" s="405" t="s">
        <v>315</v>
      </c>
      <c r="B530" s="365">
        <v>4</v>
      </c>
      <c r="C530" s="329" t="s">
        <v>618</v>
      </c>
      <c r="D530" s="940" t="s">
        <v>11</v>
      </c>
      <c r="E530" s="993">
        <v>31</v>
      </c>
      <c r="F530" s="654"/>
      <c r="G530" s="651"/>
      <c r="H530" s="652"/>
    </row>
    <row r="531" spans="1:8" s="139" customFormat="1" ht="12.75" customHeight="1">
      <c r="A531" s="405"/>
      <c r="B531" s="365"/>
      <c r="C531" s="346"/>
      <c r="D531" s="940"/>
      <c r="E531" s="993"/>
      <c r="F531" s="938"/>
      <c r="G531" s="939"/>
      <c r="H531" s="652"/>
    </row>
    <row r="532" spans="1:8" s="139" customFormat="1" ht="25.5" customHeight="1">
      <c r="A532" s="405" t="s">
        <v>315</v>
      </c>
      <c r="B532" s="365"/>
      <c r="C532" s="389" t="s">
        <v>385</v>
      </c>
      <c r="D532" s="940"/>
      <c r="E532" s="993"/>
      <c r="F532" s="938"/>
      <c r="G532" s="939"/>
      <c r="H532" s="652"/>
    </row>
    <row r="533" spans="1:8" s="139" customFormat="1" ht="38.25" customHeight="1">
      <c r="A533" s="405" t="s">
        <v>315</v>
      </c>
      <c r="B533" s="365" t="s">
        <v>192</v>
      </c>
      <c r="C533" s="390" t="s">
        <v>386</v>
      </c>
      <c r="D533" s="940" t="s">
        <v>192</v>
      </c>
      <c r="E533" s="993"/>
      <c r="F533" s="938"/>
      <c r="G533" s="939"/>
      <c r="H533" s="652"/>
    </row>
    <row r="534" spans="1:8" s="139" customFormat="1" ht="25.5" customHeight="1">
      <c r="A534" s="405" t="s">
        <v>315</v>
      </c>
      <c r="B534" s="365">
        <v>5</v>
      </c>
      <c r="C534" s="391" t="s">
        <v>601</v>
      </c>
      <c r="D534" s="940" t="s">
        <v>11</v>
      </c>
      <c r="E534" s="993">
        <v>12</v>
      </c>
      <c r="F534" s="654"/>
      <c r="G534" s="651"/>
      <c r="H534" s="652"/>
    </row>
    <row r="535" spans="1:8" s="139" customFormat="1" ht="25.5" customHeight="1">
      <c r="A535" s="405" t="s">
        <v>315</v>
      </c>
      <c r="B535" s="365">
        <v>6</v>
      </c>
      <c r="C535" s="392" t="s">
        <v>387</v>
      </c>
      <c r="D535" s="940" t="s">
        <v>11</v>
      </c>
      <c r="E535" s="993">
        <v>7</v>
      </c>
      <c r="F535" s="654"/>
      <c r="G535" s="651"/>
      <c r="H535" s="652"/>
    </row>
    <row r="536" spans="1:8" s="139" customFormat="1" ht="12.75" customHeight="1">
      <c r="A536" s="434"/>
      <c r="B536" s="435"/>
      <c r="C536" s="393"/>
      <c r="D536" s="980"/>
      <c r="E536" s="1011"/>
      <c r="F536" s="654"/>
      <c r="G536" s="651"/>
      <c r="H536" s="652"/>
    </row>
    <row r="537" spans="1:8" s="339" customFormat="1" ht="25.5" customHeight="1">
      <c r="A537" s="406" t="s">
        <v>315</v>
      </c>
      <c r="B537" s="406"/>
      <c r="C537" s="352" t="s">
        <v>604</v>
      </c>
      <c r="D537" s="929"/>
      <c r="E537" s="989"/>
      <c r="F537" s="954"/>
      <c r="G537" s="930"/>
      <c r="H537" s="652"/>
    </row>
    <row r="538" spans="1:8" s="339" customFormat="1" ht="25.5" customHeight="1">
      <c r="A538" s="406" t="s">
        <v>315</v>
      </c>
      <c r="B538" s="406"/>
      <c r="C538" s="353" t="s">
        <v>605</v>
      </c>
      <c r="D538" s="929"/>
      <c r="E538" s="989"/>
      <c r="F538" s="954"/>
      <c r="G538" s="930"/>
      <c r="H538" s="652"/>
    </row>
    <row r="539" spans="1:8" s="339" customFormat="1" ht="25.5" customHeight="1">
      <c r="A539" s="406" t="s">
        <v>315</v>
      </c>
      <c r="B539" s="406">
        <v>7</v>
      </c>
      <c r="C539" s="369" t="s">
        <v>840</v>
      </c>
      <c r="D539" s="929" t="s">
        <v>10</v>
      </c>
      <c r="E539" s="989">
        <v>1</v>
      </c>
      <c r="F539" s="954">
        <v>20000</v>
      </c>
      <c r="G539" s="651">
        <f>F539*E539</f>
        <v>20000</v>
      </c>
      <c r="H539" s="652"/>
    </row>
    <row r="540" spans="1:8" s="139" customFormat="1" ht="12.75" customHeight="1">
      <c r="A540" s="434"/>
      <c r="B540" s="435"/>
      <c r="C540" s="393"/>
      <c r="D540" s="980"/>
      <c r="E540" s="1012"/>
      <c r="F540" s="654"/>
      <c r="G540" s="981"/>
      <c r="H540" s="652"/>
    </row>
    <row r="541" spans="1:8" s="170" customFormat="1" ht="25.5" customHeight="1" thickBot="1">
      <c r="A541" s="404" t="s">
        <v>315</v>
      </c>
      <c r="B541" s="415"/>
      <c r="C541" s="352" t="s">
        <v>294</v>
      </c>
      <c r="D541" s="949"/>
      <c r="E541" s="1012"/>
      <c r="F541" s="938"/>
      <c r="G541" s="950"/>
      <c r="H541" s="652"/>
    </row>
    <row r="542" spans="1:8" s="88" customFormat="1" ht="12.75" customHeight="1" thickTop="1">
      <c r="A542" s="204"/>
      <c r="B542" s="204"/>
      <c r="C542" s="394"/>
      <c r="D542" s="205"/>
      <c r="E542" s="335"/>
      <c r="F542" s="340"/>
      <c r="G542" s="341"/>
      <c r="H542" s="206"/>
    </row>
    <row r="543" spans="1:8" s="88" customFormat="1" ht="12.75" customHeight="1">
      <c r="A543" s="204"/>
      <c r="B543" s="204"/>
      <c r="C543" s="394"/>
      <c r="D543" s="205"/>
      <c r="E543" s="335"/>
      <c r="F543" s="340"/>
      <c r="G543" s="341"/>
      <c r="H543" s="206"/>
    </row>
    <row r="544" spans="1:8" s="88" customFormat="1" ht="12.75" customHeight="1">
      <c r="A544" s="204"/>
      <c r="B544" s="204"/>
      <c r="C544" s="394"/>
      <c r="D544" s="205"/>
      <c r="E544" s="335"/>
      <c r="F544" s="340"/>
      <c r="G544" s="341"/>
      <c r="H544" s="206"/>
    </row>
    <row r="545" spans="1:8" s="88" customFormat="1" ht="12.75" customHeight="1">
      <c r="A545" s="204"/>
      <c r="B545" s="204"/>
      <c r="C545" s="394"/>
      <c r="D545" s="205"/>
      <c r="E545" s="335"/>
      <c r="F545" s="340"/>
      <c r="G545" s="341"/>
      <c r="H545" s="206"/>
    </row>
    <row r="546" spans="1:8" s="88" customFormat="1" ht="12.75" customHeight="1">
      <c r="A546" s="204"/>
      <c r="B546" s="204"/>
      <c r="C546" s="394"/>
      <c r="D546" s="205"/>
      <c r="E546" s="335"/>
      <c r="F546" s="340"/>
      <c r="G546" s="341"/>
      <c r="H546" s="206"/>
    </row>
    <row r="547" spans="1:8" s="88" customFormat="1" ht="12.75" customHeight="1">
      <c r="A547" s="204"/>
      <c r="B547" s="204"/>
      <c r="C547" s="394"/>
      <c r="D547" s="205"/>
      <c r="E547" s="335"/>
      <c r="F547" s="340"/>
      <c r="G547" s="341"/>
      <c r="H547" s="206"/>
    </row>
    <row r="548" spans="1:8" s="88" customFormat="1" ht="12.75" customHeight="1">
      <c r="A548" s="204"/>
      <c r="B548" s="204"/>
      <c r="C548" s="394"/>
      <c r="D548" s="205"/>
      <c r="E548" s="335"/>
      <c r="F548" s="340"/>
      <c r="G548" s="341"/>
      <c r="H548" s="206"/>
    </row>
    <row r="549" spans="1:8" s="88" customFormat="1" ht="12.75" customHeight="1">
      <c r="A549" s="204"/>
      <c r="B549" s="204"/>
      <c r="C549" s="394"/>
      <c r="D549" s="205"/>
      <c r="E549" s="335"/>
      <c r="F549" s="340"/>
      <c r="G549" s="341"/>
      <c r="H549" s="206"/>
    </row>
    <row r="550" spans="1:8" s="88" customFormat="1" ht="12.75" customHeight="1">
      <c r="A550" s="204"/>
      <c r="B550" s="204"/>
      <c r="C550" s="394"/>
      <c r="D550" s="205"/>
      <c r="E550" s="335"/>
      <c r="F550" s="340"/>
      <c r="G550" s="341"/>
      <c r="H550" s="206"/>
    </row>
    <row r="551" spans="1:8" s="88" customFormat="1" ht="12.75" customHeight="1">
      <c r="A551" s="204"/>
      <c r="B551" s="204"/>
      <c r="C551" s="394"/>
      <c r="D551" s="205"/>
      <c r="E551" s="335"/>
      <c r="F551" s="340"/>
      <c r="G551" s="341"/>
      <c r="H551" s="206"/>
    </row>
    <row r="552" spans="1:8" s="88" customFormat="1" ht="12.75" customHeight="1">
      <c r="A552" s="204"/>
      <c r="B552" s="204"/>
      <c r="C552" s="394"/>
      <c r="D552" s="205"/>
      <c r="E552" s="335"/>
      <c r="F552" s="340"/>
      <c r="G552" s="341"/>
      <c r="H552" s="206"/>
    </row>
    <row r="553" spans="1:8" s="88" customFormat="1" ht="12.75" customHeight="1">
      <c r="A553" s="204"/>
      <c r="B553" s="204"/>
      <c r="C553" s="394"/>
      <c r="D553" s="205"/>
      <c r="E553" s="335"/>
      <c r="F553" s="340"/>
      <c r="G553" s="341"/>
      <c r="H553" s="206"/>
    </row>
    <row r="554" spans="1:8" s="88" customFormat="1" ht="12.75" customHeight="1">
      <c r="A554" s="204"/>
      <c r="B554" s="204"/>
      <c r="C554" s="394"/>
      <c r="D554" s="205"/>
      <c r="E554" s="335"/>
      <c r="F554" s="340"/>
      <c r="G554" s="341"/>
      <c r="H554" s="206"/>
    </row>
    <row r="555" spans="1:8" s="88" customFormat="1" ht="12.75" customHeight="1">
      <c r="A555" s="204"/>
      <c r="B555" s="204"/>
      <c r="C555" s="394"/>
      <c r="D555" s="205"/>
      <c r="E555" s="335"/>
      <c r="F555" s="340"/>
      <c r="G555" s="341"/>
      <c r="H555" s="206"/>
    </row>
    <row r="556" spans="1:8" s="88" customFormat="1" ht="12.75" customHeight="1">
      <c r="A556" s="204"/>
      <c r="B556" s="204"/>
      <c r="C556" s="394"/>
      <c r="D556" s="205"/>
      <c r="E556" s="335"/>
      <c r="F556" s="340"/>
      <c r="G556" s="341"/>
      <c r="H556" s="206"/>
    </row>
    <row r="557" spans="1:8" s="88" customFormat="1" ht="12.75" customHeight="1">
      <c r="A557" s="204"/>
      <c r="B557" s="204"/>
      <c r="C557" s="394"/>
      <c r="D557" s="205"/>
      <c r="E557" s="335"/>
      <c r="F557" s="340"/>
      <c r="G557" s="341"/>
      <c r="H557" s="206"/>
    </row>
    <row r="558" spans="1:8" s="88" customFormat="1" ht="12.75" customHeight="1">
      <c r="A558" s="204"/>
      <c r="B558" s="204"/>
      <c r="C558" s="394"/>
      <c r="D558" s="205"/>
      <c r="E558" s="335"/>
      <c r="F558" s="340"/>
      <c r="G558" s="341"/>
      <c r="H558" s="206"/>
    </row>
    <row r="559" spans="1:8" s="88" customFormat="1" ht="12.75" customHeight="1">
      <c r="A559" s="204"/>
      <c r="B559" s="204"/>
      <c r="C559" s="394"/>
      <c r="D559" s="205"/>
      <c r="E559" s="335"/>
      <c r="F559" s="340"/>
      <c r="G559" s="341"/>
      <c r="H559" s="206"/>
    </row>
    <row r="560" spans="1:8" s="88" customFormat="1" ht="12.75" customHeight="1">
      <c r="A560" s="204"/>
      <c r="B560" s="204"/>
      <c r="C560" s="394"/>
      <c r="D560" s="205"/>
      <c r="E560" s="335"/>
      <c r="F560" s="340"/>
      <c r="G560" s="341"/>
      <c r="H560" s="206"/>
    </row>
    <row r="561" spans="1:8" s="88" customFormat="1" ht="12.75" customHeight="1">
      <c r="A561" s="204"/>
      <c r="B561" s="204"/>
      <c r="C561" s="394"/>
      <c r="D561" s="205"/>
      <c r="E561" s="335"/>
      <c r="F561" s="340"/>
      <c r="G561" s="341"/>
      <c r="H561" s="206"/>
    </row>
    <row r="562" spans="1:8" s="88" customFormat="1" ht="12.75" customHeight="1">
      <c r="A562" s="204"/>
      <c r="B562" s="204"/>
      <c r="C562" s="394"/>
      <c r="D562" s="205"/>
      <c r="E562" s="335"/>
      <c r="F562" s="340"/>
      <c r="G562" s="341"/>
      <c r="H562" s="206"/>
    </row>
    <row r="563" spans="1:8" s="88" customFormat="1" ht="12.75" customHeight="1">
      <c r="A563" s="204"/>
      <c r="B563" s="204"/>
      <c r="C563" s="394"/>
      <c r="D563" s="205"/>
      <c r="E563" s="335"/>
      <c r="F563" s="340"/>
      <c r="G563" s="341"/>
      <c r="H563" s="206"/>
    </row>
    <row r="564" spans="1:8" s="88" customFormat="1" ht="12.75" customHeight="1">
      <c r="A564" s="204"/>
      <c r="B564" s="204"/>
      <c r="C564" s="394"/>
      <c r="D564" s="205"/>
      <c r="E564" s="335"/>
      <c r="F564" s="340"/>
      <c r="G564" s="341"/>
      <c r="H564" s="206"/>
    </row>
    <row r="565" spans="1:8">
      <c r="A565" s="122"/>
      <c r="C565" s="167"/>
      <c r="F565" s="342"/>
      <c r="G565" s="343"/>
    </row>
    <row r="566" spans="1:8">
      <c r="A566" s="122"/>
      <c r="C566" s="167"/>
      <c r="F566" s="342"/>
      <c r="G566" s="343"/>
    </row>
    <row r="567" spans="1:8">
      <c r="A567" s="122"/>
      <c r="C567" s="167"/>
      <c r="F567" s="342"/>
      <c r="G567" s="343"/>
    </row>
    <row r="568" spans="1:8">
      <c r="A568" s="122"/>
      <c r="C568" s="167"/>
      <c r="F568" s="342"/>
      <c r="G568" s="343"/>
    </row>
    <row r="569" spans="1:8">
      <c r="A569" s="122"/>
      <c r="C569" s="167"/>
      <c r="F569" s="342"/>
      <c r="G569" s="343"/>
    </row>
    <row r="570" spans="1:8">
      <c r="A570" s="122"/>
      <c r="C570" s="167"/>
      <c r="F570" s="342"/>
      <c r="G570" s="343"/>
      <c r="H570" s="122"/>
    </row>
    <row r="571" spans="1:8">
      <c r="A571" s="122"/>
      <c r="C571" s="167"/>
      <c r="F571" s="342"/>
      <c r="G571" s="343"/>
      <c r="H571" s="122"/>
    </row>
    <row r="572" spans="1:8">
      <c r="A572" s="122"/>
      <c r="C572" s="167"/>
      <c r="F572" s="342"/>
      <c r="G572" s="343"/>
      <c r="H572" s="122"/>
    </row>
    <row r="573" spans="1:8">
      <c r="A573" s="122"/>
      <c r="C573" s="167"/>
      <c r="F573" s="342"/>
      <c r="G573" s="343"/>
      <c r="H573" s="122"/>
    </row>
    <row r="574" spans="1:8">
      <c r="A574" s="122"/>
      <c r="C574" s="167"/>
      <c r="F574" s="342"/>
      <c r="G574" s="343"/>
      <c r="H574" s="122"/>
    </row>
    <row r="575" spans="1:8">
      <c r="A575" s="122"/>
      <c r="C575" s="167"/>
      <c r="F575" s="342"/>
      <c r="G575" s="343"/>
      <c r="H575" s="122"/>
    </row>
    <row r="576" spans="1:8">
      <c r="A576" s="122"/>
      <c r="C576" s="167"/>
      <c r="F576" s="342"/>
      <c r="G576" s="343"/>
      <c r="H576" s="122"/>
    </row>
    <row r="577" spans="1:8">
      <c r="A577" s="122"/>
      <c r="C577" s="167"/>
      <c r="F577" s="342"/>
      <c r="G577" s="343"/>
      <c r="H577" s="122"/>
    </row>
    <row r="578" spans="1:8">
      <c r="A578" s="122"/>
      <c r="C578" s="167"/>
      <c r="F578" s="342"/>
      <c r="G578" s="343"/>
      <c r="H578" s="122"/>
    </row>
    <row r="579" spans="1:8">
      <c r="A579" s="122"/>
      <c r="C579" s="167"/>
      <c r="F579" s="342"/>
      <c r="G579" s="343"/>
      <c r="H579" s="122"/>
    </row>
    <row r="580" spans="1:8">
      <c r="A580" s="122"/>
      <c r="C580" s="167"/>
      <c r="F580" s="342"/>
      <c r="G580" s="343"/>
      <c r="H580" s="122"/>
    </row>
    <row r="581" spans="1:8">
      <c r="A581" s="122"/>
      <c r="C581" s="167"/>
      <c r="F581" s="342"/>
      <c r="G581" s="343"/>
      <c r="H581" s="122"/>
    </row>
    <row r="582" spans="1:8">
      <c r="A582" s="122"/>
      <c r="C582" s="167"/>
      <c r="F582" s="342"/>
      <c r="G582" s="343"/>
      <c r="H582" s="122"/>
    </row>
    <row r="583" spans="1:8">
      <c r="A583" s="122"/>
      <c r="C583" s="167"/>
      <c r="F583" s="342"/>
      <c r="G583" s="343"/>
      <c r="H583" s="122"/>
    </row>
    <row r="584" spans="1:8">
      <c r="A584" s="122"/>
      <c r="C584" s="167"/>
      <c r="F584" s="342"/>
      <c r="G584" s="343"/>
      <c r="H584" s="122"/>
    </row>
    <row r="585" spans="1:8">
      <c r="A585" s="122"/>
      <c r="C585" s="167"/>
      <c r="F585" s="342"/>
      <c r="G585" s="343"/>
      <c r="H585" s="122"/>
    </row>
    <row r="586" spans="1:8">
      <c r="A586" s="122"/>
      <c r="C586" s="167"/>
      <c r="F586" s="342"/>
      <c r="G586" s="343"/>
      <c r="H586" s="122"/>
    </row>
    <row r="587" spans="1:8">
      <c r="A587" s="122"/>
      <c r="C587" s="167"/>
      <c r="F587" s="342"/>
      <c r="G587" s="343"/>
      <c r="H587" s="122"/>
    </row>
    <row r="588" spans="1:8">
      <c r="A588" s="122"/>
      <c r="C588" s="167"/>
      <c r="F588" s="342"/>
      <c r="G588" s="343"/>
      <c r="H588" s="122"/>
    </row>
    <row r="589" spans="1:8">
      <c r="A589" s="122"/>
      <c r="C589" s="167"/>
      <c r="F589" s="342"/>
      <c r="G589" s="343"/>
      <c r="H589" s="122"/>
    </row>
    <row r="590" spans="1:8">
      <c r="A590" s="122"/>
      <c r="C590" s="167"/>
      <c r="F590" s="342"/>
      <c r="G590" s="343"/>
      <c r="H590" s="122"/>
    </row>
    <row r="591" spans="1:8">
      <c r="A591" s="122"/>
      <c r="C591" s="167"/>
      <c r="F591" s="342"/>
      <c r="G591" s="343"/>
      <c r="H591" s="122"/>
    </row>
    <row r="592" spans="1:8">
      <c r="A592" s="122"/>
      <c r="C592" s="167"/>
      <c r="F592" s="342"/>
      <c r="G592" s="343"/>
      <c r="H592" s="122"/>
    </row>
    <row r="593" spans="1:8">
      <c r="A593" s="122"/>
      <c r="C593" s="167"/>
      <c r="F593" s="342"/>
      <c r="G593" s="343"/>
      <c r="H593" s="122"/>
    </row>
    <row r="594" spans="1:8">
      <c r="A594" s="122"/>
      <c r="C594" s="167"/>
      <c r="F594" s="342"/>
      <c r="G594" s="343"/>
      <c r="H594" s="122"/>
    </row>
    <row r="595" spans="1:8">
      <c r="A595" s="122"/>
      <c r="C595" s="167"/>
      <c r="F595" s="342"/>
      <c r="G595" s="343"/>
      <c r="H595" s="122"/>
    </row>
    <row r="596" spans="1:8">
      <c r="A596" s="122"/>
      <c r="C596" s="167"/>
      <c r="F596" s="342"/>
      <c r="G596" s="343"/>
      <c r="H596" s="122"/>
    </row>
    <row r="597" spans="1:8">
      <c r="A597" s="122"/>
      <c r="C597" s="167"/>
      <c r="F597" s="342"/>
      <c r="G597" s="343"/>
      <c r="H597" s="122"/>
    </row>
    <row r="598" spans="1:8">
      <c r="A598" s="122"/>
      <c r="C598" s="167"/>
      <c r="F598" s="342"/>
      <c r="G598" s="343"/>
      <c r="H598" s="122"/>
    </row>
    <row r="599" spans="1:8">
      <c r="A599" s="122"/>
      <c r="C599" s="167"/>
      <c r="F599" s="342"/>
      <c r="G599" s="343"/>
      <c r="H599" s="122"/>
    </row>
    <row r="600" spans="1:8">
      <c r="A600" s="122"/>
      <c r="C600" s="167"/>
      <c r="F600" s="342"/>
      <c r="G600" s="343"/>
      <c r="H600" s="122"/>
    </row>
    <row r="601" spans="1:8">
      <c r="A601" s="122"/>
      <c r="C601" s="167"/>
      <c r="F601" s="342"/>
      <c r="G601" s="343"/>
      <c r="H601" s="122"/>
    </row>
    <row r="602" spans="1:8">
      <c r="A602" s="122"/>
      <c r="C602" s="167"/>
      <c r="F602" s="342"/>
      <c r="G602" s="343"/>
      <c r="H602" s="122"/>
    </row>
    <row r="603" spans="1:8">
      <c r="A603" s="122"/>
      <c r="C603" s="167"/>
      <c r="F603" s="342"/>
      <c r="G603" s="343"/>
      <c r="H603" s="122"/>
    </row>
    <row r="604" spans="1:8">
      <c r="A604" s="122"/>
      <c r="C604" s="167"/>
      <c r="F604" s="342"/>
      <c r="G604" s="343"/>
      <c r="H604" s="122"/>
    </row>
    <row r="605" spans="1:8">
      <c r="A605" s="122"/>
      <c r="C605" s="167"/>
      <c r="F605" s="342"/>
      <c r="G605" s="343"/>
      <c r="H605" s="122"/>
    </row>
    <row r="606" spans="1:8">
      <c r="A606" s="122"/>
      <c r="C606" s="167"/>
      <c r="F606" s="342"/>
      <c r="G606" s="343"/>
      <c r="H606" s="122"/>
    </row>
    <row r="607" spans="1:8">
      <c r="A607" s="122"/>
      <c r="C607" s="167"/>
      <c r="F607" s="342"/>
      <c r="G607" s="343"/>
      <c r="H607" s="122"/>
    </row>
    <row r="608" spans="1:8">
      <c r="A608" s="122"/>
      <c r="C608" s="167"/>
      <c r="F608" s="342"/>
      <c r="G608" s="343"/>
      <c r="H608" s="122"/>
    </row>
    <row r="609" spans="1:8">
      <c r="A609" s="122"/>
      <c r="C609" s="167"/>
      <c r="F609" s="342"/>
      <c r="G609" s="343"/>
      <c r="H609" s="122"/>
    </row>
    <row r="610" spans="1:8">
      <c r="A610" s="122"/>
      <c r="C610" s="167"/>
      <c r="F610" s="342"/>
      <c r="G610" s="343"/>
      <c r="H610" s="122"/>
    </row>
    <row r="611" spans="1:8">
      <c r="A611" s="122"/>
      <c r="C611" s="167"/>
      <c r="F611" s="342"/>
      <c r="G611" s="343"/>
      <c r="H611" s="122"/>
    </row>
    <row r="612" spans="1:8">
      <c r="A612" s="122"/>
      <c r="C612" s="167"/>
      <c r="F612" s="342"/>
      <c r="G612" s="343"/>
      <c r="H612" s="122"/>
    </row>
    <row r="613" spans="1:8">
      <c r="A613" s="122"/>
      <c r="C613" s="167"/>
      <c r="F613" s="342"/>
      <c r="G613" s="343"/>
      <c r="H613" s="122"/>
    </row>
    <row r="614" spans="1:8">
      <c r="A614" s="122"/>
      <c r="C614" s="167"/>
      <c r="F614" s="342"/>
      <c r="G614" s="343"/>
      <c r="H614" s="122"/>
    </row>
    <row r="615" spans="1:8">
      <c r="A615" s="122"/>
      <c r="C615" s="167"/>
      <c r="F615" s="342"/>
      <c r="G615" s="343"/>
      <c r="H615" s="122"/>
    </row>
    <row r="616" spans="1:8">
      <c r="A616" s="122"/>
      <c r="C616" s="167"/>
      <c r="F616" s="342"/>
      <c r="G616" s="343"/>
      <c r="H616" s="122"/>
    </row>
    <row r="617" spans="1:8">
      <c r="A617" s="122"/>
      <c r="C617" s="167"/>
      <c r="F617" s="342"/>
      <c r="G617" s="343"/>
      <c r="H617" s="122"/>
    </row>
    <row r="618" spans="1:8">
      <c r="A618" s="122"/>
      <c r="C618" s="167"/>
      <c r="F618" s="342"/>
      <c r="G618" s="343"/>
      <c r="H618" s="122"/>
    </row>
    <row r="619" spans="1:8">
      <c r="A619" s="122"/>
      <c r="C619" s="167"/>
      <c r="F619" s="342"/>
      <c r="G619" s="343"/>
      <c r="H619" s="122"/>
    </row>
    <row r="620" spans="1:8">
      <c r="A620" s="122"/>
      <c r="C620" s="167"/>
      <c r="F620" s="342"/>
      <c r="G620" s="343"/>
      <c r="H620" s="122"/>
    </row>
    <row r="621" spans="1:8">
      <c r="A621" s="122"/>
      <c r="C621" s="167"/>
      <c r="F621" s="342"/>
      <c r="G621" s="343"/>
      <c r="H621" s="122"/>
    </row>
    <row r="622" spans="1:8">
      <c r="A622" s="122"/>
      <c r="C622" s="167"/>
      <c r="F622" s="342"/>
      <c r="G622" s="343"/>
      <c r="H622" s="122"/>
    </row>
    <row r="623" spans="1:8">
      <c r="A623" s="122"/>
      <c r="C623" s="167"/>
      <c r="F623" s="342"/>
      <c r="G623" s="343"/>
      <c r="H623" s="122"/>
    </row>
    <row r="624" spans="1:8">
      <c r="A624" s="122"/>
      <c r="C624" s="167"/>
      <c r="F624" s="342"/>
      <c r="G624" s="343"/>
      <c r="H624" s="122"/>
    </row>
    <row r="625" spans="1:8">
      <c r="A625" s="122"/>
      <c r="C625" s="167"/>
      <c r="F625" s="342"/>
      <c r="G625" s="343"/>
      <c r="H625" s="122"/>
    </row>
    <row r="626" spans="1:8">
      <c r="A626" s="122"/>
      <c r="C626" s="167"/>
      <c r="F626" s="342"/>
      <c r="G626" s="343"/>
      <c r="H626" s="122"/>
    </row>
    <row r="627" spans="1:8">
      <c r="A627" s="122"/>
      <c r="C627" s="167"/>
      <c r="F627" s="342"/>
      <c r="G627" s="343"/>
      <c r="H627" s="122"/>
    </row>
    <row r="628" spans="1:8">
      <c r="A628" s="122"/>
      <c r="C628" s="167"/>
      <c r="F628" s="342"/>
      <c r="G628" s="343"/>
      <c r="H628" s="122"/>
    </row>
    <row r="629" spans="1:8">
      <c r="A629" s="122"/>
      <c r="C629" s="167"/>
      <c r="F629" s="342"/>
      <c r="G629" s="343"/>
      <c r="H629" s="122"/>
    </row>
    <row r="630" spans="1:8">
      <c r="A630" s="122"/>
      <c r="C630" s="167"/>
      <c r="F630" s="342"/>
      <c r="G630" s="343"/>
      <c r="H630" s="122"/>
    </row>
    <row r="631" spans="1:8">
      <c r="A631" s="122"/>
      <c r="C631" s="167"/>
      <c r="F631" s="342"/>
      <c r="G631" s="343"/>
      <c r="H631" s="122"/>
    </row>
    <row r="632" spans="1:8">
      <c r="A632" s="122"/>
      <c r="C632" s="167"/>
      <c r="F632" s="342"/>
      <c r="G632" s="343"/>
      <c r="H632" s="122"/>
    </row>
    <row r="633" spans="1:8">
      <c r="A633" s="122"/>
      <c r="C633" s="167"/>
      <c r="F633" s="342"/>
      <c r="G633" s="343"/>
      <c r="H633" s="122"/>
    </row>
    <row r="634" spans="1:8">
      <c r="A634" s="122"/>
      <c r="C634" s="167"/>
      <c r="F634" s="342"/>
      <c r="G634" s="343"/>
      <c r="H634" s="122"/>
    </row>
    <row r="635" spans="1:8">
      <c r="A635" s="122"/>
      <c r="C635" s="167"/>
      <c r="F635" s="342"/>
      <c r="G635" s="343"/>
      <c r="H635" s="122"/>
    </row>
    <row r="636" spans="1:8">
      <c r="A636" s="122"/>
      <c r="C636" s="167"/>
      <c r="F636" s="342"/>
      <c r="G636" s="343"/>
      <c r="H636" s="122"/>
    </row>
    <row r="637" spans="1:8">
      <c r="A637" s="122"/>
      <c r="C637" s="167"/>
      <c r="F637" s="342"/>
      <c r="G637" s="343"/>
      <c r="H637" s="122"/>
    </row>
    <row r="638" spans="1:8">
      <c r="A638" s="122"/>
      <c r="C638" s="167"/>
      <c r="F638" s="342"/>
      <c r="G638" s="343"/>
      <c r="H638" s="122"/>
    </row>
    <row r="639" spans="1:8">
      <c r="A639" s="122"/>
      <c r="C639" s="167"/>
      <c r="F639" s="342"/>
      <c r="G639" s="343"/>
      <c r="H639" s="122"/>
    </row>
    <row r="640" spans="1:8">
      <c r="A640" s="122"/>
      <c r="C640" s="167"/>
      <c r="F640" s="342"/>
      <c r="G640" s="343"/>
      <c r="H640" s="122"/>
    </row>
    <row r="641" spans="1:8">
      <c r="A641" s="122"/>
      <c r="C641" s="167"/>
      <c r="F641" s="342"/>
      <c r="G641" s="343"/>
      <c r="H641" s="122"/>
    </row>
    <row r="642" spans="1:8">
      <c r="A642" s="122"/>
      <c r="C642" s="167"/>
      <c r="F642" s="342"/>
      <c r="G642" s="343"/>
      <c r="H642" s="122"/>
    </row>
    <row r="643" spans="1:8">
      <c r="A643" s="122"/>
      <c r="C643" s="167"/>
      <c r="F643" s="342"/>
      <c r="G643" s="343"/>
      <c r="H643" s="122"/>
    </row>
    <row r="644" spans="1:8">
      <c r="A644" s="122"/>
      <c r="C644" s="167"/>
      <c r="F644" s="342"/>
      <c r="G644" s="343"/>
      <c r="H644" s="122"/>
    </row>
    <row r="645" spans="1:8">
      <c r="A645" s="122"/>
      <c r="C645" s="167"/>
      <c r="F645" s="342"/>
      <c r="G645" s="343"/>
      <c r="H645" s="122"/>
    </row>
    <row r="646" spans="1:8">
      <c r="A646" s="122"/>
      <c r="C646" s="167"/>
      <c r="F646" s="342"/>
      <c r="G646" s="343"/>
      <c r="H646" s="122"/>
    </row>
    <row r="647" spans="1:8">
      <c r="A647" s="122"/>
      <c r="C647" s="167"/>
      <c r="F647" s="342"/>
      <c r="G647" s="343"/>
      <c r="H647" s="122"/>
    </row>
    <row r="648" spans="1:8">
      <c r="A648" s="122"/>
      <c r="C648" s="167"/>
      <c r="F648" s="342"/>
      <c r="G648" s="343"/>
      <c r="H648" s="122"/>
    </row>
    <row r="649" spans="1:8">
      <c r="A649" s="122"/>
      <c r="C649" s="167"/>
      <c r="F649" s="342"/>
      <c r="G649" s="343"/>
      <c r="H649" s="122"/>
    </row>
    <row r="650" spans="1:8">
      <c r="A650" s="122"/>
      <c r="F650" s="342"/>
      <c r="G650" s="343"/>
      <c r="H650" s="122"/>
    </row>
    <row r="651" spans="1:8">
      <c r="A651" s="122"/>
      <c r="F651" s="342"/>
      <c r="G651" s="343"/>
      <c r="H651" s="122"/>
    </row>
    <row r="652" spans="1:8">
      <c r="A652" s="122"/>
      <c r="F652" s="342"/>
      <c r="G652" s="343"/>
      <c r="H652" s="122"/>
    </row>
    <row r="653" spans="1:8">
      <c r="A653" s="122"/>
      <c r="F653" s="342"/>
      <c r="G653" s="343"/>
      <c r="H653" s="122"/>
    </row>
    <row r="654" spans="1:8">
      <c r="A654" s="122"/>
      <c r="F654" s="342"/>
      <c r="G654" s="343"/>
      <c r="H654" s="122"/>
    </row>
    <row r="655" spans="1:8">
      <c r="A655" s="122"/>
      <c r="F655" s="342"/>
      <c r="G655" s="343"/>
      <c r="H655" s="122"/>
    </row>
    <row r="656" spans="1:8">
      <c r="A656" s="122"/>
      <c r="F656" s="342"/>
      <c r="G656" s="343"/>
      <c r="H656" s="122"/>
    </row>
    <row r="657" spans="1:8">
      <c r="A657" s="122"/>
      <c r="F657" s="342"/>
      <c r="G657" s="343"/>
      <c r="H657" s="122"/>
    </row>
    <row r="658" spans="1:8">
      <c r="A658" s="122"/>
      <c r="F658" s="342"/>
      <c r="G658" s="343"/>
      <c r="H658" s="122"/>
    </row>
    <row r="659" spans="1:8">
      <c r="A659" s="122"/>
      <c r="F659" s="342"/>
      <c r="G659" s="343"/>
      <c r="H659" s="122"/>
    </row>
    <row r="660" spans="1:8">
      <c r="A660" s="122"/>
      <c r="F660" s="342"/>
      <c r="G660" s="343"/>
      <c r="H660" s="122"/>
    </row>
    <row r="661" spans="1:8">
      <c r="A661" s="122"/>
      <c r="F661" s="342"/>
      <c r="G661" s="343"/>
      <c r="H661" s="122"/>
    </row>
    <row r="662" spans="1:8">
      <c r="A662" s="122"/>
      <c r="F662" s="342"/>
      <c r="G662" s="343"/>
      <c r="H662" s="122"/>
    </row>
    <row r="663" spans="1:8">
      <c r="A663" s="122"/>
      <c r="F663" s="342"/>
      <c r="G663" s="343"/>
      <c r="H663" s="122"/>
    </row>
    <row r="664" spans="1:8">
      <c r="A664" s="122"/>
      <c r="F664" s="342"/>
      <c r="G664" s="343"/>
      <c r="H664" s="122"/>
    </row>
    <row r="665" spans="1:8">
      <c r="A665" s="122"/>
      <c r="F665" s="342"/>
      <c r="G665" s="343"/>
      <c r="H665" s="122"/>
    </row>
    <row r="666" spans="1:8">
      <c r="A666" s="122"/>
      <c r="F666" s="342"/>
      <c r="G666" s="343"/>
      <c r="H666" s="122"/>
    </row>
    <row r="667" spans="1:8">
      <c r="A667" s="122"/>
      <c r="F667" s="342"/>
      <c r="G667" s="343"/>
      <c r="H667" s="122"/>
    </row>
    <row r="668" spans="1:8">
      <c r="A668" s="122"/>
      <c r="F668" s="342"/>
      <c r="G668" s="343"/>
      <c r="H668" s="122"/>
    </row>
    <row r="669" spans="1:8">
      <c r="A669" s="122"/>
      <c r="F669" s="342"/>
      <c r="G669" s="343"/>
      <c r="H669" s="122"/>
    </row>
    <row r="670" spans="1:8">
      <c r="A670" s="122"/>
      <c r="F670" s="342"/>
      <c r="G670" s="343"/>
      <c r="H670" s="122"/>
    </row>
    <row r="671" spans="1:8">
      <c r="A671" s="122"/>
      <c r="F671" s="342"/>
      <c r="G671" s="343"/>
      <c r="H671" s="122"/>
    </row>
    <row r="672" spans="1:8">
      <c r="A672" s="122"/>
      <c r="F672" s="342"/>
      <c r="G672" s="343"/>
      <c r="H672" s="122"/>
    </row>
    <row r="673" spans="1:8">
      <c r="A673" s="122"/>
      <c r="F673" s="342"/>
      <c r="G673" s="343"/>
      <c r="H673" s="122"/>
    </row>
    <row r="674" spans="1:8">
      <c r="A674" s="122"/>
      <c r="F674" s="342"/>
      <c r="G674" s="343"/>
      <c r="H674" s="122"/>
    </row>
    <row r="675" spans="1:8">
      <c r="A675" s="122"/>
      <c r="F675" s="342"/>
      <c r="G675" s="343"/>
      <c r="H675" s="122"/>
    </row>
    <row r="676" spans="1:8">
      <c r="A676" s="122"/>
      <c r="F676" s="342"/>
      <c r="G676" s="343"/>
      <c r="H676" s="122"/>
    </row>
    <row r="677" spans="1:8">
      <c r="A677" s="122"/>
      <c r="F677" s="342"/>
      <c r="G677" s="343"/>
      <c r="H677" s="122"/>
    </row>
    <row r="678" spans="1:8">
      <c r="A678" s="122"/>
      <c r="F678" s="342"/>
      <c r="G678" s="343"/>
      <c r="H678" s="122"/>
    </row>
    <row r="679" spans="1:8">
      <c r="A679" s="122"/>
      <c r="F679" s="342"/>
      <c r="G679" s="343"/>
      <c r="H679" s="122"/>
    </row>
    <row r="680" spans="1:8">
      <c r="A680" s="122"/>
      <c r="F680" s="342"/>
      <c r="G680" s="343"/>
      <c r="H680" s="122"/>
    </row>
    <row r="681" spans="1:8">
      <c r="A681" s="122"/>
      <c r="F681" s="342"/>
      <c r="G681" s="343"/>
      <c r="H681" s="122"/>
    </row>
    <row r="682" spans="1:8">
      <c r="A682" s="122"/>
      <c r="F682" s="342"/>
      <c r="G682" s="343"/>
      <c r="H682" s="122"/>
    </row>
    <row r="683" spans="1:8">
      <c r="A683" s="122"/>
      <c r="F683" s="342"/>
      <c r="G683" s="343"/>
      <c r="H683" s="122"/>
    </row>
    <row r="684" spans="1:8">
      <c r="A684" s="122"/>
      <c r="F684" s="342"/>
      <c r="G684" s="343"/>
      <c r="H684" s="122"/>
    </row>
    <row r="685" spans="1:8">
      <c r="A685" s="122"/>
      <c r="F685" s="342"/>
      <c r="G685" s="343"/>
      <c r="H685" s="122"/>
    </row>
    <row r="686" spans="1:8">
      <c r="A686" s="122"/>
      <c r="F686" s="342"/>
      <c r="G686" s="343"/>
      <c r="H686" s="122"/>
    </row>
    <row r="687" spans="1:8">
      <c r="A687" s="122"/>
      <c r="F687" s="342"/>
      <c r="G687" s="343"/>
      <c r="H687" s="122"/>
    </row>
    <row r="688" spans="1:8">
      <c r="A688" s="122"/>
      <c r="F688" s="342"/>
      <c r="G688" s="343"/>
      <c r="H688" s="122"/>
    </row>
    <row r="689" spans="1:8">
      <c r="A689" s="122"/>
      <c r="F689" s="342"/>
      <c r="G689" s="343"/>
      <c r="H689" s="122"/>
    </row>
    <row r="690" spans="1:8">
      <c r="A690" s="122"/>
      <c r="F690" s="342"/>
      <c r="G690" s="343"/>
      <c r="H690" s="122"/>
    </row>
    <row r="691" spans="1:8">
      <c r="A691" s="122"/>
      <c r="F691" s="342"/>
      <c r="G691" s="343"/>
      <c r="H691" s="122"/>
    </row>
    <row r="692" spans="1:8">
      <c r="A692" s="122"/>
      <c r="F692" s="342"/>
      <c r="G692" s="343"/>
      <c r="H692" s="122"/>
    </row>
    <row r="693" spans="1:8">
      <c r="A693" s="122"/>
      <c r="F693" s="342"/>
      <c r="G693" s="343"/>
      <c r="H693" s="122"/>
    </row>
    <row r="694" spans="1:8">
      <c r="A694" s="122"/>
      <c r="F694" s="342"/>
      <c r="G694" s="343"/>
      <c r="H694" s="122"/>
    </row>
    <row r="695" spans="1:8">
      <c r="A695" s="122"/>
      <c r="F695" s="342"/>
      <c r="G695" s="343"/>
      <c r="H695" s="122"/>
    </row>
    <row r="696" spans="1:8">
      <c r="A696" s="122"/>
      <c r="F696" s="342"/>
      <c r="G696" s="343"/>
      <c r="H696" s="122"/>
    </row>
    <row r="697" spans="1:8">
      <c r="A697" s="122"/>
      <c r="F697" s="342"/>
      <c r="G697" s="343"/>
      <c r="H697" s="122"/>
    </row>
    <row r="698" spans="1:8">
      <c r="A698" s="122"/>
      <c r="F698" s="342"/>
      <c r="G698" s="343"/>
      <c r="H698" s="122"/>
    </row>
    <row r="699" spans="1:8">
      <c r="A699" s="122"/>
      <c r="F699" s="342"/>
      <c r="G699" s="343"/>
      <c r="H699" s="122"/>
    </row>
    <row r="700" spans="1:8">
      <c r="A700" s="122"/>
      <c r="F700" s="342"/>
      <c r="G700" s="343"/>
      <c r="H700" s="122"/>
    </row>
    <row r="701" spans="1:8">
      <c r="A701" s="122"/>
      <c r="F701" s="342"/>
      <c r="G701" s="343"/>
      <c r="H701" s="122"/>
    </row>
    <row r="702" spans="1:8">
      <c r="A702" s="122"/>
      <c r="F702" s="342"/>
      <c r="G702" s="343"/>
      <c r="H702" s="122"/>
    </row>
    <row r="703" spans="1:8">
      <c r="A703" s="122"/>
      <c r="F703" s="342"/>
      <c r="G703" s="343"/>
      <c r="H703" s="122"/>
    </row>
    <row r="704" spans="1:8">
      <c r="A704" s="122"/>
      <c r="F704" s="342"/>
      <c r="G704" s="343"/>
      <c r="H704" s="122"/>
    </row>
    <row r="705" spans="1:8">
      <c r="A705" s="122"/>
      <c r="F705" s="342"/>
      <c r="G705" s="343"/>
      <c r="H705" s="122"/>
    </row>
    <row r="706" spans="1:8">
      <c r="A706" s="122"/>
      <c r="F706" s="342"/>
      <c r="G706" s="343"/>
      <c r="H706" s="122"/>
    </row>
    <row r="707" spans="1:8">
      <c r="A707" s="122"/>
      <c r="F707" s="342"/>
      <c r="G707" s="343"/>
      <c r="H707" s="122"/>
    </row>
    <row r="708" spans="1:8">
      <c r="A708" s="122"/>
      <c r="F708" s="342"/>
      <c r="G708" s="343"/>
      <c r="H708" s="122"/>
    </row>
    <row r="709" spans="1:8">
      <c r="A709" s="122"/>
      <c r="F709" s="342"/>
      <c r="G709" s="343"/>
      <c r="H709" s="122"/>
    </row>
    <row r="710" spans="1:8">
      <c r="A710" s="122"/>
      <c r="F710" s="342"/>
      <c r="G710" s="343"/>
      <c r="H710" s="122"/>
    </row>
    <row r="711" spans="1:8">
      <c r="A711" s="122"/>
      <c r="F711" s="342"/>
      <c r="G711" s="343"/>
      <c r="H711" s="122"/>
    </row>
    <row r="712" spans="1:8">
      <c r="A712" s="122"/>
      <c r="F712" s="342"/>
      <c r="G712" s="343"/>
      <c r="H712" s="122"/>
    </row>
    <row r="713" spans="1:8">
      <c r="A713" s="122"/>
      <c r="F713" s="342"/>
      <c r="G713" s="343"/>
      <c r="H713" s="122"/>
    </row>
    <row r="714" spans="1:8">
      <c r="A714" s="122"/>
      <c r="F714" s="342"/>
      <c r="G714" s="343"/>
      <c r="H714" s="122"/>
    </row>
    <row r="715" spans="1:8">
      <c r="A715" s="122"/>
      <c r="F715" s="342"/>
      <c r="G715" s="343"/>
      <c r="H715" s="122"/>
    </row>
    <row r="716" spans="1:8">
      <c r="A716" s="122"/>
      <c r="F716" s="342"/>
      <c r="G716" s="343"/>
      <c r="H716" s="122"/>
    </row>
    <row r="717" spans="1:8">
      <c r="A717" s="122"/>
      <c r="F717" s="342"/>
      <c r="G717" s="343"/>
      <c r="H717" s="122"/>
    </row>
    <row r="718" spans="1:8">
      <c r="A718" s="122"/>
      <c r="F718" s="342"/>
      <c r="G718" s="343"/>
      <c r="H718" s="122"/>
    </row>
    <row r="719" spans="1:8">
      <c r="A719" s="122"/>
      <c r="F719" s="342"/>
      <c r="G719" s="343"/>
      <c r="H719" s="122"/>
    </row>
    <row r="720" spans="1:8">
      <c r="A720" s="122"/>
      <c r="F720" s="342"/>
      <c r="G720" s="343"/>
      <c r="H720" s="122"/>
    </row>
    <row r="721" spans="1:8">
      <c r="A721" s="122"/>
      <c r="F721" s="342"/>
      <c r="G721" s="343"/>
      <c r="H721" s="122"/>
    </row>
    <row r="722" spans="1:8">
      <c r="A722" s="122"/>
      <c r="F722" s="342"/>
      <c r="G722" s="343"/>
      <c r="H722" s="122"/>
    </row>
    <row r="723" spans="1:8">
      <c r="A723" s="122"/>
      <c r="F723" s="342"/>
      <c r="G723" s="343"/>
      <c r="H723" s="122"/>
    </row>
    <row r="724" spans="1:8">
      <c r="A724" s="122"/>
      <c r="F724" s="342"/>
      <c r="G724" s="343"/>
      <c r="H724" s="122"/>
    </row>
    <row r="725" spans="1:8">
      <c r="A725" s="122"/>
      <c r="F725" s="342"/>
      <c r="G725" s="343"/>
      <c r="H725" s="122"/>
    </row>
    <row r="726" spans="1:8">
      <c r="A726" s="122"/>
      <c r="F726" s="342"/>
      <c r="G726" s="343"/>
      <c r="H726" s="122"/>
    </row>
    <row r="727" spans="1:8">
      <c r="A727" s="122"/>
      <c r="F727" s="342"/>
      <c r="G727" s="343"/>
      <c r="H727" s="122"/>
    </row>
    <row r="728" spans="1:8">
      <c r="A728" s="122"/>
      <c r="F728" s="342"/>
      <c r="G728" s="343"/>
      <c r="H728" s="122"/>
    </row>
    <row r="729" spans="1:8">
      <c r="A729" s="122"/>
      <c r="F729" s="342"/>
      <c r="G729" s="343"/>
      <c r="H729" s="122"/>
    </row>
    <row r="730" spans="1:8">
      <c r="A730" s="122"/>
      <c r="F730" s="342"/>
      <c r="G730" s="343"/>
      <c r="H730" s="122"/>
    </row>
    <row r="731" spans="1:8">
      <c r="A731" s="122"/>
      <c r="F731" s="342"/>
      <c r="G731" s="343"/>
      <c r="H731" s="122"/>
    </row>
    <row r="732" spans="1:8">
      <c r="A732" s="122"/>
      <c r="F732" s="342"/>
      <c r="G732" s="343"/>
      <c r="H732" s="122"/>
    </row>
    <row r="733" spans="1:8">
      <c r="A733" s="122"/>
      <c r="F733" s="342"/>
      <c r="G733" s="343"/>
      <c r="H733" s="122"/>
    </row>
    <row r="734" spans="1:8">
      <c r="A734" s="122"/>
      <c r="F734" s="342"/>
      <c r="G734" s="343"/>
      <c r="H734" s="122"/>
    </row>
    <row r="735" spans="1:8">
      <c r="A735" s="122"/>
      <c r="F735" s="342"/>
      <c r="G735" s="343"/>
      <c r="H735" s="122"/>
    </row>
    <row r="736" spans="1:8">
      <c r="A736" s="122"/>
      <c r="F736" s="342"/>
      <c r="G736" s="343"/>
      <c r="H736" s="122"/>
    </row>
    <row r="737" spans="1:8">
      <c r="A737" s="122"/>
      <c r="F737" s="342"/>
      <c r="G737" s="343"/>
      <c r="H737" s="122"/>
    </row>
    <row r="738" spans="1:8">
      <c r="A738" s="122"/>
      <c r="F738" s="342"/>
      <c r="G738" s="343"/>
      <c r="H738" s="122"/>
    </row>
    <row r="739" spans="1:8">
      <c r="A739" s="122"/>
      <c r="F739" s="342"/>
      <c r="G739" s="343"/>
      <c r="H739" s="122"/>
    </row>
    <row r="740" spans="1:8">
      <c r="A740" s="122"/>
      <c r="F740" s="342"/>
      <c r="G740" s="343"/>
      <c r="H740" s="122"/>
    </row>
    <row r="741" spans="1:8">
      <c r="A741" s="122"/>
      <c r="F741" s="342"/>
      <c r="G741" s="343"/>
      <c r="H741" s="122"/>
    </row>
    <row r="742" spans="1:8">
      <c r="A742" s="122"/>
      <c r="F742" s="342"/>
      <c r="G742" s="343"/>
      <c r="H742" s="122"/>
    </row>
    <row r="743" spans="1:8">
      <c r="A743" s="122"/>
      <c r="F743" s="342"/>
      <c r="G743" s="343"/>
      <c r="H743" s="122"/>
    </row>
    <row r="744" spans="1:8">
      <c r="A744" s="122"/>
      <c r="F744" s="342"/>
      <c r="G744" s="343"/>
      <c r="H744" s="122"/>
    </row>
    <row r="745" spans="1:8">
      <c r="A745" s="122"/>
      <c r="F745" s="342"/>
      <c r="G745" s="343"/>
      <c r="H745" s="122"/>
    </row>
    <row r="746" spans="1:8">
      <c r="A746" s="122"/>
      <c r="F746" s="342"/>
      <c r="G746" s="343"/>
      <c r="H746" s="122"/>
    </row>
    <row r="747" spans="1:8">
      <c r="A747" s="122"/>
      <c r="F747" s="342"/>
      <c r="G747" s="343"/>
      <c r="H747" s="122"/>
    </row>
    <row r="748" spans="1:8">
      <c r="A748" s="122"/>
      <c r="F748" s="342"/>
      <c r="G748" s="343"/>
      <c r="H748" s="122"/>
    </row>
    <row r="749" spans="1:8">
      <c r="A749" s="122"/>
      <c r="F749" s="342"/>
      <c r="G749" s="343"/>
      <c r="H749" s="122"/>
    </row>
    <row r="750" spans="1:8">
      <c r="A750" s="122"/>
      <c r="F750" s="342"/>
      <c r="G750" s="343"/>
      <c r="H750" s="122"/>
    </row>
    <row r="751" spans="1:8">
      <c r="A751" s="122"/>
      <c r="F751" s="342"/>
      <c r="G751" s="343"/>
      <c r="H751" s="122"/>
    </row>
    <row r="752" spans="1:8">
      <c r="A752" s="122"/>
      <c r="F752" s="342"/>
      <c r="G752" s="343"/>
      <c r="H752" s="122"/>
    </row>
    <row r="753" spans="1:8">
      <c r="A753" s="122"/>
      <c r="F753" s="342"/>
      <c r="G753" s="343"/>
      <c r="H753" s="122"/>
    </row>
    <row r="754" spans="1:8">
      <c r="A754" s="122"/>
      <c r="F754" s="342"/>
      <c r="G754" s="343"/>
      <c r="H754" s="122"/>
    </row>
    <row r="755" spans="1:8">
      <c r="A755" s="122"/>
      <c r="F755" s="342"/>
      <c r="G755" s="343"/>
      <c r="H755" s="122"/>
    </row>
    <row r="756" spans="1:8">
      <c r="A756" s="122"/>
      <c r="F756" s="342"/>
      <c r="G756" s="343"/>
      <c r="H756" s="122"/>
    </row>
    <row r="757" spans="1:8">
      <c r="A757" s="122"/>
      <c r="F757" s="342"/>
      <c r="G757" s="343"/>
      <c r="H757" s="122"/>
    </row>
    <row r="758" spans="1:8">
      <c r="A758" s="122"/>
      <c r="F758" s="342"/>
      <c r="G758" s="343"/>
      <c r="H758" s="122"/>
    </row>
    <row r="759" spans="1:8">
      <c r="A759" s="122"/>
      <c r="F759" s="342"/>
      <c r="G759" s="343"/>
      <c r="H759" s="122"/>
    </row>
    <row r="760" spans="1:8">
      <c r="A760" s="122"/>
      <c r="F760" s="342"/>
      <c r="G760" s="343"/>
      <c r="H760" s="122"/>
    </row>
    <row r="761" spans="1:8">
      <c r="A761" s="122"/>
      <c r="F761" s="342"/>
      <c r="G761" s="343"/>
      <c r="H761" s="122"/>
    </row>
    <row r="762" spans="1:8">
      <c r="A762" s="122"/>
      <c r="F762" s="342"/>
      <c r="G762" s="343"/>
      <c r="H762" s="122"/>
    </row>
    <row r="763" spans="1:8">
      <c r="A763" s="122"/>
      <c r="F763" s="342"/>
      <c r="G763" s="343"/>
      <c r="H763" s="122"/>
    </row>
    <row r="764" spans="1:8">
      <c r="A764" s="122"/>
      <c r="F764" s="342"/>
      <c r="G764" s="343"/>
      <c r="H764" s="122"/>
    </row>
    <row r="765" spans="1:8">
      <c r="A765" s="122"/>
      <c r="F765" s="342"/>
      <c r="G765" s="343"/>
      <c r="H765" s="122"/>
    </row>
    <row r="766" spans="1:8">
      <c r="A766" s="122"/>
      <c r="F766" s="342"/>
      <c r="G766" s="343"/>
      <c r="H766" s="122"/>
    </row>
    <row r="767" spans="1:8">
      <c r="A767" s="122"/>
      <c r="F767" s="342"/>
      <c r="G767" s="343"/>
      <c r="H767" s="122"/>
    </row>
    <row r="768" spans="1:8">
      <c r="A768" s="122"/>
      <c r="F768" s="342"/>
      <c r="G768" s="343"/>
      <c r="H768" s="122"/>
    </row>
    <row r="769" spans="1:8">
      <c r="A769" s="122"/>
      <c r="F769" s="342"/>
      <c r="G769" s="343"/>
      <c r="H769" s="122"/>
    </row>
    <row r="770" spans="1:8">
      <c r="A770" s="122"/>
      <c r="F770" s="342"/>
      <c r="G770" s="343"/>
      <c r="H770" s="122"/>
    </row>
    <row r="771" spans="1:8">
      <c r="A771" s="122"/>
      <c r="F771" s="342"/>
      <c r="G771" s="343"/>
      <c r="H771" s="122"/>
    </row>
    <row r="772" spans="1:8">
      <c r="A772" s="122"/>
      <c r="F772" s="342"/>
      <c r="G772" s="343"/>
      <c r="H772" s="122"/>
    </row>
    <row r="773" spans="1:8">
      <c r="A773" s="122"/>
      <c r="F773" s="342"/>
      <c r="G773" s="343"/>
      <c r="H773" s="122"/>
    </row>
    <row r="774" spans="1:8">
      <c r="A774" s="122"/>
      <c r="F774" s="342"/>
      <c r="G774" s="343"/>
      <c r="H774" s="122"/>
    </row>
    <row r="775" spans="1:8">
      <c r="A775" s="122"/>
      <c r="F775" s="342"/>
      <c r="G775" s="343"/>
      <c r="H775" s="122"/>
    </row>
    <row r="776" spans="1:8">
      <c r="A776" s="122"/>
      <c r="H776" s="122"/>
    </row>
    <row r="777" spans="1:8">
      <c r="A777" s="122"/>
      <c r="H777" s="122"/>
    </row>
    <row r="778" spans="1:8" s="122" customFormat="1"/>
    <row r="779" spans="1:8" s="122" customFormat="1"/>
    <row r="780" spans="1:8" s="122" customFormat="1"/>
    <row r="781" spans="1:8" s="122" customFormat="1"/>
    <row r="782" spans="1:8" s="122" customFormat="1"/>
    <row r="783" spans="1:8" s="122" customFormat="1"/>
    <row r="784" spans="1:8" s="122" customFormat="1"/>
    <row r="785" s="122" customFormat="1"/>
    <row r="786" s="122" customFormat="1"/>
    <row r="787" s="122" customFormat="1"/>
    <row r="788" s="122" customFormat="1"/>
    <row r="789" s="122" customFormat="1"/>
    <row r="790" s="122" customFormat="1"/>
    <row r="791" s="122" customFormat="1"/>
    <row r="792" s="122" customFormat="1"/>
    <row r="793" s="122" customFormat="1"/>
    <row r="794" s="122" customFormat="1"/>
    <row r="795" s="122" customFormat="1"/>
    <row r="796" s="122" customFormat="1"/>
    <row r="797" s="122" customFormat="1"/>
    <row r="798" s="122" customFormat="1"/>
    <row r="799" s="122" customFormat="1"/>
    <row r="800" s="122" customFormat="1"/>
    <row r="801" s="122" customFormat="1"/>
    <row r="802" s="122" customFormat="1"/>
  </sheetData>
  <pageMargins left="0.35433070866141736" right="0.35433070866141736" top="0.47244094488188981" bottom="0.86614173228346458" header="0.51181102362204722" footer="0.51181102362204722"/>
  <pageSetup paperSize="9" scale="74" fitToWidth="0" fitToHeight="0" orientation="portrait" r:id="rId1"/>
  <headerFooter>
    <oddFooter>&amp;L&amp;"Arial,Regular"&amp;10A442 Weidplas Warehouse Extension:
CONTRACT NO.: CDC/158/26
Section 2: Building Works&amp;R&amp;"Arial,Regular"&amp;10Page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H312"/>
  <sheetViews>
    <sheetView view="pageBreakPreview" topLeftCell="A304" zoomScaleNormal="100" zoomScaleSheetLayoutView="100" workbookViewId="0">
      <selection activeCell="A14" sqref="A14:XFD312"/>
    </sheetView>
  </sheetViews>
  <sheetFormatPr defaultColWidth="11.42578125" defaultRowHeight="12.75"/>
  <cols>
    <col min="1" max="1" width="10" style="240" customWidth="1"/>
    <col min="2" max="2" width="6.7109375" style="121" customWidth="1"/>
    <col min="3" max="3" width="53" style="122" customWidth="1"/>
    <col min="4" max="4" width="7.7109375" style="121" customWidth="1"/>
    <col min="5" max="5" width="10.140625" style="156" customWidth="1"/>
    <col min="6" max="6" width="12.7109375" style="306" customWidth="1"/>
    <col min="7" max="7" width="14.7109375" style="171" customWidth="1"/>
    <col min="8" max="8" width="14.7109375" style="178" customWidth="1"/>
    <col min="9" max="9" width="14.7109375" style="139" customWidth="1"/>
    <col min="10" max="252" width="11.42578125" style="139"/>
    <col min="253" max="254" width="6.7109375" style="139" customWidth="1"/>
    <col min="255" max="255" width="55.7109375" style="139" customWidth="1"/>
    <col min="256" max="256" width="7.7109375" style="139" customWidth="1"/>
    <col min="257" max="259" width="10.7109375" style="139" customWidth="1"/>
    <col min="260" max="260" width="12.7109375" style="139" customWidth="1"/>
    <col min="261" max="264" width="14.7109375" style="139" customWidth="1"/>
    <col min="265" max="508" width="11.42578125" style="139"/>
    <col min="509" max="510" width="6.7109375" style="139" customWidth="1"/>
    <col min="511" max="511" width="55.7109375" style="139" customWidth="1"/>
    <col min="512" max="512" width="7.7109375" style="139" customWidth="1"/>
    <col min="513" max="515" width="10.7109375" style="139" customWidth="1"/>
    <col min="516" max="516" width="12.7109375" style="139" customWidth="1"/>
    <col min="517" max="520" width="14.7109375" style="139" customWidth="1"/>
    <col min="521" max="764" width="11.42578125" style="139"/>
    <col min="765" max="766" width="6.7109375" style="139" customWidth="1"/>
    <col min="767" max="767" width="55.7109375" style="139" customWidth="1"/>
    <col min="768" max="768" width="7.7109375" style="139" customWidth="1"/>
    <col min="769" max="771" width="10.7109375" style="139" customWidth="1"/>
    <col min="772" max="772" width="12.7109375" style="139" customWidth="1"/>
    <col min="773" max="776" width="14.7109375" style="139" customWidth="1"/>
    <col min="777" max="1020" width="11.42578125" style="139"/>
    <col min="1021" max="1022" width="6.7109375" style="139" customWidth="1"/>
    <col min="1023" max="1023" width="55.7109375" style="139" customWidth="1"/>
    <col min="1024" max="1024" width="7.7109375" style="139" customWidth="1"/>
    <col min="1025" max="1027" width="10.7109375" style="139" customWidth="1"/>
    <col min="1028" max="1028" width="12.7109375" style="139" customWidth="1"/>
    <col min="1029" max="1032" width="14.7109375" style="139" customWidth="1"/>
    <col min="1033" max="1276" width="11.42578125" style="139"/>
    <col min="1277" max="1278" width="6.7109375" style="139" customWidth="1"/>
    <col min="1279" max="1279" width="55.7109375" style="139" customWidth="1"/>
    <col min="1280" max="1280" width="7.7109375" style="139" customWidth="1"/>
    <col min="1281" max="1283" width="10.7109375" style="139" customWidth="1"/>
    <col min="1284" max="1284" width="12.7109375" style="139" customWidth="1"/>
    <col min="1285" max="1288" width="14.7109375" style="139" customWidth="1"/>
    <col min="1289" max="1532" width="11.42578125" style="139"/>
    <col min="1533" max="1534" width="6.7109375" style="139" customWidth="1"/>
    <col min="1535" max="1535" width="55.7109375" style="139" customWidth="1"/>
    <col min="1536" max="1536" width="7.7109375" style="139" customWidth="1"/>
    <col min="1537" max="1539" width="10.7109375" style="139" customWidth="1"/>
    <col min="1540" max="1540" width="12.7109375" style="139" customWidth="1"/>
    <col min="1541" max="1544" width="14.7109375" style="139" customWidth="1"/>
    <col min="1545" max="1788" width="11.42578125" style="139"/>
    <col min="1789" max="1790" width="6.7109375" style="139" customWidth="1"/>
    <col min="1791" max="1791" width="55.7109375" style="139" customWidth="1"/>
    <col min="1792" max="1792" width="7.7109375" style="139" customWidth="1"/>
    <col min="1793" max="1795" width="10.7109375" style="139" customWidth="1"/>
    <col min="1796" max="1796" width="12.7109375" style="139" customWidth="1"/>
    <col min="1797" max="1800" width="14.7109375" style="139" customWidth="1"/>
    <col min="1801" max="2044" width="11.42578125" style="139"/>
    <col min="2045" max="2046" width="6.7109375" style="139" customWidth="1"/>
    <col min="2047" max="2047" width="55.7109375" style="139" customWidth="1"/>
    <col min="2048" max="2048" width="7.7109375" style="139" customWidth="1"/>
    <col min="2049" max="2051" width="10.7109375" style="139" customWidth="1"/>
    <col min="2052" max="2052" width="12.7109375" style="139" customWidth="1"/>
    <col min="2053" max="2056" width="14.7109375" style="139" customWidth="1"/>
    <col min="2057" max="2300" width="11.42578125" style="139"/>
    <col min="2301" max="2302" width="6.7109375" style="139" customWidth="1"/>
    <col min="2303" max="2303" width="55.7109375" style="139" customWidth="1"/>
    <col min="2304" max="2304" width="7.7109375" style="139" customWidth="1"/>
    <col min="2305" max="2307" width="10.7109375" style="139" customWidth="1"/>
    <col min="2308" max="2308" width="12.7109375" style="139" customWidth="1"/>
    <col min="2309" max="2312" width="14.7109375" style="139" customWidth="1"/>
    <col min="2313" max="2556" width="11.42578125" style="139"/>
    <col min="2557" max="2558" width="6.7109375" style="139" customWidth="1"/>
    <col min="2559" max="2559" width="55.7109375" style="139" customWidth="1"/>
    <col min="2560" max="2560" width="7.7109375" style="139" customWidth="1"/>
    <col min="2561" max="2563" width="10.7109375" style="139" customWidth="1"/>
    <col min="2564" max="2564" width="12.7109375" style="139" customWidth="1"/>
    <col min="2565" max="2568" width="14.7109375" style="139" customWidth="1"/>
    <col min="2569" max="2812" width="11.42578125" style="139"/>
    <col min="2813" max="2814" width="6.7109375" style="139" customWidth="1"/>
    <col min="2815" max="2815" width="55.7109375" style="139" customWidth="1"/>
    <col min="2816" max="2816" width="7.7109375" style="139" customWidth="1"/>
    <col min="2817" max="2819" width="10.7109375" style="139" customWidth="1"/>
    <col min="2820" max="2820" width="12.7109375" style="139" customWidth="1"/>
    <col min="2821" max="2824" width="14.7109375" style="139" customWidth="1"/>
    <col min="2825" max="3068" width="11.42578125" style="139"/>
    <col min="3069" max="3070" width="6.7109375" style="139" customWidth="1"/>
    <col min="3071" max="3071" width="55.7109375" style="139" customWidth="1"/>
    <col min="3072" max="3072" width="7.7109375" style="139" customWidth="1"/>
    <col min="3073" max="3075" width="10.7109375" style="139" customWidth="1"/>
    <col min="3076" max="3076" width="12.7109375" style="139" customWidth="1"/>
    <col min="3077" max="3080" width="14.7109375" style="139" customWidth="1"/>
    <col min="3081" max="3324" width="11.42578125" style="139"/>
    <col min="3325" max="3326" width="6.7109375" style="139" customWidth="1"/>
    <col min="3327" max="3327" width="55.7109375" style="139" customWidth="1"/>
    <col min="3328" max="3328" width="7.7109375" style="139" customWidth="1"/>
    <col min="3329" max="3331" width="10.7109375" style="139" customWidth="1"/>
    <col min="3332" max="3332" width="12.7109375" style="139" customWidth="1"/>
    <col min="3333" max="3336" width="14.7109375" style="139" customWidth="1"/>
    <col min="3337" max="3580" width="11.42578125" style="139"/>
    <col min="3581" max="3582" width="6.7109375" style="139" customWidth="1"/>
    <col min="3583" max="3583" width="55.7109375" style="139" customWidth="1"/>
    <col min="3584" max="3584" width="7.7109375" style="139" customWidth="1"/>
    <col min="3585" max="3587" width="10.7109375" style="139" customWidth="1"/>
    <col min="3588" max="3588" width="12.7109375" style="139" customWidth="1"/>
    <col min="3589" max="3592" width="14.7109375" style="139" customWidth="1"/>
    <col min="3593" max="3836" width="11.42578125" style="139"/>
    <col min="3837" max="3838" width="6.7109375" style="139" customWidth="1"/>
    <col min="3839" max="3839" width="55.7109375" style="139" customWidth="1"/>
    <col min="3840" max="3840" width="7.7109375" style="139" customWidth="1"/>
    <col min="3841" max="3843" width="10.7109375" style="139" customWidth="1"/>
    <col min="3844" max="3844" width="12.7109375" style="139" customWidth="1"/>
    <col min="3845" max="3848" width="14.7109375" style="139" customWidth="1"/>
    <col min="3849" max="4092" width="11.42578125" style="139"/>
    <col min="4093" max="4094" width="6.7109375" style="139" customWidth="1"/>
    <col min="4095" max="4095" width="55.7109375" style="139" customWidth="1"/>
    <col min="4096" max="4096" width="7.7109375" style="139" customWidth="1"/>
    <col min="4097" max="4099" width="10.7109375" style="139" customWidth="1"/>
    <col min="4100" max="4100" width="12.7109375" style="139" customWidth="1"/>
    <col min="4101" max="4104" width="14.7109375" style="139" customWidth="1"/>
    <col min="4105" max="4348" width="11.42578125" style="139"/>
    <col min="4349" max="4350" width="6.7109375" style="139" customWidth="1"/>
    <col min="4351" max="4351" width="55.7109375" style="139" customWidth="1"/>
    <col min="4352" max="4352" width="7.7109375" style="139" customWidth="1"/>
    <col min="4353" max="4355" width="10.7109375" style="139" customWidth="1"/>
    <col min="4356" max="4356" width="12.7109375" style="139" customWidth="1"/>
    <col min="4357" max="4360" width="14.7109375" style="139" customWidth="1"/>
    <col min="4361" max="4604" width="11.42578125" style="139"/>
    <col min="4605" max="4606" width="6.7109375" style="139" customWidth="1"/>
    <col min="4607" max="4607" width="55.7109375" style="139" customWidth="1"/>
    <col min="4608" max="4608" width="7.7109375" style="139" customWidth="1"/>
    <col min="4609" max="4611" width="10.7109375" style="139" customWidth="1"/>
    <col min="4612" max="4612" width="12.7109375" style="139" customWidth="1"/>
    <col min="4613" max="4616" width="14.7109375" style="139" customWidth="1"/>
    <col min="4617" max="4860" width="11.42578125" style="139"/>
    <col min="4861" max="4862" width="6.7109375" style="139" customWidth="1"/>
    <col min="4863" max="4863" width="55.7109375" style="139" customWidth="1"/>
    <col min="4864" max="4864" width="7.7109375" style="139" customWidth="1"/>
    <col min="4865" max="4867" width="10.7109375" style="139" customWidth="1"/>
    <col min="4868" max="4868" width="12.7109375" style="139" customWidth="1"/>
    <col min="4869" max="4872" width="14.7109375" style="139" customWidth="1"/>
    <col min="4873" max="5116" width="11.42578125" style="139"/>
    <col min="5117" max="5118" width="6.7109375" style="139" customWidth="1"/>
    <col min="5119" max="5119" width="55.7109375" style="139" customWidth="1"/>
    <col min="5120" max="5120" width="7.7109375" style="139" customWidth="1"/>
    <col min="5121" max="5123" width="10.7109375" style="139" customWidth="1"/>
    <col min="5124" max="5124" width="12.7109375" style="139" customWidth="1"/>
    <col min="5125" max="5128" width="14.7109375" style="139" customWidth="1"/>
    <col min="5129" max="5372" width="11.42578125" style="139"/>
    <col min="5373" max="5374" width="6.7109375" style="139" customWidth="1"/>
    <col min="5375" max="5375" width="55.7109375" style="139" customWidth="1"/>
    <col min="5376" max="5376" width="7.7109375" style="139" customWidth="1"/>
    <col min="5377" max="5379" width="10.7109375" style="139" customWidth="1"/>
    <col min="5380" max="5380" width="12.7109375" style="139" customWidth="1"/>
    <col min="5381" max="5384" width="14.7109375" style="139" customWidth="1"/>
    <col min="5385" max="5628" width="11.42578125" style="139"/>
    <col min="5629" max="5630" width="6.7109375" style="139" customWidth="1"/>
    <col min="5631" max="5631" width="55.7109375" style="139" customWidth="1"/>
    <col min="5632" max="5632" width="7.7109375" style="139" customWidth="1"/>
    <col min="5633" max="5635" width="10.7109375" style="139" customWidth="1"/>
    <col min="5636" max="5636" width="12.7109375" style="139" customWidth="1"/>
    <col min="5637" max="5640" width="14.7109375" style="139" customWidth="1"/>
    <col min="5641" max="5884" width="11.42578125" style="139"/>
    <col min="5885" max="5886" width="6.7109375" style="139" customWidth="1"/>
    <col min="5887" max="5887" width="55.7109375" style="139" customWidth="1"/>
    <col min="5888" max="5888" width="7.7109375" style="139" customWidth="1"/>
    <col min="5889" max="5891" width="10.7109375" style="139" customWidth="1"/>
    <col min="5892" max="5892" width="12.7109375" style="139" customWidth="1"/>
    <col min="5893" max="5896" width="14.7109375" style="139" customWidth="1"/>
    <col min="5897" max="6140" width="11.42578125" style="139"/>
    <col min="6141" max="6142" width="6.7109375" style="139" customWidth="1"/>
    <col min="6143" max="6143" width="55.7109375" style="139" customWidth="1"/>
    <col min="6144" max="6144" width="7.7109375" style="139" customWidth="1"/>
    <col min="6145" max="6147" width="10.7109375" style="139" customWidth="1"/>
    <col min="6148" max="6148" width="12.7109375" style="139" customWidth="1"/>
    <col min="6149" max="6152" width="14.7109375" style="139" customWidth="1"/>
    <col min="6153" max="6396" width="11.42578125" style="139"/>
    <col min="6397" max="6398" width="6.7109375" style="139" customWidth="1"/>
    <col min="6399" max="6399" width="55.7109375" style="139" customWidth="1"/>
    <col min="6400" max="6400" width="7.7109375" style="139" customWidth="1"/>
    <col min="6401" max="6403" width="10.7109375" style="139" customWidth="1"/>
    <col min="6404" max="6404" width="12.7109375" style="139" customWidth="1"/>
    <col min="6405" max="6408" width="14.7109375" style="139" customWidth="1"/>
    <col min="6409" max="6652" width="11.42578125" style="139"/>
    <col min="6653" max="6654" width="6.7109375" style="139" customWidth="1"/>
    <col min="6655" max="6655" width="55.7109375" style="139" customWidth="1"/>
    <col min="6656" max="6656" width="7.7109375" style="139" customWidth="1"/>
    <col min="6657" max="6659" width="10.7109375" style="139" customWidth="1"/>
    <col min="6660" max="6660" width="12.7109375" style="139" customWidth="1"/>
    <col min="6661" max="6664" width="14.7109375" style="139" customWidth="1"/>
    <col min="6665" max="6908" width="11.42578125" style="139"/>
    <col min="6909" max="6910" width="6.7109375" style="139" customWidth="1"/>
    <col min="6911" max="6911" width="55.7109375" style="139" customWidth="1"/>
    <col min="6912" max="6912" width="7.7109375" style="139" customWidth="1"/>
    <col min="6913" max="6915" width="10.7109375" style="139" customWidth="1"/>
    <col min="6916" max="6916" width="12.7109375" style="139" customWidth="1"/>
    <col min="6917" max="6920" width="14.7109375" style="139" customWidth="1"/>
    <col min="6921" max="7164" width="11.42578125" style="139"/>
    <col min="7165" max="7166" width="6.7109375" style="139" customWidth="1"/>
    <col min="7167" max="7167" width="55.7109375" style="139" customWidth="1"/>
    <col min="7168" max="7168" width="7.7109375" style="139" customWidth="1"/>
    <col min="7169" max="7171" width="10.7109375" style="139" customWidth="1"/>
    <col min="7172" max="7172" width="12.7109375" style="139" customWidth="1"/>
    <col min="7173" max="7176" width="14.7109375" style="139" customWidth="1"/>
    <col min="7177" max="7420" width="11.42578125" style="139"/>
    <col min="7421" max="7422" width="6.7109375" style="139" customWidth="1"/>
    <col min="7423" max="7423" width="55.7109375" style="139" customWidth="1"/>
    <col min="7424" max="7424" width="7.7109375" style="139" customWidth="1"/>
    <col min="7425" max="7427" width="10.7109375" style="139" customWidth="1"/>
    <col min="7428" max="7428" width="12.7109375" style="139" customWidth="1"/>
    <col min="7429" max="7432" width="14.7109375" style="139" customWidth="1"/>
    <col min="7433" max="7676" width="11.42578125" style="139"/>
    <col min="7677" max="7678" width="6.7109375" style="139" customWidth="1"/>
    <col min="7679" max="7679" width="55.7109375" style="139" customWidth="1"/>
    <col min="7680" max="7680" width="7.7109375" style="139" customWidth="1"/>
    <col min="7681" max="7683" width="10.7109375" style="139" customWidth="1"/>
    <col min="7684" max="7684" width="12.7109375" style="139" customWidth="1"/>
    <col min="7685" max="7688" width="14.7109375" style="139" customWidth="1"/>
    <col min="7689" max="7932" width="11.42578125" style="139"/>
    <col min="7933" max="7934" width="6.7109375" style="139" customWidth="1"/>
    <col min="7935" max="7935" width="55.7109375" style="139" customWidth="1"/>
    <col min="7936" max="7936" width="7.7109375" style="139" customWidth="1"/>
    <col min="7937" max="7939" width="10.7109375" style="139" customWidth="1"/>
    <col min="7940" max="7940" width="12.7109375" style="139" customWidth="1"/>
    <col min="7941" max="7944" width="14.7109375" style="139" customWidth="1"/>
    <col min="7945" max="8188" width="11.42578125" style="139"/>
    <col min="8189" max="8190" width="6.7109375" style="139" customWidth="1"/>
    <col min="8191" max="8191" width="55.7109375" style="139" customWidth="1"/>
    <col min="8192" max="8192" width="7.7109375" style="139" customWidth="1"/>
    <col min="8193" max="8195" width="10.7109375" style="139" customWidth="1"/>
    <col min="8196" max="8196" width="12.7109375" style="139" customWidth="1"/>
    <col min="8197" max="8200" width="14.7109375" style="139" customWidth="1"/>
    <col min="8201" max="8444" width="11.42578125" style="139"/>
    <col min="8445" max="8446" width="6.7109375" style="139" customWidth="1"/>
    <col min="8447" max="8447" width="55.7109375" style="139" customWidth="1"/>
    <col min="8448" max="8448" width="7.7109375" style="139" customWidth="1"/>
    <col min="8449" max="8451" width="10.7109375" style="139" customWidth="1"/>
    <col min="8452" max="8452" width="12.7109375" style="139" customWidth="1"/>
    <col min="8453" max="8456" width="14.7109375" style="139" customWidth="1"/>
    <col min="8457" max="8700" width="11.42578125" style="139"/>
    <col min="8701" max="8702" width="6.7109375" style="139" customWidth="1"/>
    <col min="8703" max="8703" width="55.7109375" style="139" customWidth="1"/>
    <col min="8704" max="8704" width="7.7109375" style="139" customWidth="1"/>
    <col min="8705" max="8707" width="10.7109375" style="139" customWidth="1"/>
    <col min="8708" max="8708" width="12.7109375" style="139" customWidth="1"/>
    <col min="8709" max="8712" width="14.7109375" style="139" customWidth="1"/>
    <col min="8713" max="8956" width="11.42578125" style="139"/>
    <col min="8957" max="8958" width="6.7109375" style="139" customWidth="1"/>
    <col min="8959" max="8959" width="55.7109375" style="139" customWidth="1"/>
    <col min="8960" max="8960" width="7.7109375" style="139" customWidth="1"/>
    <col min="8961" max="8963" width="10.7109375" style="139" customWidth="1"/>
    <col min="8964" max="8964" width="12.7109375" style="139" customWidth="1"/>
    <col min="8965" max="8968" width="14.7109375" style="139" customWidth="1"/>
    <col min="8969" max="9212" width="11.42578125" style="139"/>
    <col min="9213" max="9214" width="6.7109375" style="139" customWidth="1"/>
    <col min="9215" max="9215" width="55.7109375" style="139" customWidth="1"/>
    <col min="9216" max="9216" width="7.7109375" style="139" customWidth="1"/>
    <col min="9217" max="9219" width="10.7109375" style="139" customWidth="1"/>
    <col min="9220" max="9220" width="12.7109375" style="139" customWidth="1"/>
    <col min="9221" max="9224" width="14.7109375" style="139" customWidth="1"/>
    <col min="9225" max="9468" width="11.42578125" style="139"/>
    <col min="9469" max="9470" width="6.7109375" style="139" customWidth="1"/>
    <col min="9471" max="9471" width="55.7109375" style="139" customWidth="1"/>
    <col min="9472" max="9472" width="7.7109375" style="139" customWidth="1"/>
    <col min="9473" max="9475" width="10.7109375" style="139" customWidth="1"/>
    <col min="9476" max="9476" width="12.7109375" style="139" customWidth="1"/>
    <col min="9477" max="9480" width="14.7109375" style="139" customWidth="1"/>
    <col min="9481" max="9724" width="11.42578125" style="139"/>
    <col min="9725" max="9726" width="6.7109375" style="139" customWidth="1"/>
    <col min="9727" max="9727" width="55.7109375" style="139" customWidth="1"/>
    <col min="9728" max="9728" width="7.7109375" style="139" customWidth="1"/>
    <col min="9729" max="9731" width="10.7109375" style="139" customWidth="1"/>
    <col min="9732" max="9732" width="12.7109375" style="139" customWidth="1"/>
    <col min="9733" max="9736" width="14.7109375" style="139" customWidth="1"/>
    <col min="9737" max="9980" width="11.42578125" style="139"/>
    <col min="9981" max="9982" width="6.7109375" style="139" customWidth="1"/>
    <col min="9983" max="9983" width="55.7109375" style="139" customWidth="1"/>
    <col min="9984" max="9984" width="7.7109375" style="139" customWidth="1"/>
    <col min="9985" max="9987" width="10.7109375" style="139" customWidth="1"/>
    <col min="9988" max="9988" width="12.7109375" style="139" customWidth="1"/>
    <col min="9989" max="9992" width="14.7109375" style="139" customWidth="1"/>
    <col min="9993" max="10236" width="11.42578125" style="139"/>
    <col min="10237" max="10238" width="6.7109375" style="139" customWidth="1"/>
    <col min="10239" max="10239" width="55.7109375" style="139" customWidth="1"/>
    <col min="10240" max="10240" width="7.7109375" style="139" customWidth="1"/>
    <col min="10241" max="10243" width="10.7109375" style="139" customWidth="1"/>
    <col min="10244" max="10244" width="12.7109375" style="139" customWidth="1"/>
    <col min="10245" max="10248" width="14.7109375" style="139" customWidth="1"/>
    <col min="10249" max="10492" width="11.42578125" style="139"/>
    <col min="10493" max="10494" width="6.7109375" style="139" customWidth="1"/>
    <col min="10495" max="10495" width="55.7109375" style="139" customWidth="1"/>
    <col min="10496" max="10496" width="7.7109375" style="139" customWidth="1"/>
    <col min="10497" max="10499" width="10.7109375" style="139" customWidth="1"/>
    <col min="10500" max="10500" width="12.7109375" style="139" customWidth="1"/>
    <col min="10501" max="10504" width="14.7109375" style="139" customWidth="1"/>
    <col min="10505" max="10748" width="11.42578125" style="139"/>
    <col min="10749" max="10750" width="6.7109375" style="139" customWidth="1"/>
    <col min="10751" max="10751" width="55.7109375" style="139" customWidth="1"/>
    <col min="10752" max="10752" width="7.7109375" style="139" customWidth="1"/>
    <col min="10753" max="10755" width="10.7109375" style="139" customWidth="1"/>
    <col min="10756" max="10756" width="12.7109375" style="139" customWidth="1"/>
    <col min="10757" max="10760" width="14.7109375" style="139" customWidth="1"/>
    <col min="10761" max="11004" width="11.42578125" style="139"/>
    <col min="11005" max="11006" width="6.7109375" style="139" customWidth="1"/>
    <col min="11007" max="11007" width="55.7109375" style="139" customWidth="1"/>
    <col min="11008" max="11008" width="7.7109375" style="139" customWidth="1"/>
    <col min="11009" max="11011" width="10.7109375" style="139" customWidth="1"/>
    <col min="11012" max="11012" width="12.7109375" style="139" customWidth="1"/>
    <col min="11013" max="11016" width="14.7109375" style="139" customWidth="1"/>
    <col min="11017" max="11260" width="11.42578125" style="139"/>
    <col min="11261" max="11262" width="6.7109375" style="139" customWidth="1"/>
    <col min="11263" max="11263" width="55.7109375" style="139" customWidth="1"/>
    <col min="11264" max="11264" width="7.7109375" style="139" customWidth="1"/>
    <col min="11265" max="11267" width="10.7109375" style="139" customWidth="1"/>
    <col min="11268" max="11268" width="12.7109375" style="139" customWidth="1"/>
    <col min="11269" max="11272" width="14.7109375" style="139" customWidth="1"/>
    <col min="11273" max="11516" width="11.42578125" style="139"/>
    <col min="11517" max="11518" width="6.7109375" style="139" customWidth="1"/>
    <col min="11519" max="11519" width="55.7109375" style="139" customWidth="1"/>
    <col min="11520" max="11520" width="7.7109375" style="139" customWidth="1"/>
    <col min="11521" max="11523" width="10.7109375" style="139" customWidth="1"/>
    <col min="11524" max="11524" width="12.7109375" style="139" customWidth="1"/>
    <col min="11525" max="11528" width="14.7109375" style="139" customWidth="1"/>
    <col min="11529" max="11772" width="11.42578125" style="139"/>
    <col min="11773" max="11774" width="6.7109375" style="139" customWidth="1"/>
    <col min="11775" max="11775" width="55.7109375" style="139" customWidth="1"/>
    <col min="11776" max="11776" width="7.7109375" style="139" customWidth="1"/>
    <col min="11777" max="11779" width="10.7109375" style="139" customWidth="1"/>
    <col min="11780" max="11780" width="12.7109375" style="139" customWidth="1"/>
    <col min="11781" max="11784" width="14.7109375" style="139" customWidth="1"/>
    <col min="11785" max="12028" width="11.42578125" style="139"/>
    <col min="12029" max="12030" width="6.7109375" style="139" customWidth="1"/>
    <col min="12031" max="12031" width="55.7109375" style="139" customWidth="1"/>
    <col min="12032" max="12032" width="7.7109375" style="139" customWidth="1"/>
    <col min="12033" max="12035" width="10.7109375" style="139" customWidth="1"/>
    <col min="12036" max="12036" width="12.7109375" style="139" customWidth="1"/>
    <col min="12037" max="12040" width="14.7109375" style="139" customWidth="1"/>
    <col min="12041" max="12284" width="11.42578125" style="139"/>
    <col min="12285" max="12286" width="6.7109375" style="139" customWidth="1"/>
    <col min="12287" max="12287" width="55.7109375" style="139" customWidth="1"/>
    <col min="12288" max="12288" width="7.7109375" style="139" customWidth="1"/>
    <col min="12289" max="12291" width="10.7109375" style="139" customWidth="1"/>
    <col min="12292" max="12292" width="12.7109375" style="139" customWidth="1"/>
    <col min="12293" max="12296" width="14.7109375" style="139" customWidth="1"/>
    <col min="12297" max="12540" width="11.42578125" style="139"/>
    <col min="12541" max="12542" width="6.7109375" style="139" customWidth="1"/>
    <col min="12543" max="12543" width="55.7109375" style="139" customWidth="1"/>
    <col min="12544" max="12544" width="7.7109375" style="139" customWidth="1"/>
    <col min="12545" max="12547" width="10.7109375" style="139" customWidth="1"/>
    <col min="12548" max="12548" width="12.7109375" style="139" customWidth="1"/>
    <col min="12549" max="12552" width="14.7109375" style="139" customWidth="1"/>
    <col min="12553" max="12796" width="11.42578125" style="139"/>
    <col min="12797" max="12798" width="6.7109375" style="139" customWidth="1"/>
    <col min="12799" max="12799" width="55.7109375" style="139" customWidth="1"/>
    <col min="12800" max="12800" width="7.7109375" style="139" customWidth="1"/>
    <col min="12801" max="12803" width="10.7109375" style="139" customWidth="1"/>
    <col min="12804" max="12804" width="12.7109375" style="139" customWidth="1"/>
    <col min="12805" max="12808" width="14.7109375" style="139" customWidth="1"/>
    <col min="12809" max="13052" width="11.42578125" style="139"/>
    <col min="13053" max="13054" width="6.7109375" style="139" customWidth="1"/>
    <col min="13055" max="13055" width="55.7109375" style="139" customWidth="1"/>
    <col min="13056" max="13056" width="7.7109375" style="139" customWidth="1"/>
    <col min="13057" max="13059" width="10.7109375" style="139" customWidth="1"/>
    <col min="13060" max="13060" width="12.7109375" style="139" customWidth="1"/>
    <col min="13061" max="13064" width="14.7109375" style="139" customWidth="1"/>
    <col min="13065" max="13308" width="11.42578125" style="139"/>
    <col min="13309" max="13310" width="6.7109375" style="139" customWidth="1"/>
    <col min="13311" max="13311" width="55.7109375" style="139" customWidth="1"/>
    <col min="13312" max="13312" width="7.7109375" style="139" customWidth="1"/>
    <col min="13313" max="13315" width="10.7109375" style="139" customWidth="1"/>
    <col min="13316" max="13316" width="12.7109375" style="139" customWidth="1"/>
    <col min="13317" max="13320" width="14.7109375" style="139" customWidth="1"/>
    <col min="13321" max="13564" width="11.42578125" style="139"/>
    <col min="13565" max="13566" width="6.7109375" style="139" customWidth="1"/>
    <col min="13567" max="13567" width="55.7109375" style="139" customWidth="1"/>
    <col min="13568" max="13568" width="7.7109375" style="139" customWidth="1"/>
    <col min="13569" max="13571" width="10.7109375" style="139" customWidth="1"/>
    <col min="13572" max="13572" width="12.7109375" style="139" customWidth="1"/>
    <col min="13573" max="13576" width="14.7109375" style="139" customWidth="1"/>
    <col min="13577" max="13820" width="11.42578125" style="139"/>
    <col min="13821" max="13822" width="6.7109375" style="139" customWidth="1"/>
    <col min="13823" max="13823" width="55.7109375" style="139" customWidth="1"/>
    <col min="13824" max="13824" width="7.7109375" style="139" customWidth="1"/>
    <col min="13825" max="13827" width="10.7109375" style="139" customWidth="1"/>
    <col min="13828" max="13828" width="12.7109375" style="139" customWidth="1"/>
    <col min="13829" max="13832" width="14.7109375" style="139" customWidth="1"/>
    <col min="13833" max="14076" width="11.42578125" style="139"/>
    <col min="14077" max="14078" width="6.7109375" style="139" customWidth="1"/>
    <col min="14079" max="14079" width="55.7109375" style="139" customWidth="1"/>
    <col min="14080" max="14080" width="7.7109375" style="139" customWidth="1"/>
    <col min="14081" max="14083" width="10.7109375" style="139" customWidth="1"/>
    <col min="14084" max="14084" width="12.7109375" style="139" customWidth="1"/>
    <col min="14085" max="14088" width="14.7109375" style="139" customWidth="1"/>
    <col min="14089" max="14332" width="11.42578125" style="139"/>
    <col min="14333" max="14334" width="6.7109375" style="139" customWidth="1"/>
    <col min="14335" max="14335" width="55.7109375" style="139" customWidth="1"/>
    <col min="14336" max="14336" width="7.7109375" style="139" customWidth="1"/>
    <col min="14337" max="14339" width="10.7109375" style="139" customWidth="1"/>
    <col min="14340" max="14340" width="12.7109375" style="139" customWidth="1"/>
    <col min="14341" max="14344" width="14.7109375" style="139" customWidth="1"/>
    <col min="14345" max="14588" width="11.42578125" style="139"/>
    <col min="14589" max="14590" width="6.7109375" style="139" customWidth="1"/>
    <col min="14591" max="14591" width="55.7109375" style="139" customWidth="1"/>
    <col min="14592" max="14592" width="7.7109375" style="139" customWidth="1"/>
    <col min="14593" max="14595" width="10.7109375" style="139" customWidth="1"/>
    <col min="14596" max="14596" width="12.7109375" style="139" customWidth="1"/>
    <col min="14597" max="14600" width="14.7109375" style="139" customWidth="1"/>
    <col min="14601" max="14844" width="11.42578125" style="139"/>
    <col min="14845" max="14846" width="6.7109375" style="139" customWidth="1"/>
    <col min="14847" max="14847" width="55.7109375" style="139" customWidth="1"/>
    <col min="14848" max="14848" width="7.7109375" style="139" customWidth="1"/>
    <col min="14849" max="14851" width="10.7109375" style="139" customWidth="1"/>
    <col min="14852" max="14852" width="12.7109375" style="139" customWidth="1"/>
    <col min="14853" max="14856" width="14.7109375" style="139" customWidth="1"/>
    <col min="14857" max="15100" width="11.42578125" style="139"/>
    <col min="15101" max="15102" width="6.7109375" style="139" customWidth="1"/>
    <col min="15103" max="15103" width="55.7109375" style="139" customWidth="1"/>
    <col min="15104" max="15104" width="7.7109375" style="139" customWidth="1"/>
    <col min="15105" max="15107" width="10.7109375" style="139" customWidth="1"/>
    <col min="15108" max="15108" width="12.7109375" style="139" customWidth="1"/>
    <col min="15109" max="15112" width="14.7109375" style="139" customWidth="1"/>
    <col min="15113" max="15356" width="11.42578125" style="139"/>
    <col min="15357" max="15358" width="6.7109375" style="139" customWidth="1"/>
    <col min="15359" max="15359" width="55.7109375" style="139" customWidth="1"/>
    <col min="15360" max="15360" width="7.7109375" style="139" customWidth="1"/>
    <col min="15361" max="15363" width="10.7109375" style="139" customWidth="1"/>
    <col min="15364" max="15364" width="12.7109375" style="139" customWidth="1"/>
    <col min="15365" max="15368" width="14.7109375" style="139" customWidth="1"/>
    <col min="15369" max="15612" width="11.42578125" style="139"/>
    <col min="15613" max="15614" width="6.7109375" style="139" customWidth="1"/>
    <col min="15615" max="15615" width="55.7109375" style="139" customWidth="1"/>
    <col min="15616" max="15616" width="7.7109375" style="139" customWidth="1"/>
    <col min="15617" max="15619" width="10.7109375" style="139" customWidth="1"/>
    <col min="15620" max="15620" width="12.7109375" style="139" customWidth="1"/>
    <col min="15621" max="15624" width="14.7109375" style="139" customWidth="1"/>
    <col min="15625" max="15868" width="11.42578125" style="139"/>
    <col min="15869" max="15870" width="6.7109375" style="139" customWidth="1"/>
    <col min="15871" max="15871" width="55.7109375" style="139" customWidth="1"/>
    <col min="15872" max="15872" width="7.7109375" style="139" customWidth="1"/>
    <col min="15873" max="15875" width="10.7109375" style="139" customWidth="1"/>
    <col min="15876" max="15876" width="12.7109375" style="139" customWidth="1"/>
    <col min="15877" max="15880" width="14.7109375" style="139" customWidth="1"/>
    <col min="15881" max="16124" width="11.42578125" style="139"/>
    <col min="16125" max="16126" width="6.7109375" style="139" customWidth="1"/>
    <col min="16127" max="16127" width="55.7109375" style="139" customWidth="1"/>
    <col min="16128" max="16128" width="7.7109375" style="139" customWidth="1"/>
    <col min="16129" max="16131" width="10.7109375" style="139" customWidth="1"/>
    <col min="16132" max="16132" width="12.7109375" style="139" customWidth="1"/>
    <col min="16133" max="16136" width="14.7109375" style="139" customWidth="1"/>
    <col min="16137" max="16384" width="11.42578125" style="139"/>
  </cols>
  <sheetData>
    <row r="1" spans="1:9" s="84" customFormat="1" ht="13.5" customHeight="1">
      <c r="A1" s="82" t="s">
        <v>558</v>
      </c>
      <c r="B1" s="83"/>
      <c r="C1" s="83"/>
      <c r="D1" s="83"/>
      <c r="E1" s="83"/>
      <c r="F1" s="305"/>
      <c r="G1" s="230"/>
      <c r="H1"/>
    </row>
    <row r="2" spans="1:9" s="84" customFormat="1" ht="12.75" customHeight="1">
      <c r="A2" s="184"/>
      <c r="B2" s="83"/>
      <c r="C2" s="83"/>
      <c r="D2" s="83"/>
      <c r="E2" s="83"/>
      <c r="F2" s="305"/>
      <c r="G2" s="230"/>
      <c r="H2"/>
    </row>
    <row r="3" spans="1:9" s="84" customFormat="1" ht="20.25" customHeight="1">
      <c r="A3" s="85" t="s">
        <v>559</v>
      </c>
      <c r="B3" s="86"/>
      <c r="C3" s="86"/>
      <c r="D3" s="87"/>
      <c r="E3" s="87"/>
      <c r="F3" s="277"/>
      <c r="G3"/>
      <c r="H3"/>
    </row>
    <row r="4" spans="1:9" s="84" customFormat="1" ht="20.25" customHeight="1">
      <c r="A4" s="85" t="s">
        <v>560</v>
      </c>
      <c r="B4" s="86"/>
      <c r="C4" s="86"/>
      <c r="D4" s="87"/>
      <c r="E4" s="87"/>
      <c r="F4" s="277"/>
      <c r="G4"/>
      <c r="H4"/>
      <c r="I4" s="89"/>
    </row>
    <row r="5" spans="1:9" s="84" customFormat="1" ht="20.25" customHeight="1">
      <c r="A5" s="88" t="s">
        <v>561</v>
      </c>
      <c r="B5" s="86"/>
      <c r="C5" s="86"/>
      <c r="D5" s="83"/>
      <c r="E5" s="83"/>
      <c r="F5" s="277"/>
      <c r="G5"/>
      <c r="H5"/>
      <c r="I5" s="89"/>
    </row>
    <row r="6" spans="1:9" s="84" customFormat="1" ht="15">
      <c r="A6" s="88"/>
      <c r="B6" s="86"/>
      <c r="C6" s="86"/>
      <c r="D6" s="83"/>
      <c r="E6" s="83"/>
      <c r="F6" s="277"/>
      <c r="G6"/>
      <c r="H6"/>
      <c r="I6" s="89"/>
    </row>
    <row r="7" spans="1:9" s="122" customFormat="1" ht="20.25" customHeight="1">
      <c r="A7" s="160" t="str">
        <f>SUMMARY!A8</f>
        <v xml:space="preserve">SUMMARY </v>
      </c>
      <c r="B7" s="121"/>
      <c r="C7" s="159"/>
      <c r="D7" s="126"/>
      <c r="E7" s="156"/>
      <c r="F7" s="306"/>
      <c r="G7" s="171"/>
      <c r="H7" s="171"/>
    </row>
    <row r="8" spans="1:9" s="122" customFormat="1" ht="20.25" customHeight="1">
      <c r="A8" s="161" t="s">
        <v>388</v>
      </c>
      <c r="B8" s="121"/>
      <c r="C8" s="159"/>
      <c r="D8" s="121"/>
      <c r="E8" s="156"/>
      <c r="F8" s="306"/>
      <c r="G8" s="171"/>
      <c r="H8" s="171"/>
    </row>
    <row r="9" spans="1:9" s="122" customFormat="1" ht="12.75" customHeight="1">
      <c r="A9" s="162"/>
      <c r="B9" s="121"/>
      <c r="D9" s="121"/>
      <c r="E9" s="156"/>
      <c r="F9" s="306"/>
      <c r="G9" s="171"/>
      <c r="H9" s="171"/>
    </row>
    <row r="10" spans="1:9" s="123" customFormat="1" ht="13.5" customHeight="1" thickBot="1">
      <c r="A10" s="223">
        <f ca="1">TODAY()</f>
        <v>46199</v>
      </c>
      <c r="B10" s="172"/>
      <c r="D10" s="164"/>
      <c r="E10" s="165"/>
      <c r="F10" s="307"/>
      <c r="G10" s="171"/>
      <c r="H10" s="171"/>
    </row>
    <row r="11" spans="1:9" s="124" customFormat="1" ht="39.75" customHeight="1" thickBot="1">
      <c r="A11" s="321" t="s">
        <v>0</v>
      </c>
      <c r="B11" s="322" t="s">
        <v>10</v>
      </c>
      <c r="C11" s="322" t="str">
        <f>A8</f>
        <v>SECTION 3: EXTERNAL WORKS AND SERVICES</v>
      </c>
      <c r="D11" s="323" t="s">
        <v>3</v>
      </c>
      <c r="E11" s="324" t="s">
        <v>158</v>
      </c>
      <c r="F11" s="325" t="s">
        <v>4</v>
      </c>
      <c r="G11" s="326" t="s">
        <v>165</v>
      </c>
      <c r="H11" s="327" t="s">
        <v>164</v>
      </c>
    </row>
    <row r="12" spans="1:9" ht="25.5" customHeight="1">
      <c r="A12" s="231" t="s">
        <v>185</v>
      </c>
      <c r="B12" s="188"/>
      <c r="C12" s="189"/>
      <c r="D12" s="253"/>
      <c r="E12" s="257"/>
      <c r="F12" s="308"/>
      <c r="G12" s="261"/>
      <c r="H12" s="173"/>
    </row>
    <row r="13" spans="1:9" ht="25.5" customHeight="1">
      <c r="A13" s="232" t="s">
        <v>562</v>
      </c>
      <c r="B13" s="241"/>
      <c r="C13" s="245"/>
      <c r="D13" s="254"/>
      <c r="E13" s="212"/>
      <c r="F13" s="309"/>
      <c r="G13" s="262"/>
      <c r="H13" s="174"/>
    </row>
    <row r="14" spans="1:9" ht="37.5" customHeight="1">
      <c r="A14" s="233" t="s">
        <v>187</v>
      </c>
      <c r="B14" s="241"/>
      <c r="C14" s="246" t="s">
        <v>584</v>
      </c>
      <c r="D14" s="254"/>
      <c r="E14" s="212"/>
      <c r="F14" s="309"/>
      <c r="G14" s="262"/>
      <c r="H14" s="174"/>
    </row>
    <row r="15" spans="1:9" ht="25.5" customHeight="1">
      <c r="A15" s="211" t="s">
        <v>187</v>
      </c>
      <c r="B15" s="241"/>
      <c r="C15" s="247" t="s">
        <v>6</v>
      </c>
      <c r="D15" s="254"/>
      <c r="E15" s="212"/>
      <c r="F15" s="309"/>
      <c r="G15" s="262"/>
      <c r="H15" s="174"/>
    </row>
    <row r="16" spans="1:9" ht="51" customHeight="1">
      <c r="A16" s="211" t="s">
        <v>187</v>
      </c>
      <c r="B16" s="241"/>
      <c r="C16" s="196" t="s">
        <v>36</v>
      </c>
      <c r="D16" s="254"/>
      <c r="E16" s="212"/>
      <c r="F16" s="309"/>
      <c r="G16" s="262"/>
      <c r="H16" s="174"/>
    </row>
    <row r="17" spans="1:8" ht="12.75" customHeight="1">
      <c r="A17" s="211"/>
      <c r="B17" s="241"/>
      <c r="C17" s="245"/>
      <c r="D17" s="254"/>
      <c r="E17" s="212"/>
      <c r="F17" s="309"/>
      <c r="G17" s="262"/>
      <c r="H17" s="174"/>
    </row>
    <row r="18" spans="1:8" ht="25.5" customHeight="1">
      <c r="A18" s="211" t="s">
        <v>187</v>
      </c>
      <c r="B18" s="241"/>
      <c r="C18" s="193" t="s">
        <v>7</v>
      </c>
      <c r="D18" s="254"/>
      <c r="E18" s="212"/>
      <c r="F18" s="309"/>
      <c r="G18" s="262"/>
      <c r="H18" s="174"/>
    </row>
    <row r="19" spans="1:8" ht="25.5" customHeight="1">
      <c r="A19" s="211" t="s">
        <v>187</v>
      </c>
      <c r="B19" s="241"/>
      <c r="C19" s="195" t="s">
        <v>8</v>
      </c>
      <c r="D19" s="254"/>
      <c r="E19" s="212"/>
      <c r="F19" s="309"/>
      <c r="G19" s="262"/>
      <c r="H19" s="174"/>
    </row>
    <row r="20" spans="1:8" ht="38.25" customHeight="1">
      <c r="A20" s="211" t="s">
        <v>187</v>
      </c>
      <c r="B20" s="241"/>
      <c r="C20" s="196" t="s">
        <v>389</v>
      </c>
      <c r="D20" s="254"/>
      <c r="E20" s="212"/>
      <c r="F20" s="309"/>
      <c r="G20" s="262"/>
      <c r="H20" s="174"/>
    </row>
    <row r="21" spans="1:8" ht="12.75" customHeight="1">
      <c r="A21" s="211"/>
      <c r="B21" s="241"/>
      <c r="C21" s="193"/>
      <c r="D21" s="254"/>
      <c r="E21" s="212"/>
      <c r="F21" s="309"/>
      <c r="G21" s="262"/>
      <c r="H21" s="174"/>
    </row>
    <row r="22" spans="1:8" ht="25.5" customHeight="1">
      <c r="A22" s="211" t="s">
        <v>187</v>
      </c>
      <c r="B22" s="241"/>
      <c r="C22" s="195" t="s">
        <v>390</v>
      </c>
      <c r="D22" s="254"/>
      <c r="E22" s="212"/>
      <c r="F22" s="309"/>
      <c r="G22" s="262"/>
      <c r="H22" s="174"/>
    </row>
    <row r="23" spans="1:8" ht="63" customHeight="1">
      <c r="A23" s="211" t="s">
        <v>187</v>
      </c>
      <c r="B23" s="241"/>
      <c r="C23" s="196" t="s">
        <v>391</v>
      </c>
      <c r="D23" s="254"/>
      <c r="E23" s="212"/>
      <c r="F23" s="309"/>
      <c r="G23" s="262"/>
      <c r="H23" s="174"/>
    </row>
    <row r="24" spans="1:8">
      <c r="A24" s="211"/>
      <c r="B24" s="241"/>
      <c r="C24" s="196"/>
      <c r="D24" s="254"/>
      <c r="E24" s="212"/>
      <c r="F24" s="309"/>
      <c r="G24" s="262"/>
      <c r="H24" s="174"/>
    </row>
    <row r="25" spans="1:8" ht="24.75" customHeight="1">
      <c r="A25" s="211" t="s">
        <v>187</v>
      </c>
      <c r="B25" s="241"/>
      <c r="C25" s="195" t="s">
        <v>392</v>
      </c>
      <c r="D25" s="254"/>
      <c r="E25" s="212"/>
      <c r="F25" s="309"/>
      <c r="G25" s="262"/>
      <c r="H25" s="174"/>
    </row>
    <row r="26" spans="1:8" ht="37.5" customHeight="1">
      <c r="A26" s="211" t="s">
        <v>187</v>
      </c>
      <c r="B26" s="241"/>
      <c r="C26" s="196" t="s">
        <v>393</v>
      </c>
      <c r="D26" s="254"/>
      <c r="E26" s="212"/>
      <c r="F26" s="309"/>
      <c r="G26" s="262"/>
      <c r="H26" s="174"/>
    </row>
    <row r="27" spans="1:8">
      <c r="A27" s="211"/>
      <c r="B27" s="241"/>
      <c r="C27" s="196"/>
      <c r="D27" s="254"/>
      <c r="E27" s="212"/>
      <c r="F27" s="309"/>
      <c r="G27" s="262"/>
      <c r="H27" s="174"/>
    </row>
    <row r="28" spans="1:8" ht="24.75" customHeight="1">
      <c r="A28" s="211" t="s">
        <v>187</v>
      </c>
      <c r="B28" s="241"/>
      <c r="C28" s="195" t="s">
        <v>394</v>
      </c>
      <c r="D28" s="254"/>
      <c r="E28" s="212"/>
      <c r="F28" s="309"/>
      <c r="G28" s="262"/>
      <c r="H28" s="174"/>
    </row>
    <row r="29" spans="1:8" ht="51">
      <c r="A29" s="211" t="s">
        <v>187</v>
      </c>
      <c r="B29" s="241"/>
      <c r="C29" s="215" t="s">
        <v>395</v>
      </c>
      <c r="D29" s="254"/>
      <c r="E29" s="212"/>
      <c r="F29" s="309"/>
      <c r="G29" s="262"/>
      <c r="H29" s="174"/>
    </row>
    <row r="30" spans="1:8">
      <c r="A30" s="211"/>
      <c r="B30" s="241"/>
      <c r="C30" s="196"/>
      <c r="D30" s="254"/>
      <c r="E30" s="212"/>
      <c r="F30" s="309"/>
      <c r="G30" s="262"/>
      <c r="H30" s="174"/>
    </row>
    <row r="31" spans="1:8" ht="24.75" customHeight="1">
      <c r="A31" s="211" t="s">
        <v>187</v>
      </c>
      <c r="B31" s="241"/>
      <c r="C31" s="195" t="s">
        <v>396</v>
      </c>
      <c r="D31" s="254"/>
      <c r="E31" s="212"/>
      <c r="F31" s="309"/>
      <c r="G31" s="262"/>
      <c r="H31" s="174"/>
    </row>
    <row r="32" spans="1:8" ht="63" customHeight="1">
      <c r="A32" s="211" t="s">
        <v>187</v>
      </c>
      <c r="B32" s="241"/>
      <c r="C32" s="196" t="s">
        <v>397</v>
      </c>
      <c r="D32" s="254"/>
      <c r="E32" s="212"/>
      <c r="F32" s="309"/>
      <c r="G32" s="262"/>
      <c r="H32" s="174"/>
    </row>
    <row r="33" spans="1:15" ht="50.25" customHeight="1">
      <c r="A33" s="211" t="s">
        <v>187</v>
      </c>
      <c r="B33" s="241"/>
      <c r="C33" s="248" t="s">
        <v>398</v>
      </c>
      <c r="D33" s="254"/>
      <c r="E33" s="212"/>
      <c r="F33" s="309"/>
      <c r="G33" s="262"/>
      <c r="H33" s="174"/>
    </row>
    <row r="34" spans="1:15" ht="88.5" customHeight="1">
      <c r="A34" s="211" t="s">
        <v>187</v>
      </c>
      <c r="B34" s="241"/>
      <c r="C34" s="248" t="s">
        <v>399</v>
      </c>
      <c r="D34" s="254"/>
      <c r="E34" s="212"/>
      <c r="F34" s="309"/>
      <c r="G34" s="262"/>
      <c r="H34" s="174"/>
    </row>
    <row r="35" spans="1:15" ht="75.75" customHeight="1">
      <c r="A35" s="211" t="s">
        <v>187</v>
      </c>
      <c r="B35" s="241"/>
      <c r="C35" s="196" t="s">
        <v>400</v>
      </c>
      <c r="D35" s="254"/>
      <c r="E35" s="212"/>
      <c r="F35" s="309"/>
      <c r="G35" s="262"/>
      <c r="H35" s="174"/>
    </row>
    <row r="36" spans="1:15" ht="50.25" customHeight="1">
      <c r="A36" s="211" t="s">
        <v>187</v>
      </c>
      <c r="B36" s="241"/>
      <c r="C36" s="196" t="s">
        <v>401</v>
      </c>
      <c r="D36" s="254"/>
      <c r="E36" s="212"/>
      <c r="F36" s="309"/>
      <c r="G36" s="262"/>
      <c r="H36" s="174"/>
    </row>
    <row r="37" spans="1:15" s="289" customFormat="1" ht="25.5" customHeight="1">
      <c r="A37" s="284"/>
      <c r="B37" s="285"/>
      <c r="C37" s="195" t="s">
        <v>402</v>
      </c>
      <c r="D37" s="286"/>
      <c r="E37" s="287"/>
      <c r="F37" s="310"/>
      <c r="G37" s="288"/>
    </row>
    <row r="38" spans="1:15" s="289" customFormat="1" ht="38.25" customHeight="1">
      <c r="A38" s="284" t="s">
        <v>16</v>
      </c>
      <c r="B38" s="285"/>
      <c r="C38" s="215" t="s">
        <v>403</v>
      </c>
      <c r="D38" s="286"/>
      <c r="E38" s="287"/>
      <c r="F38" s="310"/>
      <c r="G38" s="288"/>
    </row>
    <row r="39" spans="1:15" s="289" customFormat="1" ht="38.25" customHeight="1">
      <c r="A39" s="284" t="s">
        <v>16</v>
      </c>
      <c r="B39" s="285"/>
      <c r="C39" s="215" t="s">
        <v>404</v>
      </c>
      <c r="D39" s="286"/>
      <c r="E39" s="287"/>
      <c r="F39" s="310"/>
      <c r="G39" s="288"/>
    </row>
    <row r="40" spans="1:15">
      <c r="A40" s="211"/>
      <c r="B40" s="241"/>
      <c r="C40" s="195"/>
      <c r="D40" s="254"/>
      <c r="E40" s="212"/>
      <c r="F40" s="309"/>
      <c r="G40" s="262"/>
      <c r="H40" s="174"/>
    </row>
    <row r="41" spans="1:15" ht="25.5" customHeight="1">
      <c r="A41" s="211" t="s">
        <v>187</v>
      </c>
      <c r="B41" s="241"/>
      <c r="C41" s="247" t="s">
        <v>405</v>
      </c>
      <c r="D41" s="254"/>
      <c r="E41" s="212"/>
      <c r="F41" s="309"/>
      <c r="G41" s="262"/>
      <c r="H41" s="174"/>
    </row>
    <row r="42" spans="1:15" ht="25.5" customHeight="1">
      <c r="A42" s="211" t="s">
        <v>187</v>
      </c>
      <c r="B42" s="241"/>
      <c r="C42" s="195" t="s">
        <v>406</v>
      </c>
      <c r="D42" s="254"/>
      <c r="E42" s="212"/>
      <c r="F42" s="309"/>
      <c r="G42" s="262"/>
      <c r="H42" s="174"/>
    </row>
    <row r="43" spans="1:15" ht="63.75" customHeight="1">
      <c r="A43" s="211" t="s">
        <v>187</v>
      </c>
      <c r="B43" s="242">
        <v>1</v>
      </c>
      <c r="C43" s="196" t="s">
        <v>407</v>
      </c>
      <c r="D43" s="203" t="s">
        <v>9</v>
      </c>
      <c r="E43" s="328">
        <v>0</v>
      </c>
      <c r="F43" s="311">
        <v>0</v>
      </c>
      <c r="G43" s="197">
        <f>E43*F43</f>
        <v>0</v>
      </c>
      <c r="H43" s="174"/>
    </row>
    <row r="44" spans="1:15" ht="12.75" customHeight="1">
      <c r="A44" s="211"/>
      <c r="B44" s="241"/>
      <c r="C44" s="195"/>
      <c r="D44" s="254"/>
      <c r="E44" s="212"/>
      <c r="F44" s="309"/>
      <c r="G44" s="262"/>
      <c r="H44" s="174"/>
    </row>
    <row r="45" spans="1:15" s="298" customFormat="1" ht="25.5" customHeight="1">
      <c r="A45" s="290" t="s">
        <v>187</v>
      </c>
      <c r="B45" s="290"/>
      <c r="C45" s="297" t="s">
        <v>577</v>
      </c>
      <c r="D45" s="280"/>
      <c r="E45" s="281"/>
      <c r="F45" s="312"/>
      <c r="G45" s="299"/>
      <c r="H45" s="174"/>
      <c r="I45" s="139"/>
      <c r="J45" s="139"/>
      <c r="K45" s="139"/>
      <c r="L45" s="139"/>
      <c r="M45" s="139"/>
      <c r="N45" s="139"/>
      <c r="O45" s="139"/>
    </row>
    <row r="46" spans="1:15" s="298" customFormat="1" ht="25.5" customHeight="1">
      <c r="A46" s="290" t="s">
        <v>187</v>
      </c>
      <c r="B46" s="290"/>
      <c r="C46" s="283" t="s">
        <v>578</v>
      </c>
      <c r="D46" s="280" t="s">
        <v>192</v>
      </c>
      <c r="E46" s="281"/>
      <c r="F46" s="312"/>
      <c r="G46" s="300"/>
      <c r="H46" s="174"/>
      <c r="I46" s="139"/>
      <c r="J46" s="139"/>
      <c r="K46" s="139"/>
      <c r="L46" s="139"/>
      <c r="M46" s="139"/>
      <c r="N46" s="139"/>
      <c r="O46" s="139"/>
    </row>
    <row r="47" spans="1:15" s="298" customFormat="1" ht="25.5" customHeight="1">
      <c r="A47" s="290" t="s">
        <v>187</v>
      </c>
      <c r="B47" s="290">
        <v>2</v>
      </c>
      <c r="C47" s="282" t="s">
        <v>579</v>
      </c>
      <c r="D47" s="280" t="s">
        <v>10</v>
      </c>
      <c r="E47" s="281">
        <v>1</v>
      </c>
      <c r="F47" s="312">
        <v>840</v>
      </c>
      <c r="G47" s="300">
        <f>E47*F47</f>
        <v>840</v>
      </c>
      <c r="H47" s="174"/>
      <c r="I47" s="139"/>
      <c r="J47" s="139"/>
      <c r="K47" s="139"/>
      <c r="L47" s="139"/>
      <c r="M47" s="139"/>
      <c r="N47" s="139"/>
      <c r="O47" s="139"/>
    </row>
    <row r="48" spans="1:15" s="298" customFormat="1">
      <c r="A48" s="302"/>
      <c r="B48" s="302"/>
      <c r="C48" s="302"/>
      <c r="D48" s="301"/>
      <c r="E48" s="281"/>
      <c r="F48" s="312"/>
      <c r="G48" s="300"/>
      <c r="H48" s="174"/>
      <c r="I48" s="139"/>
      <c r="J48" s="139"/>
      <c r="K48" s="139"/>
      <c r="L48" s="139"/>
      <c r="M48" s="139"/>
      <c r="N48" s="139"/>
      <c r="O48" s="139"/>
    </row>
    <row r="49" spans="1:15" ht="25.5" customHeight="1">
      <c r="A49" s="211" t="s">
        <v>187</v>
      </c>
      <c r="B49" s="241"/>
      <c r="C49" s="247" t="s">
        <v>408</v>
      </c>
      <c r="D49" s="254"/>
      <c r="E49" s="281"/>
      <c r="F49" s="312"/>
      <c r="G49" s="300"/>
      <c r="H49" s="174"/>
    </row>
    <row r="50" spans="1:15" s="292" customFormat="1" ht="37.5" customHeight="1">
      <c r="A50" s="290" t="s">
        <v>187</v>
      </c>
      <c r="B50" s="290">
        <v>3</v>
      </c>
      <c r="C50" s="291" t="s">
        <v>575</v>
      </c>
      <c r="D50" s="280"/>
      <c r="E50" s="281"/>
      <c r="F50" s="313"/>
      <c r="G50" s="295"/>
      <c r="H50" s="174"/>
      <c r="I50" s="139"/>
      <c r="J50" s="139"/>
      <c r="K50" s="139"/>
      <c r="L50" s="139"/>
      <c r="M50" s="139"/>
      <c r="N50" s="139"/>
      <c r="O50" s="139"/>
    </row>
    <row r="51" spans="1:15" s="292" customFormat="1" ht="50.25" customHeight="1">
      <c r="A51" s="290" t="s">
        <v>187</v>
      </c>
      <c r="B51" s="290">
        <v>6</v>
      </c>
      <c r="C51" s="293" t="s">
        <v>582</v>
      </c>
      <c r="D51" s="280" t="s">
        <v>576</v>
      </c>
      <c r="E51" s="281">
        <v>564</v>
      </c>
      <c r="F51" s="313">
        <v>102.9</v>
      </c>
      <c r="G51" s="295">
        <f>E51*F51</f>
        <v>58035.600000000006</v>
      </c>
      <c r="H51" s="174"/>
      <c r="I51" s="139"/>
      <c r="J51" s="139"/>
      <c r="K51" s="139"/>
      <c r="L51" s="139"/>
      <c r="M51" s="139"/>
      <c r="N51" s="139"/>
      <c r="O51" s="139"/>
    </row>
    <row r="52" spans="1:15" s="292" customFormat="1" ht="27" customHeight="1">
      <c r="A52" s="290" t="s">
        <v>187</v>
      </c>
      <c r="B52" s="290">
        <v>6</v>
      </c>
      <c r="C52" s="293" t="s">
        <v>580</v>
      </c>
      <c r="D52" s="280" t="s">
        <v>576</v>
      </c>
      <c r="E52" s="281">
        <v>495</v>
      </c>
      <c r="F52" s="312">
        <v>144.9</v>
      </c>
      <c r="G52" s="304">
        <f>E52*F52</f>
        <v>71725.5</v>
      </c>
      <c r="H52" s="303"/>
      <c r="I52" s="139"/>
      <c r="J52" s="139"/>
      <c r="K52" s="139"/>
      <c r="L52" s="139"/>
      <c r="M52" s="139"/>
      <c r="N52" s="292">
        <f>L52*M52</f>
        <v>0</v>
      </c>
    </row>
    <row r="53" spans="1:15" ht="12.75" customHeight="1">
      <c r="A53" s="211"/>
      <c r="B53" s="241"/>
      <c r="C53" s="195"/>
      <c r="D53" s="254"/>
      <c r="E53" s="212"/>
      <c r="F53" s="309"/>
      <c r="G53" s="294"/>
      <c r="H53" s="174"/>
    </row>
    <row r="54" spans="1:15" ht="25.5" customHeight="1">
      <c r="A54" s="211" t="s">
        <v>187</v>
      </c>
      <c r="B54" s="242"/>
      <c r="C54" s="195" t="s">
        <v>409</v>
      </c>
      <c r="D54" s="254"/>
      <c r="E54" s="212"/>
      <c r="F54" s="309"/>
      <c r="G54" s="294"/>
      <c r="H54" s="174"/>
    </row>
    <row r="55" spans="1:15" ht="25.5" customHeight="1">
      <c r="A55" s="211" t="s">
        <v>187</v>
      </c>
      <c r="B55" s="242">
        <v>3</v>
      </c>
      <c r="C55" s="196" t="s">
        <v>410</v>
      </c>
      <c r="D55" s="203" t="s">
        <v>9</v>
      </c>
      <c r="E55" s="328">
        <v>0</v>
      </c>
      <c r="F55" s="314">
        <v>0</v>
      </c>
      <c r="G55" s="202">
        <f>E55*F55</f>
        <v>0</v>
      </c>
      <c r="H55" s="169"/>
    </row>
    <row r="56" spans="1:15" ht="12.75" customHeight="1">
      <c r="A56" s="211"/>
      <c r="B56" s="242"/>
      <c r="C56" s="196"/>
      <c r="D56" s="203"/>
      <c r="E56" s="212"/>
      <c r="F56" s="315"/>
      <c r="G56" s="296"/>
      <c r="H56" s="175"/>
    </row>
    <row r="57" spans="1:15" ht="25.5" customHeight="1">
      <c r="A57" s="211" t="s">
        <v>187</v>
      </c>
      <c r="B57" s="242"/>
      <c r="C57" s="247" t="s">
        <v>411</v>
      </c>
      <c r="D57" s="203"/>
      <c r="E57" s="212"/>
      <c r="F57" s="315"/>
      <c r="G57" s="296"/>
      <c r="H57" s="175"/>
    </row>
    <row r="58" spans="1:15" ht="50.25" customHeight="1">
      <c r="A58" s="211" t="s">
        <v>187</v>
      </c>
      <c r="B58" s="242"/>
      <c r="C58" s="195" t="s">
        <v>412</v>
      </c>
      <c r="D58" s="203"/>
      <c r="E58" s="212"/>
      <c r="F58" s="314"/>
      <c r="G58" s="296"/>
      <c r="H58" s="175"/>
    </row>
    <row r="59" spans="1:15" ht="25.5" customHeight="1">
      <c r="A59" s="211" t="s">
        <v>187</v>
      </c>
      <c r="B59" s="242">
        <v>4</v>
      </c>
      <c r="C59" s="196" t="s">
        <v>413</v>
      </c>
      <c r="D59" s="203" t="s">
        <v>9</v>
      </c>
      <c r="E59" s="328">
        <v>0</v>
      </c>
      <c r="F59" s="315">
        <v>90</v>
      </c>
      <c r="G59" s="202">
        <f>E59*F59</f>
        <v>0</v>
      </c>
      <c r="H59" s="169"/>
    </row>
    <row r="60" spans="1:15" ht="12.75" customHeight="1">
      <c r="A60" s="211"/>
      <c r="B60" s="242"/>
      <c r="C60" s="196"/>
      <c r="D60" s="203"/>
      <c r="E60" s="212"/>
      <c r="F60" s="315"/>
      <c r="G60" s="296"/>
      <c r="H60" s="175"/>
    </row>
    <row r="61" spans="1:15" ht="25.5" customHeight="1">
      <c r="A61" s="211" t="s">
        <v>187</v>
      </c>
      <c r="B61" s="242"/>
      <c r="C61" s="247" t="s">
        <v>414</v>
      </c>
      <c r="D61" s="203"/>
      <c r="E61" s="212"/>
      <c r="F61" s="315"/>
      <c r="G61" s="296"/>
      <c r="H61" s="175"/>
    </row>
    <row r="62" spans="1:15" ht="38.25" customHeight="1">
      <c r="A62" s="211" t="s">
        <v>187</v>
      </c>
      <c r="B62" s="242"/>
      <c r="C62" s="195" t="s">
        <v>415</v>
      </c>
      <c r="D62" s="203"/>
      <c r="E62" s="212"/>
      <c r="F62" s="314"/>
      <c r="G62" s="296"/>
      <c r="H62" s="175"/>
    </row>
    <row r="63" spans="1:15" ht="25.5" customHeight="1">
      <c r="A63" s="211" t="s">
        <v>187</v>
      </c>
      <c r="B63" s="242">
        <v>5</v>
      </c>
      <c r="C63" s="196" t="s">
        <v>416</v>
      </c>
      <c r="D63" s="203" t="s">
        <v>9</v>
      </c>
      <c r="E63" s="212">
        <v>1625</v>
      </c>
      <c r="F63" s="315">
        <v>65</v>
      </c>
      <c r="G63" s="202">
        <f>E63*F62</f>
        <v>0</v>
      </c>
      <c r="H63" s="169"/>
    </row>
    <row r="64" spans="1:15" ht="12.75" customHeight="1">
      <c r="A64" s="211"/>
      <c r="B64" s="242"/>
      <c r="C64" s="196"/>
      <c r="D64" s="203"/>
      <c r="E64" s="212"/>
      <c r="F64" s="315"/>
      <c r="G64" s="296"/>
      <c r="H64" s="175"/>
    </row>
    <row r="65" spans="1:8" ht="25.5" customHeight="1">
      <c r="A65" s="211" t="s">
        <v>187</v>
      </c>
      <c r="B65" s="242"/>
      <c r="C65" s="247" t="s">
        <v>417</v>
      </c>
      <c r="D65" s="203"/>
      <c r="E65" s="212"/>
      <c r="F65" s="315"/>
      <c r="G65" s="296"/>
      <c r="H65" s="175"/>
    </row>
    <row r="66" spans="1:8" ht="63.75" customHeight="1">
      <c r="A66" s="211" t="s">
        <v>187</v>
      </c>
      <c r="B66" s="242"/>
      <c r="C66" s="195" t="s">
        <v>418</v>
      </c>
      <c r="D66" s="203"/>
      <c r="E66" s="212"/>
      <c r="F66" s="314"/>
      <c r="G66" s="296"/>
      <c r="H66" s="175"/>
    </row>
    <row r="67" spans="1:8" ht="25.5" customHeight="1">
      <c r="A67" s="211" t="s">
        <v>187</v>
      </c>
      <c r="B67" s="242">
        <v>6</v>
      </c>
      <c r="C67" s="196" t="s">
        <v>419</v>
      </c>
      <c r="D67" s="203" t="s">
        <v>11</v>
      </c>
      <c r="E67" s="212">
        <f>76.91+330.38+10</f>
        <v>417.28999999999996</v>
      </c>
      <c r="F67" s="314">
        <v>8.1585000000000001</v>
      </c>
      <c r="G67" s="202">
        <f>E67*F66</f>
        <v>0</v>
      </c>
      <c r="H67" s="169"/>
    </row>
    <row r="68" spans="1:8" s="123" customFormat="1" ht="25.5" customHeight="1">
      <c r="A68" s="211">
        <v>3.1</v>
      </c>
      <c r="B68" s="242">
        <v>6</v>
      </c>
      <c r="C68" s="215" t="s">
        <v>581</v>
      </c>
      <c r="D68" s="203" t="s">
        <v>11</v>
      </c>
      <c r="E68" s="212">
        <v>1123</v>
      </c>
      <c r="F68" s="315">
        <v>9</v>
      </c>
      <c r="G68" s="202">
        <f>E68*F67</f>
        <v>9161.9955000000009</v>
      </c>
      <c r="H68" s="197"/>
    </row>
    <row r="69" spans="1:8" ht="12.75" customHeight="1">
      <c r="A69" s="211"/>
      <c r="B69" s="242"/>
      <c r="C69" s="196"/>
      <c r="D69" s="203"/>
      <c r="E69" s="212"/>
      <c r="F69" s="315"/>
      <c r="G69" s="296"/>
      <c r="H69" s="175"/>
    </row>
    <row r="70" spans="1:8" ht="25.5" customHeight="1">
      <c r="A70" s="211" t="s">
        <v>187</v>
      </c>
      <c r="B70" s="242"/>
      <c r="C70" s="247" t="s">
        <v>414</v>
      </c>
      <c r="D70" s="203"/>
      <c r="E70" s="212"/>
      <c r="F70" s="315"/>
      <c r="G70" s="296"/>
      <c r="H70" s="175"/>
    </row>
    <row r="71" spans="1:8" ht="51" customHeight="1">
      <c r="A71" s="211" t="s">
        <v>187</v>
      </c>
      <c r="B71" s="242"/>
      <c r="C71" s="195" t="s">
        <v>420</v>
      </c>
      <c r="D71" s="203"/>
      <c r="E71" s="212"/>
      <c r="F71" s="315"/>
      <c r="G71" s="296"/>
      <c r="H71" s="175"/>
    </row>
    <row r="72" spans="1:8" ht="38.25" customHeight="1">
      <c r="A72" s="211" t="s">
        <v>187</v>
      </c>
      <c r="B72" s="242">
        <v>7</v>
      </c>
      <c r="C72" s="215" t="s">
        <v>585</v>
      </c>
      <c r="D72" s="203" t="s">
        <v>9</v>
      </c>
      <c r="E72" s="212">
        <v>169</v>
      </c>
      <c r="F72" s="314">
        <v>366.9855</v>
      </c>
      <c r="G72" s="202">
        <f>E72*F72</f>
        <v>62020.549500000001</v>
      </c>
      <c r="H72" s="169"/>
    </row>
    <row r="73" spans="1:8" ht="38.25" customHeight="1">
      <c r="A73" s="211" t="s">
        <v>187</v>
      </c>
      <c r="B73" s="242">
        <v>8</v>
      </c>
      <c r="C73" s="215" t="s">
        <v>586</v>
      </c>
      <c r="D73" s="203" t="s">
        <v>9</v>
      </c>
      <c r="E73" s="212">
        <v>169</v>
      </c>
      <c r="F73" s="314">
        <v>366.9855</v>
      </c>
      <c r="G73" s="202">
        <f>E73*F73</f>
        <v>62020.549500000001</v>
      </c>
      <c r="H73" s="169"/>
    </row>
    <row r="74" spans="1:8" ht="38.25" customHeight="1">
      <c r="A74" s="211" t="s">
        <v>187</v>
      </c>
      <c r="B74" s="242">
        <v>9</v>
      </c>
      <c r="C74" s="215" t="s">
        <v>587</v>
      </c>
      <c r="D74" s="203" t="s">
        <v>9</v>
      </c>
      <c r="E74" s="212">
        <v>113</v>
      </c>
      <c r="F74" s="314">
        <v>387.37650000000002</v>
      </c>
      <c r="G74" s="202">
        <f>E74*F74</f>
        <v>43773.544500000004</v>
      </c>
      <c r="H74" s="169"/>
    </row>
    <row r="75" spans="1:8" ht="38.25" customHeight="1">
      <c r="A75" s="211">
        <v>3.1</v>
      </c>
      <c r="B75" s="242">
        <v>10</v>
      </c>
      <c r="C75" s="215" t="s">
        <v>588</v>
      </c>
      <c r="D75" s="203" t="s">
        <v>9</v>
      </c>
      <c r="E75" s="212">
        <f>278</f>
        <v>278</v>
      </c>
      <c r="F75" s="314">
        <v>387.37650000000002</v>
      </c>
      <c r="G75" s="202">
        <f>E75*F75</f>
        <v>107690.667</v>
      </c>
      <c r="H75" s="169"/>
    </row>
    <row r="76" spans="1:8" ht="12.75" customHeight="1">
      <c r="A76" s="211"/>
      <c r="B76" s="242"/>
      <c r="C76" s="196"/>
      <c r="D76" s="203"/>
      <c r="E76" s="212"/>
      <c r="F76" s="315"/>
      <c r="G76" s="296"/>
      <c r="H76" s="175"/>
    </row>
    <row r="77" spans="1:8" ht="25.5" customHeight="1">
      <c r="A77" s="211" t="s">
        <v>187</v>
      </c>
      <c r="B77" s="242"/>
      <c r="C77" s="193" t="s">
        <v>173</v>
      </c>
      <c r="D77" s="203"/>
      <c r="E77" s="212"/>
      <c r="F77" s="315"/>
      <c r="G77" s="296"/>
      <c r="H77" s="175"/>
    </row>
    <row r="78" spans="1:8" ht="25.5" customHeight="1">
      <c r="A78" s="211" t="s">
        <v>187</v>
      </c>
      <c r="B78" s="242"/>
      <c r="C78" s="195" t="s">
        <v>12</v>
      </c>
      <c r="D78" s="203"/>
      <c r="E78" s="212"/>
      <c r="F78" s="315"/>
      <c r="G78" s="296"/>
      <c r="H78" s="175"/>
    </row>
    <row r="79" spans="1:8" ht="37.5" customHeight="1">
      <c r="A79" s="211" t="s">
        <v>187</v>
      </c>
      <c r="B79" s="242">
        <v>13</v>
      </c>
      <c r="C79" s="196" t="s">
        <v>329</v>
      </c>
      <c r="D79" s="203" t="s">
        <v>421</v>
      </c>
      <c r="E79" s="212">
        <f>2+18+6</f>
        <v>26</v>
      </c>
      <c r="F79" s="314">
        <v>351.69749999999999</v>
      </c>
      <c r="G79" s="202">
        <f>E79*F79</f>
        <v>9144.1350000000002</v>
      </c>
      <c r="H79" s="169"/>
    </row>
    <row r="80" spans="1:8" ht="12.75" customHeight="1">
      <c r="A80" s="211"/>
      <c r="B80" s="242"/>
      <c r="C80" s="196"/>
      <c r="D80" s="203"/>
      <c r="E80" s="212"/>
      <c r="F80" s="315"/>
      <c r="G80" s="263"/>
      <c r="H80" s="175"/>
    </row>
    <row r="81" spans="1:8" ht="25.5" customHeight="1">
      <c r="A81" s="211" t="s">
        <v>187</v>
      </c>
      <c r="B81" s="241"/>
      <c r="C81" s="247" t="s">
        <v>422</v>
      </c>
      <c r="D81" s="254"/>
      <c r="E81" s="212"/>
      <c r="F81" s="309"/>
      <c r="G81" s="262"/>
      <c r="H81" s="174"/>
    </row>
    <row r="82" spans="1:8" ht="25.5" customHeight="1">
      <c r="A82" s="211" t="s">
        <v>187</v>
      </c>
      <c r="B82" s="241"/>
      <c r="C82" s="195" t="s">
        <v>423</v>
      </c>
      <c r="D82" s="254"/>
      <c r="E82" s="212"/>
      <c r="F82" s="309"/>
      <c r="G82" s="262"/>
      <c r="H82" s="174"/>
    </row>
    <row r="83" spans="1:8" ht="25.5" customHeight="1">
      <c r="A83" s="211" t="s">
        <v>187</v>
      </c>
      <c r="B83" s="242">
        <v>14</v>
      </c>
      <c r="C83" s="249" t="s">
        <v>424</v>
      </c>
      <c r="D83" s="254" t="s">
        <v>10</v>
      </c>
      <c r="E83" s="212">
        <v>1</v>
      </c>
      <c r="F83" s="311">
        <v>500</v>
      </c>
      <c r="G83" s="197">
        <f>E83*F83</f>
        <v>500</v>
      </c>
      <c r="H83" s="169"/>
    </row>
    <row r="84" spans="1:8" ht="12.75" customHeight="1">
      <c r="A84" s="211"/>
      <c r="B84" s="242"/>
      <c r="C84" s="249"/>
      <c r="D84" s="254"/>
      <c r="E84" s="212"/>
      <c r="F84" s="315"/>
      <c r="G84" s="264"/>
      <c r="H84" s="175"/>
    </row>
    <row r="85" spans="1:8" ht="25.5" customHeight="1" thickBot="1">
      <c r="A85" s="233" t="s">
        <v>187</v>
      </c>
      <c r="B85" s="241"/>
      <c r="C85" s="193" t="s">
        <v>583</v>
      </c>
      <c r="D85" s="228"/>
      <c r="E85" s="258"/>
      <c r="F85" s="316"/>
      <c r="G85" s="265">
        <f>SUM(G14:G84)</f>
        <v>424912.54100000003</v>
      </c>
      <c r="H85" s="176"/>
    </row>
    <row r="86" spans="1:8" ht="12.75" customHeight="1" thickTop="1">
      <c r="A86" s="232"/>
      <c r="B86" s="241"/>
      <c r="C86" s="247"/>
      <c r="D86" s="254"/>
      <c r="E86" s="212"/>
      <c r="F86" s="309"/>
      <c r="G86" s="266"/>
      <c r="H86" s="174"/>
    </row>
    <row r="87" spans="1:8" ht="25.5" customHeight="1">
      <c r="A87" s="234" t="s">
        <v>188</v>
      </c>
      <c r="B87" s="192"/>
      <c r="C87" s="246" t="s">
        <v>425</v>
      </c>
      <c r="D87" s="255"/>
      <c r="E87" s="259"/>
      <c r="F87" s="317"/>
      <c r="G87" s="267"/>
      <c r="H87" s="177"/>
    </row>
    <row r="88" spans="1:8" s="178" customFormat="1" ht="25.5" hidden="1" customHeight="1">
      <c r="A88" s="235" t="s">
        <v>188</v>
      </c>
      <c r="B88" s="224"/>
      <c r="C88" s="247" t="s">
        <v>6</v>
      </c>
      <c r="D88" s="254"/>
      <c r="E88" s="212"/>
      <c r="F88" s="309"/>
      <c r="G88" s="262"/>
      <c r="H88" s="174"/>
    </row>
    <row r="89" spans="1:8" ht="51" hidden="1" customHeight="1">
      <c r="A89" s="235" t="s">
        <v>188</v>
      </c>
      <c r="B89" s="225"/>
      <c r="C89" s="196" t="s">
        <v>36</v>
      </c>
      <c r="D89" s="254"/>
      <c r="E89" s="212"/>
      <c r="F89" s="309"/>
      <c r="G89" s="262"/>
      <c r="H89" s="174"/>
    </row>
    <row r="90" spans="1:8" ht="12.75" hidden="1" customHeight="1">
      <c r="A90" s="232"/>
      <c r="B90" s="241"/>
      <c r="C90" s="247"/>
      <c r="D90" s="254"/>
      <c r="E90" s="212"/>
      <c r="F90" s="309"/>
      <c r="G90" s="262"/>
      <c r="H90" s="174"/>
    </row>
    <row r="91" spans="1:8" ht="25.5" hidden="1" customHeight="1">
      <c r="A91" s="235" t="s">
        <v>188</v>
      </c>
      <c r="B91" s="226" t="s">
        <v>192</v>
      </c>
      <c r="C91" s="193" t="s">
        <v>7</v>
      </c>
      <c r="D91" s="203" t="s">
        <v>192</v>
      </c>
      <c r="E91" s="210"/>
      <c r="F91" s="315"/>
      <c r="G91" s="263"/>
      <c r="H91" s="175"/>
    </row>
    <row r="92" spans="1:8" ht="25.5" hidden="1" customHeight="1">
      <c r="A92" s="235" t="s">
        <v>188</v>
      </c>
      <c r="B92" s="226" t="s">
        <v>192</v>
      </c>
      <c r="C92" s="195" t="s">
        <v>216</v>
      </c>
      <c r="D92" s="203" t="s">
        <v>192</v>
      </c>
      <c r="E92" s="210"/>
      <c r="F92" s="315"/>
      <c r="G92" s="263"/>
      <c r="H92" s="175"/>
    </row>
    <row r="93" spans="1:8" ht="102" hidden="1" customHeight="1">
      <c r="A93" s="235" t="s">
        <v>188</v>
      </c>
      <c r="B93" s="226"/>
      <c r="C93" s="196" t="s">
        <v>217</v>
      </c>
      <c r="D93" s="203"/>
      <c r="E93" s="210"/>
      <c r="F93" s="315"/>
      <c r="G93" s="263"/>
      <c r="H93" s="175"/>
    </row>
    <row r="94" spans="1:8" ht="12.75" hidden="1" customHeight="1">
      <c r="A94" s="236"/>
      <c r="B94" s="226"/>
      <c r="C94" s="196"/>
      <c r="D94" s="203"/>
      <c r="E94" s="210"/>
      <c r="F94" s="315"/>
      <c r="G94" s="263"/>
      <c r="H94" s="175"/>
    </row>
    <row r="95" spans="1:8" ht="25.5" hidden="1" customHeight="1">
      <c r="A95" s="235" t="s">
        <v>188</v>
      </c>
      <c r="B95" s="226" t="s">
        <v>192</v>
      </c>
      <c r="C95" s="195" t="s">
        <v>218</v>
      </c>
      <c r="D95" s="203" t="s">
        <v>192</v>
      </c>
      <c r="E95" s="210"/>
      <c r="F95" s="315"/>
      <c r="G95" s="263"/>
      <c r="H95" s="175"/>
    </row>
    <row r="96" spans="1:8" ht="76.5" hidden="1" customHeight="1">
      <c r="A96" s="235" t="s">
        <v>188</v>
      </c>
      <c r="B96" s="226"/>
      <c r="C96" s="196" t="s">
        <v>219</v>
      </c>
      <c r="D96" s="203"/>
      <c r="E96" s="210"/>
      <c r="F96" s="315"/>
      <c r="G96" s="263"/>
      <c r="H96" s="175"/>
    </row>
    <row r="97" spans="1:216" ht="63.75" hidden="1" customHeight="1">
      <c r="A97" s="235" t="s">
        <v>188</v>
      </c>
      <c r="B97" s="226"/>
      <c r="C97" s="196" t="s">
        <v>220</v>
      </c>
      <c r="D97" s="203"/>
      <c r="E97" s="210"/>
      <c r="F97" s="315"/>
      <c r="G97" s="263"/>
      <c r="H97" s="175"/>
    </row>
    <row r="98" spans="1:216" ht="38.25" hidden="1" customHeight="1">
      <c r="A98" s="235" t="s">
        <v>188</v>
      </c>
      <c r="B98" s="226"/>
      <c r="C98" s="196" t="s">
        <v>221</v>
      </c>
      <c r="D98" s="203"/>
      <c r="E98" s="210"/>
      <c r="F98" s="315"/>
      <c r="G98" s="263"/>
      <c r="H98" s="175"/>
    </row>
    <row r="99" spans="1:216" s="167" customFormat="1" ht="12.75" hidden="1" customHeight="1">
      <c r="A99" s="237"/>
      <c r="B99" s="192"/>
      <c r="C99" s="196"/>
      <c r="D99" s="198"/>
      <c r="E99" s="259"/>
      <c r="F99" s="317"/>
      <c r="G99" s="267"/>
      <c r="H99" s="177"/>
      <c r="I99" s="168"/>
      <c r="J99" s="168"/>
      <c r="K99" s="168"/>
      <c r="L99" s="168"/>
      <c r="M99" s="168"/>
      <c r="N99" s="168"/>
      <c r="O99" s="168"/>
      <c r="P99" s="168"/>
      <c r="Q99" s="168"/>
      <c r="R99" s="168"/>
      <c r="S99" s="168"/>
      <c r="T99" s="168"/>
      <c r="U99" s="168"/>
      <c r="V99" s="168"/>
      <c r="W99" s="168"/>
      <c r="X99" s="168"/>
      <c r="Y99" s="168"/>
      <c r="Z99" s="168"/>
      <c r="AA99" s="168"/>
      <c r="AB99" s="168"/>
      <c r="AC99" s="168"/>
      <c r="AD99" s="168"/>
      <c r="AE99" s="168"/>
      <c r="AF99" s="168"/>
      <c r="AG99" s="168"/>
      <c r="AH99" s="168"/>
      <c r="AI99" s="168"/>
      <c r="AJ99" s="168"/>
      <c r="AK99" s="168"/>
      <c r="AL99" s="168"/>
      <c r="AM99" s="168"/>
      <c r="AN99" s="168"/>
      <c r="AO99" s="168"/>
      <c r="AP99" s="168"/>
      <c r="AQ99" s="168"/>
      <c r="AR99" s="168"/>
      <c r="AS99" s="168"/>
      <c r="AT99" s="168"/>
      <c r="AU99" s="168"/>
      <c r="AV99" s="168"/>
      <c r="AW99" s="168"/>
      <c r="AX99" s="168"/>
      <c r="AY99" s="168"/>
      <c r="AZ99" s="168"/>
      <c r="BA99" s="168"/>
      <c r="BB99" s="168"/>
      <c r="BC99" s="168"/>
      <c r="BD99" s="168"/>
      <c r="BE99" s="168"/>
      <c r="BF99" s="168"/>
      <c r="BG99" s="168"/>
      <c r="BH99" s="168"/>
      <c r="BI99" s="168"/>
      <c r="BJ99" s="168"/>
      <c r="BK99" s="168"/>
      <c r="BL99" s="168"/>
      <c r="BM99" s="168"/>
      <c r="BN99" s="168"/>
      <c r="BO99" s="168"/>
      <c r="BP99" s="168"/>
      <c r="BQ99" s="168"/>
      <c r="BR99" s="168"/>
      <c r="BS99" s="168"/>
      <c r="BT99" s="168"/>
      <c r="BU99" s="168"/>
      <c r="BV99" s="168"/>
      <c r="BW99" s="168"/>
      <c r="BX99" s="168"/>
      <c r="BY99" s="168"/>
      <c r="BZ99" s="168"/>
      <c r="CA99" s="168"/>
      <c r="CB99" s="168"/>
      <c r="CC99" s="168"/>
      <c r="CD99" s="168"/>
      <c r="CE99" s="168"/>
      <c r="CF99" s="168"/>
      <c r="CG99" s="168"/>
      <c r="CH99" s="168"/>
      <c r="CI99" s="168"/>
      <c r="CJ99" s="168"/>
      <c r="CK99" s="168"/>
      <c r="CL99" s="168"/>
      <c r="CM99" s="168"/>
      <c r="CN99" s="168"/>
      <c r="CO99" s="168"/>
      <c r="CP99" s="168"/>
      <c r="CQ99" s="168"/>
      <c r="CR99" s="168"/>
      <c r="CS99" s="168"/>
      <c r="CT99" s="168"/>
      <c r="CU99" s="168"/>
      <c r="CV99" s="168"/>
      <c r="CW99" s="168"/>
      <c r="CX99" s="168"/>
      <c r="CY99" s="168"/>
      <c r="CZ99" s="168"/>
      <c r="DA99" s="168"/>
      <c r="DB99" s="168"/>
      <c r="DC99" s="168"/>
      <c r="DD99" s="168"/>
      <c r="DE99" s="168"/>
      <c r="DF99" s="168"/>
      <c r="DG99" s="168"/>
      <c r="DH99" s="168"/>
      <c r="DI99" s="168"/>
      <c r="DJ99" s="168"/>
      <c r="DK99" s="168"/>
      <c r="DL99" s="168"/>
      <c r="DM99" s="168"/>
      <c r="DN99" s="168"/>
      <c r="DO99" s="168"/>
      <c r="DP99" s="168"/>
      <c r="DQ99" s="168"/>
      <c r="DR99" s="168"/>
      <c r="DS99" s="168"/>
      <c r="DT99" s="168"/>
      <c r="DU99" s="168"/>
      <c r="DV99" s="168"/>
      <c r="DW99" s="168"/>
      <c r="DX99" s="168"/>
      <c r="DY99" s="168"/>
      <c r="DZ99" s="168"/>
      <c r="EA99" s="168"/>
      <c r="EB99" s="168"/>
      <c r="EC99" s="168"/>
      <c r="ED99" s="168"/>
      <c r="EE99" s="168"/>
      <c r="EF99" s="168"/>
      <c r="EG99" s="168"/>
      <c r="EH99" s="168"/>
      <c r="EI99" s="168"/>
      <c r="EJ99" s="168"/>
      <c r="EK99" s="168"/>
      <c r="EL99" s="168"/>
      <c r="EM99" s="168"/>
      <c r="EN99" s="168"/>
      <c r="EO99" s="168"/>
      <c r="EP99" s="168"/>
      <c r="EQ99" s="168"/>
      <c r="ER99" s="168"/>
      <c r="ES99" s="168"/>
      <c r="ET99" s="168"/>
      <c r="EU99" s="168"/>
      <c r="EV99" s="168"/>
      <c r="EW99" s="168"/>
      <c r="EX99" s="168"/>
      <c r="EY99" s="168"/>
      <c r="EZ99" s="168"/>
      <c r="FA99" s="168"/>
      <c r="FB99" s="168"/>
      <c r="FC99" s="168"/>
      <c r="FD99" s="168"/>
      <c r="FE99" s="168"/>
      <c r="FF99" s="168"/>
      <c r="FG99" s="168"/>
      <c r="FH99" s="168"/>
      <c r="FI99" s="168"/>
      <c r="FJ99" s="168"/>
      <c r="FK99" s="168"/>
      <c r="FL99" s="168"/>
      <c r="FM99" s="168"/>
      <c r="FN99" s="168"/>
      <c r="FO99" s="168"/>
      <c r="FP99" s="168"/>
      <c r="FQ99" s="168"/>
      <c r="FR99" s="168"/>
      <c r="FS99" s="168"/>
      <c r="FT99" s="168"/>
      <c r="FU99" s="168"/>
      <c r="FV99" s="168"/>
      <c r="FW99" s="168"/>
      <c r="FX99" s="168"/>
      <c r="FY99" s="168"/>
      <c r="FZ99" s="168"/>
      <c r="GA99" s="168"/>
      <c r="GB99" s="168"/>
      <c r="GC99" s="168"/>
      <c r="GD99" s="168"/>
      <c r="GE99" s="168"/>
      <c r="GF99" s="168"/>
      <c r="GG99" s="168"/>
      <c r="GH99" s="168"/>
      <c r="GI99" s="168"/>
      <c r="GJ99" s="168"/>
      <c r="GK99" s="168"/>
      <c r="GL99" s="168"/>
      <c r="GM99" s="168"/>
      <c r="GN99" s="168"/>
      <c r="GO99" s="168"/>
      <c r="GP99" s="168"/>
      <c r="GQ99" s="168"/>
      <c r="GR99" s="168"/>
      <c r="GS99" s="168"/>
      <c r="GT99" s="168"/>
      <c r="GU99" s="168"/>
      <c r="GV99" s="168"/>
      <c r="GW99" s="168"/>
      <c r="GX99" s="168"/>
      <c r="GY99" s="168"/>
      <c r="GZ99" s="168"/>
      <c r="HA99" s="168"/>
      <c r="HB99" s="168"/>
      <c r="HC99" s="168"/>
      <c r="HD99" s="168"/>
      <c r="HE99" s="168"/>
      <c r="HF99" s="168"/>
      <c r="HG99" s="168"/>
      <c r="HH99" s="168"/>
    </row>
    <row r="100" spans="1:216" ht="25.5" customHeight="1">
      <c r="A100" s="235" t="s">
        <v>188</v>
      </c>
      <c r="B100" s="243"/>
      <c r="C100" s="193" t="s">
        <v>425</v>
      </c>
      <c r="D100" s="203"/>
      <c r="E100" s="213"/>
      <c r="F100" s="314"/>
      <c r="G100" s="268"/>
      <c r="H100" s="179"/>
    </row>
    <row r="101" spans="1:216" ht="76.5" customHeight="1">
      <c r="A101" s="235" t="s">
        <v>188</v>
      </c>
      <c r="B101" s="226" t="s">
        <v>192</v>
      </c>
      <c r="C101" s="195" t="s">
        <v>426</v>
      </c>
      <c r="D101" s="203" t="s">
        <v>192</v>
      </c>
      <c r="E101" s="210"/>
      <c r="F101" s="315"/>
      <c r="G101" s="263"/>
      <c r="H101" s="175"/>
    </row>
    <row r="102" spans="1:216" ht="25.5" customHeight="1">
      <c r="A102" s="235" t="s">
        <v>188</v>
      </c>
      <c r="B102" s="226">
        <v>1</v>
      </c>
      <c r="C102" s="196" t="s">
        <v>427</v>
      </c>
      <c r="D102" s="203" t="s">
        <v>11</v>
      </c>
      <c r="E102" s="210">
        <v>1536</v>
      </c>
      <c r="F102" s="311">
        <v>214.07400000000001</v>
      </c>
      <c r="G102" s="197">
        <f>E102*F102</f>
        <v>328817.66399999999</v>
      </c>
      <c r="H102" s="169"/>
    </row>
    <row r="103" spans="1:216" ht="12.75" customHeight="1">
      <c r="A103" s="235"/>
      <c r="B103" s="226"/>
      <c r="C103" s="196"/>
      <c r="D103" s="203"/>
      <c r="E103" s="210"/>
      <c r="F103" s="315"/>
      <c r="G103" s="263"/>
      <c r="H103" s="175"/>
    </row>
    <row r="104" spans="1:216" ht="76.5" customHeight="1">
      <c r="A104" s="235" t="s">
        <v>188</v>
      </c>
      <c r="B104" s="226"/>
      <c r="C104" s="195" t="s">
        <v>428</v>
      </c>
      <c r="D104" s="203"/>
      <c r="E104" s="210"/>
      <c r="F104" s="315"/>
      <c r="G104" s="263"/>
      <c r="H104" s="175"/>
    </row>
    <row r="105" spans="1:216" ht="25.5" customHeight="1">
      <c r="A105" s="235" t="s">
        <v>188</v>
      </c>
      <c r="B105" s="226">
        <v>2</v>
      </c>
      <c r="C105" s="196" t="s">
        <v>429</v>
      </c>
      <c r="D105" s="203" t="s">
        <v>9</v>
      </c>
      <c r="E105" s="210">
        <v>36</v>
      </c>
      <c r="F105" s="311">
        <v>179.4135</v>
      </c>
      <c r="G105" s="197">
        <f>E105*F105</f>
        <v>6458.8860000000004</v>
      </c>
      <c r="H105" s="169"/>
    </row>
    <row r="106" spans="1:216" ht="12.75" customHeight="1">
      <c r="A106" s="235"/>
      <c r="B106" s="226"/>
      <c r="C106" s="196"/>
      <c r="D106" s="203"/>
      <c r="E106" s="210"/>
      <c r="F106" s="315"/>
      <c r="G106" s="263"/>
      <c r="H106" s="175"/>
    </row>
    <row r="107" spans="1:216" ht="25.5" customHeight="1">
      <c r="A107" s="235" t="s">
        <v>188</v>
      </c>
      <c r="B107" s="226"/>
      <c r="C107" s="193" t="s">
        <v>430</v>
      </c>
      <c r="D107" s="203"/>
      <c r="E107" s="210"/>
      <c r="F107" s="315"/>
      <c r="G107" s="263"/>
      <c r="H107" s="175"/>
    </row>
    <row r="108" spans="1:216" ht="25.5" customHeight="1">
      <c r="A108" s="235" t="s">
        <v>188</v>
      </c>
      <c r="B108" s="226"/>
      <c r="C108" s="195" t="s">
        <v>431</v>
      </c>
      <c r="D108" s="203"/>
      <c r="E108" s="210"/>
      <c r="F108" s="315"/>
      <c r="G108" s="263"/>
      <c r="H108" s="175"/>
    </row>
    <row r="109" spans="1:216" ht="25.5" customHeight="1">
      <c r="A109" s="235" t="s">
        <v>188</v>
      </c>
      <c r="B109" s="226">
        <v>3</v>
      </c>
      <c r="C109" s="196" t="s">
        <v>432</v>
      </c>
      <c r="D109" s="203" t="s">
        <v>11</v>
      </c>
      <c r="E109" s="210">
        <v>60</v>
      </c>
      <c r="F109" s="311">
        <v>26.501999999999999</v>
      </c>
      <c r="G109" s="197">
        <f>E109*F109</f>
        <v>1590.12</v>
      </c>
      <c r="H109" s="169"/>
    </row>
    <row r="110" spans="1:216" ht="38.25" customHeight="1">
      <c r="A110" s="235" t="s">
        <v>188</v>
      </c>
      <c r="B110" s="226">
        <v>4</v>
      </c>
      <c r="C110" s="196" t="s">
        <v>433</v>
      </c>
      <c r="D110" s="203" t="s">
        <v>11</v>
      </c>
      <c r="E110" s="210">
        <v>60</v>
      </c>
      <c r="F110" s="311">
        <v>191.64600000000002</v>
      </c>
      <c r="G110" s="197">
        <f>E110*F110</f>
        <v>11498.76</v>
      </c>
      <c r="H110" s="169"/>
    </row>
    <row r="111" spans="1:216" ht="12.75" customHeight="1">
      <c r="A111" s="235"/>
      <c r="B111" s="226"/>
      <c r="C111" s="196"/>
      <c r="D111" s="203"/>
      <c r="E111" s="210"/>
      <c r="F111" s="315"/>
      <c r="G111" s="263"/>
      <c r="H111" s="175"/>
    </row>
    <row r="112" spans="1:216" ht="25.5" customHeight="1">
      <c r="A112" s="235" t="s">
        <v>188</v>
      </c>
      <c r="B112" s="226"/>
      <c r="C112" s="193" t="s">
        <v>434</v>
      </c>
      <c r="D112" s="203"/>
      <c r="E112" s="210"/>
      <c r="F112" s="315"/>
      <c r="G112" s="263"/>
      <c r="H112" s="175"/>
    </row>
    <row r="113" spans="1:8" ht="38.25" customHeight="1">
      <c r="A113" s="235" t="s">
        <v>188</v>
      </c>
      <c r="B113" s="243"/>
      <c r="C113" s="195" t="s">
        <v>435</v>
      </c>
      <c r="D113" s="203"/>
      <c r="E113" s="213"/>
      <c r="F113" s="314"/>
      <c r="G113" s="268"/>
      <c r="H113" s="179"/>
    </row>
    <row r="114" spans="1:8" ht="38.25" customHeight="1">
      <c r="A114" s="235" t="s">
        <v>188</v>
      </c>
      <c r="B114" s="243">
        <v>5</v>
      </c>
      <c r="C114" s="196" t="s">
        <v>436</v>
      </c>
      <c r="D114" s="203" t="s">
        <v>232</v>
      </c>
      <c r="E114" s="210">
        <f>42+98+16+5+33</f>
        <v>194</v>
      </c>
      <c r="F114" s="311">
        <v>214.07400000000001</v>
      </c>
      <c r="G114" s="197">
        <f>E114*F114</f>
        <v>41530.356</v>
      </c>
      <c r="H114" s="169"/>
    </row>
    <row r="115" spans="1:8" ht="28.5" customHeight="1">
      <c r="A115" s="235" t="s">
        <v>188</v>
      </c>
      <c r="B115" s="214" t="s">
        <v>534</v>
      </c>
      <c r="C115" s="215" t="s">
        <v>554</v>
      </c>
      <c r="D115" s="203" t="s">
        <v>232</v>
      </c>
      <c r="E115" s="210">
        <v>0</v>
      </c>
      <c r="F115" s="311">
        <v>252</v>
      </c>
      <c r="G115" s="197">
        <f>E115*F115</f>
        <v>0</v>
      </c>
      <c r="H115" s="169"/>
    </row>
    <row r="116" spans="1:8" ht="22.5" customHeight="1">
      <c r="A116" s="235" t="s">
        <v>188</v>
      </c>
      <c r="B116" s="214" t="s">
        <v>534</v>
      </c>
      <c r="C116" s="215" t="s">
        <v>553</v>
      </c>
      <c r="D116" s="203" t="s">
        <v>232</v>
      </c>
      <c r="E116" s="210">
        <v>0</v>
      </c>
      <c r="F116" s="311">
        <v>183.75</v>
      </c>
      <c r="G116" s="197">
        <f>E116*F116</f>
        <v>0</v>
      </c>
      <c r="H116" s="169"/>
    </row>
    <row r="117" spans="1:8" ht="12.75" customHeight="1">
      <c r="A117" s="236"/>
      <c r="B117" s="226"/>
      <c r="C117" s="196"/>
      <c r="D117" s="203"/>
      <c r="E117" s="210"/>
      <c r="F117" s="315"/>
      <c r="G117" s="263"/>
      <c r="H117" s="175"/>
    </row>
    <row r="118" spans="1:8" ht="25.5" customHeight="1">
      <c r="A118" s="235" t="s">
        <v>188</v>
      </c>
      <c r="B118" s="243"/>
      <c r="C118" s="193" t="s">
        <v>437</v>
      </c>
      <c r="D118" s="203"/>
      <c r="E118" s="213"/>
      <c r="F118" s="314"/>
      <c r="G118" s="268"/>
      <c r="H118" s="179"/>
    </row>
    <row r="119" spans="1:8" ht="38.25" customHeight="1">
      <c r="A119" s="235" t="s">
        <v>188</v>
      </c>
      <c r="B119" s="243"/>
      <c r="C119" s="195" t="s">
        <v>438</v>
      </c>
      <c r="D119" s="203"/>
      <c r="E119" s="213"/>
      <c r="F119" s="314"/>
      <c r="G119" s="268"/>
      <c r="H119" s="179"/>
    </row>
    <row r="120" spans="1:8" ht="12.75" customHeight="1">
      <c r="A120" s="235"/>
      <c r="B120" s="243"/>
      <c r="C120" s="196"/>
      <c r="D120" s="203"/>
      <c r="E120" s="213"/>
      <c r="F120" s="314"/>
      <c r="G120" s="268"/>
      <c r="H120" s="179"/>
    </row>
    <row r="121" spans="1:8" ht="38.25" customHeight="1">
      <c r="A121" s="235" t="s">
        <v>188</v>
      </c>
      <c r="B121" s="243"/>
      <c r="C121" s="195" t="s">
        <v>439</v>
      </c>
      <c r="D121" s="203"/>
      <c r="E121" s="213"/>
      <c r="F121" s="314"/>
      <c r="G121" s="268"/>
      <c r="H121" s="179"/>
    </row>
    <row r="122" spans="1:8" ht="25.5" customHeight="1">
      <c r="A122" s="235" t="s">
        <v>188</v>
      </c>
      <c r="B122" s="243">
        <v>6</v>
      </c>
      <c r="C122" s="196" t="s">
        <v>440</v>
      </c>
      <c r="D122" s="203" t="s">
        <v>348</v>
      </c>
      <c r="E122" s="213">
        <v>1</v>
      </c>
      <c r="F122" s="311">
        <v>1783.9815000000001</v>
      </c>
      <c r="G122" s="197">
        <f>E122*F122</f>
        <v>1783.9815000000001</v>
      </c>
      <c r="H122" s="169"/>
    </row>
    <row r="123" spans="1:8" ht="12.75" customHeight="1">
      <c r="A123" s="235"/>
      <c r="B123" s="243"/>
      <c r="C123" s="196"/>
      <c r="D123" s="203"/>
      <c r="E123" s="213"/>
      <c r="F123" s="314"/>
      <c r="G123" s="268"/>
      <c r="H123" s="179"/>
    </row>
    <row r="124" spans="1:8" ht="25.5" customHeight="1">
      <c r="A124" s="235" t="s">
        <v>188</v>
      </c>
      <c r="B124" s="243"/>
      <c r="C124" s="195" t="s">
        <v>441</v>
      </c>
      <c r="D124" s="203"/>
      <c r="E124" s="213"/>
      <c r="F124" s="314"/>
      <c r="G124" s="268"/>
      <c r="H124" s="179"/>
    </row>
    <row r="125" spans="1:8" ht="25.5" customHeight="1">
      <c r="A125" s="235" t="s">
        <v>188</v>
      </c>
      <c r="B125" s="243">
        <v>7</v>
      </c>
      <c r="C125" s="196" t="s">
        <v>442</v>
      </c>
      <c r="D125" s="203" t="s">
        <v>232</v>
      </c>
      <c r="E125" s="213">
        <f>165+30</f>
        <v>195</v>
      </c>
      <c r="F125" s="311">
        <v>16.3065</v>
      </c>
      <c r="G125" s="197">
        <f>E125*F125</f>
        <v>3179.7674999999999</v>
      </c>
      <c r="H125" s="169"/>
    </row>
    <row r="126" spans="1:8" ht="25.5" customHeight="1">
      <c r="A126" s="235" t="s">
        <v>188</v>
      </c>
      <c r="B126" s="243">
        <v>8</v>
      </c>
      <c r="C126" s="196" t="s">
        <v>443</v>
      </c>
      <c r="D126" s="203" t="s">
        <v>348</v>
      </c>
      <c r="E126" s="213">
        <v>1</v>
      </c>
      <c r="F126" s="311">
        <v>662.62350000000004</v>
      </c>
      <c r="G126" s="197">
        <f>E126*F126</f>
        <v>662.62350000000004</v>
      </c>
      <c r="H126" s="169"/>
    </row>
    <row r="127" spans="1:8" ht="25.5" customHeight="1">
      <c r="A127" s="235" t="s">
        <v>188</v>
      </c>
      <c r="B127" s="243">
        <v>9</v>
      </c>
      <c r="C127" s="196" t="s">
        <v>440</v>
      </c>
      <c r="D127" s="203" t="s">
        <v>348</v>
      </c>
      <c r="E127" s="213">
        <v>1</v>
      </c>
      <c r="F127" s="311">
        <v>764.56799999999998</v>
      </c>
      <c r="G127" s="197">
        <f>E127*F127</f>
        <v>764.56799999999998</v>
      </c>
      <c r="H127" s="169"/>
    </row>
    <row r="128" spans="1:8" ht="12.75" customHeight="1">
      <c r="A128" s="235"/>
      <c r="B128" s="243"/>
      <c r="C128" s="196"/>
      <c r="D128" s="203"/>
      <c r="E128" s="213"/>
      <c r="F128" s="314"/>
      <c r="G128" s="269"/>
      <c r="H128" s="179"/>
    </row>
    <row r="129" spans="1:8" s="170" customFormat="1" ht="25.5" customHeight="1" thickBot="1">
      <c r="A129" s="234" t="s">
        <v>188</v>
      </c>
      <c r="B129" s="193"/>
      <c r="C129" s="193" t="s">
        <v>444</v>
      </c>
      <c r="D129" s="228"/>
      <c r="E129" s="258"/>
      <c r="F129" s="316"/>
      <c r="G129" s="265">
        <f>SUM(G87:G128)</f>
        <v>396286.72649999999</v>
      </c>
      <c r="H129" s="176"/>
    </row>
    <row r="130" spans="1:8" s="170" customFormat="1" ht="12.75" customHeight="1" thickTop="1">
      <c r="A130" s="235"/>
      <c r="B130" s="193"/>
      <c r="C130" s="193"/>
      <c r="D130" s="228"/>
      <c r="E130" s="258"/>
      <c r="F130" s="316"/>
      <c r="G130" s="270"/>
      <c r="H130" s="176"/>
    </row>
    <row r="131" spans="1:8" ht="25.5" customHeight="1">
      <c r="A131" s="238" t="s">
        <v>189</v>
      </c>
      <c r="B131" s="243"/>
      <c r="C131" s="246" t="s">
        <v>445</v>
      </c>
      <c r="D131" s="203"/>
      <c r="E131" s="213"/>
      <c r="F131" s="318"/>
      <c r="G131" s="271"/>
      <c r="H131" s="180"/>
    </row>
    <row r="132" spans="1:8" ht="25.5" hidden="1" customHeight="1">
      <c r="A132" s="208" t="s">
        <v>189</v>
      </c>
      <c r="B132" s="243"/>
      <c r="C132" s="247" t="s">
        <v>6</v>
      </c>
      <c r="D132" s="203"/>
      <c r="E132" s="213"/>
      <c r="F132" s="318"/>
      <c r="G132" s="271"/>
      <c r="H132" s="180"/>
    </row>
    <row r="133" spans="1:8" ht="51" hidden="1" customHeight="1">
      <c r="A133" s="208" t="s">
        <v>189</v>
      </c>
      <c r="B133" s="243"/>
      <c r="C133" s="196" t="s">
        <v>36</v>
      </c>
      <c r="D133" s="203"/>
      <c r="E133" s="213"/>
      <c r="F133" s="318"/>
      <c r="G133" s="271"/>
      <c r="H133" s="180"/>
    </row>
    <row r="134" spans="1:8" ht="12.75" hidden="1" customHeight="1">
      <c r="A134" s="208"/>
      <c r="B134" s="243"/>
      <c r="C134" s="196"/>
      <c r="D134" s="203"/>
      <c r="E134" s="213"/>
      <c r="F134" s="318"/>
      <c r="G134" s="271"/>
      <c r="H134" s="180"/>
    </row>
    <row r="135" spans="1:8" ht="25.5" hidden="1" customHeight="1">
      <c r="A135" s="208" t="s">
        <v>189</v>
      </c>
      <c r="B135" s="243"/>
      <c r="C135" s="193" t="s">
        <v>7</v>
      </c>
      <c r="D135" s="203"/>
      <c r="E135" s="213"/>
      <c r="F135" s="318"/>
      <c r="G135" s="271"/>
      <c r="H135" s="180"/>
    </row>
    <row r="136" spans="1:8" ht="25.5" hidden="1" customHeight="1">
      <c r="A136" s="208" t="s">
        <v>189</v>
      </c>
      <c r="B136" s="243"/>
      <c r="C136" s="195" t="s">
        <v>295</v>
      </c>
      <c r="D136" s="203"/>
      <c r="E136" s="213"/>
      <c r="F136" s="318"/>
      <c r="G136" s="271"/>
      <c r="H136" s="180"/>
    </row>
    <row r="137" spans="1:8" ht="38.25" hidden="1" customHeight="1">
      <c r="A137" s="208" t="s">
        <v>189</v>
      </c>
      <c r="B137" s="243"/>
      <c r="C137" s="196" t="s">
        <v>446</v>
      </c>
      <c r="D137" s="203"/>
      <c r="E137" s="213"/>
      <c r="F137" s="318"/>
      <c r="G137" s="271"/>
      <c r="H137" s="180"/>
    </row>
    <row r="138" spans="1:8" ht="12.75" hidden="1" customHeight="1">
      <c r="A138" s="208"/>
      <c r="B138" s="243"/>
      <c r="C138" s="196"/>
      <c r="D138" s="203"/>
      <c r="E138" s="213"/>
      <c r="F138" s="318"/>
      <c r="G138" s="271"/>
      <c r="H138" s="180"/>
    </row>
    <row r="139" spans="1:8" ht="25.5" hidden="1" customHeight="1">
      <c r="A139" s="208" t="s">
        <v>189</v>
      </c>
      <c r="B139" s="243"/>
      <c r="C139" s="195" t="s">
        <v>447</v>
      </c>
      <c r="D139" s="203"/>
      <c r="E139" s="213"/>
      <c r="F139" s="318"/>
      <c r="G139" s="271"/>
      <c r="H139" s="180"/>
    </row>
    <row r="140" spans="1:8" ht="38.25" hidden="1" customHeight="1">
      <c r="A140" s="208" t="s">
        <v>189</v>
      </c>
      <c r="B140" s="243"/>
      <c r="C140" s="196" t="s">
        <v>448</v>
      </c>
      <c r="D140" s="203"/>
      <c r="E140" s="213"/>
      <c r="F140" s="318"/>
      <c r="G140" s="271"/>
      <c r="H140" s="180"/>
    </row>
    <row r="141" spans="1:8" ht="12.75" hidden="1" customHeight="1">
      <c r="A141" s="208"/>
      <c r="B141" s="243"/>
      <c r="C141" s="196"/>
      <c r="D141" s="203"/>
      <c r="E141" s="213"/>
      <c r="F141" s="318"/>
      <c r="G141" s="271"/>
      <c r="H141" s="180"/>
    </row>
    <row r="142" spans="1:8" ht="25.5" hidden="1" customHeight="1">
      <c r="A142" s="208" t="s">
        <v>189</v>
      </c>
      <c r="B142" s="243"/>
      <c r="C142" s="195" t="s">
        <v>449</v>
      </c>
      <c r="D142" s="203"/>
      <c r="E142" s="213"/>
      <c r="F142" s="318"/>
      <c r="G142" s="271"/>
      <c r="H142" s="180"/>
    </row>
    <row r="143" spans="1:8" ht="51" hidden="1" customHeight="1">
      <c r="A143" s="208" t="s">
        <v>189</v>
      </c>
      <c r="B143" s="243"/>
      <c r="C143" s="196" t="s">
        <v>450</v>
      </c>
      <c r="D143" s="203"/>
      <c r="E143" s="213"/>
      <c r="F143" s="318"/>
      <c r="G143" s="271"/>
      <c r="H143" s="180"/>
    </row>
    <row r="144" spans="1:8" ht="12.75" hidden="1" customHeight="1">
      <c r="A144" s="208"/>
      <c r="B144" s="243"/>
      <c r="C144" s="195"/>
      <c r="D144" s="203"/>
      <c r="E144" s="213"/>
      <c r="F144" s="318"/>
      <c r="G144" s="271"/>
      <c r="H144" s="180"/>
    </row>
    <row r="145" spans="1:8" ht="25.5" hidden="1" customHeight="1">
      <c r="A145" s="208" t="s">
        <v>189</v>
      </c>
      <c r="B145" s="243"/>
      <c r="C145" s="195" t="s">
        <v>451</v>
      </c>
      <c r="D145" s="203"/>
      <c r="E145" s="213"/>
      <c r="F145" s="318"/>
      <c r="G145" s="271"/>
      <c r="H145" s="180"/>
    </row>
    <row r="146" spans="1:8" ht="51" hidden="1" customHeight="1">
      <c r="A146" s="208" t="s">
        <v>189</v>
      </c>
      <c r="B146" s="243"/>
      <c r="C146" s="196" t="s">
        <v>452</v>
      </c>
      <c r="D146" s="203"/>
      <c r="E146" s="213"/>
      <c r="F146" s="318"/>
      <c r="G146" s="271"/>
      <c r="H146" s="180"/>
    </row>
    <row r="147" spans="1:8" ht="25.5" hidden="1" customHeight="1">
      <c r="A147" s="208" t="s">
        <v>189</v>
      </c>
      <c r="B147" s="243"/>
      <c r="C147" s="196" t="s">
        <v>453</v>
      </c>
      <c r="D147" s="203"/>
      <c r="E147" s="213"/>
      <c r="F147" s="318"/>
      <c r="G147" s="271"/>
      <c r="H147" s="180"/>
    </row>
    <row r="148" spans="1:8" ht="12.75" hidden="1" customHeight="1">
      <c r="A148" s="208"/>
      <c r="B148" s="243"/>
      <c r="C148" s="196"/>
      <c r="D148" s="203"/>
      <c r="E148" s="213"/>
      <c r="F148" s="318"/>
      <c r="G148" s="271"/>
      <c r="H148" s="180"/>
    </row>
    <row r="149" spans="1:8" ht="25.5" hidden="1" customHeight="1">
      <c r="A149" s="208" t="s">
        <v>189</v>
      </c>
      <c r="B149" s="243"/>
      <c r="C149" s="195" t="s">
        <v>454</v>
      </c>
      <c r="D149" s="203"/>
      <c r="E149" s="213"/>
      <c r="F149" s="318"/>
      <c r="G149" s="271"/>
      <c r="H149" s="180"/>
    </row>
    <row r="150" spans="1:8" ht="38.25" hidden="1" customHeight="1">
      <c r="A150" s="208" t="s">
        <v>189</v>
      </c>
      <c r="B150" s="243"/>
      <c r="C150" s="196" t="s">
        <v>455</v>
      </c>
      <c r="D150" s="203"/>
      <c r="E150" s="213"/>
      <c r="F150" s="318"/>
      <c r="G150" s="271"/>
      <c r="H150" s="180"/>
    </row>
    <row r="151" spans="1:8" ht="76.5" hidden="1" customHeight="1">
      <c r="A151" s="208" t="s">
        <v>189</v>
      </c>
      <c r="B151" s="243"/>
      <c r="C151" s="196" t="s">
        <v>456</v>
      </c>
      <c r="D151" s="203"/>
      <c r="E151" s="213"/>
      <c r="F151" s="318"/>
      <c r="G151" s="271"/>
      <c r="H151" s="180"/>
    </row>
    <row r="152" spans="1:8" ht="12.75" hidden="1" customHeight="1">
      <c r="A152" s="208"/>
      <c r="B152" s="243"/>
      <c r="C152" s="196"/>
      <c r="D152" s="203"/>
      <c r="E152" s="213"/>
      <c r="F152" s="318"/>
      <c r="G152" s="271"/>
      <c r="H152" s="180"/>
    </row>
    <row r="153" spans="1:8" ht="25.5" hidden="1" customHeight="1">
      <c r="A153" s="208" t="s">
        <v>189</v>
      </c>
      <c r="B153" s="243"/>
      <c r="C153" s="195" t="s">
        <v>457</v>
      </c>
      <c r="D153" s="203"/>
      <c r="E153" s="213"/>
      <c r="F153" s="318"/>
      <c r="G153" s="271"/>
      <c r="H153" s="180"/>
    </row>
    <row r="154" spans="1:8" ht="51" hidden="1" customHeight="1">
      <c r="A154" s="208" t="s">
        <v>189</v>
      </c>
      <c r="B154" s="243"/>
      <c r="C154" s="196" t="s">
        <v>458</v>
      </c>
      <c r="D154" s="203"/>
      <c r="E154" s="213"/>
      <c r="F154" s="318"/>
      <c r="G154" s="271"/>
      <c r="H154" s="180"/>
    </row>
    <row r="155" spans="1:8" ht="12.75" hidden="1" customHeight="1">
      <c r="A155" s="208"/>
      <c r="B155" s="243"/>
      <c r="C155" s="195"/>
      <c r="D155" s="203"/>
      <c r="E155" s="213"/>
      <c r="F155" s="318"/>
      <c r="G155" s="271"/>
      <c r="H155" s="180"/>
    </row>
    <row r="156" spans="1:8" ht="25.5" hidden="1" customHeight="1">
      <c r="A156" s="208" t="s">
        <v>189</v>
      </c>
      <c r="B156" s="243"/>
      <c r="C156" s="195" t="s">
        <v>459</v>
      </c>
      <c r="D156" s="203"/>
      <c r="E156" s="213"/>
      <c r="F156" s="318"/>
      <c r="G156" s="271"/>
      <c r="H156" s="180"/>
    </row>
    <row r="157" spans="1:8" ht="76.5" hidden="1" customHeight="1">
      <c r="A157" s="208" t="s">
        <v>189</v>
      </c>
      <c r="B157" s="243"/>
      <c r="C157" s="196" t="s">
        <v>460</v>
      </c>
      <c r="D157" s="203"/>
      <c r="E157" s="213"/>
      <c r="F157" s="318"/>
      <c r="G157" s="271"/>
      <c r="H157" s="180"/>
    </row>
    <row r="158" spans="1:8" ht="12.75" hidden="1" customHeight="1">
      <c r="A158" s="208"/>
      <c r="B158" s="243"/>
      <c r="C158" s="195"/>
      <c r="D158" s="203"/>
      <c r="E158" s="213"/>
      <c r="F158" s="318"/>
      <c r="G158" s="271"/>
      <c r="H158" s="180"/>
    </row>
    <row r="159" spans="1:8" ht="25.5" customHeight="1">
      <c r="A159" s="208" t="s">
        <v>189</v>
      </c>
      <c r="B159" s="243"/>
      <c r="C159" s="193" t="s">
        <v>288</v>
      </c>
      <c r="D159" s="203"/>
      <c r="E159" s="213"/>
      <c r="F159" s="318"/>
      <c r="G159" s="271"/>
      <c r="H159" s="180"/>
    </row>
    <row r="160" spans="1:8" ht="25.5" customHeight="1">
      <c r="A160" s="208" t="s">
        <v>189</v>
      </c>
      <c r="B160" s="243"/>
      <c r="C160" s="195" t="s">
        <v>461</v>
      </c>
      <c r="D160" s="203"/>
      <c r="E160" s="213"/>
      <c r="F160" s="318"/>
      <c r="G160" s="271"/>
      <c r="H160" s="180"/>
    </row>
    <row r="161" spans="1:8" ht="63.75" customHeight="1">
      <c r="A161" s="208" t="s">
        <v>189</v>
      </c>
      <c r="B161" s="243">
        <v>1</v>
      </c>
      <c r="C161" s="196" t="s">
        <v>462</v>
      </c>
      <c r="D161" s="203" t="s">
        <v>232</v>
      </c>
      <c r="E161" s="213">
        <f>106+77</f>
        <v>183</v>
      </c>
      <c r="F161" s="311">
        <v>646.30650000000003</v>
      </c>
      <c r="G161" s="197">
        <f>E161*F161</f>
        <v>118274.0895</v>
      </c>
      <c r="H161" s="169"/>
    </row>
    <row r="162" spans="1:8" ht="11.25" customHeight="1">
      <c r="A162" s="208"/>
      <c r="B162" s="243"/>
      <c r="C162" s="196"/>
      <c r="D162" s="203"/>
      <c r="E162" s="213"/>
      <c r="F162" s="311"/>
      <c r="G162" s="197"/>
      <c r="H162" s="169"/>
    </row>
    <row r="163" spans="1:8" s="123" customFormat="1" ht="24" customHeight="1">
      <c r="A163" s="208"/>
      <c r="B163" s="209" t="s">
        <v>534</v>
      </c>
      <c r="C163" s="196" t="s">
        <v>540</v>
      </c>
      <c r="D163" s="203"/>
      <c r="E163" s="213"/>
      <c r="F163" s="311">
        <v>624.75</v>
      </c>
      <c r="G163" s="197"/>
      <c r="H163" s="197"/>
    </row>
    <row r="164" spans="1:8" ht="12.75" customHeight="1">
      <c r="A164" s="208"/>
      <c r="B164" s="243"/>
      <c r="C164" s="196"/>
      <c r="D164" s="203"/>
      <c r="E164" s="213"/>
      <c r="F164" s="318"/>
      <c r="G164" s="271"/>
      <c r="H164" s="180"/>
    </row>
    <row r="165" spans="1:8" ht="51" customHeight="1">
      <c r="A165" s="208" t="s">
        <v>189</v>
      </c>
      <c r="B165" s="243"/>
      <c r="C165" s="195" t="s">
        <v>463</v>
      </c>
      <c r="D165" s="203"/>
      <c r="E165" s="213"/>
      <c r="F165" s="318"/>
      <c r="G165" s="271"/>
      <c r="H165" s="180"/>
    </row>
    <row r="166" spans="1:8" ht="51" customHeight="1">
      <c r="A166" s="208" t="s">
        <v>189</v>
      </c>
      <c r="B166" s="243">
        <v>2</v>
      </c>
      <c r="C166" s="196" t="s">
        <v>464</v>
      </c>
      <c r="D166" s="203" t="s">
        <v>267</v>
      </c>
      <c r="E166" s="213">
        <v>8</v>
      </c>
      <c r="F166" s="311">
        <v>9011.6460000000006</v>
      </c>
      <c r="G166" s="197">
        <f>E166*F166</f>
        <v>72093.168000000005</v>
      </c>
      <c r="H166" s="169"/>
    </row>
    <row r="167" spans="1:8" ht="38.25" customHeight="1">
      <c r="A167" s="208" t="s">
        <v>189</v>
      </c>
      <c r="B167" s="243">
        <v>3</v>
      </c>
      <c r="C167" s="196" t="s">
        <v>465</v>
      </c>
      <c r="D167" s="203" t="s">
        <v>11</v>
      </c>
      <c r="E167" s="213">
        <v>16</v>
      </c>
      <c r="F167" s="311">
        <v>589.22849999999994</v>
      </c>
      <c r="G167" s="197">
        <f>E167*F167</f>
        <v>9427.655999999999</v>
      </c>
      <c r="H167" s="169"/>
    </row>
    <row r="168" spans="1:8" ht="12.75" customHeight="1">
      <c r="A168" s="208"/>
      <c r="B168" s="243"/>
      <c r="C168" s="196"/>
      <c r="D168" s="203"/>
      <c r="E168" s="213"/>
      <c r="F168" s="318"/>
      <c r="G168" s="271"/>
      <c r="H168" s="180"/>
    </row>
    <row r="169" spans="1:8" ht="25.5" customHeight="1">
      <c r="A169" s="208" t="s">
        <v>189</v>
      </c>
      <c r="B169" s="243"/>
      <c r="C169" s="195" t="s">
        <v>392</v>
      </c>
      <c r="D169" s="203"/>
      <c r="E169" s="213"/>
      <c r="F169" s="318"/>
      <c r="G169" s="271"/>
      <c r="H169" s="180"/>
    </row>
    <row r="170" spans="1:8" ht="25.5" customHeight="1">
      <c r="A170" s="208" t="s">
        <v>189</v>
      </c>
      <c r="B170" s="243">
        <v>4</v>
      </c>
      <c r="C170" s="196" t="s">
        <v>466</v>
      </c>
      <c r="D170" s="203" t="s">
        <v>10</v>
      </c>
      <c r="E170" s="213">
        <v>1</v>
      </c>
      <c r="F170" s="311">
        <v>662.62350000000004</v>
      </c>
      <c r="G170" s="197">
        <f>E170*F170</f>
        <v>662.62350000000004</v>
      </c>
      <c r="H170" s="169"/>
    </row>
    <row r="171" spans="1:8" ht="12.75" customHeight="1">
      <c r="A171" s="208"/>
      <c r="B171" s="243"/>
      <c r="C171" s="196"/>
      <c r="D171" s="203"/>
      <c r="E171" s="213"/>
      <c r="F171" s="318"/>
      <c r="G171" s="272"/>
      <c r="H171" s="180"/>
    </row>
    <row r="172" spans="1:8" ht="25.5" customHeight="1" thickBot="1">
      <c r="A172" s="238" t="s">
        <v>189</v>
      </c>
      <c r="B172" s="244"/>
      <c r="C172" s="193" t="s">
        <v>290</v>
      </c>
      <c r="D172" s="256"/>
      <c r="E172" s="260"/>
      <c r="F172" s="319"/>
      <c r="G172" s="265">
        <f>SUM(G131:G171)</f>
        <v>200457.53699999998</v>
      </c>
      <c r="H172" s="176"/>
    </row>
    <row r="173" spans="1:8" ht="12.75" customHeight="1" thickTop="1">
      <c r="A173" s="208"/>
      <c r="B173" s="243"/>
      <c r="C173" s="196"/>
      <c r="D173" s="203"/>
      <c r="E173" s="213"/>
      <c r="F173" s="318"/>
      <c r="G173" s="273"/>
      <c r="H173" s="180"/>
    </row>
    <row r="174" spans="1:8" ht="25.5" customHeight="1">
      <c r="A174" s="238" t="s">
        <v>317</v>
      </c>
      <c r="B174" s="243"/>
      <c r="C174" s="250" t="s">
        <v>467</v>
      </c>
      <c r="D174" s="203"/>
      <c r="E174" s="210"/>
      <c r="F174" s="318"/>
      <c r="G174" s="271"/>
      <c r="H174" s="180"/>
    </row>
    <row r="175" spans="1:8" ht="25.5" hidden="1" customHeight="1">
      <c r="A175" s="208" t="s">
        <v>317</v>
      </c>
      <c r="B175" s="224"/>
      <c r="C175" s="247" t="s">
        <v>6</v>
      </c>
      <c r="D175" s="254"/>
      <c r="E175" s="212"/>
      <c r="F175" s="320"/>
      <c r="G175" s="274"/>
      <c r="H175" s="181"/>
    </row>
    <row r="176" spans="1:8" ht="51" hidden="1" customHeight="1">
      <c r="A176" s="208" t="s">
        <v>317</v>
      </c>
      <c r="B176" s="225"/>
      <c r="C176" s="196" t="s">
        <v>36</v>
      </c>
      <c r="D176" s="254"/>
      <c r="E176" s="212"/>
      <c r="F176" s="320"/>
      <c r="G176" s="274"/>
      <c r="H176" s="181"/>
    </row>
    <row r="177" spans="1:8" ht="12.75" hidden="1" customHeight="1">
      <c r="A177" s="208"/>
      <c r="B177" s="225"/>
      <c r="C177" s="251"/>
      <c r="D177" s="254"/>
      <c r="E177" s="212"/>
      <c r="F177" s="320"/>
      <c r="G177" s="274"/>
      <c r="H177" s="181"/>
    </row>
    <row r="178" spans="1:8" ht="25.5" hidden="1" customHeight="1">
      <c r="A178" s="208" t="s">
        <v>317</v>
      </c>
      <c r="B178" s="243"/>
      <c r="C178" s="193" t="s">
        <v>7</v>
      </c>
      <c r="D178" s="203"/>
      <c r="E178" s="213"/>
      <c r="F178" s="318"/>
      <c r="G178" s="271"/>
      <c r="H178" s="180"/>
    </row>
    <row r="179" spans="1:8" ht="25.5" hidden="1" customHeight="1">
      <c r="A179" s="208" t="s">
        <v>317</v>
      </c>
      <c r="B179" s="243"/>
      <c r="C179" s="195" t="s">
        <v>295</v>
      </c>
      <c r="D179" s="203"/>
      <c r="E179" s="213"/>
      <c r="F179" s="318"/>
      <c r="G179" s="271"/>
      <c r="H179" s="180"/>
    </row>
    <row r="180" spans="1:8" ht="51" hidden="1" customHeight="1">
      <c r="A180" s="208" t="s">
        <v>317</v>
      </c>
      <c r="B180" s="243"/>
      <c r="C180" s="196" t="s">
        <v>468</v>
      </c>
      <c r="D180" s="203"/>
      <c r="E180" s="213"/>
      <c r="F180" s="318"/>
      <c r="G180" s="271"/>
      <c r="H180" s="180"/>
    </row>
    <row r="181" spans="1:8" ht="51" hidden="1" customHeight="1">
      <c r="A181" s="208" t="s">
        <v>317</v>
      </c>
      <c r="B181" s="243"/>
      <c r="C181" s="196" t="s">
        <v>469</v>
      </c>
      <c r="D181" s="203"/>
      <c r="E181" s="213"/>
      <c r="F181" s="318"/>
      <c r="G181" s="271"/>
      <c r="H181" s="180"/>
    </row>
    <row r="182" spans="1:8" ht="12.75" hidden="1" customHeight="1">
      <c r="A182" s="208"/>
      <c r="B182" s="243"/>
      <c r="C182" s="196"/>
      <c r="D182" s="203"/>
      <c r="E182" s="213"/>
      <c r="F182" s="318"/>
      <c r="G182" s="271"/>
      <c r="H182" s="180"/>
    </row>
    <row r="183" spans="1:8" ht="25.5" hidden="1" customHeight="1">
      <c r="A183" s="208" t="s">
        <v>317</v>
      </c>
      <c r="B183" s="243"/>
      <c r="C183" s="195" t="s">
        <v>447</v>
      </c>
      <c r="D183" s="203"/>
      <c r="E183" s="213"/>
      <c r="F183" s="318"/>
      <c r="G183" s="271"/>
      <c r="H183" s="180"/>
    </row>
    <row r="184" spans="1:8" ht="38.25" hidden="1" customHeight="1">
      <c r="A184" s="208" t="s">
        <v>317</v>
      </c>
      <c r="B184" s="243"/>
      <c r="C184" s="196" t="s">
        <v>448</v>
      </c>
      <c r="D184" s="203"/>
      <c r="E184" s="213"/>
      <c r="F184" s="318"/>
      <c r="G184" s="271"/>
      <c r="H184" s="180"/>
    </row>
    <row r="185" spans="1:8" ht="12.75" hidden="1" customHeight="1">
      <c r="A185" s="208"/>
      <c r="B185" s="243"/>
      <c r="C185" s="196"/>
      <c r="D185" s="203"/>
      <c r="E185" s="213"/>
      <c r="F185" s="318"/>
      <c r="G185" s="271"/>
      <c r="H185" s="180"/>
    </row>
    <row r="186" spans="1:8" ht="25.5" hidden="1" customHeight="1">
      <c r="A186" s="208" t="s">
        <v>317</v>
      </c>
      <c r="B186" s="243"/>
      <c r="C186" s="195" t="s">
        <v>470</v>
      </c>
      <c r="D186" s="203"/>
      <c r="E186" s="213"/>
      <c r="F186" s="318"/>
      <c r="G186" s="271"/>
      <c r="H186" s="180"/>
    </row>
    <row r="187" spans="1:8" ht="63.75" hidden="1" customHeight="1">
      <c r="A187" s="208" t="s">
        <v>317</v>
      </c>
      <c r="B187" s="243"/>
      <c r="C187" s="196" t="s">
        <v>471</v>
      </c>
      <c r="D187" s="203"/>
      <c r="E187" s="213"/>
      <c r="F187" s="318"/>
      <c r="G187" s="271"/>
      <c r="H187" s="180"/>
    </row>
    <row r="188" spans="1:8" ht="12.75" hidden="1" customHeight="1">
      <c r="A188" s="208"/>
      <c r="B188" s="243"/>
      <c r="C188" s="196"/>
      <c r="D188" s="203"/>
      <c r="E188" s="213"/>
      <c r="F188" s="318"/>
      <c r="G188" s="271"/>
      <c r="H188" s="180"/>
    </row>
    <row r="189" spans="1:8" ht="25.5" hidden="1" customHeight="1">
      <c r="A189" s="208" t="s">
        <v>317</v>
      </c>
      <c r="B189" s="243"/>
      <c r="C189" s="195" t="s">
        <v>451</v>
      </c>
      <c r="D189" s="203"/>
      <c r="E189" s="213"/>
      <c r="F189" s="318"/>
      <c r="G189" s="271"/>
      <c r="H189" s="180"/>
    </row>
    <row r="190" spans="1:8" ht="51" hidden="1" customHeight="1">
      <c r="A190" s="208" t="s">
        <v>317</v>
      </c>
      <c r="B190" s="243"/>
      <c r="C190" s="196" t="s">
        <v>199</v>
      </c>
      <c r="D190" s="203"/>
      <c r="E190" s="213"/>
      <c r="F190" s="318"/>
      <c r="G190" s="271"/>
      <c r="H190" s="180"/>
    </row>
    <row r="191" spans="1:8" ht="25.5" hidden="1" customHeight="1">
      <c r="A191" s="208" t="s">
        <v>317</v>
      </c>
      <c r="B191" s="243"/>
      <c r="C191" s="196" t="s">
        <v>472</v>
      </c>
      <c r="D191" s="203"/>
      <c r="E191" s="213"/>
      <c r="F191" s="318"/>
      <c r="G191" s="271"/>
      <c r="H191" s="180"/>
    </row>
    <row r="192" spans="1:8" ht="12.75" hidden="1" customHeight="1">
      <c r="A192" s="208"/>
      <c r="B192" s="243"/>
      <c r="C192" s="196"/>
      <c r="D192" s="203"/>
      <c r="E192" s="213"/>
      <c r="F192" s="318"/>
      <c r="G192" s="271"/>
      <c r="H192" s="180"/>
    </row>
    <row r="193" spans="1:11" ht="25.5" hidden="1" customHeight="1">
      <c r="A193" s="208" t="s">
        <v>317</v>
      </c>
      <c r="B193" s="243"/>
      <c r="C193" s="195" t="s">
        <v>473</v>
      </c>
      <c r="D193" s="203"/>
      <c r="E193" s="213"/>
      <c r="F193" s="318"/>
      <c r="G193" s="271"/>
      <c r="H193" s="180"/>
    </row>
    <row r="194" spans="1:11" ht="38.25" hidden="1" customHeight="1">
      <c r="A194" s="208" t="s">
        <v>317</v>
      </c>
      <c r="B194" s="243"/>
      <c r="C194" s="196" t="s">
        <v>474</v>
      </c>
      <c r="D194" s="203"/>
      <c r="E194" s="213"/>
      <c r="F194" s="318"/>
      <c r="G194" s="271"/>
      <c r="H194" s="180"/>
    </row>
    <row r="195" spans="1:11" ht="76.5" hidden="1" customHeight="1">
      <c r="A195" s="208" t="s">
        <v>317</v>
      </c>
      <c r="B195" s="243"/>
      <c r="C195" s="196" t="s">
        <v>475</v>
      </c>
      <c r="D195" s="203"/>
      <c r="E195" s="213"/>
      <c r="F195" s="318"/>
      <c r="G195" s="271"/>
      <c r="H195" s="180"/>
    </row>
    <row r="196" spans="1:11" ht="12.75" hidden="1" customHeight="1">
      <c r="A196" s="208"/>
      <c r="B196" s="243"/>
      <c r="C196" s="196"/>
      <c r="D196" s="203"/>
      <c r="E196" s="213"/>
      <c r="F196" s="318"/>
      <c r="G196" s="271"/>
      <c r="H196" s="180"/>
    </row>
    <row r="197" spans="1:11" ht="25.5" hidden="1" customHeight="1">
      <c r="A197" s="208" t="s">
        <v>317</v>
      </c>
      <c r="B197" s="243"/>
      <c r="C197" s="195" t="s">
        <v>457</v>
      </c>
      <c r="D197" s="203"/>
      <c r="E197" s="213"/>
      <c r="F197" s="318"/>
      <c r="G197" s="271"/>
      <c r="H197" s="180"/>
    </row>
    <row r="198" spans="1:11" ht="51" hidden="1" customHeight="1">
      <c r="A198" s="208" t="s">
        <v>189</v>
      </c>
      <c r="B198" s="243"/>
      <c r="C198" s="196" t="s">
        <v>476</v>
      </c>
      <c r="D198" s="203"/>
      <c r="E198" s="213"/>
      <c r="F198" s="318"/>
      <c r="G198" s="271"/>
      <c r="H198" s="180"/>
    </row>
    <row r="199" spans="1:11" ht="12.75" hidden="1" customHeight="1">
      <c r="A199" s="208"/>
      <c r="B199" s="243"/>
      <c r="C199" s="196"/>
      <c r="D199" s="203"/>
      <c r="E199" s="213"/>
      <c r="F199" s="318"/>
      <c r="G199" s="271"/>
      <c r="H199" s="180"/>
    </row>
    <row r="200" spans="1:11" ht="25.5" hidden="1" customHeight="1">
      <c r="A200" s="208" t="s">
        <v>317</v>
      </c>
      <c r="B200" s="243"/>
      <c r="C200" s="195" t="s">
        <v>477</v>
      </c>
      <c r="D200" s="203"/>
      <c r="E200" s="213"/>
      <c r="F200" s="318"/>
      <c r="G200" s="271"/>
      <c r="H200" s="180"/>
    </row>
    <row r="201" spans="1:11" ht="76.5" hidden="1" customHeight="1">
      <c r="A201" s="208" t="s">
        <v>317</v>
      </c>
      <c r="B201" s="243"/>
      <c r="C201" s="196" t="s">
        <v>460</v>
      </c>
      <c r="D201" s="203"/>
      <c r="E201" s="213"/>
      <c r="F201" s="318"/>
      <c r="G201" s="271"/>
      <c r="H201" s="180"/>
    </row>
    <row r="202" spans="1:11" ht="12.75" hidden="1" customHeight="1">
      <c r="A202" s="208"/>
      <c r="B202" s="243"/>
      <c r="C202" s="196"/>
      <c r="D202" s="203"/>
      <c r="E202" s="213"/>
      <c r="F202" s="318"/>
      <c r="G202" s="271"/>
      <c r="H202" s="180"/>
    </row>
    <row r="203" spans="1:11" ht="25.5" customHeight="1">
      <c r="A203" s="208" t="s">
        <v>317</v>
      </c>
      <c r="B203" s="243"/>
      <c r="C203" s="193" t="s">
        <v>467</v>
      </c>
      <c r="D203" s="203"/>
      <c r="E203" s="213"/>
      <c r="F203" s="318"/>
      <c r="G203" s="271"/>
      <c r="H203" s="180"/>
    </row>
    <row r="204" spans="1:11" ht="25.5" customHeight="1">
      <c r="A204" s="208" t="s">
        <v>317</v>
      </c>
      <c r="B204" s="243"/>
      <c r="C204" s="195" t="s">
        <v>478</v>
      </c>
      <c r="D204" s="203"/>
      <c r="E204" s="213"/>
      <c r="F204" s="318"/>
      <c r="G204" s="271"/>
      <c r="H204" s="180"/>
    </row>
    <row r="205" spans="1:11" ht="38.25" customHeight="1">
      <c r="A205" s="208" t="s">
        <v>317</v>
      </c>
      <c r="B205" s="243">
        <v>1</v>
      </c>
      <c r="C205" s="196" t="s">
        <v>479</v>
      </c>
      <c r="D205" s="203" t="s">
        <v>232</v>
      </c>
      <c r="E205" s="213">
        <f>34+3</f>
        <v>37</v>
      </c>
      <c r="F205" s="311">
        <v>361.89300000000003</v>
      </c>
      <c r="G205" s="197">
        <f>E205*F205</f>
        <v>13390.041000000001</v>
      </c>
      <c r="H205" s="169"/>
      <c r="K205" s="139">
        <v>13</v>
      </c>
    </row>
    <row r="206" spans="1:11" ht="38.25" customHeight="1">
      <c r="A206" s="208" t="s">
        <v>317</v>
      </c>
      <c r="B206" s="243">
        <v>2</v>
      </c>
      <c r="C206" s="196" t="s">
        <v>480</v>
      </c>
      <c r="D206" s="203" t="s">
        <v>232</v>
      </c>
      <c r="E206" s="213">
        <v>7</v>
      </c>
      <c r="F206" s="311">
        <v>428.1585</v>
      </c>
      <c r="G206" s="197">
        <f>E206*F206</f>
        <v>2997.1095</v>
      </c>
      <c r="H206" s="169"/>
      <c r="I206" s="185"/>
      <c r="K206" s="139">
        <v>7</v>
      </c>
    </row>
    <row r="207" spans="1:11" ht="38.25" customHeight="1">
      <c r="A207" s="208" t="s">
        <v>317</v>
      </c>
      <c r="B207" s="243">
        <v>3</v>
      </c>
      <c r="C207" s="196" t="s">
        <v>481</v>
      </c>
      <c r="D207" s="203" t="s">
        <v>232</v>
      </c>
      <c r="E207" s="213">
        <v>7</v>
      </c>
      <c r="F207" s="311">
        <v>530.09250000000009</v>
      </c>
      <c r="G207" s="197">
        <f>E207*F207</f>
        <v>3710.6475000000005</v>
      </c>
      <c r="H207" s="169"/>
      <c r="I207" s="185"/>
      <c r="K207" s="139">
        <v>7</v>
      </c>
    </row>
    <row r="208" spans="1:11" ht="12.75" customHeight="1">
      <c r="A208" s="208"/>
      <c r="B208" s="243"/>
      <c r="C208" s="196"/>
      <c r="D208" s="203"/>
      <c r="E208" s="213"/>
      <c r="F208" s="318"/>
      <c r="G208" s="271"/>
      <c r="H208" s="180"/>
    </row>
    <row r="209" spans="1:11" ht="38.25" customHeight="1">
      <c r="A209" s="208" t="s">
        <v>317</v>
      </c>
      <c r="B209" s="243"/>
      <c r="C209" s="195" t="s">
        <v>482</v>
      </c>
      <c r="D209" s="203"/>
      <c r="E209" s="213"/>
      <c r="F209" s="318"/>
      <c r="G209" s="271"/>
      <c r="H209" s="180"/>
    </row>
    <row r="210" spans="1:11" ht="38.25" customHeight="1">
      <c r="A210" s="208" t="s">
        <v>317</v>
      </c>
      <c r="B210" s="243">
        <v>4</v>
      </c>
      <c r="C210" s="196" t="s">
        <v>483</v>
      </c>
      <c r="D210" s="203" t="s">
        <v>348</v>
      </c>
      <c r="E210" s="213">
        <v>1</v>
      </c>
      <c r="F210" s="311">
        <v>11060.679</v>
      </c>
      <c r="G210" s="197">
        <f>E210*F210</f>
        <v>11060.679</v>
      </c>
      <c r="H210" s="169"/>
      <c r="K210" s="139">
        <v>1</v>
      </c>
    </row>
    <row r="211" spans="1:11" ht="38.25" customHeight="1">
      <c r="A211" s="208" t="s">
        <v>317</v>
      </c>
      <c r="B211" s="243">
        <v>5</v>
      </c>
      <c r="C211" s="196" t="s">
        <v>484</v>
      </c>
      <c r="D211" s="203" t="s">
        <v>348</v>
      </c>
      <c r="E211" s="213">
        <v>1</v>
      </c>
      <c r="F211" s="311">
        <v>13099.5165</v>
      </c>
      <c r="G211" s="197">
        <f>E211*F211</f>
        <v>13099.5165</v>
      </c>
      <c r="H211" s="169"/>
      <c r="K211" s="139">
        <v>1</v>
      </c>
    </row>
    <row r="212" spans="1:11" ht="38.25" customHeight="1">
      <c r="A212" s="208" t="s">
        <v>317</v>
      </c>
      <c r="B212" s="243">
        <v>6</v>
      </c>
      <c r="C212" s="196" t="s">
        <v>485</v>
      </c>
      <c r="D212" s="203" t="s">
        <v>421</v>
      </c>
      <c r="E212" s="213">
        <v>1</v>
      </c>
      <c r="F212" s="311">
        <v>18196.605</v>
      </c>
      <c r="G212" s="197">
        <f>E212*F212</f>
        <v>18196.605</v>
      </c>
      <c r="H212" s="169"/>
      <c r="K212" s="139">
        <v>1</v>
      </c>
    </row>
    <row r="213" spans="1:11" ht="38.25" customHeight="1">
      <c r="A213" s="208" t="s">
        <v>317</v>
      </c>
      <c r="B213" s="243" t="s">
        <v>534</v>
      </c>
      <c r="C213" s="196" t="s">
        <v>535</v>
      </c>
      <c r="D213" s="203" t="s">
        <v>232</v>
      </c>
      <c r="E213" s="213">
        <v>0</v>
      </c>
      <c r="F213" s="311">
        <v>252</v>
      </c>
      <c r="G213" s="197">
        <f>E213*F213</f>
        <v>0</v>
      </c>
      <c r="H213" s="169"/>
      <c r="I213" s="185" t="e">
        <f>1512-#REF!</f>
        <v>#REF!</v>
      </c>
      <c r="K213" s="139">
        <v>0</v>
      </c>
    </row>
    <row r="214" spans="1:11" ht="38.25" customHeight="1">
      <c r="A214" s="208" t="s">
        <v>317</v>
      </c>
      <c r="B214" s="243" t="s">
        <v>534</v>
      </c>
      <c r="C214" s="196" t="s">
        <v>536</v>
      </c>
      <c r="D214" s="203" t="s">
        <v>9</v>
      </c>
      <c r="E214" s="213">
        <v>0</v>
      </c>
      <c r="F214" s="311">
        <v>1732.5</v>
      </c>
      <c r="G214" s="197">
        <f>E214*F214</f>
        <v>0</v>
      </c>
      <c r="H214" s="169"/>
      <c r="I214" s="186" t="e">
        <f>3465-#REF!</f>
        <v>#REF!</v>
      </c>
      <c r="K214" s="139">
        <v>0</v>
      </c>
    </row>
    <row r="215" spans="1:11" ht="12.75" customHeight="1">
      <c r="A215" s="208"/>
      <c r="B215" s="243"/>
      <c r="C215" s="196"/>
      <c r="D215" s="203"/>
      <c r="E215" s="213"/>
      <c r="F215" s="318"/>
      <c r="G215" s="271"/>
      <c r="H215" s="180"/>
    </row>
    <row r="216" spans="1:11" ht="25.5" customHeight="1">
      <c r="A216" s="208" t="s">
        <v>317</v>
      </c>
      <c r="B216" s="243"/>
      <c r="C216" s="195" t="s">
        <v>486</v>
      </c>
      <c r="D216" s="203"/>
      <c r="E216" s="213"/>
      <c r="F216" s="318"/>
      <c r="G216" s="271"/>
      <c r="H216" s="180"/>
    </row>
    <row r="217" spans="1:11" ht="25.5" customHeight="1">
      <c r="A217" s="208" t="s">
        <v>317</v>
      </c>
      <c r="B217" s="243">
        <v>7</v>
      </c>
      <c r="C217" s="196" t="s">
        <v>487</v>
      </c>
      <c r="D217" s="203" t="s">
        <v>348</v>
      </c>
      <c r="E217" s="213">
        <v>2</v>
      </c>
      <c r="F217" s="311">
        <v>351.69749999999999</v>
      </c>
      <c r="G217" s="197">
        <f>E217*F217</f>
        <v>703.39499999999998</v>
      </c>
      <c r="H217" s="169"/>
      <c r="I217" s="185" t="e">
        <f>1055.09-#REF!</f>
        <v>#REF!</v>
      </c>
      <c r="K217" s="139">
        <v>2</v>
      </c>
    </row>
    <row r="218" spans="1:11" ht="25.5" customHeight="1">
      <c r="A218" s="208" t="s">
        <v>317</v>
      </c>
      <c r="B218" s="243">
        <v>8</v>
      </c>
      <c r="C218" s="196" t="s">
        <v>488</v>
      </c>
      <c r="D218" s="203" t="s">
        <v>348</v>
      </c>
      <c r="E218" s="213">
        <v>2</v>
      </c>
      <c r="F218" s="311">
        <v>693.19950000000006</v>
      </c>
      <c r="G218" s="197">
        <f>E218*F218</f>
        <v>1386.3990000000001</v>
      </c>
      <c r="H218" s="169"/>
      <c r="K218" s="139">
        <v>2</v>
      </c>
    </row>
    <row r="219" spans="1:11" ht="25.5" customHeight="1">
      <c r="A219" s="208" t="s">
        <v>317</v>
      </c>
      <c r="B219" s="243">
        <v>9</v>
      </c>
      <c r="C219" s="196" t="s">
        <v>489</v>
      </c>
      <c r="D219" s="203" t="s">
        <v>348</v>
      </c>
      <c r="E219" s="213">
        <v>5</v>
      </c>
      <c r="F219" s="311">
        <v>550.48350000000005</v>
      </c>
      <c r="G219" s="197">
        <f>E219*F219</f>
        <v>2752.4175000000005</v>
      </c>
      <c r="H219" s="169"/>
      <c r="K219" s="139">
        <v>3</v>
      </c>
    </row>
    <row r="220" spans="1:11" ht="25.5" customHeight="1">
      <c r="A220" s="208" t="s">
        <v>317</v>
      </c>
      <c r="B220" s="243">
        <v>10</v>
      </c>
      <c r="C220" s="196" t="s">
        <v>490</v>
      </c>
      <c r="D220" s="203" t="s">
        <v>348</v>
      </c>
      <c r="E220" s="213">
        <v>2</v>
      </c>
      <c r="F220" s="311">
        <v>101.94450000000001</v>
      </c>
      <c r="G220" s="197">
        <f>E220*F220</f>
        <v>203.88900000000001</v>
      </c>
      <c r="H220" s="169"/>
    </row>
    <row r="221" spans="1:11" ht="12.75" customHeight="1">
      <c r="A221" s="208"/>
      <c r="B221" s="243"/>
      <c r="C221" s="196"/>
      <c r="D221" s="203"/>
      <c r="E221" s="213"/>
      <c r="F221" s="318"/>
      <c r="G221" s="271"/>
      <c r="H221" s="180"/>
    </row>
    <row r="222" spans="1:11" ht="25.5" customHeight="1">
      <c r="A222" s="208" t="s">
        <v>317</v>
      </c>
      <c r="B222" s="243"/>
      <c r="C222" s="195" t="s">
        <v>491</v>
      </c>
      <c r="D222" s="203"/>
      <c r="E222" s="213"/>
      <c r="F222" s="318"/>
      <c r="G222" s="271"/>
      <c r="H222" s="180"/>
    </row>
    <row r="223" spans="1:11" ht="38.25" customHeight="1">
      <c r="A223" s="208" t="s">
        <v>317</v>
      </c>
      <c r="B223" s="243">
        <v>11</v>
      </c>
      <c r="C223" s="196" t="s">
        <v>492</v>
      </c>
      <c r="D223" s="203" t="s">
        <v>9</v>
      </c>
      <c r="E223" s="213">
        <v>1</v>
      </c>
      <c r="F223" s="311">
        <v>458.73450000000003</v>
      </c>
      <c r="G223" s="197">
        <f>E223*F223</f>
        <v>458.73450000000003</v>
      </c>
      <c r="H223" s="169"/>
    </row>
    <row r="224" spans="1:11" ht="63.75" customHeight="1">
      <c r="A224" s="208" t="s">
        <v>317</v>
      </c>
      <c r="B224" s="243">
        <v>12</v>
      </c>
      <c r="C224" s="196" t="s">
        <v>493</v>
      </c>
      <c r="D224" s="203" t="s">
        <v>9</v>
      </c>
      <c r="E224" s="213">
        <v>41</v>
      </c>
      <c r="F224" s="311">
        <v>96.841500000000011</v>
      </c>
      <c r="G224" s="197">
        <f>E224*F224</f>
        <v>3970.5015000000003</v>
      </c>
      <c r="H224" s="169"/>
      <c r="K224" s="139">
        <v>41</v>
      </c>
    </row>
    <row r="225" spans="1:11" ht="38.25" customHeight="1">
      <c r="A225" s="208" t="s">
        <v>317</v>
      </c>
      <c r="B225" s="243">
        <v>13</v>
      </c>
      <c r="C225" s="196" t="s">
        <v>494</v>
      </c>
      <c r="D225" s="203" t="s">
        <v>267</v>
      </c>
      <c r="E225" s="213">
        <v>1</v>
      </c>
      <c r="F225" s="311">
        <v>2548.5389999999998</v>
      </c>
      <c r="G225" s="197">
        <f>E225*F225</f>
        <v>2548.5389999999998</v>
      </c>
      <c r="H225" s="169"/>
      <c r="K225" s="139">
        <v>1</v>
      </c>
    </row>
    <row r="226" spans="1:11" ht="12.75" customHeight="1">
      <c r="A226" s="208"/>
      <c r="B226" s="243"/>
      <c r="C226" s="196"/>
      <c r="D226" s="203"/>
      <c r="E226" s="213"/>
      <c r="F226" s="318"/>
      <c r="G226" s="271"/>
      <c r="H226" s="180"/>
    </row>
    <row r="227" spans="1:11" ht="25.5" customHeight="1">
      <c r="A227" s="208" t="s">
        <v>317</v>
      </c>
      <c r="B227" s="243"/>
      <c r="C227" s="195" t="s">
        <v>392</v>
      </c>
      <c r="D227" s="203"/>
      <c r="E227" s="213"/>
      <c r="F227" s="318"/>
      <c r="G227" s="271"/>
      <c r="H227" s="180"/>
    </row>
    <row r="228" spans="1:11" ht="25.5" customHeight="1">
      <c r="A228" s="208" t="s">
        <v>317</v>
      </c>
      <c r="B228" s="243">
        <v>14</v>
      </c>
      <c r="C228" s="196" t="s">
        <v>495</v>
      </c>
      <c r="D228" s="203" t="s">
        <v>10</v>
      </c>
      <c r="E228" s="213">
        <v>1</v>
      </c>
      <c r="F228" s="311">
        <v>2038.8375000000001</v>
      </c>
      <c r="G228" s="197">
        <f>E228*F228</f>
        <v>2038.8375000000001</v>
      </c>
      <c r="H228" s="169"/>
      <c r="K228" s="139">
        <v>0</v>
      </c>
    </row>
    <row r="229" spans="1:11" ht="12.75" customHeight="1">
      <c r="A229" s="208"/>
      <c r="B229" s="243"/>
      <c r="C229" s="196"/>
      <c r="D229" s="203"/>
      <c r="E229" s="213"/>
      <c r="F229" s="318"/>
      <c r="G229" s="272"/>
      <c r="H229" s="180"/>
    </row>
    <row r="230" spans="1:11" ht="25.5" customHeight="1" thickBot="1">
      <c r="A230" s="238" t="s">
        <v>317</v>
      </c>
      <c r="B230" s="244"/>
      <c r="C230" s="193" t="s">
        <v>496</v>
      </c>
      <c r="D230" s="256"/>
      <c r="E230" s="260"/>
      <c r="F230" s="319"/>
      <c r="G230" s="265">
        <f>SUM(G174:G229)</f>
        <v>76517.311499999982</v>
      </c>
      <c r="H230" s="176"/>
    </row>
    <row r="231" spans="1:11" ht="12.75" customHeight="1" thickTop="1">
      <c r="A231" s="208"/>
      <c r="B231" s="243"/>
      <c r="C231" s="196"/>
      <c r="D231" s="203"/>
      <c r="E231" s="213"/>
      <c r="F231" s="318"/>
      <c r="G231" s="273"/>
      <c r="H231" s="180"/>
    </row>
    <row r="232" spans="1:11" ht="25.5" customHeight="1">
      <c r="A232" s="238" t="s">
        <v>318</v>
      </c>
      <c r="B232" s="243"/>
      <c r="C232" s="250" t="s">
        <v>497</v>
      </c>
      <c r="D232" s="203"/>
      <c r="E232" s="210"/>
      <c r="F232" s="318"/>
      <c r="G232" s="271"/>
      <c r="H232" s="180"/>
    </row>
    <row r="233" spans="1:11" ht="25.5" hidden="1" customHeight="1">
      <c r="A233" s="208" t="s">
        <v>318</v>
      </c>
      <c r="B233" s="224"/>
      <c r="C233" s="247" t="s">
        <v>6</v>
      </c>
      <c r="D233" s="254"/>
      <c r="E233" s="212"/>
      <c r="F233" s="320"/>
      <c r="G233" s="274"/>
      <c r="H233" s="181"/>
    </row>
    <row r="234" spans="1:11" ht="51" hidden="1" customHeight="1">
      <c r="A234" s="208" t="s">
        <v>318</v>
      </c>
      <c r="B234" s="225"/>
      <c r="C234" s="196" t="s">
        <v>36</v>
      </c>
      <c r="D234" s="254"/>
      <c r="E234" s="212"/>
      <c r="F234" s="320"/>
      <c r="G234" s="274"/>
      <c r="H234" s="181"/>
    </row>
    <row r="235" spans="1:11" ht="12.75" hidden="1" customHeight="1">
      <c r="A235" s="208"/>
      <c r="B235" s="225"/>
      <c r="C235" s="251"/>
      <c r="D235" s="254"/>
      <c r="E235" s="212"/>
      <c r="F235" s="320"/>
      <c r="G235" s="274"/>
      <c r="H235" s="181"/>
    </row>
    <row r="236" spans="1:11" ht="25.5" hidden="1" customHeight="1">
      <c r="A236" s="208" t="s">
        <v>318</v>
      </c>
      <c r="B236" s="243"/>
      <c r="C236" s="193" t="s">
        <v>7</v>
      </c>
      <c r="D236" s="203"/>
      <c r="E236" s="213"/>
      <c r="F236" s="318"/>
      <c r="G236" s="271"/>
      <c r="H236" s="180"/>
    </row>
    <row r="237" spans="1:11" ht="25.5" hidden="1" customHeight="1">
      <c r="A237" s="208" t="s">
        <v>318</v>
      </c>
      <c r="B237" s="243"/>
      <c r="C237" s="195" t="s">
        <v>295</v>
      </c>
      <c r="D237" s="203"/>
      <c r="E237" s="213"/>
      <c r="F237" s="318"/>
      <c r="G237" s="271"/>
      <c r="H237" s="180"/>
    </row>
    <row r="238" spans="1:11" ht="38.25" hidden="1" customHeight="1">
      <c r="A238" s="208" t="s">
        <v>318</v>
      </c>
      <c r="B238" s="243"/>
      <c r="C238" s="196" t="s">
        <v>498</v>
      </c>
      <c r="D238" s="203"/>
      <c r="E238" s="213"/>
      <c r="F238" s="318"/>
      <c r="G238" s="271"/>
      <c r="H238" s="180"/>
    </row>
    <row r="239" spans="1:11" ht="12.75" hidden="1" customHeight="1">
      <c r="A239" s="208"/>
      <c r="B239" s="243"/>
      <c r="C239" s="196"/>
      <c r="D239" s="203"/>
      <c r="E239" s="213"/>
      <c r="F239" s="318"/>
      <c r="G239" s="271"/>
      <c r="H239" s="180"/>
    </row>
    <row r="240" spans="1:11" ht="25.5" hidden="1" customHeight="1">
      <c r="A240" s="208" t="s">
        <v>318</v>
      </c>
      <c r="B240" s="243"/>
      <c r="C240" s="195" t="s">
        <v>499</v>
      </c>
      <c r="D240" s="203"/>
      <c r="E240" s="213"/>
      <c r="F240" s="318"/>
      <c r="G240" s="271"/>
      <c r="H240" s="180"/>
    </row>
    <row r="241" spans="1:8" ht="25.5" hidden="1" customHeight="1">
      <c r="A241" s="208" t="s">
        <v>318</v>
      </c>
      <c r="B241" s="243"/>
      <c r="C241" s="196" t="s">
        <v>500</v>
      </c>
      <c r="D241" s="203"/>
      <c r="E241" s="213"/>
      <c r="F241" s="318"/>
      <c r="G241" s="271"/>
      <c r="H241" s="180"/>
    </row>
    <row r="242" spans="1:8" ht="38.25" hidden="1" customHeight="1">
      <c r="A242" s="208" t="s">
        <v>318</v>
      </c>
      <c r="B242" s="243"/>
      <c r="C242" s="196" t="s">
        <v>501</v>
      </c>
      <c r="D242" s="203"/>
      <c r="E242" s="213"/>
      <c r="F242" s="318"/>
      <c r="G242" s="271"/>
      <c r="H242" s="180"/>
    </row>
    <row r="243" spans="1:8" ht="38.25" hidden="1" customHeight="1">
      <c r="A243" s="208" t="s">
        <v>318</v>
      </c>
      <c r="B243" s="243"/>
      <c r="C243" s="196" t="s">
        <v>502</v>
      </c>
      <c r="D243" s="203"/>
      <c r="E243" s="213"/>
      <c r="F243" s="318"/>
      <c r="G243" s="271"/>
      <c r="H243" s="180"/>
    </row>
    <row r="244" spans="1:8" ht="63.75" hidden="1" customHeight="1">
      <c r="A244" s="208" t="s">
        <v>318</v>
      </c>
      <c r="B244" s="243"/>
      <c r="C244" s="196" t="s">
        <v>503</v>
      </c>
      <c r="D244" s="203"/>
      <c r="E244" s="213"/>
      <c r="F244" s="318"/>
      <c r="G244" s="271"/>
      <c r="H244" s="180"/>
    </row>
    <row r="245" spans="1:8" ht="12.75" hidden="1" customHeight="1">
      <c r="A245" s="208"/>
      <c r="B245" s="243"/>
      <c r="C245" s="196"/>
      <c r="D245" s="203"/>
      <c r="E245" s="213"/>
      <c r="F245" s="318"/>
      <c r="G245" s="271"/>
      <c r="H245" s="180"/>
    </row>
    <row r="246" spans="1:8" ht="25.5" hidden="1" customHeight="1">
      <c r="A246" s="208" t="s">
        <v>318</v>
      </c>
      <c r="B246" s="243"/>
      <c r="C246" s="195" t="s">
        <v>504</v>
      </c>
      <c r="D246" s="203"/>
      <c r="E246" s="213"/>
      <c r="F246" s="318"/>
      <c r="G246" s="271"/>
      <c r="H246" s="180"/>
    </row>
    <row r="247" spans="1:8" ht="102" hidden="1" customHeight="1">
      <c r="A247" s="208" t="s">
        <v>318</v>
      </c>
      <c r="B247" s="243"/>
      <c r="C247" s="196" t="s">
        <v>505</v>
      </c>
      <c r="D247" s="203"/>
      <c r="E247" s="213"/>
      <c r="F247" s="318"/>
      <c r="G247" s="271"/>
      <c r="H247" s="180"/>
    </row>
    <row r="248" spans="1:8" ht="12.75" hidden="1" customHeight="1">
      <c r="A248" s="208"/>
      <c r="B248" s="243"/>
      <c r="C248" s="196"/>
      <c r="D248" s="203"/>
      <c r="E248" s="213"/>
      <c r="F248" s="318"/>
      <c r="G248" s="271"/>
      <c r="H248" s="180"/>
    </row>
    <row r="249" spans="1:8" ht="25.5" hidden="1" customHeight="1">
      <c r="A249" s="208" t="s">
        <v>318</v>
      </c>
      <c r="B249" s="243"/>
      <c r="C249" s="195" t="s">
        <v>451</v>
      </c>
      <c r="D249" s="203"/>
      <c r="E249" s="213"/>
      <c r="F249" s="318"/>
      <c r="G249" s="271"/>
      <c r="H249" s="180"/>
    </row>
    <row r="250" spans="1:8" ht="38.25" hidden="1" customHeight="1">
      <c r="A250" s="208" t="s">
        <v>318</v>
      </c>
      <c r="B250" s="243"/>
      <c r="C250" s="196" t="s">
        <v>506</v>
      </c>
      <c r="D250" s="203"/>
      <c r="E250" s="213"/>
      <c r="F250" s="318"/>
      <c r="G250" s="271"/>
      <c r="H250" s="180"/>
    </row>
    <row r="251" spans="1:8" ht="25.5" hidden="1" customHeight="1">
      <c r="A251" s="208" t="s">
        <v>318</v>
      </c>
      <c r="B251" s="243"/>
      <c r="C251" s="196" t="s">
        <v>507</v>
      </c>
      <c r="D251" s="203"/>
      <c r="E251" s="213"/>
      <c r="F251" s="318"/>
      <c r="G251" s="271"/>
      <c r="H251" s="180"/>
    </row>
    <row r="252" spans="1:8" ht="12.75" hidden="1" customHeight="1">
      <c r="A252" s="208"/>
      <c r="B252" s="243"/>
      <c r="C252" s="196"/>
      <c r="D252" s="203"/>
      <c r="E252" s="213"/>
      <c r="F252" s="318"/>
      <c r="G252" s="271"/>
      <c r="H252" s="180"/>
    </row>
    <row r="253" spans="1:8" ht="25.5" hidden="1" customHeight="1">
      <c r="A253" s="208" t="s">
        <v>318</v>
      </c>
      <c r="B253" s="243"/>
      <c r="C253" s="195" t="s">
        <v>473</v>
      </c>
      <c r="D253" s="203"/>
      <c r="E253" s="213"/>
      <c r="F253" s="318"/>
      <c r="G253" s="271"/>
      <c r="H253" s="180"/>
    </row>
    <row r="254" spans="1:8" ht="38.25" hidden="1" customHeight="1">
      <c r="A254" s="208" t="s">
        <v>318</v>
      </c>
      <c r="B254" s="243"/>
      <c r="C254" s="196" t="s">
        <v>474</v>
      </c>
      <c r="D254" s="203"/>
      <c r="E254" s="213"/>
      <c r="F254" s="318"/>
      <c r="G254" s="271"/>
      <c r="H254" s="180"/>
    </row>
    <row r="255" spans="1:8" ht="76.5" hidden="1" customHeight="1">
      <c r="A255" s="208" t="s">
        <v>318</v>
      </c>
      <c r="B255" s="243"/>
      <c r="C255" s="196" t="s">
        <v>475</v>
      </c>
      <c r="D255" s="203"/>
      <c r="E255" s="213"/>
      <c r="F255" s="318"/>
      <c r="G255" s="271"/>
      <c r="H255" s="180"/>
    </row>
    <row r="256" spans="1:8" ht="12.75" hidden="1" customHeight="1">
      <c r="A256" s="208"/>
      <c r="B256" s="243"/>
      <c r="C256" s="196"/>
      <c r="D256" s="203"/>
      <c r="E256" s="213"/>
      <c r="F256" s="318"/>
      <c r="G256" s="271"/>
      <c r="H256" s="180"/>
    </row>
    <row r="257" spans="1:8" ht="25.5" hidden="1" customHeight="1">
      <c r="A257" s="208" t="s">
        <v>318</v>
      </c>
      <c r="B257" s="243"/>
      <c r="C257" s="195" t="s">
        <v>457</v>
      </c>
      <c r="D257" s="203"/>
      <c r="E257" s="213"/>
      <c r="F257" s="318"/>
      <c r="G257" s="271"/>
      <c r="H257" s="180"/>
    </row>
    <row r="258" spans="1:8" ht="51" hidden="1" customHeight="1">
      <c r="A258" s="208" t="s">
        <v>318</v>
      </c>
      <c r="B258" s="243"/>
      <c r="C258" s="196" t="s">
        <v>476</v>
      </c>
      <c r="D258" s="203"/>
      <c r="E258" s="213"/>
      <c r="F258" s="318"/>
      <c r="G258" s="271"/>
      <c r="H258" s="180"/>
    </row>
    <row r="259" spans="1:8" ht="12.75" hidden="1" customHeight="1">
      <c r="A259" s="208"/>
      <c r="B259" s="243"/>
      <c r="C259" s="196"/>
      <c r="D259" s="203"/>
      <c r="E259" s="213"/>
      <c r="F259" s="318"/>
      <c r="G259" s="271"/>
      <c r="H259" s="180"/>
    </row>
    <row r="260" spans="1:8" ht="25.5" customHeight="1">
      <c r="A260" s="208" t="s">
        <v>318</v>
      </c>
      <c r="B260" s="243"/>
      <c r="C260" s="193" t="s">
        <v>508</v>
      </c>
      <c r="D260" s="203"/>
      <c r="E260" s="213"/>
      <c r="F260" s="318"/>
      <c r="G260" s="271"/>
      <c r="H260" s="180"/>
    </row>
    <row r="261" spans="1:8" ht="25.5" customHeight="1">
      <c r="A261" s="208" t="s">
        <v>318</v>
      </c>
      <c r="B261" s="243"/>
      <c r="C261" s="195" t="s">
        <v>509</v>
      </c>
      <c r="D261" s="203"/>
      <c r="E261" s="213"/>
      <c r="F261" s="318"/>
      <c r="G261" s="271"/>
      <c r="H261" s="180"/>
    </row>
    <row r="262" spans="1:8" ht="12.75" customHeight="1">
      <c r="A262" s="208"/>
      <c r="B262" s="243"/>
      <c r="C262" s="196"/>
      <c r="D262" s="203"/>
      <c r="E262" s="213"/>
      <c r="F262" s="318"/>
      <c r="G262" s="271"/>
      <c r="H262" s="180"/>
    </row>
    <row r="263" spans="1:8" ht="31.5" customHeight="1">
      <c r="A263" s="208" t="s">
        <v>318</v>
      </c>
      <c r="B263" s="243">
        <v>1</v>
      </c>
      <c r="C263" s="200" t="s">
        <v>510</v>
      </c>
      <c r="D263" s="203" t="s">
        <v>10</v>
      </c>
      <c r="E263" s="213">
        <v>1</v>
      </c>
      <c r="F263" s="311">
        <v>133250</v>
      </c>
      <c r="G263" s="197">
        <f>E263*F263</f>
        <v>133250</v>
      </c>
      <c r="H263" s="169"/>
    </row>
    <row r="264" spans="1:8" ht="25.5" customHeight="1">
      <c r="A264" s="208" t="s">
        <v>318</v>
      </c>
      <c r="B264" s="243">
        <v>2</v>
      </c>
      <c r="C264" s="199" t="s">
        <v>289</v>
      </c>
      <c r="D264" s="203" t="s">
        <v>10</v>
      </c>
      <c r="E264" s="213">
        <v>1</v>
      </c>
      <c r="F264" s="311">
        <v>0</v>
      </c>
      <c r="G264" s="197">
        <f>E264*F264</f>
        <v>0</v>
      </c>
      <c r="H264" s="169"/>
    </row>
    <row r="265" spans="1:8" ht="25.5" customHeight="1">
      <c r="A265" s="208" t="s">
        <v>318</v>
      </c>
      <c r="B265" s="243">
        <v>3</v>
      </c>
      <c r="C265" s="194" t="s">
        <v>305</v>
      </c>
      <c r="D265" s="203" t="s">
        <v>10</v>
      </c>
      <c r="E265" s="213">
        <v>1</v>
      </c>
      <c r="F265" s="311">
        <v>0</v>
      </c>
      <c r="G265" s="197">
        <f>E265*F265</f>
        <v>0</v>
      </c>
      <c r="H265" s="169"/>
    </row>
    <row r="266" spans="1:8" ht="12.75" customHeight="1">
      <c r="A266" s="208"/>
      <c r="B266" s="243"/>
      <c r="C266" s="196"/>
      <c r="D266" s="203"/>
      <c r="E266" s="213"/>
      <c r="F266" s="318"/>
      <c r="G266" s="272"/>
      <c r="H266" s="180"/>
    </row>
    <row r="267" spans="1:8" ht="25.5" customHeight="1" thickBot="1">
      <c r="A267" s="238" t="s">
        <v>318</v>
      </c>
      <c r="B267" s="244"/>
      <c r="C267" s="193" t="s">
        <v>511</v>
      </c>
      <c r="D267" s="256"/>
      <c r="E267" s="260"/>
      <c r="F267" s="319"/>
      <c r="G267" s="265">
        <f>SUM(G232:G266)</f>
        <v>133250</v>
      </c>
      <c r="H267" s="176"/>
    </row>
    <row r="268" spans="1:8" ht="12.75" customHeight="1" thickTop="1">
      <c r="A268" s="208"/>
      <c r="B268" s="243"/>
      <c r="C268" s="196"/>
      <c r="D268" s="203"/>
      <c r="E268" s="213"/>
      <c r="F268" s="318"/>
      <c r="G268" s="273"/>
      <c r="H268" s="180"/>
    </row>
    <row r="269" spans="1:8" ht="25.5" customHeight="1">
      <c r="A269" s="238" t="s">
        <v>319</v>
      </c>
      <c r="B269" s="243"/>
      <c r="C269" s="250" t="s">
        <v>512</v>
      </c>
      <c r="D269" s="203"/>
      <c r="E269" s="210"/>
      <c r="F269" s="318"/>
      <c r="G269" s="271"/>
      <c r="H269" s="180"/>
    </row>
    <row r="270" spans="1:8" ht="25.5" hidden="1" customHeight="1">
      <c r="A270" s="208" t="s">
        <v>319</v>
      </c>
      <c r="B270" s="224"/>
      <c r="C270" s="247" t="s">
        <v>6</v>
      </c>
      <c r="D270" s="254"/>
      <c r="E270" s="212"/>
      <c r="F270" s="320"/>
      <c r="G270" s="274"/>
      <c r="H270" s="181"/>
    </row>
    <row r="271" spans="1:8" ht="51" hidden="1" customHeight="1">
      <c r="A271" s="208" t="s">
        <v>319</v>
      </c>
      <c r="B271" s="225"/>
      <c r="C271" s="196" t="s">
        <v>36</v>
      </c>
      <c r="D271" s="254"/>
      <c r="E271" s="212"/>
      <c r="F271" s="320"/>
      <c r="G271" s="274"/>
      <c r="H271" s="181"/>
    </row>
    <row r="272" spans="1:8" ht="12.75" hidden="1" customHeight="1">
      <c r="A272" s="208"/>
      <c r="B272" s="225"/>
      <c r="C272" s="251"/>
      <c r="D272" s="254"/>
      <c r="E272" s="212"/>
      <c r="F272" s="320"/>
      <c r="G272" s="274"/>
      <c r="H272" s="181"/>
    </row>
    <row r="273" spans="1:8" ht="25.5" customHeight="1">
      <c r="A273" s="208" t="s">
        <v>319</v>
      </c>
      <c r="B273" s="243" t="s">
        <v>192</v>
      </c>
      <c r="C273" s="252" t="s">
        <v>513</v>
      </c>
      <c r="D273" s="203" t="s">
        <v>192</v>
      </c>
      <c r="E273" s="210"/>
      <c r="F273" s="318"/>
      <c r="G273" s="271"/>
      <c r="H273" s="180"/>
    </row>
    <row r="274" spans="1:8" ht="25.5" customHeight="1">
      <c r="A274" s="208" t="s">
        <v>319</v>
      </c>
      <c r="B274" s="243"/>
      <c r="C274" s="195" t="s">
        <v>514</v>
      </c>
      <c r="D274" s="203"/>
      <c r="E274" s="213"/>
      <c r="F274" s="318"/>
      <c r="G274" s="271"/>
      <c r="H274" s="180"/>
    </row>
    <row r="275" spans="1:8" ht="38.25" customHeight="1">
      <c r="A275" s="208" t="s">
        <v>319</v>
      </c>
      <c r="B275" s="243">
        <v>1</v>
      </c>
      <c r="C275" s="196" t="s">
        <v>515</v>
      </c>
      <c r="D275" s="203" t="s">
        <v>232</v>
      </c>
      <c r="E275" s="210">
        <f>32+16+25+36+45</f>
        <v>154</v>
      </c>
      <c r="F275" s="311">
        <v>142.71599999999998</v>
      </c>
      <c r="G275" s="197">
        <f>E275*F275</f>
        <v>21978.263999999996</v>
      </c>
      <c r="H275" s="169"/>
    </row>
    <row r="276" spans="1:8" ht="38.25" customHeight="1">
      <c r="A276" s="208" t="s">
        <v>319</v>
      </c>
      <c r="B276" s="243">
        <v>2</v>
      </c>
      <c r="C276" s="196" t="s">
        <v>516</v>
      </c>
      <c r="D276" s="203" t="s">
        <v>232</v>
      </c>
      <c r="E276" s="210">
        <f>63+16+25+36+45</f>
        <v>185</v>
      </c>
      <c r="F276" s="311">
        <v>175.33950000000002</v>
      </c>
      <c r="G276" s="197">
        <f>E276*F276</f>
        <v>32437.807500000003</v>
      </c>
      <c r="H276" s="169"/>
    </row>
    <row r="277" spans="1:8" ht="38.25" customHeight="1">
      <c r="A277" s="208" t="s">
        <v>319</v>
      </c>
      <c r="B277" s="243">
        <v>3</v>
      </c>
      <c r="C277" s="196" t="s">
        <v>517</v>
      </c>
      <c r="D277" s="203" t="s">
        <v>232</v>
      </c>
      <c r="E277" s="210">
        <f>32+70</f>
        <v>102</v>
      </c>
      <c r="F277" s="311">
        <v>199.80449999999999</v>
      </c>
      <c r="G277" s="197">
        <f>E277*F277</f>
        <v>20380.058999999997</v>
      </c>
      <c r="H277" s="169"/>
    </row>
    <row r="278" spans="1:8" ht="38.25" customHeight="1">
      <c r="A278" s="208" t="s">
        <v>319</v>
      </c>
      <c r="B278" s="243">
        <v>4</v>
      </c>
      <c r="C278" s="196" t="s">
        <v>518</v>
      </c>
      <c r="D278" s="203" t="s">
        <v>232</v>
      </c>
      <c r="E278" s="210">
        <v>15</v>
      </c>
      <c r="F278" s="311">
        <v>247.71600000000001</v>
      </c>
      <c r="G278" s="197">
        <f>E278*F278</f>
        <v>3715.7400000000002</v>
      </c>
      <c r="H278" s="169"/>
    </row>
    <row r="279" spans="1:8" ht="25.5" customHeight="1">
      <c r="A279" s="208" t="s">
        <v>319</v>
      </c>
      <c r="B279" s="243">
        <v>5</v>
      </c>
      <c r="C279" s="196" t="s">
        <v>519</v>
      </c>
      <c r="D279" s="203" t="s">
        <v>267</v>
      </c>
      <c r="E279" s="210">
        <v>3</v>
      </c>
      <c r="F279" s="311">
        <v>183.49799999999999</v>
      </c>
      <c r="G279" s="197">
        <f>E279*F279</f>
        <v>550.49399999999991</v>
      </c>
      <c r="H279" s="169"/>
    </row>
    <row r="280" spans="1:8" ht="12.75" customHeight="1">
      <c r="A280" s="208"/>
      <c r="B280" s="243"/>
      <c r="C280" s="196"/>
      <c r="D280" s="203"/>
      <c r="E280" s="210"/>
      <c r="F280" s="318"/>
      <c r="G280" s="271"/>
      <c r="H280" s="180"/>
    </row>
    <row r="281" spans="1:8" ht="25.5" customHeight="1">
      <c r="A281" s="208" t="s">
        <v>319</v>
      </c>
      <c r="B281" s="243"/>
      <c r="C281" s="195" t="s">
        <v>520</v>
      </c>
      <c r="D281" s="203"/>
      <c r="E281" s="213"/>
      <c r="F281" s="318"/>
      <c r="G281" s="271"/>
      <c r="H281" s="180"/>
    </row>
    <row r="282" spans="1:8" ht="25.5" customHeight="1">
      <c r="A282" s="208" t="s">
        <v>319</v>
      </c>
      <c r="B282" s="243">
        <v>6</v>
      </c>
      <c r="C282" s="196" t="s">
        <v>521</v>
      </c>
      <c r="D282" s="203" t="s">
        <v>267</v>
      </c>
      <c r="E282" s="210">
        <v>12</v>
      </c>
      <c r="F282" s="311">
        <v>67.284000000000006</v>
      </c>
      <c r="G282" s="197">
        <f>E282*F282</f>
        <v>807.40800000000013</v>
      </c>
      <c r="H282" s="169"/>
    </row>
    <row r="283" spans="1:8" ht="25.5" customHeight="1">
      <c r="A283" s="208" t="s">
        <v>319</v>
      </c>
      <c r="B283" s="243">
        <v>7</v>
      </c>
      <c r="C283" s="196" t="s">
        <v>522</v>
      </c>
      <c r="D283" s="203" t="s">
        <v>267</v>
      </c>
      <c r="E283" s="210">
        <v>18</v>
      </c>
      <c r="F283" s="311">
        <v>147.81900000000002</v>
      </c>
      <c r="G283" s="197">
        <f>E283*F283</f>
        <v>2660.7420000000002</v>
      </c>
      <c r="H283" s="169"/>
    </row>
    <row r="284" spans="1:8" ht="12.75" customHeight="1">
      <c r="A284" s="208"/>
      <c r="B284" s="243"/>
      <c r="C284" s="196"/>
      <c r="D284" s="203"/>
      <c r="E284" s="210"/>
      <c r="F284" s="318"/>
      <c r="G284" s="271"/>
      <c r="H284" s="180"/>
    </row>
    <row r="285" spans="1:8" ht="25.5" customHeight="1">
      <c r="A285" s="208" t="s">
        <v>319</v>
      </c>
      <c r="B285" s="243"/>
      <c r="C285" s="195" t="s">
        <v>523</v>
      </c>
      <c r="D285" s="203"/>
      <c r="E285" s="213"/>
      <c r="F285" s="318"/>
      <c r="G285" s="271"/>
      <c r="H285" s="180"/>
    </row>
    <row r="286" spans="1:8" ht="63.75" customHeight="1">
      <c r="A286" s="208" t="s">
        <v>319</v>
      </c>
      <c r="B286" s="243">
        <v>8</v>
      </c>
      <c r="C286" s="196" t="s">
        <v>524</v>
      </c>
      <c r="D286" s="203" t="s">
        <v>267</v>
      </c>
      <c r="E286" s="210">
        <v>6</v>
      </c>
      <c r="F286" s="311">
        <v>7523.3025000000007</v>
      </c>
      <c r="G286" s="197">
        <f>E286*F286</f>
        <v>45139.815000000002</v>
      </c>
      <c r="H286" s="169"/>
    </row>
    <row r="287" spans="1:8" ht="63.75" customHeight="1">
      <c r="A287" s="208" t="s">
        <v>319</v>
      </c>
      <c r="B287" s="209" t="s">
        <v>534</v>
      </c>
      <c r="C287" s="196" t="s">
        <v>541</v>
      </c>
      <c r="D287" s="203" t="s">
        <v>267</v>
      </c>
      <c r="E287" s="210">
        <v>0</v>
      </c>
      <c r="F287" s="311">
        <v>10342.5</v>
      </c>
      <c r="G287" s="197">
        <f>E287*F287</f>
        <v>0</v>
      </c>
      <c r="H287" s="169"/>
    </row>
    <row r="288" spans="1:8" ht="63.75" customHeight="1">
      <c r="A288" s="208" t="s">
        <v>319</v>
      </c>
      <c r="B288" s="243">
        <v>9</v>
      </c>
      <c r="C288" s="196" t="s">
        <v>525</v>
      </c>
      <c r="D288" s="203" t="s">
        <v>267</v>
      </c>
      <c r="E288" s="210">
        <v>2</v>
      </c>
      <c r="F288" s="311">
        <v>11927.181</v>
      </c>
      <c r="G288" s="197">
        <f>E288*F288</f>
        <v>23854.362000000001</v>
      </c>
      <c r="H288" s="169"/>
    </row>
    <row r="289" spans="1:8" ht="12.75" customHeight="1">
      <c r="A289" s="208"/>
      <c r="B289" s="243"/>
      <c r="C289" s="196"/>
      <c r="D289" s="203"/>
      <c r="E289" s="210"/>
      <c r="F289" s="318"/>
      <c r="G289" s="271"/>
      <c r="H289" s="180"/>
    </row>
    <row r="290" spans="1:8" ht="25.5" customHeight="1">
      <c r="A290" s="208" t="s">
        <v>319</v>
      </c>
      <c r="B290" s="243"/>
      <c r="C290" s="195" t="s">
        <v>526</v>
      </c>
      <c r="D290" s="203"/>
      <c r="E290" s="210"/>
      <c r="F290" s="318"/>
      <c r="G290" s="271"/>
      <c r="H290" s="180"/>
    </row>
    <row r="291" spans="1:8" ht="38.25" customHeight="1">
      <c r="A291" s="208" t="s">
        <v>319</v>
      </c>
      <c r="B291" s="243">
        <v>10</v>
      </c>
      <c r="C291" s="196" t="s">
        <v>527</v>
      </c>
      <c r="D291" s="203" t="s">
        <v>10</v>
      </c>
      <c r="E291" s="210">
        <v>1</v>
      </c>
      <c r="F291" s="311">
        <v>25624.999999999996</v>
      </c>
      <c r="G291" s="197">
        <f>E291*F291</f>
        <v>25624.999999999996</v>
      </c>
      <c r="H291" s="169"/>
    </row>
    <row r="292" spans="1:8" ht="38.25" customHeight="1">
      <c r="A292" s="208"/>
      <c r="B292" s="243"/>
      <c r="C292" s="196"/>
      <c r="D292" s="203"/>
      <c r="E292" s="210"/>
      <c r="F292" s="311"/>
      <c r="G292" s="275"/>
      <c r="H292" s="169"/>
    </row>
    <row r="293" spans="1:8" s="123" customFormat="1" ht="38.25" customHeight="1">
      <c r="A293" s="208" t="s">
        <v>319</v>
      </c>
      <c r="B293" s="209" t="s">
        <v>534</v>
      </c>
      <c r="C293" s="196" t="s">
        <v>537</v>
      </c>
      <c r="D293" s="203" t="s">
        <v>267</v>
      </c>
      <c r="E293" s="210">
        <v>0</v>
      </c>
      <c r="F293" s="311">
        <v>24570</v>
      </c>
      <c r="G293" s="197">
        <f t="shared" ref="G293:G309" si="0">E293*F293</f>
        <v>0</v>
      </c>
      <c r="H293" s="197"/>
    </row>
    <row r="294" spans="1:8" s="123" customFormat="1" ht="38.25" customHeight="1">
      <c r="A294" s="208" t="s">
        <v>319</v>
      </c>
      <c r="B294" s="209" t="s">
        <v>534</v>
      </c>
      <c r="C294" s="196" t="s">
        <v>538</v>
      </c>
      <c r="D294" s="203" t="s">
        <v>9</v>
      </c>
      <c r="E294" s="210">
        <v>0</v>
      </c>
      <c r="F294" s="311">
        <v>624.75</v>
      </c>
      <c r="G294" s="197">
        <f t="shared" si="0"/>
        <v>0</v>
      </c>
      <c r="H294" s="197"/>
    </row>
    <row r="295" spans="1:8" s="123" customFormat="1" ht="38.25" customHeight="1">
      <c r="A295" s="208" t="s">
        <v>319</v>
      </c>
      <c r="B295" s="209" t="s">
        <v>534</v>
      </c>
      <c r="C295" s="196" t="s">
        <v>539</v>
      </c>
      <c r="D295" s="203" t="s">
        <v>9</v>
      </c>
      <c r="E295" s="210">
        <v>0</v>
      </c>
      <c r="F295" s="311">
        <v>131.25</v>
      </c>
      <c r="G295" s="197">
        <f t="shared" si="0"/>
        <v>0</v>
      </c>
      <c r="H295" s="197"/>
    </row>
    <row r="296" spans="1:8" s="123" customFormat="1" ht="38.25" customHeight="1">
      <c r="A296" s="208" t="s">
        <v>319</v>
      </c>
      <c r="B296" s="209" t="s">
        <v>534</v>
      </c>
      <c r="C296" s="196" t="s">
        <v>543</v>
      </c>
      <c r="D296" s="203" t="s">
        <v>11</v>
      </c>
      <c r="E296" s="210">
        <v>0</v>
      </c>
      <c r="F296" s="311">
        <v>8.4</v>
      </c>
      <c r="G296" s="275">
        <f t="shared" si="0"/>
        <v>0</v>
      </c>
      <c r="H296" s="197"/>
    </row>
    <row r="297" spans="1:8" s="123" customFormat="1" ht="38.25" customHeight="1">
      <c r="A297" s="208" t="s">
        <v>319</v>
      </c>
      <c r="B297" s="209" t="s">
        <v>534</v>
      </c>
      <c r="C297" s="196" t="s">
        <v>544</v>
      </c>
      <c r="D297" s="203" t="s">
        <v>10</v>
      </c>
      <c r="E297" s="210">
        <v>0</v>
      </c>
      <c r="F297" s="311">
        <v>14469</v>
      </c>
      <c r="G297" s="275">
        <f t="shared" si="0"/>
        <v>0</v>
      </c>
      <c r="H297" s="197"/>
    </row>
    <row r="298" spans="1:8" ht="38.25" customHeight="1">
      <c r="A298" s="208" t="s">
        <v>319</v>
      </c>
      <c r="B298" s="209" t="s">
        <v>534</v>
      </c>
      <c r="C298" s="196" t="s">
        <v>542</v>
      </c>
      <c r="D298" s="203" t="s">
        <v>267</v>
      </c>
      <c r="E298" s="210">
        <v>0</v>
      </c>
      <c r="F298" s="311">
        <v>1942.5</v>
      </c>
      <c r="G298" s="275">
        <f t="shared" si="0"/>
        <v>0</v>
      </c>
      <c r="H298" s="169"/>
    </row>
    <row r="299" spans="1:8" ht="38.25" customHeight="1">
      <c r="A299" s="208" t="s">
        <v>319</v>
      </c>
      <c r="B299" s="209" t="s">
        <v>534</v>
      </c>
      <c r="C299" s="196" t="s">
        <v>545</v>
      </c>
      <c r="D299" s="203" t="s">
        <v>232</v>
      </c>
      <c r="E299" s="210">
        <v>0</v>
      </c>
      <c r="F299" s="311">
        <v>136.5</v>
      </c>
      <c r="G299" s="275">
        <f t="shared" si="0"/>
        <v>0</v>
      </c>
      <c r="H299" s="169"/>
    </row>
    <row r="300" spans="1:8" ht="38.25" customHeight="1">
      <c r="A300" s="208" t="s">
        <v>319</v>
      </c>
      <c r="B300" s="209" t="s">
        <v>534</v>
      </c>
      <c r="C300" s="196" t="s">
        <v>546</v>
      </c>
      <c r="D300" s="203" t="s">
        <v>232</v>
      </c>
      <c r="E300" s="210">
        <v>0</v>
      </c>
      <c r="F300" s="311">
        <v>136.5</v>
      </c>
      <c r="G300" s="275">
        <f t="shared" si="0"/>
        <v>0</v>
      </c>
      <c r="H300" s="169"/>
    </row>
    <row r="301" spans="1:8" ht="38.25" customHeight="1">
      <c r="A301" s="208" t="s">
        <v>319</v>
      </c>
      <c r="B301" s="209" t="s">
        <v>534</v>
      </c>
      <c r="C301" s="196" t="s">
        <v>547</v>
      </c>
      <c r="D301" s="203" t="s">
        <v>9</v>
      </c>
      <c r="E301" s="210">
        <v>0</v>
      </c>
      <c r="F301" s="311">
        <v>399.5</v>
      </c>
      <c r="G301" s="275">
        <f t="shared" si="0"/>
        <v>0</v>
      </c>
      <c r="H301" s="169"/>
    </row>
    <row r="302" spans="1:8" ht="38.25" customHeight="1">
      <c r="A302" s="208" t="s">
        <v>319</v>
      </c>
      <c r="B302" s="209" t="s">
        <v>534</v>
      </c>
      <c r="C302" s="196" t="s">
        <v>548</v>
      </c>
      <c r="D302" s="203" t="s">
        <v>9</v>
      </c>
      <c r="E302" s="210">
        <v>0</v>
      </c>
      <c r="F302" s="311">
        <v>399.5</v>
      </c>
      <c r="G302" s="275">
        <f t="shared" si="0"/>
        <v>0</v>
      </c>
      <c r="H302" s="169"/>
    </row>
    <row r="303" spans="1:8" ht="38.25" customHeight="1">
      <c r="A303" s="208" t="s">
        <v>319</v>
      </c>
      <c r="B303" s="209" t="s">
        <v>534</v>
      </c>
      <c r="C303" s="196" t="s">
        <v>549</v>
      </c>
      <c r="D303" s="203" t="s">
        <v>267</v>
      </c>
      <c r="E303" s="210">
        <v>0</v>
      </c>
      <c r="F303" s="311">
        <v>15750</v>
      </c>
      <c r="G303" s="275">
        <f t="shared" si="0"/>
        <v>0</v>
      </c>
      <c r="H303" s="169"/>
    </row>
    <row r="304" spans="1:8" ht="38.25" customHeight="1">
      <c r="A304" s="208" t="s">
        <v>319</v>
      </c>
      <c r="B304" s="209" t="s">
        <v>534</v>
      </c>
      <c r="C304" s="196" t="s">
        <v>550</v>
      </c>
      <c r="D304" s="203" t="s">
        <v>11</v>
      </c>
      <c r="E304" s="210">
        <v>0</v>
      </c>
      <c r="F304" s="311">
        <v>8.4</v>
      </c>
      <c r="G304" s="275">
        <f t="shared" si="0"/>
        <v>0</v>
      </c>
      <c r="H304" s="169"/>
    </row>
    <row r="305" spans="1:8" ht="38.25" customHeight="1">
      <c r="A305" s="208" t="s">
        <v>319</v>
      </c>
      <c r="B305" s="209" t="s">
        <v>534</v>
      </c>
      <c r="C305" s="196" t="s">
        <v>551</v>
      </c>
      <c r="D305" s="203" t="s">
        <v>232</v>
      </c>
      <c r="E305" s="210">
        <v>0</v>
      </c>
      <c r="F305" s="311">
        <v>252</v>
      </c>
      <c r="G305" s="275">
        <f t="shared" si="0"/>
        <v>0</v>
      </c>
      <c r="H305" s="169"/>
    </row>
    <row r="306" spans="1:8" ht="38.25" customHeight="1">
      <c r="A306" s="208" t="s">
        <v>319</v>
      </c>
      <c r="B306" s="209" t="s">
        <v>534</v>
      </c>
      <c r="C306" s="196" t="s">
        <v>552</v>
      </c>
      <c r="D306" s="203" t="s">
        <v>232</v>
      </c>
      <c r="E306" s="210">
        <v>0</v>
      </c>
      <c r="F306" s="311">
        <v>31.5</v>
      </c>
      <c r="G306" s="275">
        <f t="shared" si="0"/>
        <v>0</v>
      </c>
      <c r="H306" s="169"/>
    </row>
    <row r="307" spans="1:8" ht="38.25" customHeight="1">
      <c r="A307" s="239" t="s">
        <v>319</v>
      </c>
      <c r="B307" s="214" t="s">
        <v>534</v>
      </c>
      <c r="C307" s="215" t="s">
        <v>555</v>
      </c>
      <c r="D307" s="203" t="s">
        <v>267</v>
      </c>
      <c r="E307" s="210">
        <v>0</v>
      </c>
      <c r="F307" s="311">
        <v>1627.5</v>
      </c>
      <c r="G307" s="275">
        <f t="shared" si="0"/>
        <v>0</v>
      </c>
      <c r="H307" s="169"/>
    </row>
    <row r="308" spans="1:8" ht="38.25" customHeight="1">
      <c r="A308" s="239" t="s">
        <v>319</v>
      </c>
      <c r="B308" s="214" t="s">
        <v>534</v>
      </c>
      <c r="C308" s="215" t="s">
        <v>556</v>
      </c>
      <c r="D308" s="216" t="s">
        <v>267</v>
      </c>
      <c r="E308" s="210">
        <v>0</v>
      </c>
      <c r="F308" s="311">
        <v>472.5</v>
      </c>
      <c r="G308" s="275">
        <f t="shared" si="0"/>
        <v>0</v>
      </c>
      <c r="H308" s="169"/>
    </row>
    <row r="309" spans="1:8" ht="38.25" customHeight="1">
      <c r="A309" s="239" t="s">
        <v>319</v>
      </c>
      <c r="B309" s="214" t="s">
        <v>534</v>
      </c>
      <c r="C309" s="215" t="s">
        <v>557</v>
      </c>
      <c r="D309" s="203" t="s">
        <v>232</v>
      </c>
      <c r="E309" s="210">
        <v>0</v>
      </c>
      <c r="F309" s="311">
        <v>36.75</v>
      </c>
      <c r="G309" s="275">
        <f t="shared" si="0"/>
        <v>0</v>
      </c>
      <c r="H309" s="169"/>
    </row>
    <row r="310" spans="1:8" ht="12.75" customHeight="1">
      <c r="A310" s="208"/>
      <c r="B310" s="243"/>
      <c r="C310" s="196"/>
      <c r="D310" s="203"/>
      <c r="E310" s="210"/>
      <c r="F310" s="318"/>
      <c r="G310" s="272"/>
      <c r="H310" s="180"/>
    </row>
    <row r="311" spans="1:8" ht="25.5" customHeight="1" thickBot="1">
      <c r="A311" s="238" t="s">
        <v>319</v>
      </c>
      <c r="B311" s="244"/>
      <c r="C311" s="193" t="s">
        <v>528</v>
      </c>
      <c r="D311" s="256"/>
      <c r="E311" s="260"/>
      <c r="F311" s="319"/>
      <c r="G311" s="265">
        <f>SUM(G269:G310)</f>
        <v>177149.69150000002</v>
      </c>
      <c r="H311" s="176"/>
    </row>
    <row r="312" spans="1:8" ht="12.75" customHeight="1" thickTop="1">
      <c r="A312" s="238"/>
      <c r="B312" s="244"/>
      <c r="C312" s="193"/>
      <c r="D312" s="256"/>
      <c r="E312" s="260"/>
      <c r="F312" s="319"/>
      <c r="G312" s="270"/>
      <c r="H312" s="176"/>
    </row>
  </sheetData>
  <pageMargins left="0.70866141732283461" right="0.70866141732283461" top="0.74803149606299213" bottom="0.74803149606299213" header="0.31496062992125984" footer="0.31496062992125984"/>
  <pageSetup paperSize="9" scale="67" fitToHeight="0" orientation="portrait" r:id="rId1"/>
  <headerFooter>
    <oddFooter>&amp;LP475 Fairview Stern Warehouse - SUMMARY&amp;RPage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P237"/>
  <sheetViews>
    <sheetView view="pageBreakPreview" zoomScaleNormal="100" zoomScaleSheetLayoutView="100" workbookViewId="0">
      <selection activeCell="G5" sqref="G5"/>
    </sheetView>
  </sheetViews>
  <sheetFormatPr defaultColWidth="11.42578125" defaultRowHeight="12.75"/>
  <cols>
    <col min="1" max="1" width="6.7109375" style="615" customWidth="1"/>
    <col min="2" max="2" width="6.7109375" style="590" customWidth="1"/>
    <col min="3" max="3" width="55.7109375" style="595" customWidth="1"/>
    <col min="4" max="4" width="7.7109375" style="590" customWidth="1"/>
    <col min="5" max="5" width="10.7109375" style="592" customWidth="1"/>
    <col min="6" max="6" width="12.7109375" style="593" customWidth="1"/>
    <col min="7" max="7" width="14.7109375" style="593" customWidth="1"/>
    <col min="8" max="8" width="14.7109375" style="616" customWidth="1"/>
    <col min="9" max="243" width="11.42578125" style="513"/>
    <col min="244" max="245" width="6.7109375" style="513" customWidth="1"/>
    <col min="246" max="246" width="55.7109375" style="513" customWidth="1"/>
    <col min="247" max="247" width="7.7109375" style="513" customWidth="1"/>
    <col min="248" max="250" width="10.7109375" style="513" customWidth="1"/>
    <col min="251" max="251" width="12.7109375" style="513" customWidth="1"/>
    <col min="252" max="255" width="14.7109375" style="513" customWidth="1"/>
    <col min="256" max="499" width="11.42578125" style="513"/>
    <col min="500" max="501" width="6.7109375" style="513" customWidth="1"/>
    <col min="502" max="502" width="55.7109375" style="513" customWidth="1"/>
    <col min="503" max="503" width="7.7109375" style="513" customWidth="1"/>
    <col min="504" max="506" width="10.7109375" style="513" customWidth="1"/>
    <col min="507" max="507" width="12.7109375" style="513" customWidth="1"/>
    <col min="508" max="511" width="14.7109375" style="513" customWidth="1"/>
    <col min="512" max="755" width="11.42578125" style="513"/>
    <col min="756" max="757" width="6.7109375" style="513" customWidth="1"/>
    <col min="758" max="758" width="55.7109375" style="513" customWidth="1"/>
    <col min="759" max="759" width="7.7109375" style="513" customWidth="1"/>
    <col min="760" max="762" width="10.7109375" style="513" customWidth="1"/>
    <col min="763" max="763" width="12.7109375" style="513" customWidth="1"/>
    <col min="764" max="767" width="14.7109375" style="513" customWidth="1"/>
    <col min="768" max="1011" width="11.42578125" style="513"/>
    <col min="1012" max="1013" width="6.7109375" style="513" customWidth="1"/>
    <col min="1014" max="1014" width="55.7109375" style="513" customWidth="1"/>
    <col min="1015" max="1015" width="7.7109375" style="513" customWidth="1"/>
    <col min="1016" max="1018" width="10.7109375" style="513" customWidth="1"/>
    <col min="1019" max="1019" width="12.7109375" style="513" customWidth="1"/>
    <col min="1020" max="1023" width="14.7109375" style="513" customWidth="1"/>
    <col min="1024" max="1267" width="11.42578125" style="513"/>
    <col min="1268" max="1269" width="6.7109375" style="513" customWidth="1"/>
    <col min="1270" max="1270" width="55.7109375" style="513" customWidth="1"/>
    <col min="1271" max="1271" width="7.7109375" style="513" customWidth="1"/>
    <col min="1272" max="1274" width="10.7109375" style="513" customWidth="1"/>
    <col min="1275" max="1275" width="12.7109375" style="513" customWidth="1"/>
    <col min="1276" max="1279" width="14.7109375" style="513" customWidth="1"/>
    <col min="1280" max="1523" width="11.42578125" style="513"/>
    <col min="1524" max="1525" width="6.7109375" style="513" customWidth="1"/>
    <col min="1526" max="1526" width="55.7109375" style="513" customWidth="1"/>
    <col min="1527" max="1527" width="7.7109375" style="513" customWidth="1"/>
    <col min="1528" max="1530" width="10.7109375" style="513" customWidth="1"/>
    <col min="1531" max="1531" width="12.7109375" style="513" customWidth="1"/>
    <col min="1532" max="1535" width="14.7109375" style="513" customWidth="1"/>
    <col min="1536" max="1779" width="11.42578125" style="513"/>
    <col min="1780" max="1781" width="6.7109375" style="513" customWidth="1"/>
    <col min="1782" max="1782" width="55.7109375" style="513" customWidth="1"/>
    <col min="1783" max="1783" width="7.7109375" style="513" customWidth="1"/>
    <col min="1784" max="1786" width="10.7109375" style="513" customWidth="1"/>
    <col min="1787" max="1787" width="12.7109375" style="513" customWidth="1"/>
    <col min="1788" max="1791" width="14.7109375" style="513" customWidth="1"/>
    <col min="1792" max="2035" width="11.42578125" style="513"/>
    <col min="2036" max="2037" width="6.7109375" style="513" customWidth="1"/>
    <col min="2038" max="2038" width="55.7109375" style="513" customWidth="1"/>
    <col min="2039" max="2039" width="7.7109375" style="513" customWidth="1"/>
    <col min="2040" max="2042" width="10.7109375" style="513" customWidth="1"/>
    <col min="2043" max="2043" width="12.7109375" style="513" customWidth="1"/>
    <col min="2044" max="2047" width="14.7109375" style="513" customWidth="1"/>
    <col min="2048" max="2291" width="11.42578125" style="513"/>
    <col min="2292" max="2293" width="6.7109375" style="513" customWidth="1"/>
    <col min="2294" max="2294" width="55.7109375" style="513" customWidth="1"/>
    <col min="2295" max="2295" width="7.7109375" style="513" customWidth="1"/>
    <col min="2296" max="2298" width="10.7109375" style="513" customWidth="1"/>
    <col min="2299" max="2299" width="12.7109375" style="513" customWidth="1"/>
    <col min="2300" max="2303" width="14.7109375" style="513" customWidth="1"/>
    <col min="2304" max="2547" width="11.42578125" style="513"/>
    <col min="2548" max="2549" width="6.7109375" style="513" customWidth="1"/>
    <col min="2550" max="2550" width="55.7109375" style="513" customWidth="1"/>
    <col min="2551" max="2551" width="7.7109375" style="513" customWidth="1"/>
    <col min="2552" max="2554" width="10.7109375" style="513" customWidth="1"/>
    <col min="2555" max="2555" width="12.7109375" style="513" customWidth="1"/>
    <col min="2556" max="2559" width="14.7109375" style="513" customWidth="1"/>
    <col min="2560" max="2803" width="11.42578125" style="513"/>
    <col min="2804" max="2805" width="6.7109375" style="513" customWidth="1"/>
    <col min="2806" max="2806" width="55.7109375" style="513" customWidth="1"/>
    <col min="2807" max="2807" width="7.7109375" style="513" customWidth="1"/>
    <col min="2808" max="2810" width="10.7109375" style="513" customWidth="1"/>
    <col min="2811" max="2811" width="12.7109375" style="513" customWidth="1"/>
    <col min="2812" max="2815" width="14.7109375" style="513" customWidth="1"/>
    <col min="2816" max="3059" width="11.42578125" style="513"/>
    <col min="3060" max="3061" width="6.7109375" style="513" customWidth="1"/>
    <col min="3062" max="3062" width="55.7109375" style="513" customWidth="1"/>
    <col min="3063" max="3063" width="7.7109375" style="513" customWidth="1"/>
    <col min="3064" max="3066" width="10.7109375" style="513" customWidth="1"/>
    <col min="3067" max="3067" width="12.7109375" style="513" customWidth="1"/>
    <col min="3068" max="3071" width="14.7109375" style="513" customWidth="1"/>
    <col min="3072" max="3315" width="11.42578125" style="513"/>
    <col min="3316" max="3317" width="6.7109375" style="513" customWidth="1"/>
    <col min="3318" max="3318" width="55.7109375" style="513" customWidth="1"/>
    <col min="3319" max="3319" width="7.7109375" style="513" customWidth="1"/>
    <col min="3320" max="3322" width="10.7109375" style="513" customWidth="1"/>
    <col min="3323" max="3323" width="12.7109375" style="513" customWidth="1"/>
    <col min="3324" max="3327" width="14.7109375" style="513" customWidth="1"/>
    <col min="3328" max="3571" width="11.42578125" style="513"/>
    <col min="3572" max="3573" width="6.7109375" style="513" customWidth="1"/>
    <col min="3574" max="3574" width="55.7109375" style="513" customWidth="1"/>
    <col min="3575" max="3575" width="7.7109375" style="513" customWidth="1"/>
    <col min="3576" max="3578" width="10.7109375" style="513" customWidth="1"/>
    <col min="3579" max="3579" width="12.7109375" style="513" customWidth="1"/>
    <col min="3580" max="3583" width="14.7109375" style="513" customWidth="1"/>
    <col min="3584" max="3827" width="11.42578125" style="513"/>
    <col min="3828" max="3829" width="6.7109375" style="513" customWidth="1"/>
    <col min="3830" max="3830" width="55.7109375" style="513" customWidth="1"/>
    <col min="3831" max="3831" width="7.7109375" style="513" customWidth="1"/>
    <col min="3832" max="3834" width="10.7109375" style="513" customWidth="1"/>
    <col min="3835" max="3835" width="12.7109375" style="513" customWidth="1"/>
    <col min="3836" max="3839" width="14.7109375" style="513" customWidth="1"/>
    <col min="3840" max="4083" width="11.42578125" style="513"/>
    <col min="4084" max="4085" width="6.7109375" style="513" customWidth="1"/>
    <col min="4086" max="4086" width="55.7109375" style="513" customWidth="1"/>
    <col min="4087" max="4087" width="7.7109375" style="513" customWidth="1"/>
    <col min="4088" max="4090" width="10.7109375" style="513" customWidth="1"/>
    <col min="4091" max="4091" width="12.7109375" style="513" customWidth="1"/>
    <col min="4092" max="4095" width="14.7109375" style="513" customWidth="1"/>
    <col min="4096" max="4339" width="11.42578125" style="513"/>
    <col min="4340" max="4341" width="6.7109375" style="513" customWidth="1"/>
    <col min="4342" max="4342" width="55.7109375" style="513" customWidth="1"/>
    <col min="4343" max="4343" width="7.7109375" style="513" customWidth="1"/>
    <col min="4344" max="4346" width="10.7109375" style="513" customWidth="1"/>
    <col min="4347" max="4347" width="12.7109375" style="513" customWidth="1"/>
    <col min="4348" max="4351" width="14.7109375" style="513" customWidth="1"/>
    <col min="4352" max="4595" width="11.42578125" style="513"/>
    <col min="4596" max="4597" width="6.7109375" style="513" customWidth="1"/>
    <col min="4598" max="4598" width="55.7109375" style="513" customWidth="1"/>
    <col min="4599" max="4599" width="7.7109375" style="513" customWidth="1"/>
    <col min="4600" max="4602" width="10.7109375" style="513" customWidth="1"/>
    <col min="4603" max="4603" width="12.7109375" style="513" customWidth="1"/>
    <col min="4604" max="4607" width="14.7109375" style="513" customWidth="1"/>
    <col min="4608" max="4851" width="11.42578125" style="513"/>
    <col min="4852" max="4853" width="6.7109375" style="513" customWidth="1"/>
    <col min="4854" max="4854" width="55.7109375" style="513" customWidth="1"/>
    <col min="4855" max="4855" width="7.7109375" style="513" customWidth="1"/>
    <col min="4856" max="4858" width="10.7109375" style="513" customWidth="1"/>
    <col min="4859" max="4859" width="12.7109375" style="513" customWidth="1"/>
    <col min="4860" max="4863" width="14.7109375" style="513" customWidth="1"/>
    <col min="4864" max="5107" width="11.42578125" style="513"/>
    <col min="5108" max="5109" width="6.7109375" style="513" customWidth="1"/>
    <col min="5110" max="5110" width="55.7109375" style="513" customWidth="1"/>
    <col min="5111" max="5111" width="7.7109375" style="513" customWidth="1"/>
    <col min="5112" max="5114" width="10.7109375" style="513" customWidth="1"/>
    <col min="5115" max="5115" width="12.7109375" style="513" customWidth="1"/>
    <col min="5116" max="5119" width="14.7109375" style="513" customWidth="1"/>
    <col min="5120" max="5363" width="11.42578125" style="513"/>
    <col min="5364" max="5365" width="6.7109375" style="513" customWidth="1"/>
    <col min="5366" max="5366" width="55.7109375" style="513" customWidth="1"/>
    <col min="5367" max="5367" width="7.7109375" style="513" customWidth="1"/>
    <col min="5368" max="5370" width="10.7109375" style="513" customWidth="1"/>
    <col min="5371" max="5371" width="12.7109375" style="513" customWidth="1"/>
    <col min="5372" max="5375" width="14.7109375" style="513" customWidth="1"/>
    <col min="5376" max="5619" width="11.42578125" style="513"/>
    <col min="5620" max="5621" width="6.7109375" style="513" customWidth="1"/>
    <col min="5622" max="5622" width="55.7109375" style="513" customWidth="1"/>
    <col min="5623" max="5623" width="7.7109375" style="513" customWidth="1"/>
    <col min="5624" max="5626" width="10.7109375" style="513" customWidth="1"/>
    <col min="5627" max="5627" width="12.7109375" style="513" customWidth="1"/>
    <col min="5628" max="5631" width="14.7109375" style="513" customWidth="1"/>
    <col min="5632" max="5875" width="11.42578125" style="513"/>
    <col min="5876" max="5877" width="6.7109375" style="513" customWidth="1"/>
    <col min="5878" max="5878" width="55.7109375" style="513" customWidth="1"/>
    <col min="5879" max="5879" width="7.7109375" style="513" customWidth="1"/>
    <col min="5880" max="5882" width="10.7109375" style="513" customWidth="1"/>
    <col min="5883" max="5883" width="12.7109375" style="513" customWidth="1"/>
    <col min="5884" max="5887" width="14.7109375" style="513" customWidth="1"/>
    <col min="5888" max="6131" width="11.42578125" style="513"/>
    <col min="6132" max="6133" width="6.7109375" style="513" customWidth="1"/>
    <col min="6134" max="6134" width="55.7109375" style="513" customWidth="1"/>
    <col min="6135" max="6135" width="7.7109375" style="513" customWidth="1"/>
    <col min="6136" max="6138" width="10.7109375" style="513" customWidth="1"/>
    <col min="6139" max="6139" width="12.7109375" style="513" customWidth="1"/>
    <col min="6140" max="6143" width="14.7109375" style="513" customWidth="1"/>
    <col min="6144" max="6387" width="11.42578125" style="513"/>
    <col min="6388" max="6389" width="6.7109375" style="513" customWidth="1"/>
    <col min="6390" max="6390" width="55.7109375" style="513" customWidth="1"/>
    <col min="6391" max="6391" width="7.7109375" style="513" customWidth="1"/>
    <col min="6392" max="6394" width="10.7109375" style="513" customWidth="1"/>
    <col min="6395" max="6395" width="12.7109375" style="513" customWidth="1"/>
    <col min="6396" max="6399" width="14.7109375" style="513" customWidth="1"/>
    <col min="6400" max="6643" width="11.42578125" style="513"/>
    <col min="6644" max="6645" width="6.7109375" style="513" customWidth="1"/>
    <col min="6646" max="6646" width="55.7109375" style="513" customWidth="1"/>
    <col min="6647" max="6647" width="7.7109375" style="513" customWidth="1"/>
    <col min="6648" max="6650" width="10.7109375" style="513" customWidth="1"/>
    <col min="6651" max="6651" width="12.7109375" style="513" customWidth="1"/>
    <col min="6652" max="6655" width="14.7109375" style="513" customWidth="1"/>
    <col min="6656" max="6899" width="11.42578125" style="513"/>
    <col min="6900" max="6901" width="6.7109375" style="513" customWidth="1"/>
    <col min="6902" max="6902" width="55.7109375" style="513" customWidth="1"/>
    <col min="6903" max="6903" width="7.7109375" style="513" customWidth="1"/>
    <col min="6904" max="6906" width="10.7109375" style="513" customWidth="1"/>
    <col min="6907" max="6907" width="12.7109375" style="513" customWidth="1"/>
    <col min="6908" max="6911" width="14.7109375" style="513" customWidth="1"/>
    <col min="6912" max="7155" width="11.42578125" style="513"/>
    <col min="7156" max="7157" width="6.7109375" style="513" customWidth="1"/>
    <col min="7158" max="7158" width="55.7109375" style="513" customWidth="1"/>
    <col min="7159" max="7159" width="7.7109375" style="513" customWidth="1"/>
    <col min="7160" max="7162" width="10.7109375" style="513" customWidth="1"/>
    <col min="7163" max="7163" width="12.7109375" style="513" customWidth="1"/>
    <col min="7164" max="7167" width="14.7109375" style="513" customWidth="1"/>
    <col min="7168" max="7411" width="11.42578125" style="513"/>
    <col min="7412" max="7413" width="6.7109375" style="513" customWidth="1"/>
    <col min="7414" max="7414" width="55.7109375" style="513" customWidth="1"/>
    <col min="7415" max="7415" width="7.7109375" style="513" customWidth="1"/>
    <col min="7416" max="7418" width="10.7109375" style="513" customWidth="1"/>
    <col min="7419" max="7419" width="12.7109375" style="513" customWidth="1"/>
    <col min="7420" max="7423" width="14.7109375" style="513" customWidth="1"/>
    <col min="7424" max="7667" width="11.42578125" style="513"/>
    <col min="7668" max="7669" width="6.7109375" style="513" customWidth="1"/>
    <col min="7670" max="7670" width="55.7109375" style="513" customWidth="1"/>
    <col min="7671" max="7671" width="7.7109375" style="513" customWidth="1"/>
    <col min="7672" max="7674" width="10.7109375" style="513" customWidth="1"/>
    <col min="7675" max="7675" width="12.7109375" style="513" customWidth="1"/>
    <col min="7676" max="7679" width="14.7109375" style="513" customWidth="1"/>
    <col min="7680" max="7923" width="11.42578125" style="513"/>
    <col min="7924" max="7925" width="6.7109375" style="513" customWidth="1"/>
    <col min="7926" max="7926" width="55.7109375" style="513" customWidth="1"/>
    <col min="7927" max="7927" width="7.7109375" style="513" customWidth="1"/>
    <col min="7928" max="7930" width="10.7109375" style="513" customWidth="1"/>
    <col min="7931" max="7931" width="12.7109375" style="513" customWidth="1"/>
    <col min="7932" max="7935" width="14.7109375" style="513" customWidth="1"/>
    <col min="7936" max="8179" width="11.42578125" style="513"/>
    <col min="8180" max="8181" width="6.7109375" style="513" customWidth="1"/>
    <col min="8182" max="8182" width="55.7109375" style="513" customWidth="1"/>
    <col min="8183" max="8183" width="7.7109375" style="513" customWidth="1"/>
    <col min="8184" max="8186" width="10.7109375" style="513" customWidth="1"/>
    <col min="8187" max="8187" width="12.7109375" style="513" customWidth="1"/>
    <col min="8188" max="8191" width="14.7109375" style="513" customWidth="1"/>
    <col min="8192" max="8435" width="11.42578125" style="513"/>
    <col min="8436" max="8437" width="6.7109375" style="513" customWidth="1"/>
    <col min="8438" max="8438" width="55.7109375" style="513" customWidth="1"/>
    <col min="8439" max="8439" width="7.7109375" style="513" customWidth="1"/>
    <col min="8440" max="8442" width="10.7109375" style="513" customWidth="1"/>
    <col min="8443" max="8443" width="12.7109375" style="513" customWidth="1"/>
    <col min="8444" max="8447" width="14.7109375" style="513" customWidth="1"/>
    <col min="8448" max="8691" width="11.42578125" style="513"/>
    <col min="8692" max="8693" width="6.7109375" style="513" customWidth="1"/>
    <col min="8694" max="8694" width="55.7109375" style="513" customWidth="1"/>
    <col min="8695" max="8695" width="7.7109375" style="513" customWidth="1"/>
    <col min="8696" max="8698" width="10.7109375" style="513" customWidth="1"/>
    <col min="8699" max="8699" width="12.7109375" style="513" customWidth="1"/>
    <col min="8700" max="8703" width="14.7109375" style="513" customWidth="1"/>
    <col min="8704" max="8947" width="11.42578125" style="513"/>
    <col min="8948" max="8949" width="6.7109375" style="513" customWidth="1"/>
    <col min="8950" max="8950" width="55.7109375" style="513" customWidth="1"/>
    <col min="8951" max="8951" width="7.7109375" style="513" customWidth="1"/>
    <col min="8952" max="8954" width="10.7109375" style="513" customWidth="1"/>
    <col min="8955" max="8955" width="12.7109375" style="513" customWidth="1"/>
    <col min="8956" max="8959" width="14.7109375" style="513" customWidth="1"/>
    <col min="8960" max="9203" width="11.42578125" style="513"/>
    <col min="9204" max="9205" width="6.7109375" style="513" customWidth="1"/>
    <col min="9206" max="9206" width="55.7109375" style="513" customWidth="1"/>
    <col min="9207" max="9207" width="7.7109375" style="513" customWidth="1"/>
    <col min="9208" max="9210" width="10.7109375" style="513" customWidth="1"/>
    <col min="9211" max="9211" width="12.7109375" style="513" customWidth="1"/>
    <col min="9212" max="9215" width="14.7109375" style="513" customWidth="1"/>
    <col min="9216" max="9459" width="11.42578125" style="513"/>
    <col min="9460" max="9461" width="6.7109375" style="513" customWidth="1"/>
    <col min="9462" max="9462" width="55.7109375" style="513" customWidth="1"/>
    <col min="9463" max="9463" width="7.7109375" style="513" customWidth="1"/>
    <col min="9464" max="9466" width="10.7109375" style="513" customWidth="1"/>
    <col min="9467" max="9467" width="12.7109375" style="513" customWidth="1"/>
    <col min="9468" max="9471" width="14.7109375" style="513" customWidth="1"/>
    <col min="9472" max="9715" width="11.42578125" style="513"/>
    <col min="9716" max="9717" width="6.7109375" style="513" customWidth="1"/>
    <col min="9718" max="9718" width="55.7109375" style="513" customWidth="1"/>
    <col min="9719" max="9719" width="7.7109375" style="513" customWidth="1"/>
    <col min="9720" max="9722" width="10.7109375" style="513" customWidth="1"/>
    <col min="9723" max="9723" width="12.7109375" style="513" customWidth="1"/>
    <col min="9724" max="9727" width="14.7109375" style="513" customWidth="1"/>
    <col min="9728" max="9971" width="11.42578125" style="513"/>
    <col min="9972" max="9973" width="6.7109375" style="513" customWidth="1"/>
    <col min="9974" max="9974" width="55.7109375" style="513" customWidth="1"/>
    <col min="9975" max="9975" width="7.7109375" style="513" customWidth="1"/>
    <col min="9976" max="9978" width="10.7109375" style="513" customWidth="1"/>
    <col min="9979" max="9979" width="12.7109375" style="513" customWidth="1"/>
    <col min="9980" max="9983" width="14.7109375" style="513" customWidth="1"/>
    <col min="9984" max="10227" width="11.42578125" style="513"/>
    <col min="10228" max="10229" width="6.7109375" style="513" customWidth="1"/>
    <col min="10230" max="10230" width="55.7109375" style="513" customWidth="1"/>
    <col min="10231" max="10231" width="7.7109375" style="513" customWidth="1"/>
    <col min="10232" max="10234" width="10.7109375" style="513" customWidth="1"/>
    <col min="10235" max="10235" width="12.7109375" style="513" customWidth="1"/>
    <col min="10236" max="10239" width="14.7109375" style="513" customWidth="1"/>
    <col min="10240" max="10483" width="11.42578125" style="513"/>
    <col min="10484" max="10485" width="6.7109375" style="513" customWidth="1"/>
    <col min="10486" max="10486" width="55.7109375" style="513" customWidth="1"/>
    <col min="10487" max="10487" width="7.7109375" style="513" customWidth="1"/>
    <col min="10488" max="10490" width="10.7109375" style="513" customWidth="1"/>
    <col min="10491" max="10491" width="12.7109375" style="513" customWidth="1"/>
    <col min="10492" max="10495" width="14.7109375" style="513" customWidth="1"/>
    <col min="10496" max="10739" width="11.42578125" style="513"/>
    <col min="10740" max="10741" width="6.7109375" style="513" customWidth="1"/>
    <col min="10742" max="10742" width="55.7109375" style="513" customWidth="1"/>
    <col min="10743" max="10743" width="7.7109375" style="513" customWidth="1"/>
    <col min="10744" max="10746" width="10.7109375" style="513" customWidth="1"/>
    <col min="10747" max="10747" width="12.7109375" style="513" customWidth="1"/>
    <col min="10748" max="10751" width="14.7109375" style="513" customWidth="1"/>
    <col min="10752" max="10995" width="11.42578125" style="513"/>
    <col min="10996" max="10997" width="6.7109375" style="513" customWidth="1"/>
    <col min="10998" max="10998" width="55.7109375" style="513" customWidth="1"/>
    <col min="10999" max="10999" width="7.7109375" style="513" customWidth="1"/>
    <col min="11000" max="11002" width="10.7109375" style="513" customWidth="1"/>
    <col min="11003" max="11003" width="12.7109375" style="513" customWidth="1"/>
    <col min="11004" max="11007" width="14.7109375" style="513" customWidth="1"/>
    <col min="11008" max="11251" width="11.42578125" style="513"/>
    <col min="11252" max="11253" width="6.7109375" style="513" customWidth="1"/>
    <col min="11254" max="11254" width="55.7109375" style="513" customWidth="1"/>
    <col min="11255" max="11255" width="7.7109375" style="513" customWidth="1"/>
    <col min="11256" max="11258" width="10.7109375" style="513" customWidth="1"/>
    <col min="11259" max="11259" width="12.7109375" style="513" customWidth="1"/>
    <col min="11260" max="11263" width="14.7109375" style="513" customWidth="1"/>
    <col min="11264" max="11507" width="11.42578125" style="513"/>
    <col min="11508" max="11509" width="6.7109375" style="513" customWidth="1"/>
    <col min="11510" max="11510" width="55.7109375" style="513" customWidth="1"/>
    <col min="11511" max="11511" width="7.7109375" style="513" customWidth="1"/>
    <col min="11512" max="11514" width="10.7109375" style="513" customWidth="1"/>
    <col min="11515" max="11515" width="12.7109375" style="513" customWidth="1"/>
    <col min="11516" max="11519" width="14.7109375" style="513" customWidth="1"/>
    <col min="11520" max="11763" width="11.42578125" style="513"/>
    <col min="11764" max="11765" width="6.7109375" style="513" customWidth="1"/>
    <col min="11766" max="11766" width="55.7109375" style="513" customWidth="1"/>
    <col min="11767" max="11767" width="7.7109375" style="513" customWidth="1"/>
    <col min="11768" max="11770" width="10.7109375" style="513" customWidth="1"/>
    <col min="11771" max="11771" width="12.7109375" style="513" customWidth="1"/>
    <col min="11772" max="11775" width="14.7109375" style="513" customWidth="1"/>
    <col min="11776" max="12019" width="11.42578125" style="513"/>
    <col min="12020" max="12021" width="6.7109375" style="513" customWidth="1"/>
    <col min="12022" max="12022" width="55.7109375" style="513" customWidth="1"/>
    <col min="12023" max="12023" width="7.7109375" style="513" customWidth="1"/>
    <col min="12024" max="12026" width="10.7109375" style="513" customWidth="1"/>
    <col min="12027" max="12027" width="12.7109375" style="513" customWidth="1"/>
    <col min="12028" max="12031" width="14.7109375" style="513" customWidth="1"/>
    <col min="12032" max="12275" width="11.42578125" style="513"/>
    <col min="12276" max="12277" width="6.7109375" style="513" customWidth="1"/>
    <col min="12278" max="12278" width="55.7109375" style="513" customWidth="1"/>
    <col min="12279" max="12279" width="7.7109375" style="513" customWidth="1"/>
    <col min="12280" max="12282" width="10.7109375" style="513" customWidth="1"/>
    <col min="12283" max="12283" width="12.7109375" style="513" customWidth="1"/>
    <col min="12284" max="12287" width="14.7109375" style="513" customWidth="1"/>
    <col min="12288" max="12531" width="11.42578125" style="513"/>
    <col min="12532" max="12533" width="6.7109375" style="513" customWidth="1"/>
    <col min="12534" max="12534" width="55.7109375" style="513" customWidth="1"/>
    <col min="12535" max="12535" width="7.7109375" style="513" customWidth="1"/>
    <col min="12536" max="12538" width="10.7109375" style="513" customWidth="1"/>
    <col min="12539" max="12539" width="12.7109375" style="513" customWidth="1"/>
    <col min="12540" max="12543" width="14.7109375" style="513" customWidth="1"/>
    <col min="12544" max="12787" width="11.42578125" style="513"/>
    <col min="12788" max="12789" width="6.7109375" style="513" customWidth="1"/>
    <col min="12790" max="12790" width="55.7109375" style="513" customWidth="1"/>
    <col min="12791" max="12791" width="7.7109375" style="513" customWidth="1"/>
    <col min="12792" max="12794" width="10.7109375" style="513" customWidth="1"/>
    <col min="12795" max="12795" width="12.7109375" style="513" customWidth="1"/>
    <col min="12796" max="12799" width="14.7109375" style="513" customWidth="1"/>
    <col min="12800" max="13043" width="11.42578125" style="513"/>
    <col min="13044" max="13045" width="6.7109375" style="513" customWidth="1"/>
    <col min="13046" max="13046" width="55.7109375" style="513" customWidth="1"/>
    <col min="13047" max="13047" width="7.7109375" style="513" customWidth="1"/>
    <col min="13048" max="13050" width="10.7109375" style="513" customWidth="1"/>
    <col min="13051" max="13051" width="12.7109375" style="513" customWidth="1"/>
    <col min="13052" max="13055" width="14.7109375" style="513" customWidth="1"/>
    <col min="13056" max="13299" width="11.42578125" style="513"/>
    <col min="13300" max="13301" width="6.7109375" style="513" customWidth="1"/>
    <col min="13302" max="13302" width="55.7109375" style="513" customWidth="1"/>
    <col min="13303" max="13303" width="7.7109375" style="513" customWidth="1"/>
    <col min="13304" max="13306" width="10.7109375" style="513" customWidth="1"/>
    <col min="13307" max="13307" width="12.7109375" style="513" customWidth="1"/>
    <col min="13308" max="13311" width="14.7109375" style="513" customWidth="1"/>
    <col min="13312" max="13555" width="11.42578125" style="513"/>
    <col min="13556" max="13557" width="6.7109375" style="513" customWidth="1"/>
    <col min="13558" max="13558" width="55.7109375" style="513" customWidth="1"/>
    <col min="13559" max="13559" width="7.7109375" style="513" customWidth="1"/>
    <col min="13560" max="13562" width="10.7109375" style="513" customWidth="1"/>
    <col min="13563" max="13563" width="12.7109375" style="513" customWidth="1"/>
    <col min="13564" max="13567" width="14.7109375" style="513" customWidth="1"/>
    <col min="13568" max="13811" width="11.42578125" style="513"/>
    <col min="13812" max="13813" width="6.7109375" style="513" customWidth="1"/>
    <col min="13814" max="13814" width="55.7109375" style="513" customWidth="1"/>
    <col min="13815" max="13815" width="7.7109375" style="513" customWidth="1"/>
    <col min="13816" max="13818" width="10.7109375" style="513" customWidth="1"/>
    <col min="13819" max="13819" width="12.7109375" style="513" customWidth="1"/>
    <col min="13820" max="13823" width="14.7109375" style="513" customWidth="1"/>
    <col min="13824" max="14067" width="11.42578125" style="513"/>
    <col min="14068" max="14069" width="6.7109375" style="513" customWidth="1"/>
    <col min="14070" max="14070" width="55.7109375" style="513" customWidth="1"/>
    <col min="14071" max="14071" width="7.7109375" style="513" customWidth="1"/>
    <col min="14072" max="14074" width="10.7109375" style="513" customWidth="1"/>
    <col min="14075" max="14075" width="12.7109375" style="513" customWidth="1"/>
    <col min="14076" max="14079" width="14.7109375" style="513" customWidth="1"/>
    <col min="14080" max="14323" width="11.42578125" style="513"/>
    <col min="14324" max="14325" width="6.7109375" style="513" customWidth="1"/>
    <col min="14326" max="14326" width="55.7109375" style="513" customWidth="1"/>
    <col min="14327" max="14327" width="7.7109375" style="513" customWidth="1"/>
    <col min="14328" max="14330" width="10.7109375" style="513" customWidth="1"/>
    <col min="14331" max="14331" width="12.7109375" style="513" customWidth="1"/>
    <col min="14332" max="14335" width="14.7109375" style="513" customWidth="1"/>
    <col min="14336" max="14579" width="11.42578125" style="513"/>
    <col min="14580" max="14581" width="6.7109375" style="513" customWidth="1"/>
    <col min="14582" max="14582" width="55.7109375" style="513" customWidth="1"/>
    <col min="14583" max="14583" width="7.7109375" style="513" customWidth="1"/>
    <col min="14584" max="14586" width="10.7109375" style="513" customWidth="1"/>
    <col min="14587" max="14587" width="12.7109375" style="513" customWidth="1"/>
    <col min="14588" max="14591" width="14.7109375" style="513" customWidth="1"/>
    <col min="14592" max="14835" width="11.42578125" style="513"/>
    <col min="14836" max="14837" width="6.7109375" style="513" customWidth="1"/>
    <col min="14838" max="14838" width="55.7109375" style="513" customWidth="1"/>
    <col min="14839" max="14839" width="7.7109375" style="513" customWidth="1"/>
    <col min="14840" max="14842" width="10.7109375" style="513" customWidth="1"/>
    <col min="14843" max="14843" width="12.7109375" style="513" customWidth="1"/>
    <col min="14844" max="14847" width="14.7109375" style="513" customWidth="1"/>
    <col min="14848" max="15091" width="11.42578125" style="513"/>
    <col min="15092" max="15093" width="6.7109375" style="513" customWidth="1"/>
    <col min="15094" max="15094" width="55.7109375" style="513" customWidth="1"/>
    <col min="15095" max="15095" width="7.7109375" style="513" customWidth="1"/>
    <col min="15096" max="15098" width="10.7109375" style="513" customWidth="1"/>
    <col min="15099" max="15099" width="12.7109375" style="513" customWidth="1"/>
    <col min="15100" max="15103" width="14.7109375" style="513" customWidth="1"/>
    <col min="15104" max="15347" width="11.42578125" style="513"/>
    <col min="15348" max="15349" width="6.7109375" style="513" customWidth="1"/>
    <col min="15350" max="15350" width="55.7109375" style="513" customWidth="1"/>
    <col min="15351" max="15351" width="7.7109375" style="513" customWidth="1"/>
    <col min="15352" max="15354" width="10.7109375" style="513" customWidth="1"/>
    <col min="15355" max="15355" width="12.7109375" style="513" customWidth="1"/>
    <col min="15356" max="15359" width="14.7109375" style="513" customWidth="1"/>
    <col min="15360" max="15603" width="11.42578125" style="513"/>
    <col min="15604" max="15605" width="6.7109375" style="513" customWidth="1"/>
    <col min="15606" max="15606" width="55.7109375" style="513" customWidth="1"/>
    <col min="15607" max="15607" width="7.7109375" style="513" customWidth="1"/>
    <col min="15608" max="15610" width="10.7109375" style="513" customWidth="1"/>
    <col min="15611" max="15611" width="12.7109375" style="513" customWidth="1"/>
    <col min="15612" max="15615" width="14.7109375" style="513" customWidth="1"/>
    <col min="15616" max="15859" width="11.42578125" style="513"/>
    <col min="15860" max="15861" width="6.7109375" style="513" customWidth="1"/>
    <col min="15862" max="15862" width="55.7109375" style="513" customWidth="1"/>
    <col min="15863" max="15863" width="7.7109375" style="513" customWidth="1"/>
    <col min="15864" max="15866" width="10.7109375" style="513" customWidth="1"/>
    <col min="15867" max="15867" width="12.7109375" style="513" customWidth="1"/>
    <col min="15868" max="15871" width="14.7109375" style="513" customWidth="1"/>
    <col min="15872" max="16115" width="11.42578125" style="513"/>
    <col min="16116" max="16117" width="6.7109375" style="513" customWidth="1"/>
    <col min="16118" max="16118" width="55.7109375" style="513" customWidth="1"/>
    <col min="16119" max="16119" width="7.7109375" style="513" customWidth="1"/>
    <col min="16120" max="16122" width="10.7109375" style="513" customWidth="1"/>
    <col min="16123" max="16123" width="12.7109375" style="513" customWidth="1"/>
    <col min="16124" max="16127" width="14.7109375" style="513" customWidth="1"/>
    <col min="16128" max="16384" width="11.42578125" style="513"/>
  </cols>
  <sheetData>
    <row r="1" spans="1:8" s="586" customFormat="1" ht="13.5" customHeight="1">
      <c r="A1" s="82" t="str">
        <f>SUMMARY!A1</f>
        <v>A442</v>
      </c>
      <c r="B1" s="583"/>
      <c r="C1" s="583"/>
      <c r="D1" s="583"/>
      <c r="E1" s="583"/>
      <c r="F1" s="584"/>
      <c r="G1" s="584"/>
      <c r="H1" s="585"/>
    </row>
    <row r="2" spans="1:8" s="586" customFormat="1" ht="12.75" customHeight="1">
      <c r="A2" s="184"/>
      <c r="B2" s="583"/>
      <c r="C2" s="583"/>
      <c r="D2" s="583"/>
      <c r="E2" s="583"/>
      <c r="F2" s="584"/>
      <c r="G2" s="584"/>
      <c r="H2" s="585"/>
    </row>
    <row r="3" spans="1:8" s="586" customFormat="1" ht="20.25" customHeight="1">
      <c r="A3" s="85" t="str">
        <f>SUMMARY!A4</f>
        <v>CDC WEIDPLAS</v>
      </c>
      <c r="B3" s="587"/>
      <c r="C3" s="587"/>
      <c r="D3" s="588"/>
      <c r="E3" s="588"/>
      <c r="F3" s="589"/>
      <c r="G3" s="589"/>
      <c r="H3" s="585"/>
    </row>
    <row r="4" spans="1:8" s="586" customFormat="1" ht="20.25" customHeight="1">
      <c r="A4" s="85" t="str">
        <f>SUMMARY!A5</f>
        <v>EXPANSION OF EXISTING FACILITY</v>
      </c>
      <c r="B4" s="587"/>
      <c r="C4" s="587"/>
      <c r="D4" s="588"/>
      <c r="E4" s="588"/>
      <c r="F4" s="589"/>
      <c r="G4" s="589"/>
      <c r="H4" s="585"/>
    </row>
    <row r="5" spans="1:8" s="586" customFormat="1" ht="20.25" customHeight="1">
      <c r="A5" s="88" t="str">
        <f>SUMMARY!A6</f>
        <v>ZONE 2, COEGA SEZ, PORT ELIZABETH</v>
      </c>
      <c r="B5" s="587"/>
      <c r="C5" s="587"/>
      <c r="D5" s="583"/>
      <c r="E5" s="583"/>
      <c r="F5" s="589"/>
      <c r="G5" s="589"/>
      <c r="H5" s="585"/>
    </row>
    <row r="6" spans="1:8" s="586" customFormat="1" ht="15" customHeight="1">
      <c r="A6" s="88"/>
      <c r="B6" s="587"/>
      <c r="C6" s="587"/>
      <c r="D6" s="583"/>
      <c r="E6" s="583"/>
      <c r="F6" s="589"/>
      <c r="G6" s="589"/>
      <c r="H6" s="585"/>
    </row>
    <row r="7" spans="1:8" s="595" customFormat="1" ht="20.25" customHeight="1">
      <c r="A7" s="336" t="str">
        <f>SUMMARY!A9</f>
        <v>PROVISIONAL BILLS OF QUANTITIES</v>
      </c>
      <c r="B7" s="590"/>
      <c r="C7" s="591"/>
      <c r="D7" s="126"/>
      <c r="E7" s="592"/>
      <c r="F7" s="593"/>
      <c r="G7" s="593"/>
      <c r="H7" s="594"/>
    </row>
    <row r="8" spans="1:8" s="595" customFormat="1" ht="20.25" customHeight="1">
      <c r="A8" s="596" t="s">
        <v>856</v>
      </c>
      <c r="B8" s="590"/>
      <c r="C8" s="591"/>
      <c r="D8" s="590"/>
      <c r="E8" s="592"/>
      <c r="F8" s="593"/>
      <c r="G8" s="593"/>
      <c r="H8" s="594"/>
    </row>
    <row r="9" spans="1:8" s="595" customFormat="1" ht="12.75" customHeight="1">
      <c r="A9" s="597"/>
      <c r="B9" s="590"/>
      <c r="D9" s="590"/>
      <c r="E9" s="592"/>
      <c r="F9" s="593"/>
      <c r="G9" s="593"/>
      <c r="H9" s="594"/>
    </row>
    <row r="10" spans="1:8" s="505" customFormat="1" ht="13.5" customHeight="1" thickBot="1">
      <c r="A10" s="217" t="str">
        <f>SUMMARY!A12</f>
        <v>14 April 2026</v>
      </c>
      <c r="B10" s="598"/>
      <c r="D10" s="599"/>
      <c r="E10" s="600"/>
      <c r="F10" s="307"/>
      <c r="G10" s="593"/>
      <c r="H10" s="594"/>
    </row>
    <row r="11" spans="1:8" s="595" customFormat="1" ht="39.75" customHeight="1" thickBot="1">
      <c r="A11" s="601" t="s">
        <v>0</v>
      </c>
      <c r="B11" s="602" t="s">
        <v>10</v>
      </c>
      <c r="C11" s="602" t="str">
        <f>A8</f>
        <v>SECTION 3: CIVIL AND EXTERNAL WORKS</v>
      </c>
      <c r="D11" s="603" t="s">
        <v>3</v>
      </c>
      <c r="E11" s="604" t="s">
        <v>158</v>
      </c>
      <c r="F11" s="481" t="s">
        <v>4</v>
      </c>
      <c r="G11" s="486" t="s">
        <v>5</v>
      </c>
      <c r="H11" s="133" t="s">
        <v>164</v>
      </c>
    </row>
    <row r="12" spans="1:8" ht="25.5" customHeight="1">
      <c r="A12" s="670" t="s">
        <v>185</v>
      </c>
      <c r="B12" s="671"/>
      <c r="C12" s="672"/>
      <c r="D12" s="673"/>
      <c r="E12" s="674"/>
      <c r="F12" s="675"/>
      <c r="G12" s="676"/>
      <c r="H12" s="605"/>
    </row>
    <row r="13" spans="1:8" ht="25.5" customHeight="1">
      <c r="A13" s="677" t="s">
        <v>665</v>
      </c>
      <c r="B13" s="678"/>
      <c r="C13" s="679"/>
      <c r="D13" s="680"/>
      <c r="E13" s="1013"/>
      <c r="F13" s="681"/>
      <c r="G13" s="682"/>
      <c r="H13" s="606"/>
    </row>
    <row r="14" spans="1:8" ht="25.5" customHeight="1">
      <c r="A14" s="683" t="s">
        <v>187</v>
      </c>
      <c r="B14" s="678"/>
      <c r="C14" s="684" t="s">
        <v>584</v>
      </c>
      <c r="D14" s="680"/>
      <c r="E14" s="1013"/>
      <c r="F14" s="681"/>
      <c r="G14" s="682"/>
      <c r="H14" s="606"/>
    </row>
    <row r="15" spans="1:8" ht="25.5" customHeight="1">
      <c r="A15" s="685" t="s">
        <v>187</v>
      </c>
      <c r="B15" s="678"/>
      <c r="C15" s="686" t="s">
        <v>6</v>
      </c>
      <c r="D15" s="680"/>
      <c r="E15" s="1013"/>
      <c r="F15" s="681"/>
      <c r="G15" s="682"/>
      <c r="H15" s="606"/>
    </row>
    <row r="16" spans="1:8" ht="51" customHeight="1">
      <c r="A16" s="685" t="s">
        <v>187</v>
      </c>
      <c r="B16" s="678"/>
      <c r="C16" s="687" t="s">
        <v>36</v>
      </c>
      <c r="D16" s="680"/>
      <c r="E16" s="1013"/>
      <c r="F16" s="681"/>
      <c r="G16" s="682"/>
      <c r="H16" s="606"/>
    </row>
    <row r="17" spans="1:8" ht="12.75" customHeight="1">
      <c r="A17" s="685"/>
      <c r="B17" s="678"/>
      <c r="C17" s="679"/>
      <c r="D17" s="680"/>
      <c r="E17" s="1013"/>
      <c r="F17" s="681"/>
      <c r="G17" s="682"/>
      <c r="H17" s="606"/>
    </row>
    <row r="18" spans="1:8" ht="25.5" customHeight="1">
      <c r="A18" s="685" t="s">
        <v>187</v>
      </c>
      <c r="B18" s="678"/>
      <c r="C18" s="688" t="s">
        <v>7</v>
      </c>
      <c r="D18" s="680"/>
      <c r="E18" s="1013"/>
      <c r="F18" s="681"/>
      <c r="G18" s="682"/>
      <c r="H18" s="606"/>
    </row>
    <row r="19" spans="1:8" ht="25.5" customHeight="1">
      <c r="A19" s="685" t="s">
        <v>187</v>
      </c>
      <c r="B19" s="678"/>
      <c r="C19" s="689" t="s">
        <v>8</v>
      </c>
      <c r="D19" s="680"/>
      <c r="E19" s="1013"/>
      <c r="F19" s="681"/>
      <c r="G19" s="682"/>
      <c r="H19" s="690"/>
    </row>
    <row r="20" spans="1:8" ht="38.25" customHeight="1">
      <c r="A20" s="691" t="s">
        <v>187</v>
      </c>
      <c r="B20" s="692"/>
      <c r="C20" s="693" t="s">
        <v>389</v>
      </c>
      <c r="D20" s="694"/>
      <c r="E20" s="1014"/>
      <c r="F20" s="695"/>
      <c r="G20" s="696"/>
      <c r="H20" s="697"/>
    </row>
    <row r="21" spans="1:8" ht="12.75" customHeight="1">
      <c r="A21" s="698"/>
      <c r="B21" s="699"/>
      <c r="C21" s="700"/>
      <c r="D21" s="701"/>
      <c r="E21" s="1015"/>
      <c r="F21" s="702"/>
      <c r="G21" s="703"/>
      <c r="H21" s="704"/>
    </row>
    <row r="22" spans="1:8" ht="25.5" customHeight="1">
      <c r="A22" s="705" t="s">
        <v>187</v>
      </c>
      <c r="B22" s="706"/>
      <c r="C22" s="707" t="s">
        <v>390</v>
      </c>
      <c r="D22" s="708"/>
      <c r="E22" s="1016"/>
      <c r="F22" s="709"/>
      <c r="G22" s="710"/>
      <c r="H22" s="711"/>
    </row>
    <row r="23" spans="1:8" ht="63.75" customHeight="1">
      <c r="A23" s="712" t="s">
        <v>187</v>
      </c>
      <c r="B23" s="713"/>
      <c r="C23" s="714" t="s">
        <v>666</v>
      </c>
      <c r="D23" s="715"/>
      <c r="E23" s="1017"/>
      <c r="F23" s="716"/>
      <c r="G23" s="717"/>
      <c r="H23" s="718"/>
    </row>
    <row r="24" spans="1:8" ht="12.75" customHeight="1">
      <c r="A24" s="719"/>
      <c r="B24" s="720"/>
      <c r="C24" s="721"/>
      <c r="D24" s="722"/>
      <c r="E24" s="1018"/>
      <c r="F24" s="723"/>
      <c r="G24" s="724"/>
      <c r="H24" s="725"/>
    </row>
    <row r="25" spans="1:8" ht="25.5" customHeight="1">
      <c r="A25" s="726" t="s">
        <v>187</v>
      </c>
      <c r="B25" s="727"/>
      <c r="C25" s="728" t="s">
        <v>392</v>
      </c>
      <c r="D25" s="729"/>
      <c r="E25" s="1019"/>
      <c r="F25" s="730"/>
      <c r="G25" s="731"/>
      <c r="H25" s="732"/>
    </row>
    <row r="26" spans="1:8" ht="38.25" customHeight="1">
      <c r="A26" s="733" t="s">
        <v>187</v>
      </c>
      <c r="B26" s="734"/>
      <c r="C26" s="735" t="s">
        <v>667</v>
      </c>
      <c r="D26" s="736"/>
      <c r="E26" s="1020"/>
      <c r="F26" s="737"/>
      <c r="G26" s="738"/>
      <c r="H26" s="739"/>
    </row>
    <row r="27" spans="1:8" ht="12.75" customHeight="1">
      <c r="A27" s="740"/>
      <c r="B27" s="741"/>
      <c r="C27" s="742"/>
      <c r="D27" s="743"/>
      <c r="E27" s="1021"/>
      <c r="F27" s="744"/>
      <c r="G27" s="745"/>
      <c r="H27" s="746"/>
    </row>
    <row r="28" spans="1:8" ht="25.5" customHeight="1">
      <c r="A28" s="747" t="s">
        <v>187</v>
      </c>
      <c r="B28" s="748"/>
      <c r="C28" s="749" t="s">
        <v>394</v>
      </c>
      <c r="D28" s="750"/>
      <c r="E28" s="1022"/>
      <c r="F28" s="751"/>
      <c r="G28" s="752"/>
      <c r="H28" s="753"/>
    </row>
    <row r="29" spans="1:8" ht="63.75" customHeight="1">
      <c r="A29" s="754" t="s">
        <v>187</v>
      </c>
      <c r="B29" s="755"/>
      <c r="C29" s="756" t="s">
        <v>395</v>
      </c>
      <c r="D29" s="757"/>
      <c r="E29" s="1023"/>
      <c r="F29" s="758"/>
      <c r="G29" s="759"/>
      <c r="H29" s="760"/>
    </row>
    <row r="30" spans="1:8" ht="12.75" customHeight="1">
      <c r="A30" s="761"/>
      <c r="B30" s="762"/>
      <c r="C30" s="763"/>
      <c r="D30" s="764"/>
      <c r="E30" s="1024"/>
      <c r="F30" s="765"/>
      <c r="G30" s="766"/>
      <c r="H30" s="767"/>
    </row>
    <row r="31" spans="1:8" ht="25.5" customHeight="1">
      <c r="A31" s="768" t="s">
        <v>187</v>
      </c>
      <c r="B31" s="769"/>
      <c r="C31" s="770" t="s">
        <v>396</v>
      </c>
      <c r="D31" s="771"/>
      <c r="E31" s="1025"/>
      <c r="F31" s="772"/>
      <c r="G31" s="773"/>
      <c r="H31" s="774"/>
    </row>
    <row r="32" spans="1:8" ht="63.75" customHeight="1">
      <c r="A32" s="775" t="s">
        <v>187</v>
      </c>
      <c r="B32" s="776"/>
      <c r="C32" s="777" t="s">
        <v>668</v>
      </c>
      <c r="D32" s="778"/>
      <c r="E32" s="1026"/>
      <c r="F32" s="779"/>
      <c r="G32" s="780"/>
      <c r="H32" s="781"/>
    </row>
    <row r="33" spans="1:8" ht="51" customHeight="1">
      <c r="A33" s="782" t="s">
        <v>187</v>
      </c>
      <c r="B33" s="783"/>
      <c r="C33" s="784" t="s">
        <v>398</v>
      </c>
      <c r="D33" s="785"/>
      <c r="E33" s="1027"/>
      <c r="F33" s="786"/>
      <c r="G33" s="787"/>
      <c r="H33" s="788"/>
    </row>
    <row r="34" spans="1:8" ht="89.25" customHeight="1">
      <c r="A34" s="789" t="s">
        <v>187</v>
      </c>
      <c r="B34" s="790"/>
      <c r="C34" s="791" t="s">
        <v>669</v>
      </c>
      <c r="D34" s="792"/>
      <c r="E34" s="1028"/>
      <c r="F34" s="793"/>
      <c r="G34" s="794"/>
      <c r="H34" s="795"/>
    </row>
    <row r="35" spans="1:8" ht="76.5" customHeight="1">
      <c r="A35" s="796" t="s">
        <v>187</v>
      </c>
      <c r="B35" s="797"/>
      <c r="C35" s="798" t="s">
        <v>670</v>
      </c>
      <c r="D35" s="799"/>
      <c r="E35" s="1029"/>
      <c r="F35" s="800"/>
      <c r="G35" s="801"/>
      <c r="H35" s="802"/>
    </row>
    <row r="36" spans="1:8" ht="51" customHeight="1">
      <c r="A36" s="803" t="s">
        <v>187</v>
      </c>
      <c r="B36" s="804"/>
      <c r="C36" s="805" t="s">
        <v>401</v>
      </c>
      <c r="D36" s="806"/>
      <c r="E36" s="1030"/>
      <c r="F36" s="807"/>
      <c r="G36" s="808"/>
      <c r="H36" s="809"/>
    </row>
    <row r="37" spans="1:8" ht="12.75" customHeight="1">
      <c r="A37" s="810"/>
      <c r="B37" s="811"/>
      <c r="C37" s="812"/>
      <c r="D37" s="813"/>
      <c r="E37" s="1031"/>
      <c r="F37" s="814"/>
      <c r="G37" s="815"/>
      <c r="H37" s="816"/>
    </row>
    <row r="38" spans="1:8" s="607" customFormat="1" ht="25.5" customHeight="1">
      <c r="A38" s="817" t="s">
        <v>187</v>
      </c>
      <c r="B38" s="818"/>
      <c r="C38" s="819" t="s">
        <v>402</v>
      </c>
      <c r="D38" s="820"/>
      <c r="E38" s="1032"/>
      <c r="F38" s="821"/>
      <c r="G38" s="822"/>
      <c r="H38" s="823"/>
    </row>
    <row r="39" spans="1:8" s="607" customFormat="1" ht="38.25" customHeight="1">
      <c r="A39" s="628" t="s">
        <v>187</v>
      </c>
      <c r="B39" s="824"/>
      <c r="C39" s="634" t="s">
        <v>403</v>
      </c>
      <c r="D39" s="825"/>
      <c r="E39" s="1033"/>
      <c r="F39" s="826"/>
      <c r="G39" s="827"/>
      <c r="H39" s="828"/>
    </row>
    <row r="40" spans="1:8" s="607" customFormat="1" ht="38.25" customHeight="1">
      <c r="A40" s="829" t="s">
        <v>187</v>
      </c>
      <c r="B40" s="830"/>
      <c r="C40" s="831" t="s">
        <v>404</v>
      </c>
      <c r="D40" s="832"/>
      <c r="E40" s="1034"/>
      <c r="F40" s="833"/>
      <c r="G40" s="834"/>
      <c r="H40" s="835"/>
    </row>
    <row r="41" spans="1:8" s="607" customFormat="1" ht="12.75" customHeight="1">
      <c r="A41" s="836"/>
      <c r="B41" s="830"/>
      <c r="C41" s="831"/>
      <c r="D41" s="837"/>
      <c r="E41" s="1034"/>
      <c r="F41" s="833"/>
      <c r="G41" s="834"/>
      <c r="H41" s="835"/>
    </row>
    <row r="42" spans="1:8" ht="25.5" customHeight="1">
      <c r="A42" s="838" t="s">
        <v>187</v>
      </c>
      <c r="B42" s="839"/>
      <c r="C42" s="840" t="s">
        <v>713</v>
      </c>
      <c r="D42" s="841"/>
      <c r="E42" s="1035"/>
      <c r="F42" s="842"/>
      <c r="G42" s="843"/>
      <c r="H42" s="608"/>
    </row>
    <row r="43" spans="1:8" ht="25.5" customHeight="1">
      <c r="A43" s="838" t="s">
        <v>187</v>
      </c>
      <c r="B43" s="839"/>
      <c r="C43" s="844" t="s">
        <v>406</v>
      </c>
      <c r="D43" s="841"/>
      <c r="E43" s="1035"/>
      <c r="F43" s="842"/>
      <c r="G43" s="843"/>
      <c r="H43" s="608"/>
    </row>
    <row r="44" spans="1:8" ht="63.75" customHeight="1">
      <c r="A44" s="838" t="s">
        <v>187</v>
      </c>
      <c r="B44" s="845">
        <v>1</v>
      </c>
      <c r="C44" s="846" t="s">
        <v>671</v>
      </c>
      <c r="D44" s="847" t="s">
        <v>11</v>
      </c>
      <c r="E44" s="1035">
        <v>4890</v>
      </c>
      <c r="F44" s="848"/>
      <c r="G44" s="849"/>
      <c r="H44" s="608"/>
    </row>
    <row r="45" spans="1:8" s="607" customFormat="1" ht="12.75" customHeight="1">
      <c r="A45" s="850"/>
      <c r="B45" s="851"/>
      <c r="C45" s="846"/>
      <c r="D45" s="852"/>
      <c r="E45" s="1036"/>
      <c r="F45" s="842"/>
      <c r="G45" s="843"/>
      <c r="H45" s="853"/>
    </row>
    <row r="46" spans="1:8" ht="25.5" customHeight="1">
      <c r="A46" s="640" t="s">
        <v>187</v>
      </c>
      <c r="B46" s="641"/>
      <c r="C46" s="642" t="s">
        <v>717</v>
      </c>
      <c r="D46" s="631"/>
      <c r="E46" s="1037"/>
      <c r="F46" s="632"/>
      <c r="G46" s="633"/>
      <c r="H46" s="609"/>
    </row>
    <row r="47" spans="1:8" ht="25.5" customHeight="1">
      <c r="A47" s="640" t="s">
        <v>187</v>
      </c>
      <c r="B47" s="641"/>
      <c r="C47" s="854" t="s">
        <v>672</v>
      </c>
      <c r="D47" s="631"/>
      <c r="E47" s="1037"/>
      <c r="F47" s="632"/>
      <c r="G47" s="633"/>
      <c r="H47" s="609"/>
    </row>
    <row r="48" spans="1:8" ht="38.25" customHeight="1">
      <c r="A48" s="640" t="s">
        <v>187</v>
      </c>
      <c r="B48" s="655">
        <v>2</v>
      </c>
      <c r="C48" s="656" t="s">
        <v>718</v>
      </c>
      <c r="D48" s="635" t="s">
        <v>232</v>
      </c>
      <c r="E48" s="1037">
        <v>327</v>
      </c>
      <c r="F48" s="636"/>
      <c r="G48" s="637"/>
      <c r="H48" s="609"/>
    </row>
    <row r="49" spans="1:198" ht="12.75" customHeight="1">
      <c r="A49" s="640"/>
      <c r="B49" s="641"/>
      <c r="C49" s="854"/>
      <c r="D49" s="631"/>
      <c r="E49" s="1037"/>
      <c r="F49" s="632"/>
      <c r="G49" s="633"/>
      <c r="H49" s="609"/>
    </row>
    <row r="50" spans="1:198" ht="25.5" customHeight="1">
      <c r="A50" s="640" t="s">
        <v>187</v>
      </c>
      <c r="B50" s="641"/>
      <c r="C50" s="642" t="s">
        <v>714</v>
      </c>
      <c r="D50" s="631" t="s">
        <v>192</v>
      </c>
      <c r="E50" s="1002"/>
      <c r="F50" s="643"/>
      <c r="G50" s="644"/>
      <c r="H50" s="608"/>
    </row>
    <row r="51" spans="1:198" s="298" customFormat="1" ht="25.5" customHeight="1">
      <c r="A51" s="628" t="s">
        <v>187</v>
      </c>
      <c r="B51" s="431"/>
      <c r="C51" s="645" t="s">
        <v>719</v>
      </c>
      <c r="D51" s="646" t="s">
        <v>192</v>
      </c>
      <c r="E51" s="1002"/>
      <c r="F51" s="638"/>
      <c r="G51" s="647"/>
      <c r="H51" s="609"/>
    </row>
    <row r="52" spans="1:198" s="298" customFormat="1" ht="38.25" customHeight="1">
      <c r="A52" s="628" t="s">
        <v>187</v>
      </c>
      <c r="B52" s="431">
        <v>3</v>
      </c>
      <c r="C52" s="648" t="s">
        <v>715</v>
      </c>
      <c r="D52" s="646" t="s">
        <v>9</v>
      </c>
      <c r="E52" s="1002">
        <v>15542</v>
      </c>
      <c r="F52" s="638"/>
      <c r="G52" s="637"/>
      <c r="H52" s="609"/>
    </row>
    <row r="53" spans="1:198" s="167" customFormat="1">
      <c r="A53" s="397"/>
      <c r="B53" s="396"/>
      <c r="C53" s="347"/>
      <c r="D53" s="649"/>
      <c r="E53" s="988"/>
      <c r="F53" s="650"/>
      <c r="G53" s="651"/>
      <c r="H53" s="652"/>
      <c r="I53" s="653"/>
      <c r="J53" s="653"/>
      <c r="K53" s="653"/>
      <c r="L53" s="653"/>
      <c r="M53" s="653"/>
      <c r="N53" s="653"/>
      <c r="O53" s="653"/>
      <c r="P53" s="653"/>
      <c r="Q53" s="653"/>
      <c r="R53" s="653"/>
      <c r="S53" s="653"/>
      <c r="T53" s="653"/>
      <c r="U53" s="653"/>
      <c r="V53" s="653"/>
      <c r="W53" s="653"/>
      <c r="X53" s="653"/>
      <c r="Y53" s="653"/>
      <c r="Z53" s="653"/>
      <c r="AA53" s="653"/>
      <c r="AB53" s="653"/>
      <c r="AC53" s="653"/>
      <c r="AD53" s="653"/>
      <c r="AE53" s="653"/>
      <c r="AF53" s="653"/>
      <c r="AG53" s="653"/>
      <c r="AH53" s="653"/>
      <c r="AI53" s="653"/>
      <c r="AJ53" s="653"/>
      <c r="AK53" s="653"/>
      <c r="AL53" s="653"/>
      <c r="AM53" s="653"/>
      <c r="AN53" s="653"/>
      <c r="AO53" s="653"/>
      <c r="AP53" s="653"/>
      <c r="AQ53" s="653"/>
      <c r="AR53" s="653"/>
      <c r="AS53" s="653"/>
      <c r="AT53" s="653"/>
      <c r="AU53" s="653"/>
      <c r="AV53" s="653"/>
      <c r="AW53" s="653"/>
      <c r="AX53" s="653"/>
      <c r="AY53" s="653"/>
      <c r="AZ53" s="653"/>
      <c r="BA53" s="653"/>
      <c r="BB53" s="653"/>
      <c r="BC53" s="653"/>
      <c r="BD53" s="653"/>
      <c r="BE53" s="653"/>
      <c r="BF53" s="653"/>
      <c r="BG53" s="653"/>
      <c r="BH53" s="653"/>
      <c r="BI53" s="653"/>
      <c r="BJ53" s="653"/>
      <c r="BK53" s="653"/>
      <c r="BL53" s="653"/>
      <c r="BM53" s="653"/>
      <c r="BN53" s="653"/>
      <c r="BO53" s="653"/>
      <c r="BP53" s="653"/>
      <c r="BQ53" s="653"/>
      <c r="BR53" s="653"/>
      <c r="BS53" s="653"/>
      <c r="BT53" s="653"/>
      <c r="BU53" s="653"/>
      <c r="BV53" s="653"/>
      <c r="BW53" s="653"/>
      <c r="BX53" s="653"/>
      <c r="BY53" s="653"/>
      <c r="BZ53" s="653"/>
      <c r="CA53" s="653"/>
      <c r="CB53" s="653"/>
      <c r="CC53" s="653"/>
      <c r="CD53" s="653"/>
      <c r="CE53" s="653"/>
      <c r="CF53" s="653"/>
      <c r="CG53" s="653"/>
      <c r="CH53" s="653"/>
      <c r="CI53" s="653"/>
      <c r="CJ53" s="653"/>
      <c r="CK53" s="653"/>
      <c r="CL53" s="653"/>
      <c r="CM53" s="653"/>
      <c r="CN53" s="653"/>
      <c r="CO53" s="653"/>
      <c r="CP53" s="653"/>
      <c r="CQ53" s="653"/>
      <c r="CR53" s="653"/>
      <c r="CS53" s="653"/>
      <c r="CT53" s="653"/>
      <c r="CU53" s="653"/>
      <c r="CV53" s="653"/>
      <c r="CW53" s="653"/>
      <c r="CX53" s="653"/>
      <c r="CY53" s="653"/>
      <c r="CZ53" s="653"/>
      <c r="DA53" s="653"/>
      <c r="DB53" s="653"/>
      <c r="DC53" s="653"/>
      <c r="DD53" s="653"/>
      <c r="DE53" s="653"/>
      <c r="DF53" s="653"/>
      <c r="DG53" s="653"/>
      <c r="DH53" s="653"/>
      <c r="DI53" s="653"/>
      <c r="DJ53" s="653"/>
      <c r="DK53" s="653"/>
      <c r="DL53" s="653"/>
      <c r="DM53" s="653"/>
      <c r="DN53" s="653"/>
      <c r="DO53" s="653"/>
      <c r="DP53" s="653"/>
      <c r="DQ53" s="653"/>
      <c r="DR53" s="653"/>
      <c r="DS53" s="653"/>
      <c r="DT53" s="653"/>
      <c r="DU53" s="653"/>
      <c r="DV53" s="653"/>
      <c r="DW53" s="653"/>
      <c r="DX53" s="653"/>
      <c r="DY53" s="653"/>
      <c r="DZ53" s="653"/>
      <c r="EA53" s="653"/>
      <c r="EB53" s="653"/>
      <c r="EC53" s="653"/>
      <c r="ED53" s="653"/>
      <c r="EE53" s="653"/>
      <c r="EF53" s="653"/>
      <c r="EG53" s="653"/>
      <c r="EH53" s="653"/>
      <c r="EI53" s="653"/>
      <c r="EJ53" s="653"/>
      <c r="EK53" s="653"/>
      <c r="EL53" s="653"/>
      <c r="EM53" s="653"/>
      <c r="EN53" s="653"/>
      <c r="EO53" s="653"/>
      <c r="EP53" s="653"/>
      <c r="EQ53" s="653"/>
      <c r="ER53" s="653"/>
      <c r="ES53" s="653"/>
      <c r="ET53" s="653"/>
      <c r="EU53" s="653"/>
      <c r="EV53" s="653"/>
      <c r="EW53" s="653"/>
      <c r="EX53" s="653"/>
      <c r="EY53" s="653"/>
      <c r="EZ53" s="653"/>
      <c r="FA53" s="653"/>
      <c r="FB53" s="653"/>
      <c r="FC53" s="653"/>
      <c r="FD53" s="653"/>
      <c r="FE53" s="653"/>
      <c r="FF53" s="653"/>
      <c r="FG53" s="653"/>
      <c r="FH53" s="653"/>
      <c r="FI53" s="653"/>
      <c r="FJ53" s="653"/>
      <c r="FK53" s="653"/>
      <c r="FL53" s="653"/>
      <c r="FM53" s="653"/>
      <c r="FN53" s="653"/>
      <c r="FO53" s="653"/>
      <c r="FP53" s="653"/>
      <c r="FQ53" s="653"/>
      <c r="FR53" s="653"/>
      <c r="FS53" s="653"/>
      <c r="FT53" s="653"/>
      <c r="FU53" s="653"/>
      <c r="FV53" s="653"/>
      <c r="FW53" s="653"/>
      <c r="FX53" s="653"/>
      <c r="FY53" s="653"/>
      <c r="FZ53" s="653"/>
      <c r="GA53" s="653"/>
      <c r="GB53" s="653"/>
      <c r="GC53" s="653"/>
      <c r="GD53" s="653"/>
      <c r="GE53" s="653"/>
      <c r="GF53" s="653"/>
      <c r="GG53" s="653"/>
      <c r="GH53" s="653"/>
      <c r="GI53" s="653"/>
      <c r="GJ53" s="653"/>
      <c r="GK53" s="653"/>
      <c r="GL53" s="653"/>
      <c r="GM53" s="653"/>
      <c r="GN53" s="653"/>
      <c r="GO53" s="653"/>
      <c r="GP53" s="653"/>
    </row>
    <row r="54" spans="1:198" s="167" customFormat="1" ht="25.5" customHeight="1">
      <c r="A54" s="397" t="s">
        <v>187</v>
      </c>
      <c r="B54" s="396"/>
      <c r="C54" s="348" t="s">
        <v>205</v>
      </c>
      <c r="D54" s="649" t="s">
        <v>192</v>
      </c>
      <c r="E54" s="988"/>
      <c r="F54" s="650"/>
      <c r="G54" s="651"/>
      <c r="H54" s="652"/>
      <c r="I54" s="653"/>
      <c r="J54" s="653"/>
      <c r="K54" s="653"/>
      <c r="L54" s="653"/>
      <c r="M54" s="653"/>
      <c r="N54" s="653"/>
      <c r="O54" s="653"/>
      <c r="P54" s="653"/>
      <c r="Q54" s="653"/>
      <c r="R54" s="653"/>
      <c r="S54" s="653"/>
      <c r="T54" s="653"/>
      <c r="U54" s="653"/>
      <c r="V54" s="653"/>
      <c r="W54" s="653"/>
      <c r="X54" s="653"/>
      <c r="Y54" s="653"/>
      <c r="Z54" s="653"/>
      <c r="AA54" s="653"/>
      <c r="AB54" s="653"/>
      <c r="AC54" s="653"/>
      <c r="AD54" s="653"/>
      <c r="AE54" s="653"/>
      <c r="AF54" s="653"/>
      <c r="AG54" s="653"/>
      <c r="AH54" s="653"/>
      <c r="AI54" s="653"/>
      <c r="AJ54" s="653"/>
      <c r="AK54" s="653"/>
      <c r="AL54" s="653"/>
      <c r="AM54" s="653"/>
      <c r="AN54" s="653"/>
      <c r="AO54" s="653"/>
      <c r="AP54" s="653"/>
      <c r="AQ54" s="653"/>
      <c r="AR54" s="653"/>
      <c r="AS54" s="653"/>
      <c r="AT54" s="653"/>
      <c r="AU54" s="653"/>
      <c r="AV54" s="653"/>
      <c r="AW54" s="653"/>
      <c r="AX54" s="653"/>
      <c r="AY54" s="653"/>
      <c r="AZ54" s="653"/>
      <c r="BA54" s="653"/>
      <c r="BB54" s="653"/>
      <c r="BC54" s="653"/>
      <c r="BD54" s="653"/>
      <c r="BE54" s="653"/>
      <c r="BF54" s="653"/>
      <c r="BG54" s="653"/>
      <c r="BH54" s="653"/>
      <c r="BI54" s="653"/>
      <c r="BJ54" s="653"/>
      <c r="BK54" s="653"/>
      <c r="BL54" s="653"/>
      <c r="BM54" s="653"/>
      <c r="BN54" s="653"/>
      <c r="BO54" s="653"/>
      <c r="BP54" s="653"/>
      <c r="BQ54" s="653"/>
      <c r="BR54" s="653"/>
      <c r="BS54" s="653"/>
      <c r="BT54" s="653"/>
      <c r="BU54" s="653"/>
      <c r="BV54" s="653"/>
      <c r="BW54" s="653"/>
      <c r="BX54" s="653"/>
      <c r="BY54" s="653"/>
      <c r="BZ54" s="653"/>
      <c r="CA54" s="653"/>
      <c r="CB54" s="653"/>
      <c r="CC54" s="653"/>
      <c r="CD54" s="653"/>
      <c r="CE54" s="653"/>
      <c r="CF54" s="653"/>
      <c r="CG54" s="653"/>
      <c r="CH54" s="653"/>
      <c r="CI54" s="653"/>
      <c r="CJ54" s="653"/>
      <c r="CK54" s="653"/>
      <c r="CL54" s="653"/>
      <c r="CM54" s="653"/>
      <c r="CN54" s="653"/>
      <c r="CO54" s="653"/>
      <c r="CP54" s="653"/>
      <c r="CQ54" s="653"/>
      <c r="CR54" s="653"/>
      <c r="CS54" s="653"/>
      <c r="CT54" s="653"/>
      <c r="CU54" s="653"/>
      <c r="CV54" s="653"/>
      <c r="CW54" s="653"/>
      <c r="CX54" s="653"/>
      <c r="CY54" s="653"/>
      <c r="CZ54" s="653"/>
      <c r="DA54" s="653"/>
      <c r="DB54" s="653"/>
      <c r="DC54" s="653"/>
      <c r="DD54" s="653"/>
      <c r="DE54" s="653"/>
      <c r="DF54" s="653"/>
      <c r="DG54" s="653"/>
      <c r="DH54" s="653"/>
      <c r="DI54" s="653"/>
      <c r="DJ54" s="653"/>
      <c r="DK54" s="653"/>
      <c r="DL54" s="653"/>
      <c r="DM54" s="653"/>
      <c r="DN54" s="653"/>
      <c r="DO54" s="653"/>
      <c r="DP54" s="653"/>
      <c r="DQ54" s="653"/>
      <c r="DR54" s="653"/>
      <c r="DS54" s="653"/>
      <c r="DT54" s="653"/>
      <c r="DU54" s="653"/>
      <c r="DV54" s="653"/>
      <c r="DW54" s="653"/>
      <c r="DX54" s="653"/>
      <c r="DY54" s="653"/>
      <c r="DZ54" s="653"/>
      <c r="EA54" s="653"/>
      <c r="EB54" s="653"/>
      <c r="EC54" s="653"/>
      <c r="ED54" s="653"/>
      <c r="EE54" s="653"/>
      <c r="EF54" s="653"/>
      <c r="EG54" s="653"/>
      <c r="EH54" s="653"/>
      <c r="EI54" s="653"/>
      <c r="EJ54" s="653"/>
      <c r="EK54" s="653"/>
      <c r="EL54" s="653"/>
      <c r="EM54" s="653"/>
      <c r="EN54" s="653"/>
      <c r="EO54" s="653"/>
      <c r="EP54" s="653"/>
      <c r="EQ54" s="653"/>
      <c r="ER54" s="653"/>
      <c r="ES54" s="653"/>
      <c r="ET54" s="653"/>
      <c r="EU54" s="653"/>
      <c r="EV54" s="653"/>
      <c r="EW54" s="653"/>
      <c r="EX54" s="653"/>
      <c r="EY54" s="653"/>
      <c r="EZ54" s="653"/>
      <c r="FA54" s="653"/>
      <c r="FB54" s="653"/>
      <c r="FC54" s="653"/>
      <c r="FD54" s="653"/>
      <c r="FE54" s="653"/>
      <c r="FF54" s="653"/>
      <c r="FG54" s="653"/>
      <c r="FH54" s="653"/>
      <c r="FI54" s="653"/>
      <c r="FJ54" s="653"/>
      <c r="FK54" s="653"/>
      <c r="FL54" s="653"/>
      <c r="FM54" s="653"/>
      <c r="FN54" s="653"/>
      <c r="FO54" s="653"/>
      <c r="FP54" s="653"/>
      <c r="FQ54" s="653"/>
      <c r="FR54" s="653"/>
      <c r="FS54" s="653"/>
      <c r="FT54" s="653"/>
      <c r="FU54" s="653"/>
      <c r="FV54" s="653"/>
      <c r="FW54" s="653"/>
      <c r="FX54" s="653"/>
      <c r="FY54" s="653"/>
      <c r="FZ54" s="653"/>
      <c r="GA54" s="653"/>
      <c r="GB54" s="653"/>
      <c r="GC54" s="653"/>
      <c r="GD54" s="653"/>
      <c r="GE54" s="653"/>
      <c r="GF54" s="653"/>
      <c r="GG54" s="653"/>
      <c r="GH54" s="653"/>
      <c r="GI54" s="653"/>
      <c r="GJ54" s="653"/>
      <c r="GK54" s="653"/>
      <c r="GL54" s="653"/>
      <c r="GM54" s="653"/>
      <c r="GN54" s="653"/>
      <c r="GO54" s="653"/>
      <c r="GP54" s="653"/>
    </row>
    <row r="55" spans="1:198" s="167" customFormat="1" ht="25.5" customHeight="1">
      <c r="A55" s="397" t="s">
        <v>187</v>
      </c>
      <c r="B55" s="396">
        <v>4</v>
      </c>
      <c r="C55" s="347" t="s">
        <v>614</v>
      </c>
      <c r="D55" s="649" t="s">
        <v>9</v>
      </c>
      <c r="E55" s="988">
        <v>150</v>
      </c>
      <c r="F55" s="654"/>
      <c r="G55" s="651"/>
      <c r="H55" s="652"/>
      <c r="I55" s="653"/>
      <c r="J55" s="653"/>
      <c r="K55" s="653"/>
      <c r="L55" s="653"/>
      <c r="M55" s="653"/>
      <c r="N55" s="653"/>
      <c r="O55" s="653"/>
      <c r="P55" s="653"/>
      <c r="Q55" s="653"/>
      <c r="R55" s="653"/>
      <c r="S55" s="653"/>
      <c r="T55" s="653"/>
      <c r="U55" s="653"/>
      <c r="V55" s="653"/>
      <c r="W55" s="653"/>
      <c r="X55" s="653"/>
      <c r="Y55" s="653"/>
      <c r="Z55" s="653"/>
      <c r="AA55" s="653"/>
      <c r="AB55" s="653"/>
      <c r="AC55" s="653"/>
      <c r="AD55" s="653"/>
      <c r="AE55" s="653"/>
      <c r="AF55" s="653"/>
      <c r="AG55" s="653"/>
      <c r="AH55" s="653"/>
      <c r="AI55" s="653"/>
      <c r="AJ55" s="653"/>
      <c r="AK55" s="653"/>
      <c r="AL55" s="653"/>
      <c r="AM55" s="653"/>
      <c r="AN55" s="653"/>
      <c r="AO55" s="653"/>
      <c r="AP55" s="653"/>
      <c r="AQ55" s="653"/>
      <c r="AR55" s="653"/>
      <c r="AS55" s="653"/>
      <c r="AT55" s="653"/>
      <c r="AU55" s="653"/>
      <c r="AV55" s="653"/>
      <c r="AW55" s="653"/>
      <c r="AX55" s="653"/>
      <c r="AY55" s="653"/>
      <c r="AZ55" s="653"/>
      <c r="BA55" s="653"/>
      <c r="BB55" s="653"/>
      <c r="BC55" s="653"/>
      <c r="BD55" s="653"/>
      <c r="BE55" s="653"/>
      <c r="BF55" s="653"/>
      <c r="BG55" s="653"/>
      <c r="BH55" s="653"/>
      <c r="BI55" s="653"/>
      <c r="BJ55" s="653"/>
      <c r="BK55" s="653"/>
      <c r="BL55" s="653"/>
      <c r="BM55" s="653"/>
      <c r="BN55" s="653"/>
      <c r="BO55" s="653"/>
      <c r="BP55" s="653"/>
      <c r="BQ55" s="653"/>
      <c r="BR55" s="653"/>
      <c r="BS55" s="653"/>
      <c r="BT55" s="653"/>
      <c r="BU55" s="653"/>
      <c r="BV55" s="653"/>
      <c r="BW55" s="653"/>
      <c r="BX55" s="653"/>
      <c r="BY55" s="653"/>
      <c r="BZ55" s="653"/>
      <c r="CA55" s="653"/>
      <c r="CB55" s="653"/>
      <c r="CC55" s="653"/>
      <c r="CD55" s="653"/>
      <c r="CE55" s="653"/>
      <c r="CF55" s="653"/>
      <c r="CG55" s="653"/>
      <c r="CH55" s="653"/>
      <c r="CI55" s="653"/>
      <c r="CJ55" s="653"/>
      <c r="CK55" s="653"/>
      <c r="CL55" s="653"/>
      <c r="CM55" s="653"/>
      <c r="CN55" s="653"/>
      <c r="CO55" s="653"/>
      <c r="CP55" s="653"/>
      <c r="CQ55" s="653"/>
      <c r="CR55" s="653"/>
      <c r="CS55" s="653"/>
      <c r="CT55" s="653"/>
      <c r="CU55" s="653"/>
      <c r="CV55" s="653"/>
      <c r="CW55" s="653"/>
      <c r="CX55" s="653"/>
      <c r="CY55" s="653"/>
      <c r="CZ55" s="653"/>
      <c r="DA55" s="653"/>
      <c r="DB55" s="653"/>
      <c r="DC55" s="653"/>
      <c r="DD55" s="653"/>
      <c r="DE55" s="653"/>
      <c r="DF55" s="653"/>
      <c r="DG55" s="653"/>
      <c r="DH55" s="653"/>
      <c r="DI55" s="653"/>
      <c r="DJ55" s="653"/>
      <c r="DK55" s="653"/>
      <c r="DL55" s="653"/>
      <c r="DM55" s="653"/>
      <c r="DN55" s="653"/>
      <c r="DO55" s="653"/>
      <c r="DP55" s="653"/>
      <c r="DQ55" s="653"/>
      <c r="DR55" s="653"/>
      <c r="DS55" s="653"/>
      <c r="DT55" s="653"/>
      <c r="DU55" s="653"/>
      <c r="DV55" s="653"/>
      <c r="DW55" s="653"/>
      <c r="DX55" s="653"/>
      <c r="DY55" s="653"/>
      <c r="DZ55" s="653"/>
      <c r="EA55" s="653"/>
      <c r="EB55" s="653"/>
      <c r="EC55" s="653"/>
      <c r="ED55" s="653"/>
      <c r="EE55" s="653"/>
      <c r="EF55" s="653"/>
      <c r="EG55" s="653"/>
      <c r="EH55" s="653"/>
      <c r="EI55" s="653"/>
      <c r="EJ55" s="653"/>
      <c r="EK55" s="653"/>
      <c r="EL55" s="653"/>
      <c r="EM55" s="653"/>
      <c r="EN55" s="653"/>
      <c r="EO55" s="653"/>
      <c r="EP55" s="653"/>
      <c r="EQ55" s="653"/>
      <c r="ER55" s="653"/>
      <c r="ES55" s="653"/>
      <c r="ET55" s="653"/>
      <c r="EU55" s="653"/>
      <c r="EV55" s="653"/>
      <c r="EW55" s="653"/>
      <c r="EX55" s="653"/>
      <c r="EY55" s="653"/>
      <c r="EZ55" s="653"/>
      <c r="FA55" s="653"/>
      <c r="FB55" s="653"/>
      <c r="FC55" s="653"/>
      <c r="FD55" s="653"/>
      <c r="FE55" s="653"/>
      <c r="FF55" s="653"/>
      <c r="FG55" s="653"/>
      <c r="FH55" s="653"/>
      <c r="FI55" s="653"/>
      <c r="FJ55" s="653"/>
      <c r="FK55" s="653"/>
      <c r="FL55" s="653"/>
      <c r="FM55" s="653"/>
      <c r="FN55" s="653"/>
      <c r="FO55" s="653"/>
      <c r="FP55" s="653"/>
      <c r="FQ55" s="653"/>
      <c r="FR55" s="653"/>
      <c r="FS55" s="653"/>
      <c r="FT55" s="653"/>
      <c r="FU55" s="653"/>
      <c r="FV55" s="653"/>
      <c r="FW55" s="653"/>
      <c r="FX55" s="653"/>
      <c r="FY55" s="653"/>
      <c r="FZ55" s="653"/>
      <c r="GA55" s="653"/>
      <c r="GB55" s="653"/>
      <c r="GC55" s="653"/>
      <c r="GD55" s="653"/>
      <c r="GE55" s="653"/>
      <c r="GF55" s="653"/>
      <c r="GG55" s="653"/>
      <c r="GH55" s="653"/>
      <c r="GI55" s="653"/>
      <c r="GJ55" s="653"/>
      <c r="GK55" s="653"/>
      <c r="GL55" s="653"/>
      <c r="GM55" s="653"/>
      <c r="GN55" s="653"/>
      <c r="GO55" s="653"/>
      <c r="GP55" s="653"/>
    </row>
    <row r="56" spans="1:198" s="167" customFormat="1" ht="25.5" customHeight="1">
      <c r="A56" s="397" t="s">
        <v>187</v>
      </c>
      <c r="B56" s="396">
        <v>5</v>
      </c>
      <c r="C56" s="347" t="s">
        <v>613</v>
      </c>
      <c r="D56" s="649" t="s">
        <v>9</v>
      </c>
      <c r="E56" s="988">
        <v>100</v>
      </c>
      <c r="F56" s="654"/>
      <c r="G56" s="651"/>
      <c r="H56" s="652"/>
      <c r="I56" s="653"/>
      <c r="J56" s="653"/>
      <c r="K56" s="653"/>
      <c r="L56" s="653"/>
      <c r="M56" s="653"/>
      <c r="N56" s="653"/>
      <c r="O56" s="653"/>
      <c r="P56" s="653"/>
      <c r="Q56" s="653"/>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3"/>
      <c r="AU56" s="653"/>
      <c r="AV56" s="653"/>
      <c r="AW56" s="653"/>
      <c r="AX56" s="653"/>
      <c r="AY56" s="653"/>
      <c r="AZ56" s="653"/>
      <c r="BA56" s="653"/>
      <c r="BB56" s="653"/>
      <c r="BC56" s="653"/>
      <c r="BD56" s="653"/>
      <c r="BE56" s="653"/>
      <c r="BF56" s="653"/>
      <c r="BG56" s="653"/>
      <c r="BH56" s="653"/>
      <c r="BI56" s="653"/>
      <c r="BJ56" s="653"/>
      <c r="BK56" s="653"/>
      <c r="BL56" s="653"/>
      <c r="BM56" s="653"/>
      <c r="BN56" s="653"/>
      <c r="BO56" s="653"/>
      <c r="BP56" s="653"/>
      <c r="BQ56" s="653"/>
      <c r="BR56" s="653"/>
      <c r="BS56" s="653"/>
      <c r="BT56" s="653"/>
      <c r="BU56" s="653"/>
      <c r="BV56" s="653"/>
      <c r="BW56" s="653"/>
      <c r="BX56" s="653"/>
      <c r="BY56" s="653"/>
      <c r="BZ56" s="653"/>
      <c r="CA56" s="653"/>
      <c r="CB56" s="653"/>
      <c r="CC56" s="653"/>
      <c r="CD56" s="653"/>
      <c r="CE56" s="653"/>
      <c r="CF56" s="653"/>
      <c r="CG56" s="653"/>
      <c r="CH56" s="653"/>
      <c r="CI56" s="653"/>
      <c r="CJ56" s="653"/>
      <c r="CK56" s="653"/>
      <c r="CL56" s="653"/>
      <c r="CM56" s="653"/>
      <c r="CN56" s="653"/>
      <c r="CO56" s="653"/>
      <c r="CP56" s="653"/>
      <c r="CQ56" s="653"/>
      <c r="CR56" s="653"/>
      <c r="CS56" s="653"/>
      <c r="CT56" s="653"/>
      <c r="CU56" s="653"/>
      <c r="CV56" s="653"/>
      <c r="CW56" s="653"/>
      <c r="CX56" s="653"/>
      <c r="CY56" s="653"/>
      <c r="CZ56" s="653"/>
      <c r="DA56" s="653"/>
      <c r="DB56" s="653"/>
      <c r="DC56" s="653"/>
      <c r="DD56" s="653"/>
      <c r="DE56" s="653"/>
      <c r="DF56" s="653"/>
      <c r="DG56" s="653"/>
      <c r="DH56" s="653"/>
      <c r="DI56" s="653"/>
      <c r="DJ56" s="653"/>
      <c r="DK56" s="653"/>
      <c r="DL56" s="653"/>
      <c r="DM56" s="653"/>
      <c r="DN56" s="653"/>
      <c r="DO56" s="653"/>
      <c r="DP56" s="653"/>
      <c r="DQ56" s="653"/>
      <c r="DR56" s="653"/>
      <c r="DS56" s="653"/>
      <c r="DT56" s="653"/>
      <c r="DU56" s="653"/>
      <c r="DV56" s="653"/>
      <c r="DW56" s="653"/>
      <c r="DX56" s="653"/>
      <c r="DY56" s="653"/>
      <c r="DZ56" s="653"/>
      <c r="EA56" s="653"/>
      <c r="EB56" s="653"/>
      <c r="EC56" s="653"/>
      <c r="ED56" s="653"/>
      <c r="EE56" s="653"/>
      <c r="EF56" s="653"/>
      <c r="EG56" s="653"/>
      <c r="EH56" s="653"/>
      <c r="EI56" s="653"/>
      <c r="EJ56" s="653"/>
      <c r="EK56" s="653"/>
      <c r="EL56" s="653"/>
      <c r="EM56" s="653"/>
      <c r="EN56" s="653"/>
      <c r="EO56" s="653"/>
      <c r="EP56" s="653"/>
      <c r="EQ56" s="653"/>
      <c r="ER56" s="653"/>
      <c r="ES56" s="653"/>
      <c r="ET56" s="653"/>
      <c r="EU56" s="653"/>
      <c r="EV56" s="653"/>
      <c r="EW56" s="653"/>
      <c r="EX56" s="653"/>
      <c r="EY56" s="653"/>
      <c r="EZ56" s="653"/>
      <c r="FA56" s="653"/>
      <c r="FB56" s="653"/>
      <c r="FC56" s="653"/>
      <c r="FD56" s="653"/>
      <c r="FE56" s="653"/>
      <c r="FF56" s="653"/>
      <c r="FG56" s="653"/>
      <c r="FH56" s="653"/>
      <c r="FI56" s="653"/>
      <c r="FJ56" s="653"/>
      <c r="FK56" s="653"/>
      <c r="FL56" s="653"/>
      <c r="FM56" s="653"/>
      <c r="FN56" s="653"/>
      <c r="FO56" s="653"/>
      <c r="FP56" s="653"/>
      <c r="FQ56" s="653"/>
      <c r="FR56" s="653"/>
      <c r="FS56" s="653"/>
      <c r="FT56" s="653"/>
      <c r="FU56" s="653"/>
      <c r="FV56" s="653"/>
      <c r="FW56" s="653"/>
      <c r="FX56" s="653"/>
      <c r="FY56" s="653"/>
      <c r="FZ56" s="653"/>
      <c r="GA56" s="653"/>
      <c r="GB56" s="653"/>
      <c r="GC56" s="653"/>
      <c r="GD56" s="653"/>
      <c r="GE56" s="653"/>
      <c r="GF56" s="653"/>
      <c r="GG56" s="653"/>
      <c r="GH56" s="653"/>
      <c r="GI56" s="653"/>
      <c r="GJ56" s="653"/>
      <c r="GK56" s="653"/>
      <c r="GL56" s="653"/>
      <c r="GM56" s="653"/>
      <c r="GN56" s="653"/>
      <c r="GO56" s="653"/>
      <c r="GP56" s="653"/>
    </row>
    <row r="57" spans="1:198" s="167" customFormat="1">
      <c r="A57" s="397"/>
      <c r="B57" s="396"/>
      <c r="C57" s="347"/>
      <c r="D57" s="649"/>
      <c r="E57" s="988"/>
      <c r="F57" s="650"/>
      <c r="G57" s="651"/>
      <c r="H57" s="652"/>
      <c r="I57" s="653"/>
      <c r="J57" s="653"/>
      <c r="K57" s="653"/>
      <c r="L57" s="653"/>
      <c r="M57" s="653"/>
      <c r="N57" s="653"/>
      <c r="O57" s="653"/>
      <c r="P57" s="653"/>
      <c r="Q57" s="653"/>
      <c r="R57" s="653"/>
      <c r="S57" s="653"/>
      <c r="T57" s="653"/>
      <c r="U57" s="653"/>
      <c r="V57" s="653"/>
      <c r="W57" s="653"/>
      <c r="X57" s="653"/>
      <c r="Y57" s="653"/>
      <c r="Z57" s="653"/>
      <c r="AA57" s="653"/>
      <c r="AB57" s="653"/>
      <c r="AC57" s="653"/>
      <c r="AD57" s="653"/>
      <c r="AE57" s="653"/>
      <c r="AF57" s="653"/>
      <c r="AG57" s="653"/>
      <c r="AH57" s="653"/>
      <c r="AI57" s="653"/>
      <c r="AJ57" s="653"/>
      <c r="AK57" s="653"/>
      <c r="AL57" s="653"/>
      <c r="AM57" s="653"/>
      <c r="AN57" s="653"/>
      <c r="AO57" s="653"/>
      <c r="AP57" s="653"/>
      <c r="AQ57" s="653"/>
      <c r="AR57" s="653"/>
      <c r="AS57" s="653"/>
      <c r="AT57" s="653"/>
      <c r="AU57" s="653"/>
      <c r="AV57" s="653"/>
      <c r="AW57" s="653"/>
      <c r="AX57" s="653"/>
      <c r="AY57" s="653"/>
      <c r="AZ57" s="653"/>
      <c r="BA57" s="653"/>
      <c r="BB57" s="653"/>
      <c r="BC57" s="653"/>
      <c r="BD57" s="653"/>
      <c r="BE57" s="653"/>
      <c r="BF57" s="653"/>
      <c r="BG57" s="653"/>
      <c r="BH57" s="653"/>
      <c r="BI57" s="653"/>
      <c r="BJ57" s="653"/>
      <c r="BK57" s="653"/>
      <c r="BL57" s="653"/>
      <c r="BM57" s="653"/>
      <c r="BN57" s="653"/>
      <c r="BO57" s="653"/>
      <c r="BP57" s="653"/>
      <c r="BQ57" s="653"/>
      <c r="BR57" s="653"/>
      <c r="BS57" s="653"/>
      <c r="BT57" s="653"/>
      <c r="BU57" s="653"/>
      <c r="BV57" s="653"/>
      <c r="BW57" s="653"/>
      <c r="BX57" s="653"/>
      <c r="BY57" s="653"/>
      <c r="BZ57" s="653"/>
      <c r="CA57" s="653"/>
      <c r="CB57" s="653"/>
      <c r="CC57" s="653"/>
      <c r="CD57" s="653"/>
      <c r="CE57" s="653"/>
      <c r="CF57" s="653"/>
      <c r="CG57" s="653"/>
      <c r="CH57" s="653"/>
      <c r="CI57" s="653"/>
      <c r="CJ57" s="653"/>
      <c r="CK57" s="653"/>
      <c r="CL57" s="653"/>
      <c r="CM57" s="653"/>
      <c r="CN57" s="653"/>
      <c r="CO57" s="653"/>
      <c r="CP57" s="653"/>
      <c r="CQ57" s="653"/>
      <c r="CR57" s="653"/>
      <c r="CS57" s="653"/>
      <c r="CT57" s="653"/>
      <c r="CU57" s="653"/>
      <c r="CV57" s="653"/>
      <c r="CW57" s="653"/>
      <c r="CX57" s="653"/>
      <c r="CY57" s="653"/>
      <c r="CZ57" s="653"/>
      <c r="DA57" s="653"/>
      <c r="DB57" s="653"/>
      <c r="DC57" s="653"/>
      <c r="DD57" s="653"/>
      <c r="DE57" s="653"/>
      <c r="DF57" s="653"/>
      <c r="DG57" s="653"/>
      <c r="DH57" s="653"/>
      <c r="DI57" s="653"/>
      <c r="DJ57" s="653"/>
      <c r="DK57" s="653"/>
      <c r="DL57" s="653"/>
      <c r="DM57" s="653"/>
      <c r="DN57" s="653"/>
      <c r="DO57" s="653"/>
      <c r="DP57" s="653"/>
      <c r="DQ57" s="653"/>
      <c r="DR57" s="653"/>
      <c r="DS57" s="653"/>
      <c r="DT57" s="653"/>
      <c r="DU57" s="653"/>
      <c r="DV57" s="653"/>
      <c r="DW57" s="653"/>
      <c r="DX57" s="653"/>
      <c r="DY57" s="653"/>
      <c r="DZ57" s="653"/>
      <c r="EA57" s="653"/>
      <c r="EB57" s="653"/>
      <c r="EC57" s="653"/>
      <c r="ED57" s="653"/>
      <c r="EE57" s="653"/>
      <c r="EF57" s="653"/>
      <c r="EG57" s="653"/>
      <c r="EH57" s="653"/>
      <c r="EI57" s="653"/>
      <c r="EJ57" s="653"/>
      <c r="EK57" s="653"/>
      <c r="EL57" s="653"/>
      <c r="EM57" s="653"/>
      <c r="EN57" s="653"/>
      <c r="EO57" s="653"/>
      <c r="EP57" s="653"/>
      <c r="EQ57" s="653"/>
      <c r="ER57" s="653"/>
      <c r="ES57" s="653"/>
      <c r="ET57" s="653"/>
      <c r="EU57" s="653"/>
      <c r="EV57" s="653"/>
      <c r="EW57" s="653"/>
      <c r="EX57" s="653"/>
      <c r="EY57" s="653"/>
      <c r="EZ57" s="653"/>
      <c r="FA57" s="653"/>
      <c r="FB57" s="653"/>
      <c r="FC57" s="653"/>
      <c r="FD57" s="653"/>
      <c r="FE57" s="653"/>
      <c r="FF57" s="653"/>
      <c r="FG57" s="653"/>
      <c r="FH57" s="653"/>
      <c r="FI57" s="653"/>
      <c r="FJ57" s="653"/>
      <c r="FK57" s="653"/>
      <c r="FL57" s="653"/>
      <c r="FM57" s="653"/>
      <c r="FN57" s="653"/>
      <c r="FO57" s="653"/>
      <c r="FP57" s="653"/>
      <c r="FQ57" s="653"/>
      <c r="FR57" s="653"/>
      <c r="FS57" s="653"/>
      <c r="FT57" s="653"/>
      <c r="FU57" s="653"/>
      <c r="FV57" s="653"/>
      <c r="FW57" s="653"/>
      <c r="FX57" s="653"/>
      <c r="FY57" s="653"/>
      <c r="FZ57" s="653"/>
      <c r="GA57" s="653"/>
      <c r="GB57" s="653"/>
      <c r="GC57" s="653"/>
      <c r="GD57" s="653"/>
      <c r="GE57" s="653"/>
      <c r="GF57" s="653"/>
      <c r="GG57" s="653"/>
      <c r="GH57" s="653"/>
      <c r="GI57" s="653"/>
      <c r="GJ57" s="653"/>
      <c r="GK57" s="653"/>
      <c r="GL57" s="653"/>
      <c r="GM57" s="653"/>
      <c r="GN57" s="653"/>
      <c r="GO57" s="653"/>
      <c r="GP57" s="653"/>
    </row>
    <row r="58" spans="1:198" s="167" customFormat="1" ht="25.5" customHeight="1">
      <c r="A58" s="397" t="s">
        <v>187</v>
      </c>
      <c r="B58" s="396"/>
      <c r="C58" s="348" t="s">
        <v>206</v>
      </c>
      <c r="D58" s="649" t="s">
        <v>192</v>
      </c>
      <c r="E58" s="988"/>
      <c r="F58" s="650"/>
      <c r="G58" s="651"/>
      <c r="H58" s="652"/>
      <c r="I58" s="653"/>
      <c r="J58" s="653"/>
      <c r="K58" s="653"/>
      <c r="L58" s="653"/>
      <c r="M58" s="653"/>
      <c r="N58" s="653"/>
      <c r="O58" s="653"/>
      <c r="P58" s="653"/>
      <c r="Q58" s="653"/>
      <c r="R58" s="653"/>
      <c r="S58" s="653"/>
      <c r="T58" s="653"/>
      <c r="U58" s="653"/>
      <c r="V58" s="653"/>
      <c r="W58" s="653"/>
      <c r="X58" s="653"/>
      <c r="Y58" s="653"/>
      <c r="Z58" s="653"/>
      <c r="AA58" s="653"/>
      <c r="AB58" s="653"/>
      <c r="AC58" s="653"/>
      <c r="AD58" s="653"/>
      <c r="AE58" s="653"/>
      <c r="AF58" s="653"/>
      <c r="AG58" s="653"/>
      <c r="AH58" s="653"/>
      <c r="AI58" s="653"/>
      <c r="AJ58" s="653"/>
      <c r="AK58" s="653"/>
      <c r="AL58" s="653"/>
      <c r="AM58" s="653"/>
      <c r="AN58" s="653"/>
      <c r="AO58" s="653"/>
      <c r="AP58" s="653"/>
      <c r="AQ58" s="653"/>
      <c r="AR58" s="653"/>
      <c r="AS58" s="653"/>
      <c r="AT58" s="653"/>
      <c r="AU58" s="653"/>
      <c r="AV58" s="653"/>
      <c r="AW58" s="653"/>
      <c r="AX58" s="653"/>
      <c r="AY58" s="653"/>
      <c r="AZ58" s="653"/>
      <c r="BA58" s="653"/>
      <c r="BB58" s="653"/>
      <c r="BC58" s="653"/>
      <c r="BD58" s="653"/>
      <c r="BE58" s="653"/>
      <c r="BF58" s="653"/>
      <c r="BG58" s="653"/>
      <c r="BH58" s="653"/>
      <c r="BI58" s="653"/>
      <c r="BJ58" s="653"/>
      <c r="BK58" s="653"/>
      <c r="BL58" s="653"/>
      <c r="BM58" s="653"/>
      <c r="BN58" s="653"/>
      <c r="BO58" s="653"/>
      <c r="BP58" s="653"/>
      <c r="BQ58" s="653"/>
      <c r="BR58" s="653"/>
      <c r="BS58" s="653"/>
      <c r="BT58" s="653"/>
      <c r="BU58" s="653"/>
      <c r="BV58" s="653"/>
      <c r="BW58" s="653"/>
      <c r="BX58" s="653"/>
      <c r="BY58" s="653"/>
      <c r="BZ58" s="653"/>
      <c r="CA58" s="653"/>
      <c r="CB58" s="653"/>
      <c r="CC58" s="653"/>
      <c r="CD58" s="653"/>
      <c r="CE58" s="653"/>
      <c r="CF58" s="653"/>
      <c r="CG58" s="653"/>
      <c r="CH58" s="653"/>
      <c r="CI58" s="653"/>
      <c r="CJ58" s="653"/>
      <c r="CK58" s="653"/>
      <c r="CL58" s="653"/>
      <c r="CM58" s="653"/>
      <c r="CN58" s="653"/>
      <c r="CO58" s="653"/>
      <c r="CP58" s="653"/>
      <c r="CQ58" s="653"/>
      <c r="CR58" s="653"/>
      <c r="CS58" s="653"/>
      <c r="CT58" s="653"/>
      <c r="CU58" s="653"/>
      <c r="CV58" s="653"/>
      <c r="CW58" s="653"/>
      <c r="CX58" s="653"/>
      <c r="CY58" s="653"/>
      <c r="CZ58" s="653"/>
      <c r="DA58" s="653"/>
      <c r="DB58" s="653"/>
      <c r="DC58" s="653"/>
      <c r="DD58" s="653"/>
      <c r="DE58" s="653"/>
      <c r="DF58" s="653"/>
      <c r="DG58" s="653"/>
      <c r="DH58" s="653"/>
      <c r="DI58" s="653"/>
      <c r="DJ58" s="653"/>
      <c r="DK58" s="653"/>
      <c r="DL58" s="653"/>
      <c r="DM58" s="653"/>
      <c r="DN58" s="653"/>
      <c r="DO58" s="653"/>
      <c r="DP58" s="653"/>
      <c r="DQ58" s="653"/>
      <c r="DR58" s="653"/>
      <c r="DS58" s="653"/>
      <c r="DT58" s="653"/>
      <c r="DU58" s="653"/>
      <c r="DV58" s="653"/>
      <c r="DW58" s="653"/>
      <c r="DX58" s="653"/>
      <c r="DY58" s="653"/>
      <c r="DZ58" s="653"/>
      <c r="EA58" s="653"/>
      <c r="EB58" s="653"/>
      <c r="EC58" s="653"/>
      <c r="ED58" s="653"/>
      <c r="EE58" s="653"/>
      <c r="EF58" s="653"/>
      <c r="EG58" s="653"/>
      <c r="EH58" s="653"/>
      <c r="EI58" s="653"/>
      <c r="EJ58" s="653"/>
      <c r="EK58" s="653"/>
      <c r="EL58" s="653"/>
      <c r="EM58" s="653"/>
      <c r="EN58" s="653"/>
      <c r="EO58" s="653"/>
      <c r="EP58" s="653"/>
      <c r="EQ58" s="653"/>
      <c r="ER58" s="653"/>
      <c r="ES58" s="653"/>
      <c r="ET58" s="653"/>
      <c r="EU58" s="653"/>
      <c r="EV58" s="653"/>
      <c r="EW58" s="653"/>
      <c r="EX58" s="653"/>
      <c r="EY58" s="653"/>
      <c r="EZ58" s="653"/>
      <c r="FA58" s="653"/>
      <c r="FB58" s="653"/>
      <c r="FC58" s="653"/>
      <c r="FD58" s="653"/>
      <c r="FE58" s="653"/>
      <c r="FF58" s="653"/>
      <c r="FG58" s="653"/>
      <c r="FH58" s="653"/>
      <c r="FI58" s="653"/>
      <c r="FJ58" s="653"/>
      <c r="FK58" s="653"/>
      <c r="FL58" s="653"/>
      <c r="FM58" s="653"/>
      <c r="FN58" s="653"/>
      <c r="FO58" s="653"/>
      <c r="FP58" s="653"/>
      <c r="FQ58" s="653"/>
      <c r="FR58" s="653"/>
      <c r="FS58" s="653"/>
      <c r="FT58" s="653"/>
      <c r="FU58" s="653"/>
      <c r="FV58" s="653"/>
      <c r="FW58" s="653"/>
      <c r="FX58" s="653"/>
      <c r="FY58" s="653"/>
      <c r="FZ58" s="653"/>
      <c r="GA58" s="653"/>
      <c r="GB58" s="653"/>
      <c r="GC58" s="653"/>
      <c r="GD58" s="653"/>
      <c r="GE58" s="653"/>
      <c r="GF58" s="653"/>
      <c r="GG58" s="653"/>
      <c r="GH58" s="653"/>
      <c r="GI58" s="653"/>
      <c r="GJ58" s="653"/>
      <c r="GK58" s="653"/>
      <c r="GL58" s="653"/>
      <c r="GM58" s="653"/>
      <c r="GN58" s="653"/>
      <c r="GO58" s="653"/>
      <c r="GP58" s="653"/>
    </row>
    <row r="59" spans="1:198" s="167" customFormat="1" ht="25.5" customHeight="1">
      <c r="A59" s="397" t="s">
        <v>187</v>
      </c>
      <c r="B59" s="396">
        <v>6</v>
      </c>
      <c r="C59" s="347" t="s">
        <v>716</v>
      </c>
      <c r="D59" s="649" t="s">
        <v>11</v>
      </c>
      <c r="E59" s="988">
        <v>786</v>
      </c>
      <c r="F59" s="654"/>
      <c r="G59" s="651"/>
      <c r="H59" s="652"/>
      <c r="I59" s="653"/>
      <c r="J59" s="653"/>
      <c r="K59" s="653"/>
      <c r="L59" s="653"/>
      <c r="M59" s="653"/>
      <c r="N59" s="653"/>
      <c r="O59" s="653"/>
      <c r="P59" s="653"/>
      <c r="Q59" s="653"/>
      <c r="R59" s="653"/>
      <c r="S59" s="653"/>
      <c r="T59" s="653"/>
      <c r="U59" s="653"/>
      <c r="V59" s="653"/>
      <c r="W59" s="653"/>
      <c r="X59" s="653"/>
      <c r="Y59" s="653"/>
      <c r="Z59" s="653"/>
      <c r="AA59" s="653"/>
      <c r="AB59" s="653"/>
      <c r="AC59" s="653"/>
      <c r="AD59" s="653"/>
      <c r="AE59" s="653"/>
      <c r="AF59" s="653"/>
      <c r="AG59" s="653"/>
      <c r="AH59" s="653"/>
      <c r="AI59" s="653"/>
      <c r="AJ59" s="653"/>
      <c r="AK59" s="653"/>
      <c r="AL59" s="653"/>
      <c r="AM59" s="653"/>
      <c r="AN59" s="653"/>
      <c r="AO59" s="653"/>
      <c r="AP59" s="653"/>
      <c r="AQ59" s="653"/>
      <c r="AR59" s="653"/>
      <c r="AS59" s="653"/>
      <c r="AT59" s="653"/>
      <c r="AU59" s="653"/>
      <c r="AV59" s="653"/>
      <c r="AW59" s="653"/>
      <c r="AX59" s="653"/>
      <c r="AY59" s="653"/>
      <c r="AZ59" s="653"/>
      <c r="BA59" s="653"/>
      <c r="BB59" s="653"/>
      <c r="BC59" s="653"/>
      <c r="BD59" s="653"/>
      <c r="BE59" s="653"/>
      <c r="BF59" s="653"/>
      <c r="BG59" s="653"/>
      <c r="BH59" s="653"/>
      <c r="BI59" s="653"/>
      <c r="BJ59" s="653"/>
      <c r="BK59" s="653"/>
      <c r="BL59" s="653"/>
      <c r="BM59" s="653"/>
      <c r="BN59" s="653"/>
      <c r="BO59" s="653"/>
      <c r="BP59" s="653"/>
      <c r="BQ59" s="653"/>
      <c r="BR59" s="653"/>
      <c r="BS59" s="653"/>
      <c r="BT59" s="653"/>
      <c r="BU59" s="653"/>
      <c r="BV59" s="653"/>
      <c r="BW59" s="653"/>
      <c r="BX59" s="653"/>
      <c r="BY59" s="653"/>
      <c r="BZ59" s="653"/>
      <c r="CA59" s="653"/>
      <c r="CB59" s="653"/>
      <c r="CC59" s="653"/>
      <c r="CD59" s="653"/>
      <c r="CE59" s="653"/>
      <c r="CF59" s="653"/>
      <c r="CG59" s="653"/>
      <c r="CH59" s="653"/>
      <c r="CI59" s="653"/>
      <c r="CJ59" s="653"/>
      <c r="CK59" s="653"/>
      <c r="CL59" s="653"/>
      <c r="CM59" s="653"/>
      <c r="CN59" s="653"/>
      <c r="CO59" s="653"/>
      <c r="CP59" s="653"/>
      <c r="CQ59" s="653"/>
      <c r="CR59" s="653"/>
      <c r="CS59" s="653"/>
      <c r="CT59" s="653"/>
      <c r="CU59" s="653"/>
      <c r="CV59" s="653"/>
      <c r="CW59" s="653"/>
      <c r="CX59" s="653"/>
      <c r="CY59" s="653"/>
      <c r="CZ59" s="653"/>
      <c r="DA59" s="653"/>
      <c r="DB59" s="653"/>
      <c r="DC59" s="653"/>
      <c r="DD59" s="653"/>
      <c r="DE59" s="653"/>
      <c r="DF59" s="653"/>
      <c r="DG59" s="653"/>
      <c r="DH59" s="653"/>
      <c r="DI59" s="653"/>
      <c r="DJ59" s="653"/>
      <c r="DK59" s="653"/>
      <c r="DL59" s="653"/>
      <c r="DM59" s="653"/>
      <c r="DN59" s="653"/>
      <c r="DO59" s="653"/>
      <c r="DP59" s="653"/>
      <c r="DQ59" s="653"/>
      <c r="DR59" s="653"/>
      <c r="DS59" s="653"/>
      <c r="DT59" s="653"/>
      <c r="DU59" s="653"/>
      <c r="DV59" s="653"/>
      <c r="DW59" s="653"/>
      <c r="DX59" s="653"/>
      <c r="DY59" s="653"/>
      <c r="DZ59" s="653"/>
      <c r="EA59" s="653"/>
      <c r="EB59" s="653"/>
      <c r="EC59" s="653"/>
      <c r="ED59" s="653"/>
      <c r="EE59" s="653"/>
      <c r="EF59" s="653"/>
      <c r="EG59" s="653"/>
      <c r="EH59" s="653"/>
      <c r="EI59" s="653"/>
      <c r="EJ59" s="653"/>
      <c r="EK59" s="653"/>
      <c r="EL59" s="653"/>
      <c r="EM59" s="653"/>
      <c r="EN59" s="653"/>
      <c r="EO59" s="653"/>
      <c r="EP59" s="653"/>
      <c r="EQ59" s="653"/>
      <c r="ER59" s="653"/>
      <c r="ES59" s="653"/>
      <c r="ET59" s="653"/>
      <c r="EU59" s="653"/>
      <c r="EV59" s="653"/>
      <c r="EW59" s="653"/>
      <c r="EX59" s="653"/>
      <c r="EY59" s="653"/>
      <c r="EZ59" s="653"/>
      <c r="FA59" s="653"/>
      <c r="FB59" s="653"/>
      <c r="FC59" s="653"/>
      <c r="FD59" s="653"/>
      <c r="FE59" s="653"/>
      <c r="FF59" s="653"/>
      <c r="FG59" s="653"/>
      <c r="FH59" s="653"/>
      <c r="FI59" s="653"/>
      <c r="FJ59" s="653"/>
      <c r="FK59" s="653"/>
      <c r="FL59" s="653"/>
      <c r="FM59" s="653"/>
      <c r="FN59" s="653"/>
      <c r="FO59" s="653"/>
      <c r="FP59" s="653"/>
      <c r="FQ59" s="653"/>
      <c r="FR59" s="653"/>
      <c r="FS59" s="653"/>
      <c r="FT59" s="653"/>
      <c r="FU59" s="653"/>
      <c r="FV59" s="653"/>
      <c r="FW59" s="653"/>
      <c r="FX59" s="653"/>
      <c r="FY59" s="653"/>
      <c r="FZ59" s="653"/>
      <c r="GA59" s="653"/>
      <c r="GB59" s="653"/>
      <c r="GC59" s="653"/>
      <c r="GD59" s="653"/>
      <c r="GE59" s="653"/>
      <c r="GF59" s="653"/>
      <c r="GG59" s="653"/>
      <c r="GH59" s="653"/>
      <c r="GI59" s="653"/>
      <c r="GJ59" s="653"/>
      <c r="GK59" s="653"/>
      <c r="GL59" s="653"/>
      <c r="GM59" s="653"/>
      <c r="GN59" s="653"/>
      <c r="GO59" s="653"/>
      <c r="GP59" s="653"/>
    </row>
    <row r="60" spans="1:198" s="167" customFormat="1">
      <c r="A60" s="397"/>
      <c r="B60" s="396"/>
      <c r="C60" s="347"/>
      <c r="D60" s="649"/>
      <c r="E60" s="988"/>
      <c r="F60" s="650"/>
      <c r="G60" s="651"/>
      <c r="H60" s="652"/>
      <c r="I60" s="653"/>
      <c r="J60" s="653"/>
      <c r="K60" s="653"/>
      <c r="L60" s="653"/>
      <c r="M60" s="653"/>
      <c r="N60" s="653"/>
      <c r="O60" s="653"/>
      <c r="P60" s="653"/>
      <c r="Q60" s="653"/>
      <c r="R60" s="653"/>
      <c r="S60" s="653"/>
      <c r="T60" s="653"/>
      <c r="U60" s="653"/>
      <c r="V60" s="653"/>
      <c r="W60" s="653"/>
      <c r="X60" s="653"/>
      <c r="Y60" s="653"/>
      <c r="Z60" s="653"/>
      <c r="AA60" s="653"/>
      <c r="AB60" s="653"/>
      <c r="AC60" s="653"/>
      <c r="AD60" s="653"/>
      <c r="AE60" s="653"/>
      <c r="AF60" s="653"/>
      <c r="AG60" s="653"/>
      <c r="AH60" s="653"/>
      <c r="AI60" s="653"/>
      <c r="AJ60" s="653"/>
      <c r="AK60" s="653"/>
      <c r="AL60" s="653"/>
      <c r="AM60" s="653"/>
      <c r="AN60" s="653"/>
      <c r="AO60" s="653"/>
      <c r="AP60" s="653"/>
      <c r="AQ60" s="653"/>
      <c r="AR60" s="653"/>
      <c r="AS60" s="653"/>
      <c r="AT60" s="653"/>
      <c r="AU60" s="653"/>
      <c r="AV60" s="653"/>
      <c r="AW60" s="653"/>
      <c r="AX60" s="653"/>
      <c r="AY60" s="653"/>
      <c r="AZ60" s="653"/>
      <c r="BA60" s="653"/>
      <c r="BB60" s="653"/>
      <c r="BC60" s="653"/>
      <c r="BD60" s="653"/>
      <c r="BE60" s="653"/>
      <c r="BF60" s="653"/>
      <c r="BG60" s="653"/>
      <c r="BH60" s="653"/>
      <c r="BI60" s="653"/>
      <c r="BJ60" s="653"/>
      <c r="BK60" s="653"/>
      <c r="BL60" s="653"/>
      <c r="BM60" s="653"/>
      <c r="BN60" s="653"/>
      <c r="BO60" s="653"/>
      <c r="BP60" s="653"/>
      <c r="BQ60" s="653"/>
      <c r="BR60" s="653"/>
      <c r="BS60" s="653"/>
      <c r="BT60" s="653"/>
      <c r="BU60" s="653"/>
      <c r="BV60" s="653"/>
      <c r="BW60" s="653"/>
      <c r="BX60" s="653"/>
      <c r="BY60" s="653"/>
      <c r="BZ60" s="653"/>
      <c r="CA60" s="653"/>
      <c r="CB60" s="653"/>
      <c r="CC60" s="653"/>
      <c r="CD60" s="653"/>
      <c r="CE60" s="653"/>
      <c r="CF60" s="653"/>
      <c r="CG60" s="653"/>
      <c r="CH60" s="653"/>
      <c r="CI60" s="653"/>
      <c r="CJ60" s="653"/>
      <c r="CK60" s="653"/>
      <c r="CL60" s="653"/>
      <c r="CM60" s="653"/>
      <c r="CN60" s="653"/>
      <c r="CO60" s="653"/>
      <c r="CP60" s="653"/>
      <c r="CQ60" s="653"/>
      <c r="CR60" s="653"/>
      <c r="CS60" s="653"/>
      <c r="CT60" s="653"/>
      <c r="CU60" s="653"/>
      <c r="CV60" s="653"/>
      <c r="CW60" s="653"/>
      <c r="CX60" s="653"/>
      <c r="CY60" s="653"/>
      <c r="CZ60" s="653"/>
      <c r="DA60" s="653"/>
      <c r="DB60" s="653"/>
      <c r="DC60" s="653"/>
      <c r="DD60" s="653"/>
      <c r="DE60" s="653"/>
      <c r="DF60" s="653"/>
      <c r="DG60" s="653"/>
      <c r="DH60" s="653"/>
      <c r="DI60" s="653"/>
      <c r="DJ60" s="653"/>
      <c r="DK60" s="653"/>
      <c r="DL60" s="653"/>
      <c r="DM60" s="653"/>
      <c r="DN60" s="653"/>
      <c r="DO60" s="653"/>
      <c r="DP60" s="653"/>
      <c r="DQ60" s="653"/>
      <c r="DR60" s="653"/>
      <c r="DS60" s="653"/>
      <c r="DT60" s="653"/>
      <c r="DU60" s="653"/>
      <c r="DV60" s="653"/>
      <c r="DW60" s="653"/>
      <c r="DX60" s="653"/>
      <c r="DY60" s="653"/>
      <c r="DZ60" s="653"/>
      <c r="EA60" s="653"/>
      <c r="EB60" s="653"/>
      <c r="EC60" s="653"/>
      <c r="ED60" s="653"/>
      <c r="EE60" s="653"/>
      <c r="EF60" s="653"/>
      <c r="EG60" s="653"/>
      <c r="EH60" s="653"/>
      <c r="EI60" s="653"/>
      <c r="EJ60" s="653"/>
      <c r="EK60" s="653"/>
      <c r="EL60" s="653"/>
      <c r="EM60" s="653"/>
      <c r="EN60" s="653"/>
      <c r="EO60" s="653"/>
      <c r="EP60" s="653"/>
      <c r="EQ60" s="653"/>
      <c r="ER60" s="653"/>
      <c r="ES60" s="653"/>
      <c r="ET60" s="653"/>
      <c r="EU60" s="653"/>
      <c r="EV60" s="653"/>
      <c r="EW60" s="653"/>
      <c r="EX60" s="653"/>
      <c r="EY60" s="653"/>
      <c r="EZ60" s="653"/>
      <c r="FA60" s="653"/>
      <c r="FB60" s="653"/>
      <c r="FC60" s="653"/>
      <c r="FD60" s="653"/>
      <c r="FE60" s="653"/>
      <c r="FF60" s="653"/>
      <c r="FG60" s="653"/>
      <c r="FH60" s="653"/>
      <c r="FI60" s="653"/>
      <c r="FJ60" s="653"/>
      <c r="FK60" s="653"/>
      <c r="FL60" s="653"/>
      <c r="FM60" s="653"/>
      <c r="FN60" s="653"/>
      <c r="FO60" s="653"/>
      <c r="FP60" s="653"/>
      <c r="FQ60" s="653"/>
      <c r="FR60" s="653"/>
      <c r="FS60" s="653"/>
      <c r="FT60" s="653"/>
      <c r="FU60" s="653"/>
      <c r="FV60" s="653"/>
      <c r="FW60" s="653"/>
      <c r="FX60" s="653"/>
      <c r="FY60" s="653"/>
      <c r="FZ60" s="653"/>
      <c r="GA60" s="653"/>
      <c r="GB60" s="653"/>
      <c r="GC60" s="653"/>
      <c r="GD60" s="653"/>
      <c r="GE60" s="653"/>
      <c r="GF60" s="653"/>
      <c r="GG60" s="653"/>
      <c r="GH60" s="653"/>
      <c r="GI60" s="653"/>
      <c r="GJ60" s="653"/>
      <c r="GK60" s="653"/>
      <c r="GL60" s="653"/>
      <c r="GM60" s="653"/>
      <c r="GN60" s="653"/>
      <c r="GO60" s="653"/>
      <c r="GP60" s="653"/>
    </row>
    <row r="61" spans="1:198" s="167" customFormat="1" ht="25.5" customHeight="1">
      <c r="A61" s="397" t="s">
        <v>187</v>
      </c>
      <c r="B61" s="396"/>
      <c r="C61" s="345" t="s">
        <v>209</v>
      </c>
      <c r="D61" s="649" t="s">
        <v>192</v>
      </c>
      <c r="E61" s="988"/>
      <c r="F61" s="650"/>
      <c r="G61" s="651"/>
      <c r="H61" s="652"/>
      <c r="I61" s="653"/>
      <c r="J61" s="653"/>
      <c r="K61" s="653"/>
      <c r="L61" s="653"/>
      <c r="M61" s="653"/>
      <c r="N61" s="653"/>
      <c r="O61" s="653"/>
      <c r="P61" s="653"/>
      <c r="Q61" s="653"/>
      <c r="R61" s="653"/>
      <c r="S61" s="653"/>
      <c r="T61" s="653"/>
      <c r="U61" s="653"/>
      <c r="V61" s="653"/>
      <c r="W61" s="653"/>
      <c r="X61" s="653"/>
      <c r="Y61" s="653"/>
      <c r="Z61" s="653"/>
      <c r="AA61" s="653"/>
      <c r="AB61" s="653"/>
      <c r="AC61" s="653"/>
      <c r="AD61" s="653"/>
      <c r="AE61" s="653"/>
      <c r="AF61" s="653"/>
      <c r="AG61" s="653"/>
      <c r="AH61" s="653"/>
      <c r="AI61" s="653"/>
      <c r="AJ61" s="653"/>
      <c r="AK61" s="653"/>
      <c r="AL61" s="653"/>
      <c r="AM61" s="653"/>
      <c r="AN61" s="653"/>
      <c r="AO61" s="653"/>
      <c r="AP61" s="653"/>
      <c r="AQ61" s="653"/>
      <c r="AR61" s="653"/>
      <c r="AS61" s="653"/>
      <c r="AT61" s="653"/>
      <c r="AU61" s="653"/>
      <c r="AV61" s="653"/>
      <c r="AW61" s="653"/>
      <c r="AX61" s="653"/>
      <c r="AY61" s="653"/>
      <c r="AZ61" s="653"/>
      <c r="BA61" s="653"/>
      <c r="BB61" s="653"/>
      <c r="BC61" s="653"/>
      <c r="BD61" s="653"/>
      <c r="BE61" s="653"/>
      <c r="BF61" s="653"/>
      <c r="BG61" s="653"/>
      <c r="BH61" s="653"/>
      <c r="BI61" s="653"/>
      <c r="BJ61" s="653"/>
      <c r="BK61" s="653"/>
      <c r="BL61" s="653"/>
      <c r="BM61" s="653"/>
      <c r="BN61" s="653"/>
      <c r="BO61" s="653"/>
      <c r="BP61" s="653"/>
      <c r="BQ61" s="653"/>
      <c r="BR61" s="653"/>
      <c r="BS61" s="653"/>
      <c r="BT61" s="653"/>
      <c r="BU61" s="653"/>
      <c r="BV61" s="653"/>
      <c r="BW61" s="653"/>
      <c r="BX61" s="653"/>
      <c r="BY61" s="653"/>
      <c r="BZ61" s="653"/>
      <c r="CA61" s="653"/>
      <c r="CB61" s="653"/>
      <c r="CC61" s="653"/>
      <c r="CD61" s="653"/>
      <c r="CE61" s="653"/>
      <c r="CF61" s="653"/>
      <c r="CG61" s="653"/>
      <c r="CH61" s="653"/>
      <c r="CI61" s="653"/>
      <c r="CJ61" s="653"/>
      <c r="CK61" s="653"/>
      <c r="CL61" s="653"/>
      <c r="CM61" s="653"/>
      <c r="CN61" s="653"/>
      <c r="CO61" s="653"/>
      <c r="CP61" s="653"/>
      <c r="CQ61" s="653"/>
      <c r="CR61" s="653"/>
      <c r="CS61" s="653"/>
      <c r="CT61" s="653"/>
      <c r="CU61" s="653"/>
      <c r="CV61" s="653"/>
      <c r="CW61" s="653"/>
      <c r="CX61" s="653"/>
      <c r="CY61" s="653"/>
      <c r="CZ61" s="653"/>
      <c r="DA61" s="653"/>
      <c r="DB61" s="653"/>
      <c r="DC61" s="653"/>
      <c r="DD61" s="653"/>
      <c r="DE61" s="653"/>
      <c r="DF61" s="653"/>
      <c r="DG61" s="653"/>
      <c r="DH61" s="653"/>
      <c r="DI61" s="653"/>
      <c r="DJ61" s="653"/>
      <c r="DK61" s="653"/>
      <c r="DL61" s="653"/>
      <c r="DM61" s="653"/>
      <c r="DN61" s="653"/>
      <c r="DO61" s="653"/>
      <c r="DP61" s="653"/>
      <c r="DQ61" s="653"/>
      <c r="DR61" s="653"/>
      <c r="DS61" s="653"/>
      <c r="DT61" s="653"/>
      <c r="DU61" s="653"/>
      <c r="DV61" s="653"/>
      <c r="DW61" s="653"/>
      <c r="DX61" s="653"/>
      <c r="DY61" s="653"/>
      <c r="DZ61" s="653"/>
      <c r="EA61" s="653"/>
      <c r="EB61" s="653"/>
      <c r="EC61" s="653"/>
      <c r="ED61" s="653"/>
      <c r="EE61" s="653"/>
      <c r="EF61" s="653"/>
      <c r="EG61" s="653"/>
      <c r="EH61" s="653"/>
      <c r="EI61" s="653"/>
      <c r="EJ61" s="653"/>
      <c r="EK61" s="653"/>
      <c r="EL61" s="653"/>
      <c r="EM61" s="653"/>
      <c r="EN61" s="653"/>
      <c r="EO61" s="653"/>
      <c r="EP61" s="653"/>
      <c r="EQ61" s="653"/>
      <c r="ER61" s="653"/>
      <c r="ES61" s="653"/>
      <c r="ET61" s="653"/>
      <c r="EU61" s="653"/>
      <c r="EV61" s="653"/>
      <c r="EW61" s="653"/>
      <c r="EX61" s="653"/>
      <c r="EY61" s="653"/>
      <c r="EZ61" s="653"/>
      <c r="FA61" s="653"/>
      <c r="FB61" s="653"/>
      <c r="FC61" s="653"/>
      <c r="FD61" s="653"/>
      <c r="FE61" s="653"/>
      <c r="FF61" s="653"/>
      <c r="FG61" s="653"/>
      <c r="FH61" s="653"/>
      <c r="FI61" s="653"/>
      <c r="FJ61" s="653"/>
      <c r="FK61" s="653"/>
      <c r="FL61" s="653"/>
      <c r="FM61" s="653"/>
      <c r="FN61" s="653"/>
      <c r="FO61" s="653"/>
      <c r="FP61" s="653"/>
      <c r="FQ61" s="653"/>
      <c r="FR61" s="653"/>
      <c r="FS61" s="653"/>
      <c r="FT61" s="653"/>
      <c r="FU61" s="653"/>
      <c r="FV61" s="653"/>
      <c r="FW61" s="653"/>
      <c r="FX61" s="653"/>
      <c r="FY61" s="653"/>
      <c r="FZ61" s="653"/>
      <c r="GA61" s="653"/>
      <c r="GB61" s="653"/>
      <c r="GC61" s="653"/>
      <c r="GD61" s="653"/>
      <c r="GE61" s="653"/>
      <c r="GF61" s="653"/>
      <c r="GG61" s="653"/>
      <c r="GH61" s="653"/>
      <c r="GI61" s="653"/>
      <c r="GJ61" s="653"/>
      <c r="GK61" s="653"/>
      <c r="GL61" s="653"/>
      <c r="GM61" s="653"/>
      <c r="GN61" s="653"/>
      <c r="GO61" s="653"/>
      <c r="GP61" s="653"/>
    </row>
    <row r="62" spans="1:198" s="167" customFormat="1" ht="76.5" customHeight="1">
      <c r="A62" s="397" t="s">
        <v>187</v>
      </c>
      <c r="B62" s="396"/>
      <c r="C62" s="349" t="s">
        <v>698</v>
      </c>
      <c r="D62" s="855" t="s">
        <v>192</v>
      </c>
      <c r="E62" s="988"/>
      <c r="F62" s="650"/>
      <c r="G62" s="651"/>
      <c r="H62" s="652"/>
      <c r="I62" s="653"/>
      <c r="J62" s="653"/>
      <c r="K62" s="653"/>
      <c r="L62" s="653"/>
      <c r="M62" s="653"/>
      <c r="N62" s="653"/>
      <c r="O62" s="653"/>
      <c r="P62" s="653"/>
      <c r="Q62" s="653"/>
      <c r="R62" s="653"/>
      <c r="S62" s="653"/>
      <c r="T62" s="653"/>
      <c r="U62" s="653"/>
      <c r="V62" s="653"/>
      <c r="W62" s="653"/>
      <c r="X62" s="653"/>
      <c r="Y62" s="653"/>
      <c r="Z62" s="653"/>
      <c r="AA62" s="653"/>
      <c r="AB62" s="653"/>
      <c r="AC62" s="653"/>
      <c r="AD62" s="653"/>
      <c r="AE62" s="653"/>
      <c r="AF62" s="653"/>
      <c r="AG62" s="653"/>
      <c r="AH62" s="653"/>
      <c r="AI62" s="653"/>
      <c r="AJ62" s="653"/>
      <c r="AK62" s="653"/>
      <c r="AL62" s="653"/>
      <c r="AM62" s="653"/>
      <c r="AN62" s="653"/>
      <c r="AO62" s="653"/>
      <c r="AP62" s="653"/>
      <c r="AQ62" s="653"/>
      <c r="AR62" s="653"/>
      <c r="AS62" s="653"/>
      <c r="AT62" s="653"/>
      <c r="AU62" s="653"/>
      <c r="AV62" s="653"/>
      <c r="AW62" s="653"/>
      <c r="AX62" s="653"/>
      <c r="AY62" s="653"/>
      <c r="AZ62" s="653"/>
      <c r="BA62" s="653"/>
      <c r="BB62" s="653"/>
      <c r="BC62" s="653"/>
      <c r="BD62" s="653"/>
      <c r="BE62" s="653"/>
      <c r="BF62" s="653"/>
      <c r="BG62" s="653"/>
      <c r="BH62" s="653"/>
      <c r="BI62" s="653"/>
      <c r="BJ62" s="653"/>
      <c r="BK62" s="653"/>
      <c r="BL62" s="653"/>
      <c r="BM62" s="653"/>
      <c r="BN62" s="653"/>
      <c r="BO62" s="653"/>
      <c r="BP62" s="653"/>
      <c r="BQ62" s="653"/>
      <c r="BR62" s="653"/>
      <c r="BS62" s="653"/>
      <c r="BT62" s="653"/>
      <c r="BU62" s="653"/>
      <c r="BV62" s="653"/>
      <c r="BW62" s="653"/>
      <c r="BX62" s="653"/>
      <c r="BY62" s="653"/>
      <c r="BZ62" s="653"/>
      <c r="CA62" s="653"/>
      <c r="CB62" s="653"/>
      <c r="CC62" s="653"/>
      <c r="CD62" s="653"/>
      <c r="CE62" s="653"/>
      <c r="CF62" s="653"/>
      <c r="CG62" s="653"/>
      <c r="CH62" s="653"/>
      <c r="CI62" s="653"/>
      <c r="CJ62" s="653"/>
      <c r="CK62" s="653"/>
      <c r="CL62" s="653"/>
      <c r="CM62" s="653"/>
      <c r="CN62" s="653"/>
      <c r="CO62" s="653"/>
      <c r="CP62" s="653"/>
      <c r="CQ62" s="653"/>
      <c r="CR62" s="653"/>
      <c r="CS62" s="653"/>
      <c r="CT62" s="653"/>
      <c r="CU62" s="653"/>
      <c r="CV62" s="653"/>
      <c r="CW62" s="653"/>
      <c r="CX62" s="653"/>
      <c r="CY62" s="653"/>
      <c r="CZ62" s="653"/>
      <c r="DA62" s="653"/>
      <c r="DB62" s="653"/>
      <c r="DC62" s="653"/>
      <c r="DD62" s="653"/>
      <c r="DE62" s="653"/>
      <c r="DF62" s="653"/>
      <c r="DG62" s="653"/>
      <c r="DH62" s="653"/>
      <c r="DI62" s="653"/>
      <c r="DJ62" s="653"/>
      <c r="DK62" s="653"/>
      <c r="DL62" s="653"/>
      <c r="DM62" s="653"/>
      <c r="DN62" s="653"/>
      <c r="DO62" s="653"/>
      <c r="DP62" s="653"/>
      <c r="DQ62" s="653"/>
      <c r="DR62" s="653"/>
      <c r="DS62" s="653"/>
      <c r="DT62" s="653"/>
      <c r="DU62" s="653"/>
      <c r="DV62" s="653"/>
      <c r="DW62" s="653"/>
      <c r="DX62" s="653"/>
      <c r="DY62" s="653"/>
      <c r="DZ62" s="653"/>
      <c r="EA62" s="653"/>
      <c r="EB62" s="653"/>
      <c r="EC62" s="653"/>
      <c r="ED62" s="653"/>
      <c r="EE62" s="653"/>
      <c r="EF62" s="653"/>
      <c r="EG62" s="653"/>
      <c r="EH62" s="653"/>
      <c r="EI62" s="653"/>
      <c r="EJ62" s="653"/>
      <c r="EK62" s="653"/>
      <c r="EL62" s="653"/>
      <c r="EM62" s="653"/>
      <c r="EN62" s="653"/>
      <c r="EO62" s="653"/>
      <c r="EP62" s="653"/>
      <c r="EQ62" s="653"/>
      <c r="ER62" s="653"/>
      <c r="ES62" s="653"/>
      <c r="ET62" s="653"/>
      <c r="EU62" s="653"/>
      <c r="EV62" s="653"/>
      <c r="EW62" s="653"/>
      <c r="EX62" s="653"/>
      <c r="EY62" s="653"/>
      <c r="EZ62" s="653"/>
      <c r="FA62" s="653"/>
      <c r="FB62" s="653"/>
      <c r="FC62" s="653"/>
      <c r="FD62" s="653"/>
      <c r="FE62" s="653"/>
      <c r="FF62" s="653"/>
      <c r="FG62" s="653"/>
      <c r="FH62" s="653"/>
      <c r="FI62" s="653"/>
      <c r="FJ62" s="653"/>
      <c r="FK62" s="653"/>
      <c r="FL62" s="653"/>
      <c r="FM62" s="653"/>
      <c r="FN62" s="653"/>
      <c r="FO62" s="653"/>
      <c r="FP62" s="653"/>
      <c r="FQ62" s="653"/>
      <c r="FR62" s="653"/>
      <c r="FS62" s="653"/>
      <c r="FT62" s="653"/>
      <c r="FU62" s="653"/>
      <c r="FV62" s="653"/>
      <c r="FW62" s="653"/>
      <c r="FX62" s="653"/>
      <c r="FY62" s="653"/>
      <c r="FZ62" s="653"/>
      <c r="GA62" s="653"/>
      <c r="GB62" s="653"/>
      <c r="GC62" s="653"/>
      <c r="GD62" s="653"/>
      <c r="GE62" s="653"/>
      <c r="GF62" s="653"/>
      <c r="GG62" s="653"/>
      <c r="GH62" s="653"/>
      <c r="GI62" s="653"/>
      <c r="GJ62" s="653"/>
      <c r="GK62" s="653"/>
      <c r="GL62" s="653"/>
      <c r="GM62" s="653"/>
      <c r="GN62" s="653"/>
      <c r="GO62" s="653"/>
      <c r="GP62" s="653"/>
    </row>
    <row r="63" spans="1:198" s="167" customFormat="1" ht="25.5" customHeight="1">
      <c r="A63" s="397" t="s">
        <v>187</v>
      </c>
      <c r="B63" s="396">
        <v>7</v>
      </c>
      <c r="C63" s="350" t="s">
        <v>726</v>
      </c>
      <c r="D63" s="855" t="s">
        <v>11</v>
      </c>
      <c r="E63" s="988">
        <v>7429</v>
      </c>
      <c r="F63" s="654"/>
      <c r="G63" s="651"/>
      <c r="H63" s="652"/>
      <c r="I63" s="653"/>
      <c r="J63" s="653"/>
      <c r="K63" s="653"/>
      <c r="L63" s="653"/>
      <c r="M63" s="653"/>
      <c r="N63" s="653"/>
      <c r="O63" s="653"/>
      <c r="P63" s="653"/>
      <c r="Q63" s="653"/>
      <c r="R63" s="653"/>
      <c r="S63" s="653"/>
      <c r="T63" s="653"/>
      <c r="U63" s="653"/>
      <c r="V63" s="653"/>
      <c r="W63" s="653"/>
      <c r="X63" s="653"/>
      <c r="Y63" s="653"/>
      <c r="Z63" s="653"/>
      <c r="AA63" s="653"/>
      <c r="AB63" s="653"/>
      <c r="AC63" s="653"/>
      <c r="AD63" s="653"/>
      <c r="AE63" s="653"/>
      <c r="AF63" s="653"/>
      <c r="AG63" s="653"/>
      <c r="AH63" s="653"/>
      <c r="AI63" s="653"/>
      <c r="AJ63" s="653"/>
      <c r="AK63" s="653"/>
      <c r="AL63" s="653"/>
      <c r="AM63" s="653"/>
      <c r="AN63" s="653"/>
      <c r="AO63" s="653"/>
      <c r="AP63" s="653"/>
      <c r="AQ63" s="653"/>
      <c r="AR63" s="653"/>
      <c r="AS63" s="653"/>
      <c r="AT63" s="653"/>
      <c r="AU63" s="653"/>
      <c r="AV63" s="653"/>
      <c r="AW63" s="653"/>
      <c r="AX63" s="653"/>
      <c r="AY63" s="653"/>
      <c r="AZ63" s="653"/>
      <c r="BA63" s="653"/>
      <c r="BB63" s="653"/>
      <c r="BC63" s="653"/>
      <c r="BD63" s="653"/>
      <c r="BE63" s="653"/>
      <c r="BF63" s="653"/>
      <c r="BG63" s="653"/>
      <c r="BH63" s="653"/>
      <c r="BI63" s="653"/>
      <c r="BJ63" s="653"/>
      <c r="BK63" s="653"/>
      <c r="BL63" s="653"/>
      <c r="BM63" s="653"/>
      <c r="BN63" s="653"/>
      <c r="BO63" s="653"/>
      <c r="BP63" s="653"/>
      <c r="BQ63" s="653"/>
      <c r="BR63" s="653"/>
      <c r="BS63" s="653"/>
      <c r="BT63" s="653"/>
      <c r="BU63" s="653"/>
      <c r="BV63" s="653"/>
      <c r="BW63" s="653"/>
      <c r="BX63" s="653"/>
      <c r="BY63" s="653"/>
      <c r="BZ63" s="653"/>
      <c r="CA63" s="653"/>
      <c r="CB63" s="653"/>
      <c r="CC63" s="653"/>
      <c r="CD63" s="653"/>
      <c r="CE63" s="653"/>
      <c r="CF63" s="653"/>
      <c r="CG63" s="653"/>
      <c r="CH63" s="653"/>
      <c r="CI63" s="653"/>
      <c r="CJ63" s="653"/>
      <c r="CK63" s="653"/>
      <c r="CL63" s="653"/>
      <c r="CM63" s="653"/>
      <c r="CN63" s="653"/>
      <c r="CO63" s="653"/>
      <c r="CP63" s="653"/>
      <c r="CQ63" s="653"/>
      <c r="CR63" s="653"/>
      <c r="CS63" s="653"/>
      <c r="CT63" s="653"/>
      <c r="CU63" s="653"/>
      <c r="CV63" s="653"/>
      <c r="CW63" s="653"/>
      <c r="CX63" s="653"/>
      <c r="CY63" s="653"/>
      <c r="CZ63" s="653"/>
      <c r="DA63" s="653"/>
      <c r="DB63" s="653"/>
      <c r="DC63" s="653"/>
      <c r="DD63" s="653"/>
      <c r="DE63" s="653"/>
      <c r="DF63" s="653"/>
      <c r="DG63" s="653"/>
      <c r="DH63" s="653"/>
      <c r="DI63" s="653"/>
      <c r="DJ63" s="653"/>
      <c r="DK63" s="653"/>
      <c r="DL63" s="653"/>
      <c r="DM63" s="653"/>
      <c r="DN63" s="653"/>
      <c r="DO63" s="653"/>
      <c r="DP63" s="653"/>
      <c r="DQ63" s="653"/>
      <c r="DR63" s="653"/>
      <c r="DS63" s="653"/>
      <c r="DT63" s="653"/>
      <c r="DU63" s="653"/>
      <c r="DV63" s="653"/>
      <c r="DW63" s="653"/>
      <c r="DX63" s="653"/>
      <c r="DY63" s="653"/>
      <c r="DZ63" s="653"/>
      <c r="EA63" s="653"/>
      <c r="EB63" s="653"/>
      <c r="EC63" s="653"/>
      <c r="ED63" s="653"/>
      <c r="EE63" s="653"/>
      <c r="EF63" s="653"/>
      <c r="EG63" s="653"/>
      <c r="EH63" s="653"/>
      <c r="EI63" s="653"/>
      <c r="EJ63" s="653"/>
      <c r="EK63" s="653"/>
      <c r="EL63" s="653"/>
      <c r="EM63" s="653"/>
      <c r="EN63" s="653"/>
      <c r="EO63" s="653"/>
      <c r="EP63" s="653"/>
      <c r="EQ63" s="653"/>
      <c r="ER63" s="653"/>
      <c r="ES63" s="653"/>
      <c r="ET63" s="653"/>
      <c r="EU63" s="653"/>
      <c r="EV63" s="653"/>
      <c r="EW63" s="653"/>
      <c r="EX63" s="653"/>
      <c r="EY63" s="653"/>
      <c r="EZ63" s="653"/>
      <c r="FA63" s="653"/>
      <c r="FB63" s="653"/>
      <c r="FC63" s="653"/>
      <c r="FD63" s="653"/>
      <c r="FE63" s="653"/>
      <c r="FF63" s="653"/>
      <c r="FG63" s="653"/>
      <c r="FH63" s="653"/>
      <c r="FI63" s="653"/>
      <c r="FJ63" s="653"/>
      <c r="FK63" s="653"/>
      <c r="FL63" s="653"/>
      <c r="FM63" s="653"/>
      <c r="FN63" s="653"/>
      <c r="FO63" s="653"/>
      <c r="FP63" s="653"/>
      <c r="FQ63" s="653"/>
      <c r="FR63" s="653"/>
      <c r="FS63" s="653"/>
      <c r="FT63" s="653"/>
      <c r="FU63" s="653"/>
      <c r="FV63" s="653"/>
      <c r="FW63" s="653"/>
      <c r="FX63" s="653"/>
      <c r="FY63" s="653"/>
      <c r="FZ63" s="653"/>
      <c r="GA63" s="653"/>
      <c r="GB63" s="653"/>
      <c r="GC63" s="653"/>
      <c r="GD63" s="653"/>
      <c r="GE63" s="653"/>
      <c r="GF63" s="653"/>
      <c r="GG63" s="653"/>
      <c r="GH63" s="653"/>
      <c r="GI63" s="653"/>
      <c r="GJ63" s="653"/>
      <c r="GK63" s="653"/>
      <c r="GL63" s="653"/>
      <c r="GM63" s="653"/>
      <c r="GN63" s="653"/>
      <c r="GO63" s="653"/>
      <c r="GP63" s="653"/>
    </row>
    <row r="64" spans="1:198" s="167" customFormat="1">
      <c r="A64" s="397"/>
      <c r="B64" s="396"/>
      <c r="C64" s="350"/>
      <c r="D64" s="855"/>
      <c r="E64" s="988"/>
      <c r="F64" s="650"/>
      <c r="G64" s="651"/>
      <c r="H64" s="652"/>
      <c r="I64" s="653"/>
      <c r="J64" s="653"/>
      <c r="K64" s="653"/>
      <c r="L64" s="653"/>
      <c r="M64" s="653"/>
      <c r="N64" s="653"/>
      <c r="O64" s="653"/>
      <c r="P64" s="653"/>
      <c r="Q64" s="653"/>
      <c r="R64" s="653"/>
      <c r="S64" s="653"/>
      <c r="T64" s="653"/>
      <c r="U64" s="653"/>
      <c r="V64" s="653"/>
      <c r="W64" s="653"/>
      <c r="X64" s="653"/>
      <c r="Y64" s="653"/>
      <c r="Z64" s="653"/>
      <c r="AA64" s="653"/>
      <c r="AB64" s="653"/>
      <c r="AC64" s="653"/>
      <c r="AD64" s="653"/>
      <c r="AE64" s="653"/>
      <c r="AF64" s="653"/>
      <c r="AG64" s="653"/>
      <c r="AH64" s="653"/>
      <c r="AI64" s="653"/>
      <c r="AJ64" s="653"/>
      <c r="AK64" s="653"/>
      <c r="AL64" s="653"/>
      <c r="AM64" s="653"/>
      <c r="AN64" s="653"/>
      <c r="AO64" s="653"/>
      <c r="AP64" s="653"/>
      <c r="AQ64" s="653"/>
      <c r="AR64" s="653"/>
      <c r="AS64" s="653"/>
      <c r="AT64" s="653"/>
      <c r="AU64" s="653"/>
      <c r="AV64" s="653"/>
      <c r="AW64" s="653"/>
      <c r="AX64" s="653"/>
      <c r="AY64" s="653"/>
      <c r="AZ64" s="653"/>
      <c r="BA64" s="653"/>
      <c r="BB64" s="653"/>
      <c r="BC64" s="653"/>
      <c r="BD64" s="653"/>
      <c r="BE64" s="653"/>
      <c r="BF64" s="653"/>
      <c r="BG64" s="653"/>
      <c r="BH64" s="653"/>
      <c r="BI64" s="653"/>
      <c r="BJ64" s="653"/>
      <c r="BK64" s="653"/>
      <c r="BL64" s="653"/>
      <c r="BM64" s="653"/>
      <c r="BN64" s="653"/>
      <c r="BO64" s="653"/>
      <c r="BP64" s="653"/>
      <c r="BQ64" s="653"/>
      <c r="BR64" s="653"/>
      <c r="BS64" s="653"/>
      <c r="BT64" s="653"/>
      <c r="BU64" s="653"/>
      <c r="BV64" s="653"/>
      <c r="BW64" s="653"/>
      <c r="BX64" s="653"/>
      <c r="BY64" s="653"/>
      <c r="BZ64" s="653"/>
      <c r="CA64" s="653"/>
      <c r="CB64" s="653"/>
      <c r="CC64" s="653"/>
      <c r="CD64" s="653"/>
      <c r="CE64" s="653"/>
      <c r="CF64" s="653"/>
      <c r="CG64" s="653"/>
      <c r="CH64" s="653"/>
      <c r="CI64" s="653"/>
      <c r="CJ64" s="653"/>
      <c r="CK64" s="653"/>
      <c r="CL64" s="653"/>
      <c r="CM64" s="653"/>
      <c r="CN64" s="653"/>
      <c r="CO64" s="653"/>
      <c r="CP64" s="653"/>
      <c r="CQ64" s="653"/>
      <c r="CR64" s="653"/>
      <c r="CS64" s="653"/>
      <c r="CT64" s="653"/>
      <c r="CU64" s="653"/>
      <c r="CV64" s="653"/>
      <c r="CW64" s="653"/>
      <c r="CX64" s="653"/>
      <c r="CY64" s="653"/>
      <c r="CZ64" s="653"/>
      <c r="DA64" s="653"/>
      <c r="DB64" s="653"/>
      <c r="DC64" s="653"/>
      <c r="DD64" s="653"/>
      <c r="DE64" s="653"/>
      <c r="DF64" s="653"/>
      <c r="DG64" s="653"/>
      <c r="DH64" s="653"/>
      <c r="DI64" s="653"/>
      <c r="DJ64" s="653"/>
      <c r="DK64" s="653"/>
      <c r="DL64" s="653"/>
      <c r="DM64" s="653"/>
      <c r="DN64" s="653"/>
      <c r="DO64" s="653"/>
      <c r="DP64" s="653"/>
      <c r="DQ64" s="653"/>
      <c r="DR64" s="653"/>
      <c r="DS64" s="653"/>
      <c r="DT64" s="653"/>
      <c r="DU64" s="653"/>
      <c r="DV64" s="653"/>
      <c r="DW64" s="653"/>
      <c r="DX64" s="653"/>
      <c r="DY64" s="653"/>
      <c r="DZ64" s="653"/>
      <c r="EA64" s="653"/>
      <c r="EB64" s="653"/>
      <c r="EC64" s="653"/>
      <c r="ED64" s="653"/>
      <c r="EE64" s="653"/>
      <c r="EF64" s="653"/>
      <c r="EG64" s="653"/>
      <c r="EH64" s="653"/>
      <c r="EI64" s="653"/>
      <c r="EJ64" s="653"/>
      <c r="EK64" s="653"/>
      <c r="EL64" s="653"/>
      <c r="EM64" s="653"/>
      <c r="EN64" s="653"/>
      <c r="EO64" s="653"/>
      <c r="EP64" s="653"/>
      <c r="EQ64" s="653"/>
      <c r="ER64" s="653"/>
      <c r="ES64" s="653"/>
      <c r="ET64" s="653"/>
      <c r="EU64" s="653"/>
      <c r="EV64" s="653"/>
      <c r="EW64" s="653"/>
      <c r="EX64" s="653"/>
      <c r="EY64" s="653"/>
      <c r="EZ64" s="653"/>
      <c r="FA64" s="653"/>
      <c r="FB64" s="653"/>
      <c r="FC64" s="653"/>
      <c r="FD64" s="653"/>
      <c r="FE64" s="653"/>
      <c r="FF64" s="653"/>
      <c r="FG64" s="653"/>
      <c r="FH64" s="653"/>
      <c r="FI64" s="653"/>
      <c r="FJ64" s="653"/>
      <c r="FK64" s="653"/>
      <c r="FL64" s="653"/>
      <c r="FM64" s="653"/>
      <c r="FN64" s="653"/>
      <c r="FO64" s="653"/>
      <c r="FP64" s="653"/>
      <c r="FQ64" s="653"/>
      <c r="FR64" s="653"/>
      <c r="FS64" s="653"/>
      <c r="FT64" s="653"/>
      <c r="FU64" s="653"/>
      <c r="FV64" s="653"/>
      <c r="FW64" s="653"/>
      <c r="FX64" s="653"/>
      <c r="FY64" s="653"/>
      <c r="FZ64" s="653"/>
      <c r="GA64" s="653"/>
      <c r="GB64" s="653"/>
      <c r="GC64" s="653"/>
      <c r="GD64" s="653"/>
      <c r="GE64" s="653"/>
      <c r="GF64" s="653"/>
      <c r="GG64" s="653"/>
      <c r="GH64" s="653"/>
      <c r="GI64" s="653"/>
      <c r="GJ64" s="653"/>
      <c r="GK64" s="653"/>
      <c r="GL64" s="653"/>
      <c r="GM64" s="653"/>
      <c r="GN64" s="653"/>
      <c r="GO64" s="653"/>
      <c r="GP64" s="653"/>
    </row>
    <row r="65" spans="1:198" s="167" customFormat="1" ht="25.5" customHeight="1">
      <c r="A65" s="397" t="s">
        <v>187</v>
      </c>
      <c r="B65" s="396"/>
      <c r="C65" s="345" t="s">
        <v>211</v>
      </c>
      <c r="D65" s="649" t="s">
        <v>192</v>
      </c>
      <c r="E65" s="988"/>
      <c r="F65" s="650"/>
      <c r="G65" s="651"/>
      <c r="H65" s="652"/>
      <c r="I65" s="653"/>
      <c r="J65" s="653"/>
      <c r="K65" s="653"/>
      <c r="L65" s="653"/>
      <c r="M65" s="653"/>
      <c r="N65" s="653"/>
      <c r="O65" s="653"/>
      <c r="P65" s="653"/>
      <c r="Q65" s="653"/>
      <c r="R65" s="653"/>
      <c r="S65" s="653"/>
      <c r="T65" s="653"/>
      <c r="U65" s="653"/>
      <c r="V65" s="653"/>
      <c r="W65" s="653"/>
      <c r="X65" s="653"/>
      <c r="Y65" s="653"/>
      <c r="Z65" s="653"/>
      <c r="AA65" s="653"/>
      <c r="AB65" s="653"/>
      <c r="AC65" s="653"/>
      <c r="AD65" s="653"/>
      <c r="AE65" s="653"/>
      <c r="AF65" s="653"/>
      <c r="AG65" s="653"/>
      <c r="AH65" s="653"/>
      <c r="AI65" s="653"/>
      <c r="AJ65" s="653"/>
      <c r="AK65" s="653"/>
      <c r="AL65" s="653"/>
      <c r="AM65" s="653"/>
      <c r="AN65" s="653"/>
      <c r="AO65" s="653"/>
      <c r="AP65" s="653"/>
      <c r="AQ65" s="653"/>
      <c r="AR65" s="653"/>
      <c r="AS65" s="653"/>
      <c r="AT65" s="653"/>
      <c r="AU65" s="653"/>
      <c r="AV65" s="653"/>
      <c r="AW65" s="653"/>
      <c r="AX65" s="653"/>
      <c r="AY65" s="653"/>
      <c r="AZ65" s="653"/>
      <c r="BA65" s="653"/>
      <c r="BB65" s="653"/>
      <c r="BC65" s="653"/>
      <c r="BD65" s="653"/>
      <c r="BE65" s="653"/>
      <c r="BF65" s="653"/>
      <c r="BG65" s="653"/>
      <c r="BH65" s="653"/>
      <c r="BI65" s="653"/>
      <c r="BJ65" s="653"/>
      <c r="BK65" s="653"/>
      <c r="BL65" s="653"/>
      <c r="BM65" s="653"/>
      <c r="BN65" s="653"/>
      <c r="BO65" s="653"/>
      <c r="BP65" s="653"/>
      <c r="BQ65" s="653"/>
      <c r="BR65" s="653"/>
      <c r="BS65" s="653"/>
      <c r="BT65" s="653"/>
      <c r="BU65" s="653"/>
      <c r="BV65" s="653"/>
      <c r="BW65" s="653"/>
      <c r="BX65" s="653"/>
      <c r="BY65" s="653"/>
      <c r="BZ65" s="653"/>
      <c r="CA65" s="653"/>
      <c r="CB65" s="653"/>
      <c r="CC65" s="653"/>
      <c r="CD65" s="653"/>
      <c r="CE65" s="653"/>
      <c r="CF65" s="653"/>
      <c r="CG65" s="653"/>
      <c r="CH65" s="653"/>
      <c r="CI65" s="653"/>
      <c r="CJ65" s="653"/>
      <c r="CK65" s="653"/>
      <c r="CL65" s="653"/>
      <c r="CM65" s="653"/>
      <c r="CN65" s="653"/>
      <c r="CO65" s="653"/>
      <c r="CP65" s="653"/>
      <c r="CQ65" s="653"/>
      <c r="CR65" s="653"/>
      <c r="CS65" s="653"/>
      <c r="CT65" s="653"/>
      <c r="CU65" s="653"/>
      <c r="CV65" s="653"/>
      <c r="CW65" s="653"/>
      <c r="CX65" s="653"/>
      <c r="CY65" s="653"/>
      <c r="CZ65" s="653"/>
      <c r="DA65" s="653"/>
      <c r="DB65" s="653"/>
      <c r="DC65" s="653"/>
      <c r="DD65" s="653"/>
      <c r="DE65" s="653"/>
      <c r="DF65" s="653"/>
      <c r="DG65" s="653"/>
      <c r="DH65" s="653"/>
      <c r="DI65" s="653"/>
      <c r="DJ65" s="653"/>
      <c r="DK65" s="653"/>
      <c r="DL65" s="653"/>
      <c r="DM65" s="653"/>
      <c r="DN65" s="653"/>
      <c r="DO65" s="653"/>
      <c r="DP65" s="653"/>
      <c r="DQ65" s="653"/>
      <c r="DR65" s="653"/>
      <c r="DS65" s="653"/>
      <c r="DT65" s="653"/>
      <c r="DU65" s="653"/>
      <c r="DV65" s="653"/>
      <c r="DW65" s="653"/>
      <c r="DX65" s="653"/>
      <c r="DY65" s="653"/>
      <c r="DZ65" s="653"/>
      <c r="EA65" s="653"/>
      <c r="EB65" s="653"/>
      <c r="EC65" s="653"/>
      <c r="ED65" s="653"/>
      <c r="EE65" s="653"/>
      <c r="EF65" s="653"/>
      <c r="EG65" s="653"/>
      <c r="EH65" s="653"/>
      <c r="EI65" s="653"/>
      <c r="EJ65" s="653"/>
      <c r="EK65" s="653"/>
      <c r="EL65" s="653"/>
      <c r="EM65" s="653"/>
      <c r="EN65" s="653"/>
      <c r="EO65" s="653"/>
      <c r="EP65" s="653"/>
      <c r="EQ65" s="653"/>
      <c r="ER65" s="653"/>
      <c r="ES65" s="653"/>
      <c r="ET65" s="653"/>
      <c r="EU65" s="653"/>
      <c r="EV65" s="653"/>
      <c r="EW65" s="653"/>
      <c r="EX65" s="653"/>
      <c r="EY65" s="653"/>
      <c r="EZ65" s="653"/>
      <c r="FA65" s="653"/>
      <c r="FB65" s="653"/>
      <c r="FC65" s="653"/>
      <c r="FD65" s="653"/>
      <c r="FE65" s="653"/>
      <c r="FF65" s="653"/>
      <c r="FG65" s="653"/>
      <c r="FH65" s="653"/>
      <c r="FI65" s="653"/>
      <c r="FJ65" s="653"/>
      <c r="FK65" s="653"/>
      <c r="FL65" s="653"/>
      <c r="FM65" s="653"/>
      <c r="FN65" s="653"/>
      <c r="FO65" s="653"/>
      <c r="FP65" s="653"/>
      <c r="FQ65" s="653"/>
      <c r="FR65" s="653"/>
      <c r="FS65" s="653"/>
      <c r="FT65" s="653"/>
      <c r="FU65" s="653"/>
      <c r="FV65" s="653"/>
      <c r="FW65" s="653"/>
      <c r="FX65" s="653"/>
      <c r="FY65" s="653"/>
      <c r="FZ65" s="653"/>
      <c r="GA65" s="653"/>
      <c r="GB65" s="653"/>
      <c r="GC65" s="653"/>
      <c r="GD65" s="653"/>
      <c r="GE65" s="653"/>
      <c r="GF65" s="653"/>
      <c r="GG65" s="653"/>
      <c r="GH65" s="653"/>
      <c r="GI65" s="653"/>
      <c r="GJ65" s="653"/>
      <c r="GK65" s="653"/>
      <c r="GL65" s="653"/>
      <c r="GM65" s="653"/>
      <c r="GN65" s="653"/>
      <c r="GO65" s="653"/>
      <c r="GP65" s="653"/>
    </row>
    <row r="66" spans="1:198" s="167" customFormat="1" ht="63.75" customHeight="1">
      <c r="A66" s="397" t="s">
        <v>187</v>
      </c>
      <c r="B66" s="396"/>
      <c r="C66" s="347" t="s">
        <v>212</v>
      </c>
      <c r="D66" s="649"/>
      <c r="E66" s="988"/>
      <c r="F66" s="650"/>
      <c r="G66" s="651"/>
      <c r="H66" s="652"/>
      <c r="I66" s="653"/>
      <c r="J66" s="653"/>
      <c r="K66" s="653"/>
      <c r="L66" s="653"/>
      <c r="M66" s="653"/>
      <c r="N66" s="653"/>
      <c r="O66" s="653"/>
      <c r="P66" s="653"/>
      <c r="Q66" s="653"/>
      <c r="R66" s="653"/>
      <c r="S66" s="653"/>
      <c r="T66" s="653"/>
      <c r="U66" s="653"/>
      <c r="V66" s="653"/>
      <c r="W66" s="653"/>
      <c r="X66" s="653"/>
      <c r="Y66" s="653"/>
      <c r="Z66" s="653"/>
      <c r="AA66" s="653"/>
      <c r="AB66" s="653"/>
      <c r="AC66" s="653"/>
      <c r="AD66" s="653"/>
      <c r="AE66" s="653"/>
      <c r="AF66" s="653"/>
      <c r="AG66" s="653"/>
      <c r="AH66" s="653"/>
      <c r="AI66" s="653"/>
      <c r="AJ66" s="653"/>
      <c r="AK66" s="653"/>
      <c r="AL66" s="653"/>
      <c r="AM66" s="653"/>
      <c r="AN66" s="653"/>
      <c r="AO66" s="653"/>
      <c r="AP66" s="653"/>
      <c r="AQ66" s="653"/>
      <c r="AR66" s="653"/>
      <c r="AS66" s="653"/>
      <c r="AT66" s="653"/>
      <c r="AU66" s="653"/>
      <c r="AV66" s="653"/>
      <c r="AW66" s="653"/>
      <c r="AX66" s="653"/>
      <c r="AY66" s="653"/>
      <c r="AZ66" s="653"/>
      <c r="BA66" s="653"/>
      <c r="BB66" s="653"/>
      <c r="BC66" s="653"/>
      <c r="BD66" s="653"/>
      <c r="BE66" s="653"/>
      <c r="BF66" s="653"/>
      <c r="BG66" s="653"/>
      <c r="BH66" s="653"/>
      <c r="BI66" s="653"/>
      <c r="BJ66" s="653"/>
      <c r="BK66" s="653"/>
      <c r="BL66" s="653"/>
      <c r="BM66" s="653"/>
      <c r="BN66" s="653"/>
      <c r="BO66" s="653"/>
      <c r="BP66" s="653"/>
      <c r="BQ66" s="653"/>
      <c r="BR66" s="653"/>
      <c r="BS66" s="653"/>
      <c r="BT66" s="653"/>
      <c r="BU66" s="653"/>
      <c r="BV66" s="653"/>
      <c r="BW66" s="653"/>
      <c r="BX66" s="653"/>
      <c r="BY66" s="653"/>
      <c r="BZ66" s="653"/>
      <c r="CA66" s="653"/>
      <c r="CB66" s="653"/>
      <c r="CC66" s="653"/>
      <c r="CD66" s="653"/>
      <c r="CE66" s="653"/>
      <c r="CF66" s="653"/>
      <c r="CG66" s="653"/>
      <c r="CH66" s="653"/>
      <c r="CI66" s="653"/>
      <c r="CJ66" s="653"/>
      <c r="CK66" s="653"/>
      <c r="CL66" s="653"/>
      <c r="CM66" s="653"/>
      <c r="CN66" s="653"/>
      <c r="CO66" s="653"/>
      <c r="CP66" s="653"/>
      <c r="CQ66" s="653"/>
      <c r="CR66" s="653"/>
      <c r="CS66" s="653"/>
      <c r="CT66" s="653"/>
      <c r="CU66" s="653"/>
      <c r="CV66" s="653"/>
      <c r="CW66" s="653"/>
      <c r="CX66" s="653"/>
      <c r="CY66" s="653"/>
      <c r="CZ66" s="653"/>
      <c r="DA66" s="653"/>
      <c r="DB66" s="653"/>
      <c r="DC66" s="653"/>
      <c r="DD66" s="653"/>
      <c r="DE66" s="653"/>
      <c r="DF66" s="653"/>
      <c r="DG66" s="653"/>
      <c r="DH66" s="653"/>
      <c r="DI66" s="653"/>
      <c r="DJ66" s="653"/>
      <c r="DK66" s="653"/>
      <c r="DL66" s="653"/>
      <c r="DM66" s="653"/>
      <c r="DN66" s="653"/>
      <c r="DO66" s="653"/>
      <c r="DP66" s="653"/>
      <c r="DQ66" s="653"/>
      <c r="DR66" s="653"/>
      <c r="DS66" s="653"/>
      <c r="DT66" s="653"/>
      <c r="DU66" s="653"/>
      <c r="DV66" s="653"/>
      <c r="DW66" s="653"/>
      <c r="DX66" s="653"/>
      <c r="DY66" s="653"/>
      <c r="DZ66" s="653"/>
      <c r="EA66" s="653"/>
      <c r="EB66" s="653"/>
      <c r="EC66" s="653"/>
      <c r="ED66" s="653"/>
      <c r="EE66" s="653"/>
      <c r="EF66" s="653"/>
      <c r="EG66" s="653"/>
      <c r="EH66" s="653"/>
      <c r="EI66" s="653"/>
      <c r="EJ66" s="653"/>
      <c r="EK66" s="653"/>
      <c r="EL66" s="653"/>
      <c r="EM66" s="653"/>
      <c r="EN66" s="653"/>
      <c r="EO66" s="653"/>
      <c r="EP66" s="653"/>
      <c r="EQ66" s="653"/>
      <c r="ER66" s="653"/>
      <c r="ES66" s="653"/>
      <c r="ET66" s="653"/>
      <c r="EU66" s="653"/>
      <c r="EV66" s="653"/>
      <c r="EW66" s="653"/>
      <c r="EX66" s="653"/>
      <c r="EY66" s="653"/>
      <c r="EZ66" s="653"/>
      <c r="FA66" s="653"/>
      <c r="FB66" s="653"/>
      <c r="FC66" s="653"/>
      <c r="FD66" s="653"/>
      <c r="FE66" s="653"/>
      <c r="FF66" s="653"/>
      <c r="FG66" s="653"/>
      <c r="FH66" s="653"/>
      <c r="FI66" s="653"/>
      <c r="FJ66" s="653"/>
      <c r="FK66" s="653"/>
      <c r="FL66" s="653"/>
      <c r="FM66" s="653"/>
      <c r="FN66" s="653"/>
      <c r="FO66" s="653"/>
      <c r="FP66" s="653"/>
      <c r="FQ66" s="653"/>
      <c r="FR66" s="653"/>
      <c r="FS66" s="653"/>
      <c r="FT66" s="653"/>
      <c r="FU66" s="653"/>
      <c r="FV66" s="653"/>
      <c r="FW66" s="653"/>
      <c r="FX66" s="653"/>
      <c r="FY66" s="653"/>
      <c r="FZ66" s="653"/>
      <c r="GA66" s="653"/>
      <c r="GB66" s="653"/>
      <c r="GC66" s="653"/>
      <c r="GD66" s="653"/>
      <c r="GE66" s="653"/>
      <c r="GF66" s="653"/>
      <c r="GG66" s="653"/>
      <c r="GH66" s="653"/>
      <c r="GI66" s="653"/>
      <c r="GJ66" s="653"/>
      <c r="GK66" s="653"/>
      <c r="GL66" s="653"/>
      <c r="GM66" s="653"/>
      <c r="GN66" s="653"/>
      <c r="GO66" s="653"/>
      <c r="GP66" s="653"/>
    </row>
    <row r="67" spans="1:198" s="167" customFormat="1">
      <c r="A67" s="397"/>
      <c r="B67" s="396"/>
      <c r="C67" s="347"/>
      <c r="D67" s="649"/>
      <c r="E67" s="988"/>
      <c r="F67" s="650"/>
      <c r="G67" s="651"/>
      <c r="H67" s="652"/>
      <c r="I67" s="653"/>
      <c r="J67" s="653"/>
      <c r="K67" s="653"/>
      <c r="L67" s="653"/>
      <c r="M67" s="653"/>
      <c r="N67" s="653"/>
      <c r="O67" s="653"/>
      <c r="P67" s="653"/>
      <c r="Q67" s="653"/>
      <c r="R67" s="653"/>
      <c r="S67" s="653"/>
      <c r="T67" s="653"/>
      <c r="U67" s="653"/>
      <c r="V67" s="653"/>
      <c r="W67" s="653"/>
      <c r="X67" s="653"/>
      <c r="Y67" s="653"/>
      <c r="Z67" s="653"/>
      <c r="AA67" s="653"/>
      <c r="AB67" s="653"/>
      <c r="AC67" s="653"/>
      <c r="AD67" s="653"/>
      <c r="AE67" s="653"/>
      <c r="AF67" s="653"/>
      <c r="AG67" s="653"/>
      <c r="AH67" s="653"/>
      <c r="AI67" s="653"/>
      <c r="AJ67" s="653"/>
      <c r="AK67" s="653"/>
      <c r="AL67" s="653"/>
      <c r="AM67" s="653"/>
      <c r="AN67" s="653"/>
      <c r="AO67" s="653"/>
      <c r="AP67" s="653"/>
      <c r="AQ67" s="653"/>
      <c r="AR67" s="653"/>
      <c r="AS67" s="653"/>
      <c r="AT67" s="653"/>
      <c r="AU67" s="653"/>
      <c r="AV67" s="653"/>
      <c r="AW67" s="653"/>
      <c r="AX67" s="653"/>
      <c r="AY67" s="653"/>
      <c r="AZ67" s="653"/>
      <c r="BA67" s="653"/>
      <c r="BB67" s="653"/>
      <c r="BC67" s="653"/>
      <c r="BD67" s="653"/>
      <c r="BE67" s="653"/>
      <c r="BF67" s="653"/>
      <c r="BG67" s="653"/>
      <c r="BH67" s="653"/>
      <c r="BI67" s="653"/>
      <c r="BJ67" s="653"/>
      <c r="BK67" s="653"/>
      <c r="BL67" s="653"/>
      <c r="BM67" s="653"/>
      <c r="BN67" s="653"/>
      <c r="BO67" s="653"/>
      <c r="BP67" s="653"/>
      <c r="BQ67" s="653"/>
      <c r="BR67" s="653"/>
      <c r="BS67" s="653"/>
      <c r="BT67" s="653"/>
      <c r="BU67" s="653"/>
      <c r="BV67" s="653"/>
      <c r="BW67" s="653"/>
      <c r="BX67" s="653"/>
      <c r="BY67" s="653"/>
      <c r="BZ67" s="653"/>
      <c r="CA67" s="653"/>
      <c r="CB67" s="653"/>
      <c r="CC67" s="653"/>
      <c r="CD67" s="653"/>
      <c r="CE67" s="653"/>
      <c r="CF67" s="653"/>
      <c r="CG67" s="653"/>
      <c r="CH67" s="653"/>
      <c r="CI67" s="653"/>
      <c r="CJ67" s="653"/>
      <c r="CK67" s="653"/>
      <c r="CL67" s="653"/>
      <c r="CM67" s="653"/>
      <c r="CN67" s="653"/>
      <c r="CO67" s="653"/>
      <c r="CP67" s="653"/>
      <c r="CQ67" s="653"/>
      <c r="CR67" s="653"/>
      <c r="CS67" s="653"/>
      <c r="CT67" s="653"/>
      <c r="CU67" s="653"/>
      <c r="CV67" s="653"/>
      <c r="CW67" s="653"/>
      <c r="CX67" s="653"/>
      <c r="CY67" s="653"/>
      <c r="CZ67" s="653"/>
      <c r="DA67" s="653"/>
      <c r="DB67" s="653"/>
      <c r="DC67" s="653"/>
      <c r="DD67" s="653"/>
      <c r="DE67" s="653"/>
      <c r="DF67" s="653"/>
      <c r="DG67" s="653"/>
      <c r="DH67" s="653"/>
      <c r="DI67" s="653"/>
      <c r="DJ67" s="653"/>
      <c r="DK67" s="653"/>
      <c r="DL67" s="653"/>
      <c r="DM67" s="653"/>
      <c r="DN67" s="653"/>
      <c r="DO67" s="653"/>
      <c r="DP67" s="653"/>
      <c r="DQ67" s="653"/>
      <c r="DR67" s="653"/>
      <c r="DS67" s="653"/>
      <c r="DT67" s="653"/>
      <c r="DU67" s="653"/>
      <c r="DV67" s="653"/>
      <c r="DW67" s="653"/>
      <c r="DX67" s="653"/>
      <c r="DY67" s="653"/>
      <c r="DZ67" s="653"/>
      <c r="EA67" s="653"/>
      <c r="EB67" s="653"/>
      <c r="EC67" s="653"/>
      <c r="ED67" s="653"/>
      <c r="EE67" s="653"/>
      <c r="EF67" s="653"/>
      <c r="EG67" s="653"/>
      <c r="EH67" s="653"/>
      <c r="EI67" s="653"/>
      <c r="EJ67" s="653"/>
      <c r="EK67" s="653"/>
      <c r="EL67" s="653"/>
      <c r="EM67" s="653"/>
      <c r="EN67" s="653"/>
      <c r="EO67" s="653"/>
      <c r="EP67" s="653"/>
      <c r="EQ67" s="653"/>
      <c r="ER67" s="653"/>
      <c r="ES67" s="653"/>
      <c r="ET67" s="653"/>
      <c r="EU67" s="653"/>
      <c r="EV67" s="653"/>
      <c r="EW67" s="653"/>
      <c r="EX67" s="653"/>
      <c r="EY67" s="653"/>
      <c r="EZ67" s="653"/>
      <c r="FA67" s="653"/>
      <c r="FB67" s="653"/>
      <c r="FC67" s="653"/>
      <c r="FD67" s="653"/>
      <c r="FE67" s="653"/>
      <c r="FF67" s="653"/>
      <c r="FG67" s="653"/>
      <c r="FH67" s="653"/>
      <c r="FI67" s="653"/>
      <c r="FJ67" s="653"/>
      <c r="FK67" s="653"/>
      <c r="FL67" s="653"/>
      <c r="FM67" s="653"/>
      <c r="FN67" s="653"/>
      <c r="FO67" s="653"/>
      <c r="FP67" s="653"/>
      <c r="FQ67" s="653"/>
      <c r="FR67" s="653"/>
      <c r="FS67" s="653"/>
      <c r="FT67" s="653"/>
      <c r="FU67" s="653"/>
      <c r="FV67" s="653"/>
      <c r="FW67" s="653"/>
      <c r="FX67" s="653"/>
      <c r="FY67" s="653"/>
      <c r="FZ67" s="653"/>
      <c r="GA67" s="653"/>
      <c r="GB67" s="653"/>
      <c r="GC67" s="653"/>
      <c r="GD67" s="653"/>
      <c r="GE67" s="653"/>
      <c r="GF67" s="653"/>
      <c r="GG67" s="653"/>
      <c r="GH67" s="653"/>
      <c r="GI67" s="653"/>
      <c r="GJ67" s="653"/>
      <c r="GK67" s="653"/>
      <c r="GL67" s="653"/>
      <c r="GM67" s="653"/>
      <c r="GN67" s="653"/>
      <c r="GO67" s="653"/>
      <c r="GP67" s="653"/>
    </row>
    <row r="68" spans="1:198" ht="51" customHeight="1">
      <c r="A68" s="628" t="s">
        <v>187</v>
      </c>
      <c r="B68" s="629"/>
      <c r="C68" s="630" t="s">
        <v>697</v>
      </c>
      <c r="D68" s="631"/>
      <c r="E68" s="1037"/>
      <c r="F68" s="632"/>
      <c r="G68" s="633"/>
      <c r="H68" s="609"/>
    </row>
    <row r="69" spans="1:198" ht="25.5" customHeight="1">
      <c r="A69" s="628" t="s">
        <v>187</v>
      </c>
      <c r="B69" s="629">
        <v>8</v>
      </c>
      <c r="C69" s="634" t="s">
        <v>720</v>
      </c>
      <c r="D69" s="635" t="s">
        <v>9</v>
      </c>
      <c r="E69" s="1037">
        <v>1644</v>
      </c>
      <c r="F69" s="636"/>
      <c r="G69" s="637"/>
      <c r="H69" s="609"/>
    </row>
    <row r="70" spans="1:198" ht="25.5" customHeight="1">
      <c r="A70" s="628" t="s">
        <v>187</v>
      </c>
      <c r="B70" s="629">
        <v>9</v>
      </c>
      <c r="C70" s="634" t="s">
        <v>696</v>
      </c>
      <c r="D70" s="635" t="s">
        <v>9</v>
      </c>
      <c r="E70" s="1037">
        <v>112</v>
      </c>
      <c r="F70" s="636"/>
      <c r="G70" s="637"/>
      <c r="H70" s="609"/>
    </row>
    <row r="71" spans="1:198" ht="38.25" customHeight="1">
      <c r="A71" s="628" t="s">
        <v>187</v>
      </c>
      <c r="B71" s="629">
        <v>10</v>
      </c>
      <c r="C71" s="634" t="s">
        <v>702</v>
      </c>
      <c r="D71" s="635" t="s">
        <v>9</v>
      </c>
      <c r="E71" s="1037">
        <v>1114</v>
      </c>
      <c r="F71" s="636"/>
      <c r="G71" s="637"/>
      <c r="H71" s="609"/>
    </row>
    <row r="72" spans="1:198" ht="38.25" customHeight="1">
      <c r="A72" s="628" t="s">
        <v>187</v>
      </c>
      <c r="B72" s="629">
        <v>11</v>
      </c>
      <c r="C72" s="634" t="s">
        <v>701</v>
      </c>
      <c r="D72" s="635" t="s">
        <v>9</v>
      </c>
      <c r="E72" s="1037">
        <v>838</v>
      </c>
      <c r="F72" s="636"/>
      <c r="G72" s="637"/>
      <c r="H72" s="609"/>
    </row>
    <row r="73" spans="1:198" ht="38.25" customHeight="1">
      <c r="A73" s="628" t="s">
        <v>187</v>
      </c>
      <c r="B73" s="629">
        <v>12</v>
      </c>
      <c r="C73" s="634" t="s">
        <v>725</v>
      </c>
      <c r="D73" s="635" t="s">
        <v>9</v>
      </c>
      <c r="E73" s="1037">
        <v>1715</v>
      </c>
      <c r="F73" s="636"/>
      <c r="G73" s="637"/>
      <c r="H73" s="609"/>
    </row>
    <row r="74" spans="1:198" ht="38.25" customHeight="1">
      <c r="A74" s="628" t="s">
        <v>187</v>
      </c>
      <c r="B74" s="629">
        <v>13</v>
      </c>
      <c r="C74" s="634" t="s">
        <v>700</v>
      </c>
      <c r="D74" s="635" t="s">
        <v>9</v>
      </c>
      <c r="E74" s="1037">
        <v>2228</v>
      </c>
      <c r="F74" s="636"/>
      <c r="G74" s="637"/>
      <c r="H74" s="609"/>
    </row>
    <row r="75" spans="1:198" ht="12.75" customHeight="1">
      <c r="A75" s="628"/>
      <c r="B75" s="629"/>
      <c r="C75" s="634"/>
      <c r="D75" s="635"/>
      <c r="E75" s="1037"/>
      <c r="F75" s="638"/>
      <c r="G75" s="639"/>
      <c r="H75" s="609"/>
    </row>
    <row r="76" spans="1:198" ht="25.5" customHeight="1">
      <c r="A76" s="628" t="s">
        <v>187</v>
      </c>
      <c r="B76" s="629"/>
      <c r="C76" s="630" t="s">
        <v>699</v>
      </c>
      <c r="D76" s="631"/>
      <c r="E76" s="1037"/>
      <c r="F76" s="632"/>
      <c r="G76" s="633"/>
      <c r="H76" s="609"/>
    </row>
    <row r="77" spans="1:198" ht="38.25" customHeight="1">
      <c r="A77" s="628" t="s">
        <v>187</v>
      </c>
      <c r="B77" s="629">
        <v>14</v>
      </c>
      <c r="C77" s="634" t="s">
        <v>329</v>
      </c>
      <c r="D77" s="635" t="s">
        <v>421</v>
      </c>
      <c r="E77" s="1037">
        <v>36</v>
      </c>
      <c r="F77" s="636"/>
      <c r="G77" s="637"/>
      <c r="H77" s="609"/>
    </row>
    <row r="78" spans="1:198" ht="12.75" customHeight="1">
      <c r="A78" s="628"/>
      <c r="B78" s="629"/>
      <c r="C78" s="634"/>
      <c r="D78" s="635"/>
      <c r="E78" s="1037"/>
      <c r="F78" s="638"/>
      <c r="G78" s="639"/>
      <c r="H78" s="609"/>
    </row>
    <row r="79" spans="1:198" s="610" customFormat="1" ht="25.5" customHeight="1" thickBot="1">
      <c r="A79" s="856" t="s">
        <v>187</v>
      </c>
      <c r="B79" s="857"/>
      <c r="C79" s="858" t="s">
        <v>673</v>
      </c>
      <c r="D79" s="859"/>
      <c r="E79" s="1038"/>
      <c r="F79" s="860"/>
      <c r="G79" s="861"/>
      <c r="H79" s="609"/>
    </row>
    <row r="80" spans="1:198" ht="12.75" customHeight="1" thickTop="1">
      <c r="A80" s="862"/>
      <c r="B80" s="863"/>
      <c r="C80" s="634"/>
      <c r="D80" s="635"/>
      <c r="E80" s="1007"/>
      <c r="F80" s="636"/>
      <c r="G80" s="864"/>
      <c r="H80" s="609"/>
    </row>
    <row r="81" spans="1:8" ht="25.5" customHeight="1">
      <c r="A81" s="683" t="s">
        <v>188</v>
      </c>
      <c r="B81" s="678"/>
      <c r="C81" s="684" t="s">
        <v>722</v>
      </c>
      <c r="D81" s="680"/>
      <c r="E81" s="1013"/>
      <c r="F81" s="681"/>
      <c r="G81" s="682"/>
      <c r="H81" s="606"/>
    </row>
    <row r="82" spans="1:8" ht="25.5" customHeight="1">
      <c r="A82" s="685" t="s">
        <v>188</v>
      </c>
      <c r="B82" s="678"/>
      <c r="C82" s="686" t="s">
        <v>6</v>
      </c>
      <c r="D82" s="680"/>
      <c r="E82" s="1013"/>
      <c r="F82" s="681"/>
      <c r="G82" s="682"/>
      <c r="H82" s="606"/>
    </row>
    <row r="83" spans="1:8" ht="51" customHeight="1">
      <c r="A83" s="685" t="s">
        <v>188</v>
      </c>
      <c r="B83" s="678"/>
      <c r="C83" s="687" t="s">
        <v>36</v>
      </c>
      <c r="D83" s="680"/>
      <c r="E83" s="1013"/>
      <c r="F83" s="681"/>
      <c r="G83" s="682"/>
      <c r="H83" s="606"/>
    </row>
    <row r="84" spans="1:8" ht="12.75" customHeight="1">
      <c r="A84" s="685"/>
      <c r="B84" s="678"/>
      <c r="C84" s="679"/>
      <c r="D84" s="680"/>
      <c r="E84" s="1013"/>
      <c r="F84" s="681"/>
      <c r="G84" s="682"/>
      <c r="H84" s="606"/>
    </row>
    <row r="85" spans="1:8" ht="25.5" customHeight="1">
      <c r="A85" s="865" t="s">
        <v>188</v>
      </c>
      <c r="B85" s="866"/>
      <c r="C85" s="665" t="s">
        <v>215</v>
      </c>
      <c r="D85" s="660"/>
      <c r="E85" s="1039"/>
      <c r="F85" s="867"/>
      <c r="G85" s="868"/>
      <c r="H85" s="617"/>
    </row>
    <row r="86" spans="1:8" ht="25.5" customHeight="1">
      <c r="A86" s="865" t="s">
        <v>188</v>
      </c>
      <c r="B86" s="866"/>
      <c r="C86" s="665" t="s">
        <v>688</v>
      </c>
      <c r="D86" s="660"/>
      <c r="E86" s="1039"/>
      <c r="F86" s="867"/>
      <c r="G86" s="868"/>
      <c r="H86" s="617"/>
    </row>
    <row r="87" spans="1:8" ht="38.25" customHeight="1">
      <c r="A87" s="865" t="s">
        <v>188</v>
      </c>
      <c r="B87" s="618" t="s">
        <v>192</v>
      </c>
      <c r="C87" s="619" t="s">
        <v>878</v>
      </c>
      <c r="D87" s="869" t="s">
        <v>192</v>
      </c>
      <c r="E87" s="1040"/>
      <c r="F87" s="870"/>
      <c r="G87" s="871"/>
      <c r="H87" s="617"/>
    </row>
    <row r="88" spans="1:8" s="875" customFormat="1" ht="25.5" customHeight="1">
      <c r="A88" s="862" t="s">
        <v>188</v>
      </c>
      <c r="B88" s="620">
        <v>1</v>
      </c>
      <c r="C88" s="621" t="s">
        <v>689</v>
      </c>
      <c r="D88" s="669" t="s">
        <v>9</v>
      </c>
      <c r="E88" s="1041">
        <v>1117</v>
      </c>
      <c r="F88" s="872"/>
      <c r="G88" s="873"/>
      <c r="H88" s="874"/>
    </row>
    <row r="89" spans="1:8" s="875" customFormat="1" ht="25.5" customHeight="1">
      <c r="A89" s="862" t="s">
        <v>188</v>
      </c>
      <c r="B89" s="620">
        <v>2</v>
      </c>
      <c r="C89" s="621" t="s">
        <v>1212</v>
      </c>
      <c r="D89" s="669" t="s">
        <v>9</v>
      </c>
      <c r="E89" s="1041">
        <v>1117</v>
      </c>
      <c r="F89" s="872"/>
      <c r="G89" s="873"/>
      <c r="H89" s="874"/>
    </row>
    <row r="90" spans="1:8" s="875" customFormat="1" ht="25.5" customHeight="1">
      <c r="A90" s="862" t="s">
        <v>188</v>
      </c>
      <c r="B90" s="620">
        <v>3</v>
      </c>
      <c r="C90" s="621" t="s">
        <v>1213</v>
      </c>
      <c r="D90" s="669" t="s">
        <v>9</v>
      </c>
      <c r="E90" s="1041">
        <v>1117</v>
      </c>
      <c r="F90" s="872"/>
      <c r="G90" s="873"/>
      <c r="H90" s="874"/>
    </row>
    <row r="91" spans="1:8" ht="12.75" customHeight="1">
      <c r="A91" s="876"/>
      <c r="B91" s="877"/>
      <c r="C91" s="506"/>
      <c r="D91" s="878"/>
      <c r="E91" s="1042"/>
      <c r="F91" s="879"/>
      <c r="G91" s="622"/>
      <c r="H91" s="623"/>
    </row>
    <row r="92" spans="1:8" ht="25.5" customHeight="1">
      <c r="A92" s="876" t="s">
        <v>188</v>
      </c>
      <c r="B92" s="620" t="s">
        <v>192</v>
      </c>
      <c r="C92" s="624" t="s">
        <v>230</v>
      </c>
      <c r="D92" s="669" t="s">
        <v>192</v>
      </c>
      <c r="E92" s="994"/>
      <c r="F92" s="880"/>
      <c r="G92" s="881"/>
      <c r="H92" s="874"/>
    </row>
    <row r="93" spans="1:8" ht="25.5" customHeight="1">
      <c r="A93" s="876" t="s">
        <v>188</v>
      </c>
      <c r="B93" s="620" t="s">
        <v>192</v>
      </c>
      <c r="C93" s="625" t="s">
        <v>231</v>
      </c>
      <c r="D93" s="669" t="s">
        <v>192</v>
      </c>
      <c r="E93" s="1041"/>
      <c r="F93" s="880"/>
      <c r="G93" s="881"/>
      <c r="H93" s="874"/>
    </row>
    <row r="94" spans="1:8" ht="38.25" customHeight="1">
      <c r="A94" s="876" t="s">
        <v>188</v>
      </c>
      <c r="B94" s="620">
        <v>4</v>
      </c>
      <c r="C94" s="621" t="s">
        <v>690</v>
      </c>
      <c r="D94" s="669" t="s">
        <v>11</v>
      </c>
      <c r="E94" s="1041">
        <v>5582</v>
      </c>
      <c r="F94" s="872"/>
      <c r="G94" s="873"/>
      <c r="H94" s="874"/>
    </row>
    <row r="95" spans="1:8" ht="12.75" customHeight="1">
      <c r="A95" s="626"/>
      <c r="B95" s="620"/>
      <c r="C95" s="621"/>
      <c r="D95" s="669"/>
      <c r="E95" s="1041"/>
      <c r="F95" s="880"/>
      <c r="G95" s="881"/>
      <c r="H95" s="874"/>
    </row>
    <row r="96" spans="1:8" s="276" customFormat="1" ht="25.5" customHeight="1">
      <c r="A96" s="876" t="s">
        <v>188</v>
      </c>
      <c r="B96" s="407"/>
      <c r="C96" s="358" t="s">
        <v>566</v>
      </c>
      <c r="D96" s="882" t="s">
        <v>192</v>
      </c>
      <c r="E96" s="994"/>
      <c r="F96" s="880"/>
      <c r="G96" s="881"/>
      <c r="H96" s="883"/>
    </row>
    <row r="97" spans="1:8" s="276" customFormat="1" ht="25.5" customHeight="1">
      <c r="A97" s="876" t="s">
        <v>188</v>
      </c>
      <c r="B97" s="407"/>
      <c r="C97" s="358" t="s">
        <v>686</v>
      </c>
      <c r="D97" s="882" t="s">
        <v>192</v>
      </c>
      <c r="E97" s="994"/>
      <c r="F97" s="880"/>
      <c r="G97" s="881"/>
      <c r="H97" s="883"/>
    </row>
    <row r="98" spans="1:8" s="276" customFormat="1" ht="24.75" customHeight="1">
      <c r="A98" s="876" t="s">
        <v>188</v>
      </c>
      <c r="B98" s="408"/>
      <c r="C98" s="359" t="s">
        <v>568</v>
      </c>
      <c r="D98" s="884"/>
      <c r="E98" s="994"/>
      <c r="F98" s="880"/>
      <c r="G98" s="881"/>
      <c r="H98" s="883"/>
    </row>
    <row r="99" spans="1:8" s="276" customFormat="1" ht="24.75" customHeight="1">
      <c r="A99" s="876" t="s">
        <v>188</v>
      </c>
      <c r="B99" s="408"/>
      <c r="C99" s="359" t="s">
        <v>569</v>
      </c>
      <c r="D99" s="884"/>
      <c r="E99" s="994"/>
      <c r="F99" s="880"/>
      <c r="G99" s="881"/>
      <c r="H99" s="883"/>
    </row>
    <row r="100" spans="1:8" s="276" customFormat="1" ht="38.25" customHeight="1">
      <c r="A100" s="876" t="s">
        <v>188</v>
      </c>
      <c r="B100" s="410">
        <v>5</v>
      </c>
      <c r="C100" s="621" t="s">
        <v>691</v>
      </c>
      <c r="D100" s="885" t="s">
        <v>232</v>
      </c>
      <c r="E100" s="994">
        <v>312</v>
      </c>
      <c r="F100" s="880"/>
      <c r="G100" s="873"/>
      <c r="H100" s="883"/>
    </row>
    <row r="101" spans="1:8" s="276" customFormat="1">
      <c r="A101" s="627"/>
      <c r="B101" s="627"/>
      <c r="C101" s="621"/>
      <c r="D101" s="886"/>
      <c r="E101" s="994"/>
      <c r="F101" s="880"/>
      <c r="G101" s="881"/>
      <c r="H101" s="883"/>
    </row>
    <row r="102" spans="1:8" ht="25.5" customHeight="1">
      <c r="A102" s="876" t="s">
        <v>188</v>
      </c>
      <c r="B102" s="620" t="s">
        <v>192</v>
      </c>
      <c r="C102" s="624" t="s">
        <v>693</v>
      </c>
      <c r="D102" s="669" t="s">
        <v>192</v>
      </c>
      <c r="E102" s="1041"/>
      <c r="F102" s="880"/>
      <c r="G102" s="881"/>
      <c r="H102" s="874"/>
    </row>
    <row r="103" spans="1:8" ht="25.5" customHeight="1">
      <c r="A103" s="876" t="s">
        <v>188</v>
      </c>
      <c r="B103" s="620" t="s">
        <v>192</v>
      </c>
      <c r="C103" s="625" t="s">
        <v>687</v>
      </c>
      <c r="D103" s="669" t="s">
        <v>192</v>
      </c>
      <c r="E103" s="1041"/>
      <c r="F103" s="880"/>
      <c r="G103" s="881"/>
      <c r="H103" s="874"/>
    </row>
    <row r="104" spans="1:8" ht="51" customHeight="1">
      <c r="A104" s="876" t="s">
        <v>188</v>
      </c>
      <c r="B104" s="620">
        <v>6</v>
      </c>
      <c r="C104" s="621" t="s">
        <v>692</v>
      </c>
      <c r="D104" s="669" t="s">
        <v>232</v>
      </c>
      <c r="E104" s="1041">
        <v>2094</v>
      </c>
      <c r="F104" s="872"/>
      <c r="G104" s="873"/>
      <c r="H104" s="874"/>
    </row>
    <row r="105" spans="1:8">
      <c r="A105" s="626"/>
      <c r="B105" s="620"/>
      <c r="C105" s="621"/>
      <c r="D105" s="669"/>
      <c r="E105" s="1041"/>
      <c r="F105" s="887"/>
      <c r="G105" s="873"/>
      <c r="H105" s="874"/>
    </row>
    <row r="106" spans="1:8" s="139" customFormat="1" ht="25.5" customHeight="1">
      <c r="A106" s="405" t="s">
        <v>188</v>
      </c>
      <c r="B106" s="365" t="s">
        <v>192</v>
      </c>
      <c r="C106" s="352" t="s">
        <v>234</v>
      </c>
      <c r="D106" s="940" t="s">
        <v>192</v>
      </c>
      <c r="E106" s="993"/>
      <c r="F106" s="938"/>
      <c r="G106" s="939"/>
      <c r="H106" s="652"/>
    </row>
    <row r="107" spans="1:8" s="139" customFormat="1">
      <c r="A107" s="405"/>
      <c r="B107" s="365"/>
      <c r="C107" s="346"/>
      <c r="D107" s="940"/>
      <c r="E107" s="993"/>
      <c r="F107" s="945"/>
      <c r="G107" s="651"/>
      <c r="H107" s="652"/>
    </row>
    <row r="108" spans="1:8" s="139" customFormat="1" ht="25.5" customHeight="1">
      <c r="A108" s="405" t="s">
        <v>188</v>
      </c>
      <c r="B108" s="365" t="s">
        <v>192</v>
      </c>
      <c r="C108" s="353" t="s">
        <v>238</v>
      </c>
      <c r="D108" s="940" t="s">
        <v>192</v>
      </c>
      <c r="E108" s="993"/>
      <c r="F108" s="938"/>
      <c r="G108" s="939"/>
      <c r="H108" s="652"/>
    </row>
    <row r="109" spans="1:8" s="139" customFormat="1" ht="38.25" customHeight="1">
      <c r="A109" s="405" t="s">
        <v>188</v>
      </c>
      <c r="B109" s="365">
        <v>7</v>
      </c>
      <c r="C109" s="329" t="s">
        <v>747</v>
      </c>
      <c r="D109" s="940" t="s">
        <v>11</v>
      </c>
      <c r="E109" s="993">
        <v>11162</v>
      </c>
      <c r="F109" s="654"/>
      <c r="G109" s="651"/>
      <c r="H109" s="652"/>
    </row>
    <row r="110" spans="1:8" s="139" customFormat="1">
      <c r="A110" s="405"/>
      <c r="B110" s="365"/>
      <c r="C110" s="346"/>
      <c r="D110" s="940"/>
      <c r="E110" s="993"/>
      <c r="F110" s="945"/>
      <c r="G110" s="651"/>
      <c r="H110" s="652"/>
    </row>
    <row r="111" spans="1:8" ht="25.5" customHeight="1">
      <c r="A111" s="876" t="s">
        <v>188</v>
      </c>
      <c r="B111" s="620" t="s">
        <v>192</v>
      </c>
      <c r="C111" s="624" t="s">
        <v>274</v>
      </c>
      <c r="D111" s="669" t="s">
        <v>192</v>
      </c>
      <c r="E111" s="1041"/>
      <c r="F111" s="880"/>
      <c r="G111" s="881"/>
      <c r="H111" s="874"/>
    </row>
    <row r="112" spans="1:8" ht="25.5" customHeight="1">
      <c r="A112" s="876" t="s">
        <v>188</v>
      </c>
      <c r="B112" s="620" t="s">
        <v>192</v>
      </c>
      <c r="C112" s="624" t="s">
        <v>277</v>
      </c>
      <c r="D112" s="669" t="s">
        <v>192</v>
      </c>
      <c r="E112" s="1041"/>
      <c r="F112" s="880"/>
      <c r="G112" s="881"/>
      <c r="H112" s="874"/>
    </row>
    <row r="113" spans="1:8" ht="51" customHeight="1">
      <c r="A113" s="876" t="s">
        <v>188</v>
      </c>
      <c r="B113" s="620" t="s">
        <v>192</v>
      </c>
      <c r="C113" s="625" t="s">
        <v>723</v>
      </c>
      <c r="D113" s="669" t="s">
        <v>192</v>
      </c>
      <c r="E113" s="1041"/>
      <c r="F113" s="880"/>
      <c r="G113" s="881"/>
      <c r="H113" s="874"/>
    </row>
    <row r="114" spans="1:8" ht="25.5" customHeight="1">
      <c r="A114" s="876" t="s">
        <v>188</v>
      </c>
      <c r="B114" s="620">
        <v>8</v>
      </c>
      <c r="C114" s="621" t="s">
        <v>703</v>
      </c>
      <c r="D114" s="669" t="s">
        <v>11</v>
      </c>
      <c r="E114" s="1041">
        <v>5581</v>
      </c>
      <c r="F114" s="872"/>
      <c r="G114" s="873"/>
      <c r="H114" s="874"/>
    </row>
    <row r="115" spans="1:8" ht="25.5" customHeight="1">
      <c r="A115" s="876" t="s">
        <v>188</v>
      </c>
      <c r="B115" s="620">
        <v>9</v>
      </c>
      <c r="C115" s="621" t="s">
        <v>721</v>
      </c>
      <c r="D115" s="669" t="s">
        <v>11</v>
      </c>
      <c r="E115" s="1041">
        <v>4558</v>
      </c>
      <c r="F115" s="872"/>
      <c r="G115" s="873"/>
      <c r="H115" s="874"/>
    </row>
    <row r="116" spans="1:8" ht="12.75" customHeight="1">
      <c r="A116" s="862"/>
      <c r="B116" s="863"/>
      <c r="C116" s="634"/>
      <c r="D116" s="635"/>
      <c r="E116" s="1007"/>
      <c r="F116" s="636"/>
      <c r="G116" s="864"/>
      <c r="H116" s="609"/>
    </row>
    <row r="117" spans="1:8" ht="51" customHeight="1">
      <c r="A117" s="876" t="s">
        <v>188</v>
      </c>
      <c r="B117" s="620" t="s">
        <v>192</v>
      </c>
      <c r="C117" s="625" t="s">
        <v>724</v>
      </c>
      <c r="D117" s="669" t="s">
        <v>192</v>
      </c>
      <c r="E117" s="1041"/>
      <c r="F117" s="880"/>
      <c r="G117" s="881"/>
      <c r="H117" s="874"/>
    </row>
    <row r="118" spans="1:8" ht="25.5" customHeight="1">
      <c r="A118" s="876" t="s">
        <v>188</v>
      </c>
      <c r="B118" s="620">
        <v>10</v>
      </c>
      <c r="C118" s="621" t="s">
        <v>721</v>
      </c>
      <c r="D118" s="669" t="s">
        <v>11</v>
      </c>
      <c r="E118" s="1041">
        <v>4492</v>
      </c>
      <c r="F118" s="872"/>
      <c r="G118" s="873"/>
      <c r="H118" s="874"/>
    </row>
    <row r="119" spans="1:8" ht="12.75" customHeight="1">
      <c r="A119" s="862"/>
      <c r="B119" s="863"/>
      <c r="C119" s="634"/>
      <c r="D119" s="635"/>
      <c r="E119" s="1007"/>
      <c r="F119" s="636"/>
      <c r="G119" s="864"/>
      <c r="H119" s="609"/>
    </row>
    <row r="120" spans="1:8" ht="25.5" customHeight="1">
      <c r="A120" s="876" t="s">
        <v>188</v>
      </c>
      <c r="B120" s="620" t="s">
        <v>192</v>
      </c>
      <c r="C120" s="624" t="s">
        <v>694</v>
      </c>
      <c r="D120" s="669" t="s">
        <v>192</v>
      </c>
      <c r="E120" s="1041"/>
      <c r="F120" s="880"/>
      <c r="G120" s="881"/>
      <c r="H120" s="874"/>
    </row>
    <row r="121" spans="1:8" ht="51" customHeight="1">
      <c r="A121" s="876" t="s">
        <v>188</v>
      </c>
      <c r="B121" s="620" t="s">
        <v>192</v>
      </c>
      <c r="C121" s="625" t="s">
        <v>281</v>
      </c>
      <c r="D121" s="669" t="s">
        <v>192</v>
      </c>
      <c r="E121" s="1041"/>
      <c r="F121" s="880"/>
      <c r="G121" s="881"/>
      <c r="H121" s="874"/>
    </row>
    <row r="122" spans="1:8" ht="38.25" customHeight="1">
      <c r="A122" s="876" t="s">
        <v>188</v>
      </c>
      <c r="B122" s="620">
        <v>11</v>
      </c>
      <c r="C122" s="621" t="s">
        <v>695</v>
      </c>
      <c r="D122" s="669" t="s">
        <v>232</v>
      </c>
      <c r="E122" s="1041">
        <v>2094</v>
      </c>
      <c r="F122" s="872"/>
      <c r="G122" s="873"/>
      <c r="H122" s="874"/>
    </row>
    <row r="123" spans="1:8" ht="12.75" customHeight="1">
      <c r="A123" s="862"/>
      <c r="B123" s="863"/>
      <c r="C123" s="634"/>
      <c r="D123" s="635"/>
      <c r="E123" s="1007"/>
      <c r="F123" s="636"/>
      <c r="G123" s="864"/>
      <c r="H123" s="609"/>
    </row>
    <row r="124" spans="1:8" ht="25.5" customHeight="1">
      <c r="A124" s="876" t="s">
        <v>188</v>
      </c>
      <c r="B124" s="620" t="s">
        <v>192</v>
      </c>
      <c r="C124" s="624" t="s">
        <v>604</v>
      </c>
      <c r="D124" s="669"/>
      <c r="E124" s="1041"/>
      <c r="F124" s="880"/>
      <c r="G124" s="881"/>
      <c r="H124" s="874"/>
    </row>
    <row r="125" spans="1:8" ht="25.5" customHeight="1">
      <c r="A125" s="876" t="s">
        <v>188</v>
      </c>
      <c r="B125" s="620" t="s">
        <v>192</v>
      </c>
      <c r="C125" s="625" t="s">
        <v>605</v>
      </c>
      <c r="D125" s="669"/>
      <c r="E125" s="1041"/>
      <c r="F125" s="880"/>
      <c r="G125" s="881"/>
      <c r="H125" s="874"/>
    </row>
    <row r="126" spans="1:8" ht="25.5" customHeight="1">
      <c r="A126" s="876" t="s">
        <v>188</v>
      </c>
      <c r="B126" s="620">
        <v>12</v>
      </c>
      <c r="C126" s="621" t="s">
        <v>881</v>
      </c>
      <c r="D126" s="669" t="s">
        <v>10</v>
      </c>
      <c r="E126" s="1041">
        <v>1</v>
      </c>
      <c r="F126" s="872">
        <v>25000</v>
      </c>
      <c r="G126" s="873">
        <f>F126*E126</f>
        <v>25000</v>
      </c>
      <c r="H126" s="874"/>
    </row>
    <row r="127" spans="1:8">
      <c r="A127" s="626"/>
      <c r="B127" s="620"/>
      <c r="C127" s="621"/>
      <c r="D127" s="669"/>
      <c r="E127" s="1041"/>
      <c r="F127" s="887"/>
      <c r="G127" s="873"/>
      <c r="H127" s="874"/>
    </row>
    <row r="128" spans="1:8" s="610" customFormat="1" ht="25.5" customHeight="1" thickBot="1">
      <c r="A128" s="856" t="s">
        <v>188</v>
      </c>
      <c r="B128" s="857"/>
      <c r="C128" s="858" t="s">
        <v>727</v>
      </c>
      <c r="D128" s="859"/>
      <c r="E128" s="1038"/>
      <c r="F128" s="860"/>
      <c r="G128" s="861"/>
      <c r="H128" s="609"/>
    </row>
    <row r="129" spans="1:8" ht="12.75" customHeight="1" thickTop="1">
      <c r="A129" s="888"/>
      <c r="B129" s="857"/>
      <c r="C129" s="889"/>
      <c r="D129" s="631"/>
      <c r="E129" s="1037"/>
      <c r="F129" s="632"/>
      <c r="G129" s="890"/>
      <c r="H129" s="609"/>
    </row>
    <row r="130" spans="1:8" ht="25.5" customHeight="1">
      <c r="A130" s="891" t="s">
        <v>189</v>
      </c>
      <c r="B130" s="863"/>
      <c r="C130" s="892" t="s">
        <v>728</v>
      </c>
      <c r="D130" s="635"/>
      <c r="E130" s="1043"/>
      <c r="F130" s="893"/>
      <c r="G130" s="894"/>
      <c r="H130" s="609"/>
    </row>
    <row r="131" spans="1:8" ht="25.5" customHeight="1">
      <c r="A131" s="862" t="s">
        <v>189</v>
      </c>
      <c r="B131" s="857"/>
      <c r="C131" s="889" t="s">
        <v>6</v>
      </c>
      <c r="D131" s="631"/>
      <c r="E131" s="1037"/>
      <c r="F131" s="632"/>
      <c r="G131" s="895"/>
      <c r="H131" s="609"/>
    </row>
    <row r="132" spans="1:8" ht="51" customHeight="1">
      <c r="A132" s="862" t="s">
        <v>189</v>
      </c>
      <c r="B132" s="857"/>
      <c r="C132" s="634" t="s">
        <v>36</v>
      </c>
      <c r="D132" s="631"/>
      <c r="E132" s="1037"/>
      <c r="F132" s="632"/>
      <c r="G132" s="895"/>
      <c r="H132" s="609"/>
    </row>
    <row r="133" spans="1:8" ht="12.75" customHeight="1">
      <c r="A133" s="862"/>
      <c r="B133" s="857"/>
      <c r="C133" s="634"/>
      <c r="D133" s="631"/>
      <c r="E133" s="1037"/>
      <c r="F133" s="632"/>
      <c r="G133" s="895"/>
      <c r="H133" s="609"/>
    </row>
    <row r="134" spans="1:8" ht="25.5" customHeight="1">
      <c r="A134" s="862" t="s">
        <v>189</v>
      </c>
      <c r="B134" s="857"/>
      <c r="C134" s="889" t="s">
        <v>7</v>
      </c>
      <c r="D134" s="631"/>
      <c r="E134" s="1037"/>
      <c r="F134" s="632"/>
      <c r="G134" s="895"/>
      <c r="H134" s="609"/>
    </row>
    <row r="135" spans="1:8" ht="25.5" customHeight="1">
      <c r="A135" s="862" t="s">
        <v>189</v>
      </c>
      <c r="B135" s="863"/>
      <c r="C135" s="630" t="s">
        <v>295</v>
      </c>
      <c r="D135" s="635"/>
      <c r="E135" s="1043"/>
      <c r="F135" s="893"/>
      <c r="G135" s="894"/>
      <c r="H135" s="609"/>
    </row>
    <row r="136" spans="1:8" ht="38.25" customHeight="1">
      <c r="A136" s="862" t="s">
        <v>189</v>
      </c>
      <c r="B136" s="857"/>
      <c r="C136" s="634" t="s">
        <v>498</v>
      </c>
      <c r="D136" s="631"/>
      <c r="E136" s="1037"/>
      <c r="F136" s="632"/>
      <c r="G136" s="895"/>
      <c r="H136" s="609"/>
    </row>
    <row r="137" spans="1:8" ht="12.75" customHeight="1">
      <c r="A137" s="862"/>
      <c r="B137" s="857"/>
      <c r="C137" s="634"/>
      <c r="D137" s="631"/>
      <c r="E137" s="1037"/>
      <c r="F137" s="632"/>
      <c r="G137" s="895"/>
      <c r="H137" s="609"/>
    </row>
    <row r="138" spans="1:8" ht="25.5" customHeight="1">
      <c r="A138" s="862" t="s">
        <v>189</v>
      </c>
      <c r="B138" s="863"/>
      <c r="C138" s="630" t="s">
        <v>447</v>
      </c>
      <c r="D138" s="635"/>
      <c r="E138" s="1043"/>
      <c r="F138" s="893"/>
      <c r="G138" s="894"/>
      <c r="H138" s="609"/>
    </row>
    <row r="139" spans="1:8" ht="38.25" customHeight="1">
      <c r="A139" s="862" t="s">
        <v>189</v>
      </c>
      <c r="B139" s="857"/>
      <c r="C139" s="634" t="s">
        <v>448</v>
      </c>
      <c r="D139" s="631"/>
      <c r="E139" s="1037"/>
      <c r="F139" s="632"/>
      <c r="G139" s="895"/>
      <c r="H139" s="609"/>
    </row>
    <row r="140" spans="1:8" ht="12.75" customHeight="1">
      <c r="A140" s="862"/>
      <c r="B140" s="857"/>
      <c r="C140" s="634"/>
      <c r="D140" s="631"/>
      <c r="E140" s="1037"/>
      <c r="F140" s="632"/>
      <c r="G140" s="895"/>
      <c r="H140" s="609"/>
    </row>
    <row r="141" spans="1:8" ht="25.5" customHeight="1">
      <c r="A141" s="862" t="s">
        <v>189</v>
      </c>
      <c r="B141" s="863"/>
      <c r="C141" s="630" t="s">
        <v>470</v>
      </c>
      <c r="D141" s="635"/>
      <c r="E141" s="1043"/>
      <c r="F141" s="893"/>
      <c r="G141" s="894"/>
      <c r="H141" s="609"/>
    </row>
    <row r="142" spans="1:8" ht="63.75" customHeight="1">
      <c r="A142" s="862" t="s">
        <v>189</v>
      </c>
      <c r="B142" s="857"/>
      <c r="C142" s="634" t="s">
        <v>471</v>
      </c>
      <c r="D142" s="631"/>
      <c r="E142" s="1037"/>
      <c r="F142" s="632"/>
      <c r="G142" s="895"/>
      <c r="H142" s="609"/>
    </row>
    <row r="143" spans="1:8" ht="12.75" customHeight="1">
      <c r="A143" s="862"/>
      <c r="B143" s="857"/>
      <c r="C143" s="634"/>
      <c r="D143" s="631"/>
      <c r="E143" s="1037"/>
      <c r="F143" s="632"/>
      <c r="G143" s="895"/>
      <c r="H143" s="609"/>
    </row>
    <row r="144" spans="1:8" ht="25.5" customHeight="1">
      <c r="A144" s="862" t="s">
        <v>189</v>
      </c>
      <c r="B144" s="863"/>
      <c r="C144" s="630" t="s">
        <v>451</v>
      </c>
      <c r="D144" s="635"/>
      <c r="E144" s="1043"/>
      <c r="F144" s="893"/>
      <c r="G144" s="894"/>
      <c r="H144" s="609"/>
    </row>
    <row r="145" spans="1:8" ht="51" customHeight="1">
      <c r="A145" s="862" t="s">
        <v>189</v>
      </c>
      <c r="B145" s="857"/>
      <c r="C145" s="634" t="s">
        <v>674</v>
      </c>
      <c r="D145" s="631"/>
      <c r="E145" s="1037"/>
      <c r="F145" s="632"/>
      <c r="G145" s="895"/>
      <c r="H145" s="609"/>
    </row>
    <row r="146" spans="1:8" ht="25.5" customHeight="1">
      <c r="A146" s="862" t="s">
        <v>189</v>
      </c>
      <c r="B146" s="857"/>
      <c r="C146" s="634" t="s">
        <v>472</v>
      </c>
      <c r="D146" s="631"/>
      <c r="E146" s="1037"/>
      <c r="F146" s="632"/>
      <c r="G146" s="895"/>
      <c r="H146" s="609"/>
    </row>
    <row r="147" spans="1:8" ht="12.75" customHeight="1">
      <c r="A147" s="862"/>
      <c r="B147" s="857"/>
      <c r="C147" s="634"/>
      <c r="D147" s="631"/>
      <c r="E147" s="1037"/>
      <c r="F147" s="632"/>
      <c r="G147" s="895"/>
      <c r="H147" s="609"/>
    </row>
    <row r="148" spans="1:8" ht="25.5" customHeight="1">
      <c r="A148" s="862" t="s">
        <v>189</v>
      </c>
      <c r="B148" s="863"/>
      <c r="C148" s="630" t="s">
        <v>473</v>
      </c>
      <c r="D148" s="635"/>
      <c r="E148" s="1043"/>
      <c r="F148" s="893"/>
      <c r="G148" s="894"/>
      <c r="H148" s="609"/>
    </row>
    <row r="149" spans="1:8" ht="38.25" customHeight="1">
      <c r="A149" s="862" t="s">
        <v>189</v>
      </c>
      <c r="B149" s="857"/>
      <c r="C149" s="634" t="s">
        <v>474</v>
      </c>
      <c r="D149" s="631"/>
      <c r="E149" s="1037"/>
      <c r="F149" s="632"/>
      <c r="G149" s="895"/>
      <c r="H149" s="609"/>
    </row>
    <row r="150" spans="1:8" ht="76.5" customHeight="1">
      <c r="A150" s="862" t="s">
        <v>189</v>
      </c>
      <c r="B150" s="857"/>
      <c r="C150" s="634" t="s">
        <v>475</v>
      </c>
      <c r="D150" s="631"/>
      <c r="E150" s="1037"/>
      <c r="F150" s="632"/>
      <c r="G150" s="895"/>
      <c r="H150" s="609"/>
    </row>
    <row r="151" spans="1:8" ht="12.75" customHeight="1">
      <c r="A151" s="862"/>
      <c r="B151" s="857"/>
      <c r="C151" s="634"/>
      <c r="D151" s="631"/>
      <c r="E151" s="1037"/>
      <c r="F151" s="632"/>
      <c r="G151" s="895"/>
      <c r="H151" s="609"/>
    </row>
    <row r="152" spans="1:8" ht="25.5" customHeight="1">
      <c r="A152" s="862" t="s">
        <v>189</v>
      </c>
      <c r="B152" s="863"/>
      <c r="C152" s="630" t="s">
        <v>457</v>
      </c>
      <c r="D152" s="635"/>
      <c r="E152" s="1043"/>
      <c r="F152" s="893"/>
      <c r="G152" s="894"/>
      <c r="H152" s="609"/>
    </row>
    <row r="153" spans="1:8" ht="51" customHeight="1">
      <c r="A153" s="862" t="s">
        <v>189</v>
      </c>
      <c r="B153" s="857"/>
      <c r="C153" s="634" t="s">
        <v>476</v>
      </c>
      <c r="D153" s="631"/>
      <c r="E153" s="1037"/>
      <c r="F153" s="632"/>
      <c r="G153" s="895"/>
      <c r="H153" s="609"/>
    </row>
    <row r="154" spans="1:8" ht="12.75" customHeight="1">
      <c r="A154" s="862"/>
      <c r="B154" s="857"/>
      <c r="C154" s="634"/>
      <c r="D154" s="631"/>
      <c r="E154" s="1037"/>
      <c r="F154" s="632"/>
      <c r="G154" s="895"/>
      <c r="H154" s="609"/>
    </row>
    <row r="155" spans="1:8" ht="25.5" customHeight="1">
      <c r="A155" s="862" t="s">
        <v>189</v>
      </c>
      <c r="B155" s="863"/>
      <c r="C155" s="630" t="s">
        <v>477</v>
      </c>
      <c r="D155" s="635"/>
      <c r="E155" s="1043"/>
      <c r="F155" s="893"/>
      <c r="G155" s="894"/>
      <c r="H155" s="609"/>
    </row>
    <row r="156" spans="1:8" ht="76.5" customHeight="1">
      <c r="A156" s="862" t="s">
        <v>189</v>
      </c>
      <c r="B156" s="857"/>
      <c r="C156" s="634" t="s">
        <v>460</v>
      </c>
      <c r="D156" s="631"/>
      <c r="E156" s="1037"/>
      <c r="F156" s="632"/>
      <c r="G156" s="895"/>
      <c r="H156" s="609"/>
    </row>
    <row r="157" spans="1:8" ht="12.75" customHeight="1">
      <c r="A157" s="862"/>
      <c r="B157" s="857"/>
      <c r="C157" s="634"/>
      <c r="D157" s="631"/>
      <c r="E157" s="1037"/>
      <c r="F157" s="632"/>
      <c r="G157" s="895"/>
      <c r="H157" s="609"/>
    </row>
    <row r="158" spans="1:8" ht="25.5" customHeight="1">
      <c r="A158" s="862" t="s">
        <v>189</v>
      </c>
      <c r="B158" s="863"/>
      <c r="C158" s="858" t="s">
        <v>288</v>
      </c>
      <c r="D158" s="635"/>
      <c r="E158" s="1043"/>
      <c r="F158" s="893"/>
      <c r="G158" s="894"/>
      <c r="H158" s="609"/>
    </row>
    <row r="159" spans="1:8" ht="25.5" customHeight="1">
      <c r="A159" s="862" t="s">
        <v>189</v>
      </c>
      <c r="B159" s="863"/>
      <c r="C159" s="630" t="s">
        <v>461</v>
      </c>
      <c r="D159" s="635"/>
      <c r="E159" s="1043"/>
      <c r="F159" s="893"/>
      <c r="G159" s="894"/>
      <c r="H159" s="609"/>
    </row>
    <row r="160" spans="1:8" ht="63.75" customHeight="1">
      <c r="A160" s="862" t="s">
        <v>189</v>
      </c>
      <c r="B160" s="863">
        <v>1</v>
      </c>
      <c r="C160" s="634" t="s">
        <v>675</v>
      </c>
      <c r="D160" s="635" t="s">
        <v>232</v>
      </c>
      <c r="E160" s="1043">
        <v>118</v>
      </c>
      <c r="F160" s="636"/>
      <c r="G160" s="637"/>
      <c r="H160" s="609"/>
    </row>
    <row r="161" spans="1:8" ht="12.75" customHeight="1">
      <c r="A161" s="862"/>
      <c r="B161" s="863"/>
      <c r="C161" s="858"/>
      <c r="D161" s="635"/>
      <c r="E161" s="1043"/>
      <c r="F161" s="893"/>
      <c r="G161" s="864"/>
      <c r="H161" s="609"/>
    </row>
    <row r="162" spans="1:8" ht="51" customHeight="1">
      <c r="A162" s="862" t="s">
        <v>189</v>
      </c>
      <c r="B162" s="863"/>
      <c r="C162" s="630" t="s">
        <v>872</v>
      </c>
      <c r="D162" s="635"/>
      <c r="E162" s="1043"/>
      <c r="F162" s="893"/>
      <c r="G162" s="894"/>
      <c r="H162" s="609"/>
    </row>
    <row r="163" spans="1:8" ht="51" customHeight="1">
      <c r="A163" s="862" t="s">
        <v>189</v>
      </c>
      <c r="B163" s="863">
        <v>2</v>
      </c>
      <c r="C163" s="634" t="s">
        <v>871</v>
      </c>
      <c r="D163" s="635" t="s">
        <v>267</v>
      </c>
      <c r="E163" s="1043">
        <v>2</v>
      </c>
      <c r="F163" s="636"/>
      <c r="G163" s="637"/>
      <c r="H163" s="609"/>
    </row>
    <row r="164" spans="1:8" ht="12.75" customHeight="1">
      <c r="A164" s="862"/>
      <c r="B164" s="863"/>
      <c r="C164" s="858"/>
      <c r="D164" s="635"/>
      <c r="E164" s="1043"/>
      <c r="F164" s="893"/>
      <c r="G164" s="864"/>
      <c r="H164" s="609"/>
    </row>
    <row r="165" spans="1:8" ht="51" customHeight="1">
      <c r="A165" s="862" t="s">
        <v>189</v>
      </c>
      <c r="B165" s="863"/>
      <c r="C165" s="630" t="s">
        <v>873</v>
      </c>
      <c r="D165" s="635"/>
      <c r="E165" s="1043"/>
      <c r="F165" s="893"/>
      <c r="G165" s="894"/>
      <c r="H165" s="609"/>
    </row>
    <row r="166" spans="1:8" ht="76.5" customHeight="1">
      <c r="A166" s="862" t="s">
        <v>189</v>
      </c>
      <c r="B166" s="863">
        <v>3</v>
      </c>
      <c r="C166" s="634" t="s">
        <v>705</v>
      </c>
      <c r="D166" s="635" t="s">
        <v>267</v>
      </c>
      <c r="E166" s="1043">
        <v>3</v>
      </c>
      <c r="F166" s="636"/>
      <c r="G166" s="637"/>
      <c r="H166" s="609"/>
    </row>
    <row r="167" spans="1:8" ht="12.75" customHeight="1">
      <c r="A167" s="862"/>
      <c r="B167" s="863"/>
      <c r="C167" s="858"/>
      <c r="D167" s="635"/>
      <c r="E167" s="1043"/>
      <c r="F167" s="893"/>
      <c r="G167" s="864"/>
      <c r="H167" s="609"/>
    </row>
    <row r="168" spans="1:8" ht="51" customHeight="1">
      <c r="A168" s="862" t="s">
        <v>189</v>
      </c>
      <c r="B168" s="863"/>
      <c r="C168" s="630" t="s">
        <v>876</v>
      </c>
      <c r="D168" s="635"/>
      <c r="E168" s="1043"/>
      <c r="F168" s="893"/>
      <c r="G168" s="894"/>
      <c r="H168" s="609"/>
    </row>
    <row r="169" spans="1:8" ht="38.25" customHeight="1">
      <c r="A169" s="862" t="s">
        <v>189</v>
      </c>
      <c r="B169" s="863">
        <v>4</v>
      </c>
      <c r="C169" s="634" t="s">
        <v>877</v>
      </c>
      <c r="D169" s="635" t="s">
        <v>267</v>
      </c>
      <c r="E169" s="1043">
        <v>1</v>
      </c>
      <c r="F169" s="636"/>
      <c r="G169" s="637"/>
      <c r="H169" s="609"/>
    </row>
    <row r="170" spans="1:8" ht="12.75" customHeight="1">
      <c r="A170" s="862"/>
      <c r="B170" s="863"/>
      <c r="C170" s="858"/>
      <c r="D170" s="635"/>
      <c r="E170" s="1043"/>
      <c r="F170" s="893"/>
      <c r="G170" s="864"/>
      <c r="H170" s="609"/>
    </row>
    <row r="171" spans="1:8" ht="25.5" customHeight="1">
      <c r="A171" s="862" t="s">
        <v>189</v>
      </c>
      <c r="B171" s="863"/>
      <c r="C171" s="630" t="s">
        <v>491</v>
      </c>
      <c r="D171" s="635"/>
      <c r="E171" s="1043"/>
      <c r="F171" s="893"/>
      <c r="G171" s="894"/>
      <c r="H171" s="609"/>
    </row>
    <row r="172" spans="1:8" ht="38.25" customHeight="1">
      <c r="A172" s="862" t="s">
        <v>189</v>
      </c>
      <c r="B172" s="863">
        <v>5</v>
      </c>
      <c r="C172" s="634" t="s">
        <v>704</v>
      </c>
      <c r="D172" s="635" t="s">
        <v>641</v>
      </c>
      <c r="E172" s="1043">
        <v>1</v>
      </c>
      <c r="F172" s="636"/>
      <c r="G172" s="637"/>
      <c r="H172" s="609"/>
    </row>
    <row r="173" spans="1:8" ht="38.25" customHeight="1">
      <c r="A173" s="862" t="s">
        <v>189</v>
      </c>
      <c r="B173" s="863">
        <v>6</v>
      </c>
      <c r="C173" s="634" t="s">
        <v>706</v>
      </c>
      <c r="D173" s="635" t="s">
        <v>9</v>
      </c>
      <c r="E173" s="1043">
        <v>10</v>
      </c>
      <c r="F173" s="636"/>
      <c r="G173" s="637"/>
      <c r="H173" s="609"/>
    </row>
    <row r="174" spans="1:8" ht="38.25" customHeight="1">
      <c r="A174" s="862" t="s">
        <v>189</v>
      </c>
      <c r="B174" s="863">
        <v>7</v>
      </c>
      <c r="C174" s="634" t="s">
        <v>492</v>
      </c>
      <c r="D174" s="635" t="s">
        <v>9</v>
      </c>
      <c r="E174" s="1043">
        <v>5</v>
      </c>
      <c r="F174" s="636"/>
      <c r="G174" s="637"/>
      <c r="H174" s="609"/>
    </row>
    <row r="175" spans="1:8" ht="25.5" customHeight="1">
      <c r="A175" s="862" t="s">
        <v>189</v>
      </c>
      <c r="B175" s="863">
        <v>8</v>
      </c>
      <c r="C175" s="634" t="s">
        <v>676</v>
      </c>
      <c r="D175" s="635" t="s">
        <v>9</v>
      </c>
      <c r="E175" s="1043">
        <v>1</v>
      </c>
      <c r="F175" s="636"/>
      <c r="G175" s="896" t="s">
        <v>678</v>
      </c>
      <c r="H175" s="609"/>
    </row>
    <row r="176" spans="1:8" ht="25.5" customHeight="1">
      <c r="A176" s="862" t="s">
        <v>189</v>
      </c>
      <c r="B176" s="863">
        <v>9</v>
      </c>
      <c r="C176" s="634" t="s">
        <v>677</v>
      </c>
      <c r="D176" s="635" t="s">
        <v>9</v>
      </c>
      <c r="E176" s="1043">
        <v>1</v>
      </c>
      <c r="F176" s="636"/>
      <c r="G176" s="896" t="s">
        <v>678</v>
      </c>
      <c r="H176" s="609"/>
    </row>
    <row r="177" spans="1:8" ht="12.75" customHeight="1">
      <c r="A177" s="862"/>
      <c r="B177" s="863"/>
      <c r="C177" s="634"/>
      <c r="D177" s="635"/>
      <c r="E177" s="1043"/>
      <c r="F177" s="893"/>
      <c r="G177" s="897"/>
      <c r="H177" s="609"/>
    </row>
    <row r="178" spans="1:8" ht="25.5" customHeight="1">
      <c r="A178" s="862" t="s">
        <v>189</v>
      </c>
      <c r="B178" s="863"/>
      <c r="C178" s="858" t="s">
        <v>707</v>
      </c>
      <c r="D178" s="635"/>
      <c r="E178" s="1043"/>
      <c r="F178" s="893"/>
      <c r="G178" s="894"/>
      <c r="H178" s="609"/>
    </row>
    <row r="179" spans="1:8" ht="25.5" customHeight="1">
      <c r="A179" s="862" t="s">
        <v>189</v>
      </c>
      <c r="B179" s="863"/>
      <c r="C179" s="858" t="s">
        <v>215</v>
      </c>
      <c r="D179" s="635"/>
      <c r="E179" s="1043"/>
      <c r="F179" s="893"/>
      <c r="G179" s="894"/>
      <c r="H179" s="609"/>
    </row>
    <row r="180" spans="1:8" ht="38.25" customHeight="1">
      <c r="A180" s="862" t="s">
        <v>189</v>
      </c>
      <c r="B180" s="863"/>
      <c r="C180" s="630" t="s">
        <v>224</v>
      </c>
      <c r="D180" s="635" t="s">
        <v>192</v>
      </c>
      <c r="E180" s="1043"/>
      <c r="F180" s="893"/>
      <c r="G180" s="894"/>
      <c r="H180" s="609"/>
    </row>
    <row r="181" spans="1:8" ht="25.5" customHeight="1">
      <c r="A181" s="862" t="s">
        <v>189</v>
      </c>
      <c r="B181" s="863">
        <v>10</v>
      </c>
      <c r="C181" s="634" t="s">
        <v>708</v>
      </c>
      <c r="D181" s="635" t="s">
        <v>9</v>
      </c>
      <c r="E181" s="1043">
        <v>16</v>
      </c>
      <c r="F181" s="872"/>
      <c r="G181" s="637"/>
      <c r="H181" s="609"/>
    </row>
    <row r="182" spans="1:8" ht="12.75" customHeight="1">
      <c r="A182" s="862"/>
      <c r="B182" s="863"/>
      <c r="C182" s="858"/>
      <c r="D182" s="635"/>
      <c r="E182" s="1043"/>
      <c r="F182" s="893"/>
      <c r="G182" s="864"/>
      <c r="H182" s="609"/>
    </row>
    <row r="183" spans="1:8" ht="25.5" customHeight="1">
      <c r="A183" s="862" t="s">
        <v>189</v>
      </c>
      <c r="B183" s="863"/>
      <c r="C183" s="630" t="s">
        <v>231</v>
      </c>
      <c r="D183" s="635" t="s">
        <v>192</v>
      </c>
      <c r="E183" s="1043"/>
      <c r="F183" s="893"/>
      <c r="G183" s="894"/>
      <c r="H183" s="609"/>
    </row>
    <row r="184" spans="1:8" ht="25.5" customHeight="1">
      <c r="A184" s="862" t="s">
        <v>189</v>
      </c>
      <c r="B184" s="863">
        <v>11</v>
      </c>
      <c r="C184" s="634" t="s">
        <v>709</v>
      </c>
      <c r="D184" s="635" t="s">
        <v>11</v>
      </c>
      <c r="E184" s="1043">
        <v>123</v>
      </c>
      <c r="F184" s="636"/>
      <c r="G184" s="637"/>
      <c r="H184" s="609"/>
    </row>
    <row r="185" spans="1:8" ht="12.75" customHeight="1">
      <c r="A185" s="862"/>
      <c r="B185" s="863"/>
      <c r="C185" s="858"/>
      <c r="D185" s="635"/>
      <c r="E185" s="1043"/>
      <c r="F185" s="893"/>
      <c r="G185" s="864"/>
      <c r="H185" s="609"/>
    </row>
    <row r="186" spans="1:8" ht="25.5" customHeight="1">
      <c r="A186" s="862" t="s">
        <v>189</v>
      </c>
      <c r="B186" s="863"/>
      <c r="C186" s="858" t="s">
        <v>710</v>
      </c>
      <c r="D186" s="635" t="s">
        <v>192</v>
      </c>
      <c r="E186" s="1043"/>
      <c r="F186" s="893"/>
      <c r="G186" s="894"/>
      <c r="H186" s="609"/>
    </row>
    <row r="187" spans="1:8" ht="25.5" customHeight="1">
      <c r="A187" s="862" t="s">
        <v>189</v>
      </c>
      <c r="B187" s="863"/>
      <c r="C187" s="630" t="s">
        <v>711</v>
      </c>
      <c r="D187" s="635" t="s">
        <v>192</v>
      </c>
      <c r="E187" s="1043"/>
      <c r="F187" s="893"/>
      <c r="G187" s="894"/>
      <c r="H187" s="609"/>
    </row>
    <row r="188" spans="1:8" ht="38.25" customHeight="1">
      <c r="A188" s="862" t="s">
        <v>189</v>
      </c>
      <c r="B188" s="863">
        <v>12</v>
      </c>
      <c r="C188" s="634" t="s">
        <v>589</v>
      </c>
      <c r="D188" s="635" t="s">
        <v>232</v>
      </c>
      <c r="E188" s="1043">
        <v>505</v>
      </c>
      <c r="F188" s="636"/>
      <c r="G188" s="637"/>
      <c r="H188" s="609"/>
    </row>
    <row r="189" spans="1:8" ht="12.75" customHeight="1">
      <c r="A189" s="862"/>
      <c r="B189" s="863"/>
      <c r="C189" s="858"/>
      <c r="D189" s="635"/>
      <c r="E189" s="1043"/>
      <c r="F189" s="893"/>
      <c r="G189" s="864"/>
      <c r="H189" s="609"/>
    </row>
    <row r="190" spans="1:8" ht="25.5" customHeight="1">
      <c r="A190" s="862" t="s">
        <v>189</v>
      </c>
      <c r="B190" s="863"/>
      <c r="C190" s="858" t="s">
        <v>234</v>
      </c>
      <c r="D190" s="635" t="s">
        <v>192</v>
      </c>
      <c r="E190" s="1043"/>
      <c r="F190" s="893"/>
      <c r="G190" s="894"/>
      <c r="H190" s="609"/>
    </row>
    <row r="191" spans="1:8" ht="51" customHeight="1">
      <c r="A191" s="862" t="s">
        <v>189</v>
      </c>
      <c r="B191" s="863"/>
      <c r="C191" s="630" t="s">
        <v>759</v>
      </c>
      <c r="D191" s="635" t="s">
        <v>192</v>
      </c>
      <c r="E191" s="1043"/>
      <c r="F191" s="893"/>
      <c r="G191" s="894"/>
      <c r="H191" s="609"/>
    </row>
    <row r="192" spans="1:8" ht="25.5" customHeight="1">
      <c r="A192" s="862" t="s">
        <v>189</v>
      </c>
      <c r="B192" s="863">
        <v>13</v>
      </c>
      <c r="C192" s="634" t="s">
        <v>874</v>
      </c>
      <c r="D192" s="635" t="s">
        <v>11</v>
      </c>
      <c r="E192" s="1043">
        <v>133</v>
      </c>
      <c r="F192" s="636"/>
      <c r="G192" s="637"/>
      <c r="H192" s="609"/>
    </row>
    <row r="193" spans="1:8" ht="12.75" customHeight="1">
      <c r="A193" s="862"/>
      <c r="B193" s="863"/>
      <c r="C193" s="858"/>
      <c r="D193" s="635"/>
      <c r="E193" s="1043"/>
      <c r="F193" s="893"/>
      <c r="G193" s="864"/>
      <c r="H193" s="609"/>
    </row>
    <row r="194" spans="1:8" ht="25.5" customHeight="1">
      <c r="A194" s="862" t="s">
        <v>189</v>
      </c>
      <c r="B194" s="863"/>
      <c r="C194" s="858" t="s">
        <v>730</v>
      </c>
      <c r="D194" s="635"/>
      <c r="E194" s="1043"/>
      <c r="F194" s="893"/>
      <c r="G194" s="894"/>
      <c r="H194" s="609"/>
    </row>
    <row r="195" spans="1:8" ht="25.5" customHeight="1">
      <c r="A195" s="862" t="s">
        <v>189</v>
      </c>
      <c r="B195" s="863"/>
      <c r="C195" s="630" t="s">
        <v>731</v>
      </c>
      <c r="D195" s="635" t="s">
        <v>192</v>
      </c>
      <c r="E195" s="1043"/>
      <c r="F195" s="893"/>
      <c r="G195" s="894"/>
      <c r="H195" s="609"/>
    </row>
    <row r="196" spans="1:8" ht="76.5" customHeight="1">
      <c r="A196" s="862" t="s">
        <v>189</v>
      </c>
      <c r="B196" s="863">
        <v>14</v>
      </c>
      <c r="C196" s="634" t="s">
        <v>736</v>
      </c>
      <c r="D196" s="635" t="s">
        <v>232</v>
      </c>
      <c r="E196" s="1043">
        <v>587</v>
      </c>
      <c r="F196" s="872"/>
      <c r="G196" s="637"/>
      <c r="H196" s="609"/>
    </row>
    <row r="197" spans="1:8" ht="25.5" customHeight="1">
      <c r="A197" s="862" t="s">
        <v>189</v>
      </c>
      <c r="B197" s="863">
        <v>15</v>
      </c>
      <c r="C197" s="634" t="s">
        <v>734</v>
      </c>
      <c r="D197" s="635" t="s">
        <v>348</v>
      </c>
      <c r="E197" s="1043">
        <v>12</v>
      </c>
      <c r="F197" s="872"/>
      <c r="G197" s="637"/>
      <c r="H197" s="609"/>
    </row>
    <row r="198" spans="1:8" ht="25.5" customHeight="1">
      <c r="A198" s="862" t="s">
        <v>189</v>
      </c>
      <c r="B198" s="863">
        <v>16</v>
      </c>
      <c r="C198" s="634" t="s">
        <v>732</v>
      </c>
      <c r="D198" s="635" t="s">
        <v>348</v>
      </c>
      <c r="E198" s="1043">
        <v>24</v>
      </c>
      <c r="F198" s="872"/>
      <c r="G198" s="637"/>
      <c r="H198" s="609"/>
    </row>
    <row r="199" spans="1:8" ht="12.75" customHeight="1">
      <c r="A199" s="862"/>
      <c r="B199" s="863"/>
      <c r="C199" s="858"/>
      <c r="D199" s="635"/>
      <c r="E199" s="1043"/>
      <c r="F199" s="893"/>
      <c r="G199" s="864"/>
      <c r="H199" s="609"/>
    </row>
    <row r="200" spans="1:8" ht="25.5" customHeight="1">
      <c r="A200" s="862" t="s">
        <v>189</v>
      </c>
      <c r="B200" s="863"/>
      <c r="C200" s="630" t="s">
        <v>733</v>
      </c>
      <c r="D200" s="635" t="s">
        <v>192</v>
      </c>
      <c r="E200" s="1043"/>
      <c r="F200" s="893"/>
      <c r="G200" s="894"/>
      <c r="H200" s="609"/>
    </row>
    <row r="201" spans="1:8" ht="51" customHeight="1">
      <c r="A201" s="862" t="s">
        <v>189</v>
      </c>
      <c r="B201" s="863">
        <v>17</v>
      </c>
      <c r="C201" s="634" t="s">
        <v>738</v>
      </c>
      <c r="D201" s="635" t="s">
        <v>11</v>
      </c>
      <c r="E201" s="1043">
        <v>939</v>
      </c>
      <c r="F201" s="636"/>
      <c r="G201" s="637"/>
      <c r="H201" s="609"/>
    </row>
    <row r="202" spans="1:8" ht="12.75" customHeight="1">
      <c r="A202" s="862"/>
      <c r="B202" s="863"/>
      <c r="C202" s="858"/>
      <c r="D202" s="635"/>
      <c r="E202" s="1043"/>
      <c r="F202" s="893"/>
      <c r="G202" s="864"/>
      <c r="H202" s="609"/>
    </row>
    <row r="203" spans="1:8" ht="38.25" customHeight="1">
      <c r="A203" s="862" t="s">
        <v>189</v>
      </c>
      <c r="B203" s="863"/>
      <c r="C203" s="630" t="s">
        <v>735</v>
      </c>
      <c r="D203" s="635"/>
      <c r="E203" s="1043"/>
      <c r="F203" s="893"/>
      <c r="G203" s="894"/>
      <c r="H203" s="609"/>
    </row>
    <row r="204" spans="1:8" ht="51" customHeight="1">
      <c r="A204" s="862" t="s">
        <v>189</v>
      </c>
      <c r="B204" s="863">
        <v>18</v>
      </c>
      <c r="C204" s="634" t="s">
        <v>737</v>
      </c>
      <c r="D204" s="635" t="s">
        <v>9</v>
      </c>
      <c r="E204" s="1043">
        <v>90</v>
      </c>
      <c r="F204" s="636"/>
      <c r="G204" s="637"/>
      <c r="H204" s="609"/>
    </row>
    <row r="205" spans="1:8" ht="12.75" customHeight="1">
      <c r="A205" s="862"/>
      <c r="B205" s="863"/>
      <c r="C205" s="858"/>
      <c r="D205" s="635"/>
      <c r="E205" s="1043"/>
      <c r="F205" s="893"/>
      <c r="G205" s="864"/>
      <c r="H205" s="609"/>
    </row>
    <row r="206" spans="1:8" ht="25.5" customHeight="1">
      <c r="A206" s="862" t="s">
        <v>189</v>
      </c>
      <c r="B206" s="863"/>
      <c r="C206" s="858" t="s">
        <v>712</v>
      </c>
      <c r="D206" s="635" t="s">
        <v>192</v>
      </c>
      <c r="E206" s="1043"/>
      <c r="F206" s="893"/>
      <c r="G206" s="894"/>
      <c r="H206" s="609"/>
    </row>
    <row r="207" spans="1:8" ht="25.5" customHeight="1">
      <c r="A207" s="862" t="s">
        <v>189</v>
      </c>
      <c r="B207" s="863"/>
      <c r="C207" s="630" t="s">
        <v>392</v>
      </c>
      <c r="D207" s="635"/>
      <c r="E207" s="1043"/>
      <c r="F207" s="893"/>
      <c r="G207" s="894"/>
      <c r="H207" s="609"/>
    </row>
    <row r="208" spans="1:8" ht="25.5" customHeight="1">
      <c r="A208" s="862" t="s">
        <v>189</v>
      </c>
      <c r="B208" s="863">
        <v>19</v>
      </c>
      <c r="C208" s="634" t="s">
        <v>466</v>
      </c>
      <c r="D208" s="635" t="s">
        <v>10</v>
      </c>
      <c r="E208" s="1043">
        <v>1</v>
      </c>
      <c r="F208" s="636"/>
      <c r="G208" s="637"/>
      <c r="H208" s="609"/>
    </row>
    <row r="209" spans="1:8" ht="12.75" customHeight="1">
      <c r="A209" s="862"/>
      <c r="B209" s="863"/>
      <c r="C209" s="634"/>
      <c r="D209" s="635"/>
      <c r="E209" s="1007"/>
      <c r="F209" s="636"/>
      <c r="G209" s="864"/>
      <c r="H209" s="609"/>
    </row>
    <row r="210" spans="1:8" ht="25.5" customHeight="1">
      <c r="A210" s="876" t="s">
        <v>189</v>
      </c>
      <c r="B210" s="620" t="s">
        <v>192</v>
      </c>
      <c r="C210" s="624" t="s">
        <v>604</v>
      </c>
      <c r="D210" s="669"/>
      <c r="E210" s="1041"/>
      <c r="F210" s="880"/>
      <c r="G210" s="881"/>
      <c r="H210" s="874"/>
    </row>
    <row r="211" spans="1:8" ht="25.5" customHeight="1">
      <c r="A211" s="876" t="s">
        <v>189</v>
      </c>
      <c r="B211" s="620" t="s">
        <v>192</v>
      </c>
      <c r="C211" s="625" t="s">
        <v>605</v>
      </c>
      <c r="D211" s="669"/>
      <c r="E211" s="1041"/>
      <c r="F211" s="880"/>
      <c r="G211" s="881"/>
      <c r="H211" s="874"/>
    </row>
    <row r="212" spans="1:8" ht="25.5" customHeight="1">
      <c r="A212" s="876" t="s">
        <v>189</v>
      </c>
      <c r="B212" s="620">
        <v>20</v>
      </c>
      <c r="C212" s="621" t="s">
        <v>875</v>
      </c>
      <c r="D212" s="669" t="s">
        <v>10</v>
      </c>
      <c r="E212" s="1041">
        <v>1</v>
      </c>
      <c r="F212" s="872">
        <v>50000</v>
      </c>
      <c r="G212" s="873">
        <f>F212*E212</f>
        <v>50000</v>
      </c>
      <c r="H212" s="609"/>
    </row>
    <row r="213" spans="1:8" ht="12.75" customHeight="1">
      <c r="A213" s="862"/>
      <c r="B213" s="863"/>
      <c r="C213" s="634"/>
      <c r="D213" s="635"/>
      <c r="E213" s="1043"/>
      <c r="F213" s="893"/>
      <c r="G213" s="897"/>
      <c r="H213" s="609"/>
    </row>
    <row r="214" spans="1:8" s="610" customFormat="1" ht="25.5" customHeight="1" thickBot="1">
      <c r="A214" s="891" t="s">
        <v>189</v>
      </c>
      <c r="B214" s="898"/>
      <c r="C214" s="858" t="s">
        <v>729</v>
      </c>
      <c r="D214" s="899"/>
      <c r="E214" s="1044"/>
      <c r="F214" s="900"/>
      <c r="G214" s="861"/>
      <c r="H214" s="609"/>
    </row>
    <row r="215" spans="1:8" ht="12.75" customHeight="1" thickTop="1">
      <c r="A215" s="862"/>
      <c r="B215" s="863"/>
      <c r="C215" s="634"/>
      <c r="D215" s="635"/>
      <c r="E215" s="1043"/>
      <c r="F215" s="893"/>
      <c r="G215" s="901"/>
      <c r="H215" s="609"/>
    </row>
    <row r="216" spans="1:8" s="611" customFormat="1" ht="25.5" customHeight="1">
      <c r="A216" s="902" t="s">
        <v>317</v>
      </c>
      <c r="B216" s="902"/>
      <c r="C216" s="903" t="s">
        <v>513</v>
      </c>
      <c r="D216" s="904"/>
      <c r="E216" s="1045"/>
      <c r="F216" s="905"/>
      <c r="G216" s="906"/>
      <c r="H216" s="609"/>
    </row>
    <row r="217" spans="1:8" s="612" customFormat="1" ht="25.5" customHeight="1">
      <c r="A217" s="907" t="s">
        <v>317</v>
      </c>
      <c r="B217" s="907" t="s">
        <v>192</v>
      </c>
      <c r="C217" s="908" t="s">
        <v>6</v>
      </c>
      <c r="D217" s="909" t="s">
        <v>192</v>
      </c>
      <c r="E217" s="1046"/>
      <c r="F217" s="905"/>
      <c r="G217" s="910"/>
      <c r="H217" s="609"/>
    </row>
    <row r="218" spans="1:8" s="612" customFormat="1" ht="51" customHeight="1">
      <c r="A218" s="907" t="s">
        <v>317</v>
      </c>
      <c r="B218" s="907"/>
      <c r="C218" s="911" t="s">
        <v>36</v>
      </c>
      <c r="D218" s="909"/>
      <c r="E218" s="1046"/>
      <c r="F218" s="905"/>
      <c r="G218" s="910"/>
      <c r="H218" s="609"/>
    </row>
    <row r="219" spans="1:8" s="612" customFormat="1" ht="12.75" customHeight="1">
      <c r="A219" s="907"/>
      <c r="B219" s="907"/>
      <c r="C219" s="911"/>
      <c r="D219" s="909"/>
      <c r="E219" s="1046"/>
      <c r="F219" s="905"/>
      <c r="G219" s="910"/>
      <c r="H219" s="609"/>
    </row>
    <row r="220" spans="1:8" s="612" customFormat="1" ht="25.5" customHeight="1">
      <c r="A220" s="907" t="s">
        <v>317</v>
      </c>
      <c r="B220" s="907"/>
      <c r="C220" s="908" t="s">
        <v>679</v>
      </c>
      <c r="D220" s="909" t="s">
        <v>192</v>
      </c>
      <c r="E220" s="1046"/>
      <c r="F220" s="905"/>
      <c r="G220" s="912"/>
      <c r="H220" s="609"/>
    </row>
    <row r="221" spans="1:8" s="612" customFormat="1" ht="25.5" customHeight="1">
      <c r="A221" s="907" t="s">
        <v>317</v>
      </c>
      <c r="B221" s="907"/>
      <c r="C221" s="913" t="s">
        <v>514</v>
      </c>
      <c r="D221" s="909" t="s">
        <v>192</v>
      </c>
      <c r="E221" s="1046"/>
      <c r="F221" s="905"/>
      <c r="G221" s="912"/>
      <c r="H221" s="609"/>
    </row>
    <row r="222" spans="1:8" s="612" customFormat="1" ht="38.25" customHeight="1">
      <c r="A222" s="907" t="s">
        <v>317</v>
      </c>
      <c r="B222" s="907">
        <v>1</v>
      </c>
      <c r="C222" s="621" t="s">
        <v>515</v>
      </c>
      <c r="D222" s="909" t="s">
        <v>232</v>
      </c>
      <c r="E222" s="1046">
        <v>15</v>
      </c>
      <c r="F222" s="636"/>
      <c r="G222" s="637"/>
      <c r="H222" s="609"/>
    </row>
    <row r="223" spans="1:8" s="612" customFormat="1" ht="38.25" customHeight="1">
      <c r="A223" s="907" t="s">
        <v>317</v>
      </c>
      <c r="B223" s="907">
        <v>2</v>
      </c>
      <c r="C223" s="621" t="s">
        <v>516</v>
      </c>
      <c r="D223" s="909" t="s">
        <v>232</v>
      </c>
      <c r="E223" s="1046">
        <v>25</v>
      </c>
      <c r="F223" s="636"/>
      <c r="G223" s="637"/>
      <c r="H223" s="609"/>
    </row>
    <row r="224" spans="1:8" s="612" customFormat="1" ht="38.25" customHeight="1">
      <c r="A224" s="907" t="s">
        <v>317</v>
      </c>
      <c r="B224" s="907">
        <v>3</v>
      </c>
      <c r="C224" s="621" t="s">
        <v>517</v>
      </c>
      <c r="D224" s="909" t="s">
        <v>232</v>
      </c>
      <c r="E224" s="1046">
        <v>50</v>
      </c>
      <c r="F224" s="636"/>
      <c r="G224" s="637"/>
      <c r="H224" s="609"/>
    </row>
    <row r="225" spans="1:8" s="612" customFormat="1" ht="38.25" customHeight="1">
      <c r="A225" s="907" t="s">
        <v>317</v>
      </c>
      <c r="B225" s="907">
        <v>4</v>
      </c>
      <c r="C225" s="621" t="s">
        <v>518</v>
      </c>
      <c r="D225" s="909" t="s">
        <v>232</v>
      </c>
      <c r="E225" s="1046">
        <v>50</v>
      </c>
      <c r="F225" s="636"/>
      <c r="G225" s="637"/>
      <c r="H225" s="609"/>
    </row>
    <row r="226" spans="1:8" s="612" customFormat="1" ht="25.5" customHeight="1">
      <c r="A226" s="907" t="s">
        <v>317</v>
      </c>
      <c r="B226" s="907">
        <v>5</v>
      </c>
      <c r="C226" s="621" t="s">
        <v>519</v>
      </c>
      <c r="D226" s="909" t="s">
        <v>641</v>
      </c>
      <c r="E226" s="1046">
        <v>5</v>
      </c>
      <c r="F226" s="636"/>
      <c r="G226" s="637"/>
      <c r="H226" s="609"/>
    </row>
    <row r="227" spans="1:8" s="612" customFormat="1" ht="12.75" customHeight="1">
      <c r="A227" s="907"/>
      <c r="B227" s="907"/>
      <c r="C227" s="911"/>
      <c r="D227" s="909"/>
      <c r="E227" s="1046"/>
      <c r="F227" s="636"/>
      <c r="G227" s="910"/>
      <c r="H227" s="609"/>
    </row>
    <row r="228" spans="1:8" s="612" customFormat="1" ht="25.5" customHeight="1">
      <c r="A228" s="907" t="s">
        <v>317</v>
      </c>
      <c r="B228" s="907"/>
      <c r="C228" s="913" t="s">
        <v>520</v>
      </c>
      <c r="D228" s="909"/>
      <c r="E228" s="1046"/>
      <c r="F228" s="905"/>
      <c r="G228" s="912"/>
      <c r="H228" s="609"/>
    </row>
    <row r="229" spans="1:8" s="612" customFormat="1" ht="25.5" customHeight="1">
      <c r="A229" s="907" t="s">
        <v>317</v>
      </c>
      <c r="B229" s="907">
        <v>6</v>
      </c>
      <c r="C229" s="621" t="s">
        <v>521</v>
      </c>
      <c r="D229" s="909" t="s">
        <v>267</v>
      </c>
      <c r="E229" s="1046">
        <v>5</v>
      </c>
      <c r="F229" s="636"/>
      <c r="G229" s="637"/>
      <c r="H229" s="609"/>
    </row>
    <row r="230" spans="1:8" s="612" customFormat="1" ht="25.5" customHeight="1">
      <c r="A230" s="907" t="s">
        <v>317</v>
      </c>
      <c r="B230" s="907">
        <v>7</v>
      </c>
      <c r="C230" s="621" t="s">
        <v>522</v>
      </c>
      <c r="D230" s="909" t="s">
        <v>267</v>
      </c>
      <c r="E230" s="1046">
        <v>5</v>
      </c>
      <c r="F230" s="636"/>
      <c r="G230" s="637"/>
      <c r="H230" s="609"/>
    </row>
    <row r="231" spans="1:8" s="612" customFormat="1" ht="12.75" customHeight="1">
      <c r="A231" s="907"/>
      <c r="B231" s="907"/>
      <c r="C231" s="911"/>
      <c r="D231" s="909"/>
      <c r="E231" s="1046"/>
      <c r="F231" s="636"/>
      <c r="G231" s="910"/>
      <c r="H231" s="609"/>
    </row>
    <row r="232" spans="1:8" s="612" customFormat="1" ht="25.5" customHeight="1">
      <c r="A232" s="907" t="s">
        <v>317</v>
      </c>
      <c r="B232" s="907"/>
      <c r="C232" s="913" t="s">
        <v>680</v>
      </c>
      <c r="D232" s="909"/>
      <c r="E232" s="1046"/>
      <c r="F232" s="636"/>
      <c r="G232" s="897"/>
      <c r="H232" s="609"/>
    </row>
    <row r="233" spans="1:8" s="612" customFormat="1" ht="76.5" customHeight="1">
      <c r="A233" s="907" t="s">
        <v>317</v>
      </c>
      <c r="B233" s="907">
        <v>8</v>
      </c>
      <c r="C233" s="911" t="s">
        <v>524</v>
      </c>
      <c r="D233" s="909" t="s">
        <v>267</v>
      </c>
      <c r="E233" s="1046">
        <v>1</v>
      </c>
      <c r="F233" s="636"/>
      <c r="G233" s="637"/>
      <c r="H233" s="613"/>
    </row>
    <row r="234" spans="1:8" s="612" customFormat="1" ht="76.5" customHeight="1">
      <c r="A234" s="907" t="s">
        <v>317</v>
      </c>
      <c r="B234" s="907">
        <v>9</v>
      </c>
      <c r="C234" s="911" t="s">
        <v>525</v>
      </c>
      <c r="D234" s="909" t="s">
        <v>267</v>
      </c>
      <c r="E234" s="1046">
        <v>1</v>
      </c>
      <c r="F234" s="636"/>
      <c r="G234" s="637"/>
      <c r="H234" s="613"/>
    </row>
    <row r="235" spans="1:8" s="612" customFormat="1" ht="12.75" customHeight="1">
      <c r="A235" s="907"/>
      <c r="B235" s="907"/>
      <c r="C235" s="911"/>
      <c r="D235" s="909"/>
      <c r="E235" s="1046"/>
      <c r="F235" s="905"/>
      <c r="G235" s="912"/>
      <c r="H235" s="613"/>
    </row>
    <row r="236" spans="1:8" s="611" customFormat="1" ht="25.5" customHeight="1" thickBot="1">
      <c r="A236" s="902" t="s">
        <v>317</v>
      </c>
      <c r="B236" s="902"/>
      <c r="C236" s="908" t="s">
        <v>681</v>
      </c>
      <c r="D236" s="904"/>
      <c r="E236" s="1045"/>
      <c r="F236" s="914"/>
      <c r="G236" s="915"/>
      <c r="H236" s="614"/>
    </row>
    <row r="237" spans="1:8" s="612" customFormat="1" ht="12.75" customHeight="1" thickTop="1">
      <c r="A237" s="907"/>
      <c r="B237" s="907"/>
      <c r="C237" s="911"/>
      <c r="D237" s="909"/>
      <c r="E237" s="1046"/>
      <c r="F237" s="905"/>
      <c r="G237" s="912"/>
      <c r="H237" s="613"/>
    </row>
  </sheetData>
  <pageMargins left="0.35433070866141736" right="0.35433070866141736" top="0.47244094488188981" bottom="0.86614173228346458" header="0.51181102362204722" footer="0.51181102362204722"/>
  <pageSetup paperSize="9" scale="74" orientation="portrait" r:id="rId1"/>
  <headerFooter>
    <oddFooter>&amp;L&amp;"Arial,Regular"&amp;10A442 Weidplas Warehouse Extension:
CONTRACT NO.: CDC/158/26
Section 3: Civil + External Works&amp;R&amp;"Arial,Regular"&amp;10Page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90"/>
  <sheetViews>
    <sheetView view="pageBreakPreview" zoomScaleNormal="100" zoomScaleSheetLayoutView="100" workbookViewId="0">
      <selection activeCell="G5" sqref="G5"/>
    </sheetView>
  </sheetViews>
  <sheetFormatPr defaultColWidth="8.85546875" defaultRowHeight="12.75"/>
  <cols>
    <col min="1" max="2" width="6.7109375" style="123" customWidth="1"/>
    <col min="3" max="3" width="55.7109375" style="123" customWidth="1"/>
    <col min="4" max="4" width="7.7109375" style="123" customWidth="1"/>
    <col min="5" max="5" width="10.7109375" style="123" customWidth="1"/>
    <col min="6" max="6" width="12.7109375" style="123" customWidth="1"/>
    <col min="7" max="7" width="14.7109375" style="123" customWidth="1"/>
    <col min="8" max="8" width="14.7109375" style="134" customWidth="1"/>
    <col min="9" max="247" width="8.85546875" style="134"/>
    <col min="248" max="249" width="6.7109375" style="134" customWidth="1"/>
    <col min="250" max="250" width="55.7109375" style="134" customWidth="1"/>
    <col min="251" max="251" width="7.7109375" style="134" customWidth="1"/>
    <col min="252" max="254" width="10.7109375" style="134" customWidth="1"/>
    <col min="255" max="255" width="12.7109375" style="134" customWidth="1"/>
    <col min="256" max="259" width="14.7109375" style="134" customWidth="1"/>
    <col min="260" max="503" width="8.85546875" style="134"/>
    <col min="504" max="505" width="6.7109375" style="134" customWidth="1"/>
    <col min="506" max="506" width="55.7109375" style="134" customWidth="1"/>
    <col min="507" max="507" width="7.7109375" style="134" customWidth="1"/>
    <col min="508" max="510" width="10.7109375" style="134" customWidth="1"/>
    <col min="511" max="511" width="12.7109375" style="134" customWidth="1"/>
    <col min="512" max="515" width="14.7109375" style="134" customWidth="1"/>
    <col min="516" max="759" width="8.85546875" style="134"/>
    <col min="760" max="761" width="6.7109375" style="134" customWidth="1"/>
    <col min="762" max="762" width="55.7109375" style="134" customWidth="1"/>
    <col min="763" max="763" width="7.7109375" style="134" customWidth="1"/>
    <col min="764" max="766" width="10.7109375" style="134" customWidth="1"/>
    <col min="767" max="767" width="12.7109375" style="134" customWidth="1"/>
    <col min="768" max="771" width="14.7109375" style="134" customWidth="1"/>
    <col min="772" max="1015" width="8.85546875" style="134"/>
    <col min="1016" max="1017" width="6.7109375" style="134" customWidth="1"/>
    <col min="1018" max="1018" width="55.7109375" style="134" customWidth="1"/>
    <col min="1019" max="1019" width="7.7109375" style="134" customWidth="1"/>
    <col min="1020" max="1022" width="10.7109375" style="134" customWidth="1"/>
    <col min="1023" max="1023" width="12.7109375" style="134" customWidth="1"/>
    <col min="1024" max="1027" width="14.7109375" style="134" customWidth="1"/>
    <col min="1028" max="1271" width="8.85546875" style="134"/>
    <col min="1272" max="1273" width="6.7109375" style="134" customWidth="1"/>
    <col min="1274" max="1274" width="55.7109375" style="134" customWidth="1"/>
    <col min="1275" max="1275" width="7.7109375" style="134" customWidth="1"/>
    <col min="1276" max="1278" width="10.7109375" style="134" customWidth="1"/>
    <col min="1279" max="1279" width="12.7109375" style="134" customWidth="1"/>
    <col min="1280" max="1283" width="14.7109375" style="134" customWidth="1"/>
    <col min="1284" max="1527" width="8.85546875" style="134"/>
    <col min="1528" max="1529" width="6.7109375" style="134" customWidth="1"/>
    <col min="1530" max="1530" width="55.7109375" style="134" customWidth="1"/>
    <col min="1531" max="1531" width="7.7109375" style="134" customWidth="1"/>
    <col min="1532" max="1534" width="10.7109375" style="134" customWidth="1"/>
    <col min="1535" max="1535" width="12.7109375" style="134" customWidth="1"/>
    <col min="1536" max="1539" width="14.7109375" style="134" customWidth="1"/>
    <col min="1540" max="1783" width="8.85546875" style="134"/>
    <col min="1784" max="1785" width="6.7109375" style="134" customWidth="1"/>
    <col min="1786" max="1786" width="55.7109375" style="134" customWidth="1"/>
    <col min="1787" max="1787" width="7.7109375" style="134" customWidth="1"/>
    <col min="1788" max="1790" width="10.7109375" style="134" customWidth="1"/>
    <col min="1791" max="1791" width="12.7109375" style="134" customWidth="1"/>
    <col min="1792" max="1795" width="14.7109375" style="134" customWidth="1"/>
    <col min="1796" max="2039" width="8.85546875" style="134"/>
    <col min="2040" max="2041" width="6.7109375" style="134" customWidth="1"/>
    <col min="2042" max="2042" width="55.7109375" style="134" customWidth="1"/>
    <col min="2043" max="2043" width="7.7109375" style="134" customWidth="1"/>
    <col min="2044" max="2046" width="10.7109375" style="134" customWidth="1"/>
    <col min="2047" max="2047" width="12.7109375" style="134" customWidth="1"/>
    <col min="2048" max="2051" width="14.7109375" style="134" customWidth="1"/>
    <col min="2052" max="2295" width="8.85546875" style="134"/>
    <col min="2296" max="2297" width="6.7109375" style="134" customWidth="1"/>
    <col min="2298" max="2298" width="55.7109375" style="134" customWidth="1"/>
    <col min="2299" max="2299" width="7.7109375" style="134" customWidth="1"/>
    <col min="2300" max="2302" width="10.7109375" style="134" customWidth="1"/>
    <col min="2303" max="2303" width="12.7109375" style="134" customWidth="1"/>
    <col min="2304" max="2307" width="14.7109375" style="134" customWidth="1"/>
    <col min="2308" max="2551" width="8.85546875" style="134"/>
    <col min="2552" max="2553" width="6.7109375" style="134" customWidth="1"/>
    <col min="2554" max="2554" width="55.7109375" style="134" customWidth="1"/>
    <col min="2555" max="2555" width="7.7109375" style="134" customWidth="1"/>
    <col min="2556" max="2558" width="10.7109375" style="134" customWidth="1"/>
    <col min="2559" max="2559" width="12.7109375" style="134" customWidth="1"/>
    <col min="2560" max="2563" width="14.7109375" style="134" customWidth="1"/>
    <col min="2564" max="2807" width="8.85546875" style="134"/>
    <col min="2808" max="2809" width="6.7109375" style="134" customWidth="1"/>
    <col min="2810" max="2810" width="55.7109375" style="134" customWidth="1"/>
    <col min="2811" max="2811" width="7.7109375" style="134" customWidth="1"/>
    <col min="2812" max="2814" width="10.7109375" style="134" customWidth="1"/>
    <col min="2815" max="2815" width="12.7109375" style="134" customWidth="1"/>
    <col min="2816" max="2819" width="14.7109375" style="134" customWidth="1"/>
    <col min="2820" max="3063" width="8.85546875" style="134"/>
    <col min="3064" max="3065" width="6.7109375" style="134" customWidth="1"/>
    <col min="3066" max="3066" width="55.7109375" style="134" customWidth="1"/>
    <col min="3067" max="3067" width="7.7109375" style="134" customWidth="1"/>
    <col min="3068" max="3070" width="10.7109375" style="134" customWidth="1"/>
    <col min="3071" max="3071" width="12.7109375" style="134" customWidth="1"/>
    <col min="3072" max="3075" width="14.7109375" style="134" customWidth="1"/>
    <col min="3076" max="3319" width="8.85546875" style="134"/>
    <col min="3320" max="3321" width="6.7109375" style="134" customWidth="1"/>
    <col min="3322" max="3322" width="55.7109375" style="134" customWidth="1"/>
    <col min="3323" max="3323" width="7.7109375" style="134" customWidth="1"/>
    <col min="3324" max="3326" width="10.7109375" style="134" customWidth="1"/>
    <col min="3327" max="3327" width="12.7109375" style="134" customWidth="1"/>
    <col min="3328" max="3331" width="14.7109375" style="134" customWidth="1"/>
    <col min="3332" max="3575" width="8.85546875" style="134"/>
    <col min="3576" max="3577" width="6.7109375" style="134" customWidth="1"/>
    <col min="3578" max="3578" width="55.7109375" style="134" customWidth="1"/>
    <col min="3579" max="3579" width="7.7109375" style="134" customWidth="1"/>
    <col min="3580" max="3582" width="10.7109375" style="134" customWidth="1"/>
    <col min="3583" max="3583" width="12.7109375" style="134" customWidth="1"/>
    <col min="3584" max="3587" width="14.7109375" style="134" customWidth="1"/>
    <col min="3588" max="3831" width="8.85546875" style="134"/>
    <col min="3832" max="3833" width="6.7109375" style="134" customWidth="1"/>
    <col min="3834" max="3834" width="55.7109375" style="134" customWidth="1"/>
    <col min="3835" max="3835" width="7.7109375" style="134" customWidth="1"/>
    <col min="3836" max="3838" width="10.7109375" style="134" customWidth="1"/>
    <col min="3839" max="3839" width="12.7109375" style="134" customWidth="1"/>
    <col min="3840" max="3843" width="14.7109375" style="134" customWidth="1"/>
    <col min="3844" max="4087" width="8.85546875" style="134"/>
    <col min="4088" max="4089" width="6.7109375" style="134" customWidth="1"/>
    <col min="4090" max="4090" width="55.7109375" style="134" customWidth="1"/>
    <col min="4091" max="4091" width="7.7109375" style="134" customWidth="1"/>
    <col min="4092" max="4094" width="10.7109375" style="134" customWidth="1"/>
    <col min="4095" max="4095" width="12.7109375" style="134" customWidth="1"/>
    <col min="4096" max="4099" width="14.7109375" style="134" customWidth="1"/>
    <col min="4100" max="4343" width="8.85546875" style="134"/>
    <col min="4344" max="4345" width="6.7109375" style="134" customWidth="1"/>
    <col min="4346" max="4346" width="55.7109375" style="134" customWidth="1"/>
    <col min="4347" max="4347" width="7.7109375" style="134" customWidth="1"/>
    <col min="4348" max="4350" width="10.7109375" style="134" customWidth="1"/>
    <col min="4351" max="4351" width="12.7109375" style="134" customWidth="1"/>
    <col min="4352" max="4355" width="14.7109375" style="134" customWidth="1"/>
    <col min="4356" max="4599" width="8.85546875" style="134"/>
    <col min="4600" max="4601" width="6.7109375" style="134" customWidth="1"/>
    <col min="4602" max="4602" width="55.7109375" style="134" customWidth="1"/>
    <col min="4603" max="4603" width="7.7109375" style="134" customWidth="1"/>
    <col min="4604" max="4606" width="10.7109375" style="134" customWidth="1"/>
    <col min="4607" max="4607" width="12.7109375" style="134" customWidth="1"/>
    <col min="4608" max="4611" width="14.7109375" style="134" customWidth="1"/>
    <col min="4612" max="4855" width="8.85546875" style="134"/>
    <col min="4856" max="4857" width="6.7109375" style="134" customWidth="1"/>
    <col min="4858" max="4858" width="55.7109375" style="134" customWidth="1"/>
    <col min="4859" max="4859" width="7.7109375" style="134" customWidth="1"/>
    <col min="4860" max="4862" width="10.7109375" style="134" customWidth="1"/>
    <col min="4863" max="4863" width="12.7109375" style="134" customWidth="1"/>
    <col min="4864" max="4867" width="14.7109375" style="134" customWidth="1"/>
    <col min="4868" max="5111" width="8.85546875" style="134"/>
    <col min="5112" max="5113" width="6.7109375" style="134" customWidth="1"/>
    <col min="5114" max="5114" width="55.7109375" style="134" customWidth="1"/>
    <col min="5115" max="5115" width="7.7109375" style="134" customWidth="1"/>
    <col min="5116" max="5118" width="10.7109375" style="134" customWidth="1"/>
    <col min="5119" max="5119" width="12.7109375" style="134" customWidth="1"/>
    <col min="5120" max="5123" width="14.7109375" style="134" customWidth="1"/>
    <col min="5124" max="5367" width="8.85546875" style="134"/>
    <col min="5368" max="5369" width="6.7109375" style="134" customWidth="1"/>
    <col min="5370" max="5370" width="55.7109375" style="134" customWidth="1"/>
    <col min="5371" max="5371" width="7.7109375" style="134" customWidth="1"/>
    <col min="5372" max="5374" width="10.7109375" style="134" customWidth="1"/>
    <col min="5375" max="5375" width="12.7109375" style="134" customWidth="1"/>
    <col min="5376" max="5379" width="14.7109375" style="134" customWidth="1"/>
    <col min="5380" max="5623" width="8.85546875" style="134"/>
    <col min="5624" max="5625" width="6.7109375" style="134" customWidth="1"/>
    <col min="5626" max="5626" width="55.7109375" style="134" customWidth="1"/>
    <col min="5627" max="5627" width="7.7109375" style="134" customWidth="1"/>
    <col min="5628" max="5630" width="10.7109375" style="134" customWidth="1"/>
    <col min="5631" max="5631" width="12.7109375" style="134" customWidth="1"/>
    <col min="5632" max="5635" width="14.7109375" style="134" customWidth="1"/>
    <col min="5636" max="5879" width="8.85546875" style="134"/>
    <col min="5880" max="5881" width="6.7109375" style="134" customWidth="1"/>
    <col min="5882" max="5882" width="55.7109375" style="134" customWidth="1"/>
    <col min="5883" max="5883" width="7.7109375" style="134" customWidth="1"/>
    <col min="5884" max="5886" width="10.7109375" style="134" customWidth="1"/>
    <col min="5887" max="5887" width="12.7109375" style="134" customWidth="1"/>
    <col min="5888" max="5891" width="14.7109375" style="134" customWidth="1"/>
    <col min="5892" max="6135" width="8.85546875" style="134"/>
    <col min="6136" max="6137" width="6.7109375" style="134" customWidth="1"/>
    <col min="6138" max="6138" width="55.7109375" style="134" customWidth="1"/>
    <col min="6139" max="6139" width="7.7109375" style="134" customWidth="1"/>
    <col min="6140" max="6142" width="10.7109375" style="134" customWidth="1"/>
    <col min="6143" max="6143" width="12.7109375" style="134" customWidth="1"/>
    <col min="6144" max="6147" width="14.7109375" style="134" customWidth="1"/>
    <col min="6148" max="6391" width="8.85546875" style="134"/>
    <col min="6392" max="6393" width="6.7109375" style="134" customWidth="1"/>
    <col min="6394" max="6394" width="55.7109375" style="134" customWidth="1"/>
    <col min="6395" max="6395" width="7.7109375" style="134" customWidth="1"/>
    <col min="6396" max="6398" width="10.7109375" style="134" customWidth="1"/>
    <col min="6399" max="6399" width="12.7109375" style="134" customWidth="1"/>
    <col min="6400" max="6403" width="14.7109375" style="134" customWidth="1"/>
    <col min="6404" max="6647" width="8.85546875" style="134"/>
    <col min="6648" max="6649" width="6.7109375" style="134" customWidth="1"/>
    <col min="6650" max="6650" width="55.7109375" style="134" customWidth="1"/>
    <col min="6651" max="6651" width="7.7109375" style="134" customWidth="1"/>
    <col min="6652" max="6654" width="10.7109375" style="134" customWidth="1"/>
    <col min="6655" max="6655" width="12.7109375" style="134" customWidth="1"/>
    <col min="6656" max="6659" width="14.7109375" style="134" customWidth="1"/>
    <col min="6660" max="6903" width="8.85546875" style="134"/>
    <col min="6904" max="6905" width="6.7109375" style="134" customWidth="1"/>
    <col min="6906" max="6906" width="55.7109375" style="134" customWidth="1"/>
    <col min="6907" max="6907" width="7.7109375" style="134" customWidth="1"/>
    <col min="6908" max="6910" width="10.7109375" style="134" customWidth="1"/>
    <col min="6911" max="6911" width="12.7109375" style="134" customWidth="1"/>
    <col min="6912" max="6915" width="14.7109375" style="134" customWidth="1"/>
    <col min="6916" max="7159" width="8.85546875" style="134"/>
    <col min="7160" max="7161" width="6.7109375" style="134" customWidth="1"/>
    <col min="7162" max="7162" width="55.7109375" style="134" customWidth="1"/>
    <col min="7163" max="7163" width="7.7109375" style="134" customWidth="1"/>
    <col min="7164" max="7166" width="10.7109375" style="134" customWidth="1"/>
    <col min="7167" max="7167" width="12.7109375" style="134" customWidth="1"/>
    <col min="7168" max="7171" width="14.7109375" style="134" customWidth="1"/>
    <col min="7172" max="7415" width="8.85546875" style="134"/>
    <col min="7416" max="7417" width="6.7109375" style="134" customWidth="1"/>
    <col min="7418" max="7418" width="55.7109375" style="134" customWidth="1"/>
    <col min="7419" max="7419" width="7.7109375" style="134" customWidth="1"/>
    <col min="7420" max="7422" width="10.7109375" style="134" customWidth="1"/>
    <col min="7423" max="7423" width="12.7109375" style="134" customWidth="1"/>
    <col min="7424" max="7427" width="14.7109375" style="134" customWidth="1"/>
    <col min="7428" max="7671" width="8.85546875" style="134"/>
    <col min="7672" max="7673" width="6.7109375" style="134" customWidth="1"/>
    <col min="7674" max="7674" width="55.7109375" style="134" customWidth="1"/>
    <col min="7675" max="7675" width="7.7109375" style="134" customWidth="1"/>
    <col min="7676" max="7678" width="10.7109375" style="134" customWidth="1"/>
    <col min="7679" max="7679" width="12.7109375" style="134" customWidth="1"/>
    <col min="7680" max="7683" width="14.7109375" style="134" customWidth="1"/>
    <col min="7684" max="7927" width="8.85546875" style="134"/>
    <col min="7928" max="7929" width="6.7109375" style="134" customWidth="1"/>
    <col min="7930" max="7930" width="55.7109375" style="134" customWidth="1"/>
    <col min="7931" max="7931" width="7.7109375" style="134" customWidth="1"/>
    <col min="7932" max="7934" width="10.7109375" style="134" customWidth="1"/>
    <col min="7935" max="7935" width="12.7109375" style="134" customWidth="1"/>
    <col min="7936" max="7939" width="14.7109375" style="134" customWidth="1"/>
    <col min="7940" max="8183" width="8.85546875" style="134"/>
    <col min="8184" max="8185" width="6.7109375" style="134" customWidth="1"/>
    <col min="8186" max="8186" width="55.7109375" style="134" customWidth="1"/>
    <col min="8187" max="8187" width="7.7109375" style="134" customWidth="1"/>
    <col min="8188" max="8190" width="10.7109375" style="134" customWidth="1"/>
    <col min="8191" max="8191" width="12.7109375" style="134" customWidth="1"/>
    <col min="8192" max="8195" width="14.7109375" style="134" customWidth="1"/>
    <col min="8196" max="8439" width="8.85546875" style="134"/>
    <col min="8440" max="8441" width="6.7109375" style="134" customWidth="1"/>
    <col min="8442" max="8442" width="55.7109375" style="134" customWidth="1"/>
    <col min="8443" max="8443" width="7.7109375" style="134" customWidth="1"/>
    <col min="8444" max="8446" width="10.7109375" style="134" customWidth="1"/>
    <col min="8447" max="8447" width="12.7109375" style="134" customWidth="1"/>
    <col min="8448" max="8451" width="14.7109375" style="134" customWidth="1"/>
    <col min="8452" max="8695" width="8.85546875" style="134"/>
    <col min="8696" max="8697" width="6.7109375" style="134" customWidth="1"/>
    <col min="8698" max="8698" width="55.7109375" style="134" customWidth="1"/>
    <col min="8699" max="8699" width="7.7109375" style="134" customWidth="1"/>
    <col min="8700" max="8702" width="10.7109375" style="134" customWidth="1"/>
    <col min="8703" max="8703" width="12.7109375" style="134" customWidth="1"/>
    <col min="8704" max="8707" width="14.7109375" style="134" customWidth="1"/>
    <col min="8708" max="8951" width="8.85546875" style="134"/>
    <col min="8952" max="8953" width="6.7109375" style="134" customWidth="1"/>
    <col min="8954" max="8954" width="55.7109375" style="134" customWidth="1"/>
    <col min="8955" max="8955" width="7.7109375" style="134" customWidth="1"/>
    <col min="8956" max="8958" width="10.7109375" style="134" customWidth="1"/>
    <col min="8959" max="8959" width="12.7109375" style="134" customWidth="1"/>
    <col min="8960" max="8963" width="14.7109375" style="134" customWidth="1"/>
    <col min="8964" max="9207" width="8.85546875" style="134"/>
    <col min="9208" max="9209" width="6.7109375" style="134" customWidth="1"/>
    <col min="9210" max="9210" width="55.7109375" style="134" customWidth="1"/>
    <col min="9211" max="9211" width="7.7109375" style="134" customWidth="1"/>
    <col min="9212" max="9214" width="10.7109375" style="134" customWidth="1"/>
    <col min="9215" max="9215" width="12.7109375" style="134" customWidth="1"/>
    <col min="9216" max="9219" width="14.7109375" style="134" customWidth="1"/>
    <col min="9220" max="9463" width="8.85546875" style="134"/>
    <col min="9464" max="9465" width="6.7109375" style="134" customWidth="1"/>
    <col min="9466" max="9466" width="55.7109375" style="134" customWidth="1"/>
    <col min="9467" max="9467" width="7.7109375" style="134" customWidth="1"/>
    <col min="9468" max="9470" width="10.7109375" style="134" customWidth="1"/>
    <col min="9471" max="9471" width="12.7109375" style="134" customWidth="1"/>
    <col min="9472" max="9475" width="14.7109375" style="134" customWidth="1"/>
    <col min="9476" max="9719" width="8.85546875" style="134"/>
    <col min="9720" max="9721" width="6.7109375" style="134" customWidth="1"/>
    <col min="9722" max="9722" width="55.7109375" style="134" customWidth="1"/>
    <col min="9723" max="9723" width="7.7109375" style="134" customWidth="1"/>
    <col min="9724" max="9726" width="10.7109375" style="134" customWidth="1"/>
    <col min="9727" max="9727" width="12.7109375" style="134" customWidth="1"/>
    <col min="9728" max="9731" width="14.7109375" style="134" customWidth="1"/>
    <col min="9732" max="9975" width="8.85546875" style="134"/>
    <col min="9976" max="9977" width="6.7109375" style="134" customWidth="1"/>
    <col min="9978" max="9978" width="55.7109375" style="134" customWidth="1"/>
    <col min="9979" max="9979" width="7.7109375" style="134" customWidth="1"/>
    <col min="9980" max="9982" width="10.7109375" style="134" customWidth="1"/>
    <col min="9983" max="9983" width="12.7109375" style="134" customWidth="1"/>
    <col min="9984" max="9987" width="14.7109375" style="134" customWidth="1"/>
    <col min="9988" max="10231" width="8.85546875" style="134"/>
    <col min="10232" max="10233" width="6.7109375" style="134" customWidth="1"/>
    <col min="10234" max="10234" width="55.7109375" style="134" customWidth="1"/>
    <col min="10235" max="10235" width="7.7109375" style="134" customWidth="1"/>
    <col min="10236" max="10238" width="10.7109375" style="134" customWidth="1"/>
    <col min="10239" max="10239" width="12.7109375" style="134" customWidth="1"/>
    <col min="10240" max="10243" width="14.7109375" style="134" customWidth="1"/>
    <col min="10244" max="10487" width="8.85546875" style="134"/>
    <col min="10488" max="10489" width="6.7109375" style="134" customWidth="1"/>
    <col min="10490" max="10490" width="55.7109375" style="134" customWidth="1"/>
    <col min="10491" max="10491" width="7.7109375" style="134" customWidth="1"/>
    <col min="10492" max="10494" width="10.7109375" style="134" customWidth="1"/>
    <col min="10495" max="10495" width="12.7109375" style="134" customWidth="1"/>
    <col min="10496" max="10499" width="14.7109375" style="134" customWidth="1"/>
    <col min="10500" max="10743" width="8.85546875" style="134"/>
    <col min="10744" max="10745" width="6.7109375" style="134" customWidth="1"/>
    <col min="10746" max="10746" width="55.7109375" style="134" customWidth="1"/>
    <col min="10747" max="10747" width="7.7109375" style="134" customWidth="1"/>
    <col min="10748" max="10750" width="10.7109375" style="134" customWidth="1"/>
    <col min="10751" max="10751" width="12.7109375" style="134" customWidth="1"/>
    <col min="10752" max="10755" width="14.7109375" style="134" customWidth="1"/>
    <col min="10756" max="10999" width="8.85546875" style="134"/>
    <col min="11000" max="11001" width="6.7109375" style="134" customWidth="1"/>
    <col min="11002" max="11002" width="55.7109375" style="134" customWidth="1"/>
    <col min="11003" max="11003" width="7.7109375" style="134" customWidth="1"/>
    <col min="11004" max="11006" width="10.7109375" style="134" customWidth="1"/>
    <col min="11007" max="11007" width="12.7109375" style="134" customWidth="1"/>
    <col min="11008" max="11011" width="14.7109375" style="134" customWidth="1"/>
    <col min="11012" max="11255" width="8.85546875" style="134"/>
    <col min="11256" max="11257" width="6.7109375" style="134" customWidth="1"/>
    <col min="11258" max="11258" width="55.7109375" style="134" customWidth="1"/>
    <col min="11259" max="11259" width="7.7109375" style="134" customWidth="1"/>
    <col min="11260" max="11262" width="10.7109375" style="134" customWidth="1"/>
    <col min="11263" max="11263" width="12.7109375" style="134" customWidth="1"/>
    <col min="11264" max="11267" width="14.7109375" style="134" customWidth="1"/>
    <col min="11268" max="11511" width="8.85546875" style="134"/>
    <col min="11512" max="11513" width="6.7109375" style="134" customWidth="1"/>
    <col min="11514" max="11514" width="55.7109375" style="134" customWidth="1"/>
    <col min="11515" max="11515" width="7.7109375" style="134" customWidth="1"/>
    <col min="11516" max="11518" width="10.7109375" style="134" customWidth="1"/>
    <col min="11519" max="11519" width="12.7109375" style="134" customWidth="1"/>
    <col min="11520" max="11523" width="14.7109375" style="134" customWidth="1"/>
    <col min="11524" max="11767" width="8.85546875" style="134"/>
    <col min="11768" max="11769" width="6.7109375" style="134" customWidth="1"/>
    <col min="11770" max="11770" width="55.7109375" style="134" customWidth="1"/>
    <col min="11771" max="11771" width="7.7109375" style="134" customWidth="1"/>
    <col min="11772" max="11774" width="10.7109375" style="134" customWidth="1"/>
    <col min="11775" max="11775" width="12.7109375" style="134" customWidth="1"/>
    <col min="11776" max="11779" width="14.7109375" style="134" customWidth="1"/>
    <col min="11780" max="12023" width="8.85546875" style="134"/>
    <col min="12024" max="12025" width="6.7109375" style="134" customWidth="1"/>
    <col min="12026" max="12026" width="55.7109375" style="134" customWidth="1"/>
    <col min="12027" max="12027" width="7.7109375" style="134" customWidth="1"/>
    <col min="12028" max="12030" width="10.7109375" style="134" customWidth="1"/>
    <col min="12031" max="12031" width="12.7109375" style="134" customWidth="1"/>
    <col min="12032" max="12035" width="14.7109375" style="134" customWidth="1"/>
    <col min="12036" max="12279" width="8.85546875" style="134"/>
    <col min="12280" max="12281" width="6.7109375" style="134" customWidth="1"/>
    <col min="12282" max="12282" width="55.7109375" style="134" customWidth="1"/>
    <col min="12283" max="12283" width="7.7109375" style="134" customWidth="1"/>
    <col min="12284" max="12286" width="10.7109375" style="134" customWidth="1"/>
    <col min="12287" max="12287" width="12.7109375" style="134" customWidth="1"/>
    <col min="12288" max="12291" width="14.7109375" style="134" customWidth="1"/>
    <col min="12292" max="12535" width="8.85546875" style="134"/>
    <col min="12536" max="12537" width="6.7109375" style="134" customWidth="1"/>
    <col min="12538" max="12538" width="55.7109375" style="134" customWidth="1"/>
    <col min="12539" max="12539" width="7.7109375" style="134" customWidth="1"/>
    <col min="12540" max="12542" width="10.7109375" style="134" customWidth="1"/>
    <col min="12543" max="12543" width="12.7109375" style="134" customWidth="1"/>
    <col min="12544" max="12547" width="14.7109375" style="134" customWidth="1"/>
    <col min="12548" max="12791" width="8.85546875" style="134"/>
    <col min="12792" max="12793" width="6.7109375" style="134" customWidth="1"/>
    <col min="12794" max="12794" width="55.7109375" style="134" customWidth="1"/>
    <col min="12795" max="12795" width="7.7109375" style="134" customWidth="1"/>
    <col min="12796" max="12798" width="10.7109375" style="134" customWidth="1"/>
    <col min="12799" max="12799" width="12.7109375" style="134" customWidth="1"/>
    <col min="12800" max="12803" width="14.7109375" style="134" customWidth="1"/>
    <col min="12804" max="13047" width="8.85546875" style="134"/>
    <col min="13048" max="13049" width="6.7109375" style="134" customWidth="1"/>
    <col min="13050" max="13050" width="55.7109375" style="134" customWidth="1"/>
    <col min="13051" max="13051" width="7.7109375" style="134" customWidth="1"/>
    <col min="13052" max="13054" width="10.7109375" style="134" customWidth="1"/>
    <col min="13055" max="13055" width="12.7109375" style="134" customWidth="1"/>
    <col min="13056" max="13059" width="14.7109375" style="134" customWidth="1"/>
    <col min="13060" max="13303" width="8.85546875" style="134"/>
    <col min="13304" max="13305" width="6.7109375" style="134" customWidth="1"/>
    <col min="13306" max="13306" width="55.7109375" style="134" customWidth="1"/>
    <col min="13307" max="13307" width="7.7109375" style="134" customWidth="1"/>
    <col min="13308" max="13310" width="10.7109375" style="134" customWidth="1"/>
    <col min="13311" max="13311" width="12.7109375" style="134" customWidth="1"/>
    <col min="13312" max="13315" width="14.7109375" style="134" customWidth="1"/>
    <col min="13316" max="13559" width="8.85546875" style="134"/>
    <col min="13560" max="13561" width="6.7109375" style="134" customWidth="1"/>
    <col min="13562" max="13562" width="55.7109375" style="134" customWidth="1"/>
    <col min="13563" max="13563" width="7.7109375" style="134" customWidth="1"/>
    <col min="13564" max="13566" width="10.7109375" style="134" customWidth="1"/>
    <col min="13567" max="13567" width="12.7109375" style="134" customWidth="1"/>
    <col min="13568" max="13571" width="14.7109375" style="134" customWidth="1"/>
    <col min="13572" max="13815" width="8.85546875" style="134"/>
    <col min="13816" max="13817" width="6.7109375" style="134" customWidth="1"/>
    <col min="13818" max="13818" width="55.7109375" style="134" customWidth="1"/>
    <col min="13819" max="13819" width="7.7109375" style="134" customWidth="1"/>
    <col min="13820" max="13822" width="10.7109375" style="134" customWidth="1"/>
    <col min="13823" max="13823" width="12.7109375" style="134" customWidth="1"/>
    <col min="13824" max="13827" width="14.7109375" style="134" customWidth="1"/>
    <col min="13828" max="14071" width="8.85546875" style="134"/>
    <col min="14072" max="14073" width="6.7109375" style="134" customWidth="1"/>
    <col min="14074" max="14074" width="55.7109375" style="134" customWidth="1"/>
    <col min="14075" max="14075" width="7.7109375" style="134" customWidth="1"/>
    <col min="14076" max="14078" width="10.7109375" style="134" customWidth="1"/>
    <col min="14079" max="14079" width="12.7109375" style="134" customWidth="1"/>
    <col min="14080" max="14083" width="14.7109375" style="134" customWidth="1"/>
    <col min="14084" max="14327" width="8.85546875" style="134"/>
    <col min="14328" max="14329" width="6.7109375" style="134" customWidth="1"/>
    <col min="14330" max="14330" width="55.7109375" style="134" customWidth="1"/>
    <col min="14331" max="14331" width="7.7109375" style="134" customWidth="1"/>
    <col min="14332" max="14334" width="10.7109375" style="134" customWidth="1"/>
    <col min="14335" max="14335" width="12.7109375" style="134" customWidth="1"/>
    <col min="14336" max="14339" width="14.7109375" style="134" customWidth="1"/>
    <col min="14340" max="14583" width="8.85546875" style="134"/>
    <col min="14584" max="14585" width="6.7109375" style="134" customWidth="1"/>
    <col min="14586" max="14586" width="55.7109375" style="134" customWidth="1"/>
    <col min="14587" max="14587" width="7.7109375" style="134" customWidth="1"/>
    <col min="14588" max="14590" width="10.7109375" style="134" customWidth="1"/>
    <col min="14591" max="14591" width="12.7109375" style="134" customWidth="1"/>
    <col min="14592" max="14595" width="14.7109375" style="134" customWidth="1"/>
    <col min="14596" max="14839" width="8.85546875" style="134"/>
    <col min="14840" max="14841" width="6.7109375" style="134" customWidth="1"/>
    <col min="14842" max="14842" width="55.7109375" style="134" customWidth="1"/>
    <col min="14843" max="14843" width="7.7109375" style="134" customWidth="1"/>
    <col min="14844" max="14846" width="10.7109375" style="134" customWidth="1"/>
    <col min="14847" max="14847" width="12.7109375" style="134" customWidth="1"/>
    <col min="14848" max="14851" width="14.7109375" style="134" customWidth="1"/>
    <col min="14852" max="15095" width="8.85546875" style="134"/>
    <col min="15096" max="15097" width="6.7109375" style="134" customWidth="1"/>
    <col min="15098" max="15098" width="55.7109375" style="134" customWidth="1"/>
    <col min="15099" max="15099" width="7.7109375" style="134" customWidth="1"/>
    <col min="15100" max="15102" width="10.7109375" style="134" customWidth="1"/>
    <col min="15103" max="15103" width="12.7109375" style="134" customWidth="1"/>
    <col min="15104" max="15107" width="14.7109375" style="134" customWidth="1"/>
    <col min="15108" max="15351" width="8.85546875" style="134"/>
    <col min="15352" max="15353" width="6.7109375" style="134" customWidth="1"/>
    <col min="15354" max="15354" width="55.7109375" style="134" customWidth="1"/>
    <col min="15355" max="15355" width="7.7109375" style="134" customWidth="1"/>
    <col min="15356" max="15358" width="10.7109375" style="134" customWidth="1"/>
    <col min="15359" max="15359" width="12.7109375" style="134" customWidth="1"/>
    <col min="15360" max="15363" width="14.7109375" style="134" customWidth="1"/>
    <col min="15364" max="15607" width="8.85546875" style="134"/>
    <col min="15608" max="15609" width="6.7109375" style="134" customWidth="1"/>
    <col min="15610" max="15610" width="55.7109375" style="134" customWidth="1"/>
    <col min="15611" max="15611" width="7.7109375" style="134" customWidth="1"/>
    <col min="15612" max="15614" width="10.7109375" style="134" customWidth="1"/>
    <col min="15615" max="15615" width="12.7109375" style="134" customWidth="1"/>
    <col min="15616" max="15619" width="14.7109375" style="134" customWidth="1"/>
    <col min="15620" max="15863" width="8.85546875" style="134"/>
    <col min="15864" max="15865" width="6.7109375" style="134" customWidth="1"/>
    <col min="15866" max="15866" width="55.7109375" style="134" customWidth="1"/>
    <col min="15867" max="15867" width="7.7109375" style="134" customWidth="1"/>
    <col min="15868" max="15870" width="10.7109375" style="134" customWidth="1"/>
    <col min="15871" max="15871" width="12.7109375" style="134" customWidth="1"/>
    <col min="15872" max="15875" width="14.7109375" style="134" customWidth="1"/>
    <col min="15876" max="16119" width="8.85546875" style="134"/>
    <col min="16120" max="16121" width="6.7109375" style="134" customWidth="1"/>
    <col min="16122" max="16122" width="55.7109375" style="134" customWidth="1"/>
    <col min="16123" max="16123" width="7.7109375" style="134" customWidth="1"/>
    <col min="16124" max="16126" width="10.7109375" style="134" customWidth="1"/>
    <col min="16127" max="16127" width="12.7109375" style="134" customWidth="1"/>
    <col min="16128" max="16131" width="14.7109375" style="134" customWidth="1"/>
    <col min="16132" max="16384" width="8.85546875" style="134"/>
  </cols>
  <sheetData>
    <row r="1" spans="1:8" s="84" customFormat="1" ht="13.5" customHeight="1">
      <c r="A1" s="82" t="str">
        <f>SUMMARY!A1</f>
        <v>A442</v>
      </c>
      <c r="B1" s="83"/>
      <c r="C1" s="83"/>
      <c r="D1" s="83"/>
      <c r="E1" s="83"/>
      <c r="F1" s="230"/>
    </row>
    <row r="2" spans="1:8" s="84" customFormat="1" ht="12.75" customHeight="1">
      <c r="A2" s="184"/>
      <c r="B2" s="83"/>
      <c r="C2" s="83"/>
      <c r="D2" s="83"/>
      <c r="E2" s="83"/>
      <c r="F2" s="230"/>
    </row>
    <row r="3" spans="1:8" s="84" customFormat="1" ht="20.25" customHeight="1">
      <c r="A3" s="85" t="str">
        <f>SUMMARY!A4</f>
        <v>CDC WEIDPLAS</v>
      </c>
      <c r="B3" s="86"/>
      <c r="C3" s="86"/>
      <c r="D3" s="87"/>
      <c r="E3" s="87"/>
      <c r="F3"/>
      <c r="G3"/>
      <c r="H3"/>
    </row>
    <row r="4" spans="1:8" s="84" customFormat="1" ht="20.25" customHeight="1">
      <c r="A4" s="85" t="str">
        <f>SUMMARY!A5</f>
        <v>EXPANSION OF EXISTING FACILITY</v>
      </c>
      <c r="B4" s="86"/>
      <c r="C4" s="86"/>
      <c r="D4" s="87"/>
      <c r="E4" s="87"/>
      <c r="F4"/>
      <c r="G4"/>
      <c r="H4"/>
    </row>
    <row r="5" spans="1:8" s="84" customFormat="1" ht="20.25" customHeight="1">
      <c r="A5" s="88" t="str">
        <f>SUMMARY!A6</f>
        <v>ZONE 2, COEGA SEZ, PORT ELIZABETH</v>
      </c>
      <c r="B5" s="86"/>
      <c r="C5" s="86"/>
      <c r="D5" s="83"/>
      <c r="E5" s="83"/>
      <c r="F5"/>
      <c r="G5"/>
      <c r="H5"/>
    </row>
    <row r="6" spans="1:8" s="84" customFormat="1" ht="15">
      <c r="A6" s="88"/>
      <c r="B6" s="86"/>
      <c r="C6" s="86"/>
      <c r="D6" s="83"/>
      <c r="E6" s="83"/>
      <c r="F6"/>
      <c r="G6"/>
      <c r="H6"/>
    </row>
    <row r="7" spans="1:8" s="123" customFormat="1" ht="20.25" customHeight="1">
      <c r="A7" s="336" t="str">
        <f>SUMMARY!A9</f>
        <v>PROVISIONAL BILLS OF QUANTITIES</v>
      </c>
      <c r="B7" s="121"/>
      <c r="C7" s="159"/>
      <c r="D7" s="126"/>
      <c r="E7" s="156"/>
      <c r="F7" s="157"/>
      <c r="G7" s="182"/>
      <c r="H7" s="182"/>
    </row>
    <row r="8" spans="1:8" s="123" customFormat="1" ht="20.25" customHeight="1">
      <c r="A8" s="161" t="s">
        <v>869</v>
      </c>
      <c r="B8" s="121"/>
      <c r="C8" s="159"/>
      <c r="D8" s="121"/>
      <c r="E8" s="156"/>
      <c r="F8" s="157"/>
      <c r="G8" s="182"/>
      <c r="H8" s="182"/>
    </row>
    <row r="9" spans="1:8" s="123" customFormat="1" ht="12.75" customHeight="1">
      <c r="A9" s="162"/>
      <c r="B9" s="121"/>
      <c r="C9" s="122"/>
      <c r="D9" s="121"/>
      <c r="E9" s="156"/>
      <c r="F9" s="157"/>
      <c r="G9" s="182"/>
      <c r="H9" s="182"/>
    </row>
    <row r="10" spans="1:8" s="123" customFormat="1" ht="13.5" customHeight="1" thickBot="1">
      <c r="A10" s="217" t="str">
        <f>SUMMARY!A12</f>
        <v>14 April 2026</v>
      </c>
      <c r="B10" s="183"/>
      <c r="D10" s="164"/>
      <c r="E10" s="165"/>
      <c r="F10" s="157"/>
      <c r="G10" s="182"/>
      <c r="H10" s="182"/>
    </row>
    <row r="11" spans="1:8" ht="39.75" customHeight="1" thickBot="1">
      <c r="A11" s="166" t="s">
        <v>0</v>
      </c>
      <c r="B11" s="70" t="s">
        <v>10</v>
      </c>
      <c r="C11" s="70" t="str">
        <f>A8</f>
        <v>SECTION 4: PROVISIONAL AMOUNTS</v>
      </c>
      <c r="D11" s="71" t="s">
        <v>3</v>
      </c>
      <c r="E11" s="132" t="s">
        <v>158</v>
      </c>
      <c r="F11" s="481" t="s">
        <v>4</v>
      </c>
      <c r="G11" s="486" t="s">
        <v>5</v>
      </c>
      <c r="H11" s="133" t="s">
        <v>164</v>
      </c>
    </row>
    <row r="12" spans="1:8" s="139" customFormat="1" ht="25.5" customHeight="1">
      <c r="A12" s="187" t="s">
        <v>865</v>
      </c>
      <c r="B12" s="191"/>
      <c r="C12" s="227"/>
      <c r="D12" s="229"/>
      <c r="E12" s="514"/>
      <c r="F12" s="494"/>
      <c r="G12" s="497"/>
      <c r="H12" s="466"/>
    </row>
    <row r="13" spans="1:8" s="139" customFormat="1" ht="25.5" customHeight="1">
      <c r="A13" s="190" t="s">
        <v>186</v>
      </c>
      <c r="B13" s="191"/>
      <c r="C13" s="227"/>
      <c r="D13" s="229"/>
      <c r="E13" s="514"/>
      <c r="F13" s="494"/>
      <c r="G13" s="497"/>
      <c r="H13" s="467"/>
    </row>
    <row r="14" spans="1:8" s="139" customFormat="1" ht="25.5" customHeight="1">
      <c r="A14" s="437" t="s">
        <v>870</v>
      </c>
      <c r="B14" s="438" t="s">
        <v>192</v>
      </c>
      <c r="C14" s="439" t="s">
        <v>186</v>
      </c>
      <c r="D14" s="229" t="s">
        <v>192</v>
      </c>
      <c r="E14" s="514"/>
      <c r="F14" s="494"/>
      <c r="G14" s="497"/>
      <c r="H14" s="467"/>
    </row>
    <row r="15" spans="1:8" s="139" customFormat="1" ht="25.5" customHeight="1">
      <c r="A15" s="440" t="s">
        <v>870</v>
      </c>
      <c r="B15" s="441"/>
      <c r="C15" s="442" t="s">
        <v>6</v>
      </c>
      <c r="D15" s="229"/>
      <c r="E15" s="514"/>
      <c r="F15" s="494"/>
      <c r="G15" s="497"/>
      <c r="H15" s="467"/>
    </row>
    <row r="16" spans="1:8" s="139" customFormat="1" ht="51" customHeight="1">
      <c r="A16" s="440" t="s">
        <v>870</v>
      </c>
      <c r="B16" s="443"/>
      <c r="C16" s="444" t="s">
        <v>36</v>
      </c>
      <c r="D16" s="229"/>
      <c r="E16" s="514"/>
      <c r="F16" s="494"/>
      <c r="G16" s="497"/>
      <c r="H16" s="467"/>
    </row>
    <row r="17" spans="1:8" s="139" customFormat="1" ht="12.75" customHeight="1">
      <c r="A17" s="440"/>
      <c r="B17" s="396"/>
      <c r="C17" s="445"/>
      <c r="D17" s="229"/>
      <c r="E17" s="514"/>
      <c r="F17" s="494"/>
      <c r="G17" s="497"/>
      <c r="H17" s="467"/>
    </row>
    <row r="18" spans="1:8" s="139" customFormat="1" ht="25.5" customHeight="1">
      <c r="A18" s="440" t="s">
        <v>870</v>
      </c>
      <c r="B18" s="446" t="s">
        <v>192</v>
      </c>
      <c r="C18" s="447" t="s">
        <v>7</v>
      </c>
      <c r="D18" s="229"/>
      <c r="E18" s="514"/>
      <c r="F18" s="494"/>
      <c r="G18" s="497"/>
      <c r="H18" s="467"/>
    </row>
    <row r="19" spans="1:8" s="139" customFormat="1" ht="25.5" customHeight="1">
      <c r="A19" s="440" t="s">
        <v>870</v>
      </c>
      <c r="B19" s="446"/>
      <c r="C19" s="448" t="s">
        <v>295</v>
      </c>
      <c r="D19" s="229"/>
      <c r="E19" s="514"/>
      <c r="F19" s="494"/>
      <c r="G19" s="497"/>
      <c r="H19" s="467"/>
    </row>
    <row r="20" spans="1:8" s="139" customFormat="1" ht="38.25" customHeight="1">
      <c r="A20" s="440" t="s">
        <v>870</v>
      </c>
      <c r="B20" s="446"/>
      <c r="C20" s="449" t="s">
        <v>296</v>
      </c>
      <c r="D20" s="229"/>
      <c r="E20" s="514"/>
      <c r="F20" s="494"/>
      <c r="G20" s="497"/>
      <c r="H20" s="467"/>
    </row>
    <row r="21" spans="1:8" s="139" customFormat="1" ht="12.75" customHeight="1">
      <c r="A21" s="440"/>
      <c r="B21" s="450"/>
      <c r="C21" s="451"/>
      <c r="D21" s="229"/>
      <c r="E21" s="514"/>
      <c r="F21" s="494"/>
      <c r="G21" s="497"/>
      <c r="H21" s="467"/>
    </row>
    <row r="22" spans="1:8" s="139" customFormat="1" ht="25.5" customHeight="1">
      <c r="A22" s="440" t="s">
        <v>870</v>
      </c>
      <c r="B22" s="446"/>
      <c r="C22" s="448" t="s">
        <v>297</v>
      </c>
      <c r="D22" s="229"/>
      <c r="E22" s="514"/>
      <c r="F22" s="494"/>
      <c r="G22" s="497"/>
      <c r="H22" s="467"/>
    </row>
    <row r="23" spans="1:8" s="139" customFormat="1" ht="25.5" customHeight="1">
      <c r="A23" s="440" t="s">
        <v>870</v>
      </c>
      <c r="B23" s="446"/>
      <c r="C23" s="449" t="s">
        <v>298</v>
      </c>
      <c r="D23" s="229"/>
      <c r="E23" s="514"/>
      <c r="F23" s="494"/>
      <c r="G23" s="497"/>
      <c r="H23" s="467"/>
    </row>
    <row r="24" spans="1:8" s="139" customFormat="1" ht="12.75" customHeight="1">
      <c r="A24" s="440"/>
      <c r="B24" s="450"/>
      <c r="C24" s="451"/>
      <c r="D24" s="229"/>
      <c r="E24" s="514"/>
      <c r="F24" s="494"/>
      <c r="G24" s="497"/>
      <c r="H24" s="467"/>
    </row>
    <row r="25" spans="1:8" s="139" customFormat="1" ht="25.5" customHeight="1">
      <c r="A25" s="440" t="s">
        <v>870</v>
      </c>
      <c r="B25" s="446"/>
      <c r="C25" s="448" t="s">
        <v>299</v>
      </c>
      <c r="D25" s="229"/>
      <c r="E25" s="514"/>
      <c r="F25" s="494"/>
      <c r="G25" s="497"/>
      <c r="H25" s="467"/>
    </row>
    <row r="26" spans="1:8" s="139" customFormat="1" ht="63.75" customHeight="1">
      <c r="A26" s="440" t="s">
        <v>870</v>
      </c>
      <c r="B26" s="446"/>
      <c r="C26" s="449" t="s">
        <v>300</v>
      </c>
      <c r="D26" s="229"/>
      <c r="E26" s="514"/>
      <c r="F26" s="494"/>
      <c r="G26" s="497"/>
      <c r="H26" s="467"/>
    </row>
    <row r="27" spans="1:8" s="139" customFormat="1" ht="25.5" customHeight="1">
      <c r="A27" s="440" t="s">
        <v>870</v>
      </c>
      <c r="B27" s="446"/>
      <c r="C27" s="449" t="s">
        <v>301</v>
      </c>
      <c r="D27" s="229"/>
      <c r="E27" s="514"/>
      <c r="F27" s="494"/>
      <c r="G27" s="497"/>
      <c r="H27" s="467"/>
    </row>
    <row r="28" spans="1:8" s="139" customFormat="1" ht="51" customHeight="1">
      <c r="A28" s="440" t="s">
        <v>870</v>
      </c>
      <c r="B28" s="446"/>
      <c r="C28" s="449" t="s">
        <v>302</v>
      </c>
      <c r="D28" s="229"/>
      <c r="E28" s="514"/>
      <c r="F28" s="494"/>
      <c r="G28" s="497"/>
      <c r="H28" s="467"/>
    </row>
    <row r="29" spans="1:8" s="139" customFormat="1" ht="38.25" customHeight="1">
      <c r="A29" s="440" t="s">
        <v>870</v>
      </c>
      <c r="B29" s="446"/>
      <c r="C29" s="449" t="s">
        <v>303</v>
      </c>
      <c r="D29" s="229"/>
      <c r="E29" s="514"/>
      <c r="F29" s="494"/>
      <c r="G29" s="497"/>
      <c r="H29" s="467"/>
    </row>
    <row r="30" spans="1:8" s="139" customFormat="1" ht="12.75" customHeight="1">
      <c r="A30" s="440"/>
      <c r="B30" s="450"/>
      <c r="C30" s="451"/>
      <c r="D30" s="229"/>
      <c r="E30" s="514"/>
      <c r="F30" s="494"/>
      <c r="G30" s="497"/>
      <c r="H30" s="467"/>
    </row>
    <row r="31" spans="1:8" s="139" customFormat="1" ht="25.5" customHeight="1">
      <c r="A31" s="440" t="s">
        <v>870</v>
      </c>
      <c r="B31" s="446"/>
      <c r="C31" s="448" t="s">
        <v>15</v>
      </c>
      <c r="D31" s="229"/>
      <c r="E31" s="514"/>
      <c r="F31" s="494"/>
      <c r="G31" s="497"/>
      <c r="H31" s="467"/>
    </row>
    <row r="32" spans="1:8" s="139" customFormat="1" ht="37.5" customHeight="1">
      <c r="A32" s="440" t="s">
        <v>870</v>
      </c>
      <c r="B32" s="446"/>
      <c r="C32" s="449" t="s">
        <v>304</v>
      </c>
      <c r="D32" s="229"/>
      <c r="E32" s="514"/>
      <c r="F32" s="494"/>
      <c r="G32" s="497"/>
      <c r="H32" s="467"/>
    </row>
    <row r="33" spans="1:8" s="139" customFormat="1" ht="12.75" customHeight="1">
      <c r="A33" s="440"/>
      <c r="B33" s="450"/>
      <c r="C33" s="451"/>
      <c r="D33" s="229"/>
      <c r="E33" s="514"/>
      <c r="F33" s="494"/>
      <c r="G33" s="497"/>
      <c r="H33" s="467"/>
    </row>
    <row r="34" spans="1:8" s="139" customFormat="1" ht="25.5" customHeight="1">
      <c r="A34" s="440" t="s">
        <v>870</v>
      </c>
      <c r="B34" s="396" t="s">
        <v>192</v>
      </c>
      <c r="C34" s="452" t="s">
        <v>529</v>
      </c>
      <c r="D34" s="229"/>
      <c r="E34" s="514"/>
      <c r="F34" s="494"/>
      <c r="G34" s="497"/>
      <c r="H34" s="467"/>
    </row>
    <row r="35" spans="1:8" s="139" customFormat="1" ht="51" customHeight="1">
      <c r="A35" s="440" t="s">
        <v>870</v>
      </c>
      <c r="B35" s="396" t="s">
        <v>192</v>
      </c>
      <c r="C35" s="445" t="s">
        <v>530</v>
      </c>
      <c r="D35" s="229"/>
      <c r="E35" s="514"/>
      <c r="F35" s="494"/>
      <c r="G35" s="497"/>
      <c r="H35" s="467"/>
    </row>
    <row r="36" spans="1:8" s="139" customFormat="1" ht="12.75" customHeight="1">
      <c r="A36" s="429"/>
      <c r="B36" s="438"/>
      <c r="C36" s="453"/>
      <c r="D36" s="229"/>
      <c r="E36" s="514"/>
      <c r="F36" s="494"/>
      <c r="G36" s="497"/>
      <c r="H36" s="467"/>
    </row>
    <row r="37" spans="1:8" s="139" customFormat="1" ht="25.5" customHeight="1">
      <c r="A37" s="454" t="s">
        <v>862</v>
      </c>
      <c r="B37" s="365" t="s">
        <v>192</v>
      </c>
      <c r="C37" s="455" t="s">
        <v>531</v>
      </c>
      <c r="D37" s="201" t="s">
        <v>192</v>
      </c>
      <c r="E37" s="1047"/>
      <c r="F37" s="495"/>
      <c r="G37" s="498"/>
      <c r="H37" s="468"/>
    </row>
    <row r="38" spans="1:8" s="139" customFormat="1" ht="25.5" customHeight="1">
      <c r="A38" s="429" t="s">
        <v>862</v>
      </c>
      <c r="B38" s="365">
        <v>1</v>
      </c>
      <c r="C38" s="381" t="s">
        <v>866</v>
      </c>
      <c r="D38" s="201" t="s">
        <v>10</v>
      </c>
      <c r="E38" s="1047">
        <v>1</v>
      </c>
      <c r="F38" s="496">
        <v>1107000</v>
      </c>
      <c r="G38" s="493">
        <f>F38*E38</f>
        <v>1107000</v>
      </c>
      <c r="H38" s="469"/>
    </row>
    <row r="39" spans="1:8" s="139" customFormat="1" ht="38.25" customHeight="1">
      <c r="A39" s="429" t="s">
        <v>862</v>
      </c>
      <c r="B39" s="365">
        <v>2</v>
      </c>
      <c r="C39" s="381" t="s">
        <v>885</v>
      </c>
      <c r="D39" s="201" t="s">
        <v>10</v>
      </c>
      <c r="E39" s="1047">
        <v>1</v>
      </c>
      <c r="F39" s="496">
        <v>125000</v>
      </c>
      <c r="G39" s="493">
        <f>F39*E39</f>
        <v>125000</v>
      </c>
      <c r="H39" s="469"/>
    </row>
    <row r="40" spans="1:8" s="139" customFormat="1" ht="25.5" customHeight="1">
      <c r="A40" s="429" t="s">
        <v>862</v>
      </c>
      <c r="B40" s="365">
        <v>3</v>
      </c>
      <c r="C40" s="445" t="s">
        <v>305</v>
      </c>
      <c r="D40" s="201" t="s">
        <v>10</v>
      </c>
      <c r="E40" s="1047">
        <v>1</v>
      </c>
      <c r="F40" s="496"/>
      <c r="G40" s="493"/>
      <c r="H40" s="469"/>
    </row>
    <row r="41" spans="1:8" s="139" customFormat="1" ht="25.5" customHeight="1">
      <c r="A41" s="429" t="s">
        <v>862</v>
      </c>
      <c r="B41" s="365">
        <v>4</v>
      </c>
      <c r="C41" s="444" t="s">
        <v>362</v>
      </c>
      <c r="D41" s="201" t="s">
        <v>10</v>
      </c>
      <c r="E41" s="1047">
        <v>1</v>
      </c>
      <c r="F41" s="496"/>
      <c r="G41" s="493"/>
      <c r="H41" s="469"/>
    </row>
    <row r="42" spans="1:8" s="139" customFormat="1" ht="25.5" customHeight="1" thickBot="1">
      <c r="A42" s="454" t="s">
        <v>862</v>
      </c>
      <c r="B42" s="365"/>
      <c r="C42" s="456" t="s">
        <v>306</v>
      </c>
      <c r="D42" s="201"/>
      <c r="E42" s="1047"/>
      <c r="F42" s="495"/>
      <c r="G42" s="499"/>
      <c r="H42" s="470"/>
    </row>
    <row r="43" spans="1:8" s="139" customFormat="1" ht="12.75" customHeight="1" thickTop="1">
      <c r="A43" s="365"/>
      <c r="B43" s="365"/>
      <c r="C43" s="444"/>
      <c r="D43" s="201"/>
      <c r="E43" s="1047"/>
      <c r="F43" s="495"/>
      <c r="G43" s="500"/>
      <c r="H43" s="470"/>
    </row>
    <row r="44" spans="1:8" s="139" customFormat="1" ht="25.5" customHeight="1">
      <c r="A44" s="454" t="s">
        <v>863</v>
      </c>
      <c r="B44" s="365" t="s">
        <v>192</v>
      </c>
      <c r="C44" s="455" t="s">
        <v>590</v>
      </c>
      <c r="D44" s="201" t="s">
        <v>192</v>
      </c>
      <c r="E44" s="1047"/>
      <c r="F44" s="495"/>
      <c r="G44" s="498"/>
      <c r="H44" s="468"/>
    </row>
    <row r="45" spans="1:8" s="139" customFormat="1" ht="25.5" customHeight="1">
      <c r="A45" s="457" t="s">
        <v>863</v>
      </c>
      <c r="B45" s="365">
        <v>1</v>
      </c>
      <c r="C45" s="458" t="s">
        <v>532</v>
      </c>
      <c r="D45" s="201" t="s">
        <v>10</v>
      </c>
      <c r="E45" s="1047">
        <v>1</v>
      </c>
      <c r="F45" s="496">
        <v>240000</v>
      </c>
      <c r="G45" s="493">
        <f>F45*E45</f>
        <v>240000</v>
      </c>
      <c r="H45" s="471"/>
    </row>
    <row r="46" spans="1:8" s="139" customFormat="1" ht="25.5" customHeight="1">
      <c r="A46" s="457" t="s">
        <v>863</v>
      </c>
      <c r="B46" s="365">
        <v>2</v>
      </c>
      <c r="C46" s="458" t="s">
        <v>533</v>
      </c>
      <c r="D46" s="201" t="s">
        <v>10</v>
      </c>
      <c r="E46" s="1047">
        <v>1</v>
      </c>
      <c r="F46" s="496">
        <v>22000</v>
      </c>
      <c r="G46" s="493">
        <f>F46*E46</f>
        <v>22000</v>
      </c>
      <c r="H46" s="469"/>
    </row>
    <row r="47" spans="1:8" s="139" customFormat="1" ht="25.5" customHeight="1">
      <c r="A47" s="457" t="s">
        <v>863</v>
      </c>
      <c r="B47" s="365">
        <v>3</v>
      </c>
      <c r="C47" s="445" t="s">
        <v>305</v>
      </c>
      <c r="D47" s="201" t="s">
        <v>10</v>
      </c>
      <c r="E47" s="1047">
        <v>1</v>
      </c>
      <c r="F47" s="496"/>
      <c r="G47" s="493"/>
      <c r="H47" s="469"/>
    </row>
    <row r="48" spans="1:8" s="139" customFormat="1" ht="25.5" customHeight="1">
      <c r="A48" s="457" t="s">
        <v>863</v>
      </c>
      <c r="B48" s="365">
        <v>4</v>
      </c>
      <c r="C48" s="444" t="s">
        <v>362</v>
      </c>
      <c r="D48" s="201" t="s">
        <v>10</v>
      </c>
      <c r="E48" s="1047">
        <v>1</v>
      </c>
      <c r="F48" s="496"/>
      <c r="G48" s="493"/>
      <c r="H48" s="469"/>
    </row>
    <row r="49" spans="1:8" s="139" customFormat="1" ht="25.5" customHeight="1" thickBot="1">
      <c r="A49" s="454" t="s">
        <v>863</v>
      </c>
      <c r="B49" s="365"/>
      <c r="C49" s="456" t="s">
        <v>592</v>
      </c>
      <c r="D49" s="201"/>
      <c r="E49" s="1047"/>
      <c r="F49" s="495"/>
      <c r="G49" s="499"/>
      <c r="H49" s="470"/>
    </row>
    <row r="50" spans="1:8" s="139" customFormat="1" ht="12.75" customHeight="1" thickTop="1">
      <c r="A50" s="365"/>
      <c r="B50" s="365"/>
      <c r="C50" s="444"/>
      <c r="D50" s="201"/>
      <c r="E50" s="1047"/>
      <c r="F50" s="495"/>
      <c r="G50" s="500"/>
      <c r="H50" s="470"/>
    </row>
    <row r="51" spans="1:8" s="139" customFormat="1" ht="25.5" customHeight="1">
      <c r="A51" s="454" t="s">
        <v>864</v>
      </c>
      <c r="B51" s="365" t="s">
        <v>192</v>
      </c>
      <c r="C51" s="455" t="s">
        <v>867</v>
      </c>
      <c r="D51" s="201" t="s">
        <v>192</v>
      </c>
      <c r="E51" s="1047"/>
      <c r="F51" s="495"/>
      <c r="G51" s="498"/>
      <c r="H51" s="468"/>
    </row>
    <row r="52" spans="1:8" s="139" customFormat="1" ht="25.5" customHeight="1">
      <c r="A52" s="457" t="s">
        <v>864</v>
      </c>
      <c r="B52" s="365">
        <v>1</v>
      </c>
      <c r="C52" s="381" t="s">
        <v>630</v>
      </c>
      <c r="D52" s="201" t="s">
        <v>10</v>
      </c>
      <c r="E52" s="1047">
        <v>1</v>
      </c>
      <c r="F52" s="496">
        <v>130000</v>
      </c>
      <c r="G52" s="493">
        <f>F52*E52</f>
        <v>130000</v>
      </c>
      <c r="H52" s="1049" t="s">
        <v>629</v>
      </c>
    </row>
    <row r="53" spans="1:8" s="139" customFormat="1" ht="25.5" customHeight="1">
      <c r="A53" s="457" t="s">
        <v>864</v>
      </c>
      <c r="B53" s="365">
        <v>2</v>
      </c>
      <c r="C53" s="445" t="s">
        <v>305</v>
      </c>
      <c r="D53" s="201" t="s">
        <v>10</v>
      </c>
      <c r="E53" s="1047">
        <v>1</v>
      </c>
      <c r="F53" s="496"/>
      <c r="G53" s="493"/>
      <c r="H53" s="469"/>
    </row>
    <row r="54" spans="1:8" s="139" customFormat="1" ht="25.5" customHeight="1">
      <c r="A54" s="457" t="s">
        <v>864</v>
      </c>
      <c r="B54" s="365">
        <v>3</v>
      </c>
      <c r="C54" s="444" t="s">
        <v>362</v>
      </c>
      <c r="D54" s="201" t="s">
        <v>10</v>
      </c>
      <c r="E54" s="1047">
        <v>1</v>
      </c>
      <c r="F54" s="496"/>
      <c r="G54" s="493"/>
      <c r="H54" s="469"/>
    </row>
    <row r="55" spans="1:8" s="139" customFormat="1" ht="25.5" customHeight="1" thickBot="1">
      <c r="A55" s="454" t="s">
        <v>864</v>
      </c>
      <c r="B55" s="365"/>
      <c r="C55" s="456" t="s">
        <v>868</v>
      </c>
      <c r="D55" s="201"/>
      <c r="E55" s="1047"/>
      <c r="F55" s="495"/>
      <c r="G55" s="499"/>
      <c r="H55" s="470"/>
    </row>
    <row r="56" spans="1:8" s="139" customFormat="1" ht="12.75" customHeight="1" thickTop="1">
      <c r="A56" s="365"/>
      <c r="B56" s="365"/>
      <c r="C56" s="444"/>
      <c r="D56" s="201"/>
      <c r="E56" s="1047"/>
      <c r="F56" s="495"/>
      <c r="G56" s="500"/>
      <c r="H56" s="470"/>
    </row>
    <row r="57" spans="1:8" s="139" customFormat="1" ht="25.5" customHeight="1">
      <c r="A57" s="454" t="s">
        <v>886</v>
      </c>
      <c r="B57" s="365" t="s">
        <v>192</v>
      </c>
      <c r="C57" s="455" t="s">
        <v>883</v>
      </c>
      <c r="D57" s="201" t="s">
        <v>192</v>
      </c>
      <c r="E57" s="1047"/>
      <c r="F57" s="495"/>
      <c r="G57" s="498"/>
      <c r="H57" s="468"/>
    </row>
    <row r="58" spans="1:8" s="139" customFormat="1" ht="38.25" customHeight="1">
      <c r="A58" s="457" t="s">
        <v>886</v>
      </c>
      <c r="B58" s="365">
        <v>1</v>
      </c>
      <c r="C58" s="381" t="s">
        <v>884</v>
      </c>
      <c r="D58" s="201" t="s">
        <v>10</v>
      </c>
      <c r="E58" s="1047">
        <v>1</v>
      </c>
      <c r="F58" s="496">
        <v>1940000</v>
      </c>
      <c r="G58" s="493">
        <f>F58*E58</f>
        <v>1940000</v>
      </c>
      <c r="H58" s="468"/>
    </row>
    <row r="59" spans="1:8" s="139" customFormat="1" ht="25.5" customHeight="1">
      <c r="A59" s="457" t="s">
        <v>886</v>
      </c>
      <c r="B59" s="365">
        <v>2</v>
      </c>
      <c r="C59" s="445" t="s">
        <v>305</v>
      </c>
      <c r="D59" s="201" t="s">
        <v>10</v>
      </c>
      <c r="E59" s="1047">
        <v>1</v>
      </c>
      <c r="F59" s="496"/>
      <c r="G59" s="493"/>
      <c r="H59" s="469"/>
    </row>
    <row r="60" spans="1:8" s="139" customFormat="1" ht="25.5" customHeight="1">
      <c r="A60" s="457" t="s">
        <v>886</v>
      </c>
      <c r="B60" s="365">
        <v>3</v>
      </c>
      <c r="C60" s="444" t="s">
        <v>362</v>
      </c>
      <c r="D60" s="201" t="s">
        <v>10</v>
      </c>
      <c r="E60" s="1047">
        <v>1</v>
      </c>
      <c r="F60" s="496"/>
      <c r="G60" s="493"/>
      <c r="H60" s="469"/>
    </row>
    <row r="61" spans="1:8" s="139" customFormat="1" ht="25.5" customHeight="1" thickBot="1">
      <c r="A61" s="454" t="s">
        <v>886</v>
      </c>
      <c r="B61" s="365"/>
      <c r="C61" s="456" t="s">
        <v>887</v>
      </c>
      <c r="D61" s="201"/>
      <c r="E61" s="1047"/>
      <c r="F61" s="495"/>
      <c r="G61" s="499"/>
      <c r="H61" s="470"/>
    </row>
    <row r="62" spans="1:8" s="139" customFormat="1" ht="12.75" customHeight="1" thickTop="1">
      <c r="A62" s="365"/>
      <c r="B62" s="365"/>
      <c r="C62" s="444"/>
      <c r="D62" s="201"/>
      <c r="E62" s="1047"/>
      <c r="F62" s="495"/>
      <c r="G62" s="500"/>
      <c r="H62" s="470"/>
    </row>
    <row r="63" spans="1:8" s="139" customFormat="1" ht="25.5" customHeight="1">
      <c r="A63" s="454" t="s">
        <v>895</v>
      </c>
      <c r="B63" s="365" t="s">
        <v>192</v>
      </c>
      <c r="C63" s="455" t="s">
        <v>889</v>
      </c>
      <c r="D63" s="201" t="s">
        <v>192</v>
      </c>
      <c r="E63" s="1047"/>
      <c r="F63" s="495"/>
      <c r="G63" s="498"/>
      <c r="H63" s="468"/>
    </row>
    <row r="64" spans="1:8" s="139" customFormat="1" ht="25.5" customHeight="1">
      <c r="A64" s="457" t="s">
        <v>895</v>
      </c>
      <c r="B64" s="365">
        <v>1</v>
      </c>
      <c r="C64" s="381" t="s">
        <v>890</v>
      </c>
      <c r="D64" s="201" t="s">
        <v>10</v>
      </c>
      <c r="E64" s="1047">
        <v>1</v>
      </c>
      <c r="F64" s="496">
        <v>195000</v>
      </c>
      <c r="G64" s="493">
        <f>F64*E64</f>
        <v>195000</v>
      </c>
      <c r="H64" s="468"/>
    </row>
    <row r="65" spans="1:8" s="139" customFormat="1" ht="25.5" customHeight="1">
      <c r="A65" s="457" t="s">
        <v>895</v>
      </c>
      <c r="B65" s="365">
        <v>2</v>
      </c>
      <c r="C65" s="445" t="s">
        <v>305</v>
      </c>
      <c r="D65" s="201" t="s">
        <v>10</v>
      </c>
      <c r="E65" s="1047">
        <v>1</v>
      </c>
      <c r="F65" s="496"/>
      <c r="G65" s="493"/>
      <c r="H65" s="469"/>
    </row>
    <row r="66" spans="1:8" s="139" customFormat="1" ht="25.5" customHeight="1">
      <c r="A66" s="457" t="s">
        <v>895</v>
      </c>
      <c r="B66" s="365">
        <v>3</v>
      </c>
      <c r="C66" s="444" t="s">
        <v>362</v>
      </c>
      <c r="D66" s="201" t="s">
        <v>10</v>
      </c>
      <c r="E66" s="1047">
        <v>1</v>
      </c>
      <c r="F66" s="496"/>
      <c r="G66" s="493"/>
      <c r="H66" s="469"/>
    </row>
    <row r="67" spans="1:8" s="139" customFormat="1" ht="25.5" customHeight="1" thickBot="1">
      <c r="A67" s="454" t="s">
        <v>895</v>
      </c>
      <c r="B67" s="365"/>
      <c r="C67" s="456" t="s">
        <v>891</v>
      </c>
      <c r="D67" s="201"/>
      <c r="E67" s="1047"/>
      <c r="F67" s="495"/>
      <c r="G67" s="499"/>
      <c r="H67" s="470"/>
    </row>
    <row r="68" spans="1:8" s="139" customFormat="1" ht="12.75" customHeight="1" thickTop="1">
      <c r="A68" s="365"/>
      <c r="B68" s="365"/>
      <c r="C68" s="444"/>
      <c r="D68" s="201"/>
      <c r="E68" s="1047"/>
      <c r="F68" s="495"/>
      <c r="G68" s="500"/>
      <c r="H68" s="470"/>
    </row>
    <row r="69" spans="1:8" s="139" customFormat="1" ht="25.5" customHeight="1">
      <c r="A69" s="454" t="s">
        <v>896</v>
      </c>
      <c r="B69" s="365" t="s">
        <v>192</v>
      </c>
      <c r="C69" s="455" t="s">
        <v>898</v>
      </c>
      <c r="D69" s="201" t="s">
        <v>192</v>
      </c>
      <c r="E69" s="1047"/>
      <c r="F69" s="495"/>
      <c r="G69" s="498"/>
      <c r="H69" s="468"/>
    </row>
    <row r="70" spans="1:8" s="139" customFormat="1" ht="25.5" customHeight="1">
      <c r="A70" s="457" t="s">
        <v>896</v>
      </c>
      <c r="B70" s="365">
        <v>1</v>
      </c>
      <c r="C70" s="381" t="s">
        <v>899</v>
      </c>
      <c r="D70" s="201" t="s">
        <v>10</v>
      </c>
      <c r="E70" s="1047">
        <v>1</v>
      </c>
      <c r="F70" s="496">
        <v>55000</v>
      </c>
      <c r="G70" s="493">
        <f>F70*E70</f>
        <v>55000</v>
      </c>
      <c r="H70" s="468"/>
    </row>
    <row r="71" spans="1:8" s="139" customFormat="1" ht="25.5" customHeight="1">
      <c r="A71" s="457" t="s">
        <v>896</v>
      </c>
      <c r="B71" s="365">
        <v>2</v>
      </c>
      <c r="C71" s="445" t="s">
        <v>305</v>
      </c>
      <c r="D71" s="201" t="s">
        <v>10</v>
      </c>
      <c r="E71" s="1047">
        <v>1</v>
      </c>
      <c r="F71" s="496"/>
      <c r="G71" s="493"/>
      <c r="H71" s="469"/>
    </row>
    <row r="72" spans="1:8" s="139" customFormat="1" ht="25.5" customHeight="1">
      <c r="A72" s="457" t="s">
        <v>896</v>
      </c>
      <c r="B72" s="365">
        <v>3</v>
      </c>
      <c r="C72" s="444" t="s">
        <v>362</v>
      </c>
      <c r="D72" s="201" t="s">
        <v>10</v>
      </c>
      <c r="E72" s="1047">
        <v>1</v>
      </c>
      <c r="F72" s="496"/>
      <c r="G72" s="493"/>
      <c r="H72" s="469"/>
    </row>
    <row r="73" spans="1:8" s="139" customFormat="1" ht="25.5" customHeight="1" thickBot="1">
      <c r="A73" s="454" t="s">
        <v>896</v>
      </c>
      <c r="B73" s="365"/>
      <c r="C73" s="456" t="s">
        <v>900</v>
      </c>
      <c r="D73" s="201"/>
      <c r="E73" s="1047"/>
      <c r="F73" s="495"/>
      <c r="G73" s="499"/>
      <c r="H73" s="470"/>
    </row>
    <row r="74" spans="1:8" s="139" customFormat="1" ht="12.75" customHeight="1" thickTop="1">
      <c r="A74" s="365"/>
      <c r="B74" s="365"/>
      <c r="C74" s="444"/>
      <c r="D74" s="201"/>
      <c r="E74" s="1047"/>
      <c r="F74" s="495"/>
      <c r="G74" s="500"/>
      <c r="H74" s="470"/>
    </row>
    <row r="75" spans="1:8" s="139" customFormat="1" ht="38.25" customHeight="1">
      <c r="A75" s="454" t="s">
        <v>897</v>
      </c>
      <c r="B75" s="365" t="s">
        <v>192</v>
      </c>
      <c r="C75" s="456" t="s">
        <v>901</v>
      </c>
      <c r="D75" s="201" t="s">
        <v>192</v>
      </c>
      <c r="E75" s="1047"/>
      <c r="F75" s="495"/>
      <c r="G75" s="498"/>
      <c r="H75" s="468"/>
    </row>
    <row r="76" spans="1:8" s="139" customFormat="1" ht="38.25" customHeight="1">
      <c r="A76" s="457" t="s">
        <v>897</v>
      </c>
      <c r="B76" s="365">
        <v>1</v>
      </c>
      <c r="C76" s="381" t="s">
        <v>902</v>
      </c>
      <c r="D76" s="201" t="s">
        <v>10</v>
      </c>
      <c r="E76" s="1047">
        <v>1</v>
      </c>
      <c r="F76" s="496">
        <v>75000</v>
      </c>
      <c r="G76" s="493">
        <f>F76*E76</f>
        <v>75000</v>
      </c>
      <c r="H76" s="468"/>
    </row>
    <row r="77" spans="1:8" s="139" customFormat="1" ht="25.5" customHeight="1">
      <c r="A77" s="457" t="s">
        <v>897</v>
      </c>
      <c r="B77" s="365">
        <v>2</v>
      </c>
      <c r="C77" s="445" t="s">
        <v>305</v>
      </c>
      <c r="D77" s="201" t="s">
        <v>10</v>
      </c>
      <c r="E77" s="1047">
        <v>1</v>
      </c>
      <c r="F77" s="496"/>
      <c r="G77" s="493"/>
      <c r="H77" s="469"/>
    </row>
    <row r="78" spans="1:8" s="139" customFormat="1" ht="25.5" customHeight="1">
      <c r="A78" s="457" t="s">
        <v>897</v>
      </c>
      <c r="B78" s="365">
        <v>3</v>
      </c>
      <c r="C78" s="444" t="s">
        <v>362</v>
      </c>
      <c r="D78" s="201" t="s">
        <v>10</v>
      </c>
      <c r="E78" s="1047">
        <v>1</v>
      </c>
      <c r="F78" s="496"/>
      <c r="G78" s="493"/>
      <c r="H78" s="469"/>
    </row>
    <row r="79" spans="1:8" s="139" customFormat="1" ht="38.25" customHeight="1" thickBot="1">
      <c r="A79" s="454" t="s">
        <v>897</v>
      </c>
      <c r="B79" s="365"/>
      <c r="C79" s="456" t="s">
        <v>903</v>
      </c>
      <c r="D79" s="201"/>
      <c r="E79" s="1047"/>
      <c r="F79" s="495"/>
      <c r="G79" s="499"/>
      <c r="H79" s="470"/>
    </row>
    <row r="80" spans="1:8" s="139" customFormat="1" ht="12.75" customHeight="1" thickTop="1">
      <c r="A80" s="454"/>
      <c r="B80" s="365"/>
      <c r="C80" s="456"/>
      <c r="D80" s="201"/>
      <c r="E80" s="1047"/>
      <c r="F80" s="495"/>
      <c r="G80" s="501"/>
      <c r="H80" s="470"/>
    </row>
    <row r="81" spans="1:7" s="139" customFormat="1">
      <c r="A81" s="123"/>
      <c r="B81" s="123"/>
      <c r="C81" s="123"/>
      <c r="D81" s="123"/>
      <c r="E81" s="123"/>
      <c r="F81" s="436"/>
      <c r="G81" s="436"/>
    </row>
    <row r="82" spans="1:7" s="139" customFormat="1">
      <c r="A82" s="123"/>
      <c r="B82" s="123"/>
      <c r="C82" s="123"/>
      <c r="D82" s="123"/>
      <c r="E82" s="123"/>
      <c r="F82" s="436"/>
      <c r="G82" s="436"/>
    </row>
    <row r="83" spans="1:7" s="139" customFormat="1">
      <c r="A83" s="123"/>
      <c r="B83" s="123"/>
      <c r="C83" s="123"/>
      <c r="D83" s="123"/>
      <c r="E83" s="123"/>
      <c r="F83" s="436"/>
      <c r="G83" s="436"/>
    </row>
    <row r="84" spans="1:7" s="139" customFormat="1">
      <c r="A84" s="123"/>
      <c r="B84" s="123"/>
      <c r="C84" s="123"/>
      <c r="D84" s="123"/>
      <c r="E84" s="123"/>
      <c r="F84" s="123"/>
      <c r="G84" s="123"/>
    </row>
    <row r="85" spans="1:7" s="139" customFormat="1">
      <c r="A85" s="123"/>
      <c r="B85" s="123"/>
      <c r="C85" s="123"/>
      <c r="D85" s="123"/>
      <c r="E85" s="123"/>
      <c r="F85" s="123"/>
      <c r="G85" s="123"/>
    </row>
    <row r="86" spans="1:7" s="139" customFormat="1">
      <c r="A86" s="123"/>
      <c r="B86" s="123"/>
      <c r="C86" s="123"/>
      <c r="D86" s="123"/>
      <c r="E86" s="123"/>
      <c r="F86" s="123"/>
      <c r="G86" s="123"/>
    </row>
    <row r="87" spans="1:7" s="139" customFormat="1">
      <c r="A87" s="123"/>
      <c r="B87" s="123"/>
      <c r="C87" s="123"/>
      <c r="D87" s="123"/>
      <c r="E87" s="123"/>
      <c r="F87" s="123"/>
      <c r="G87" s="123"/>
    </row>
    <row r="88" spans="1:7" s="139" customFormat="1">
      <c r="A88" s="123"/>
      <c r="B88" s="123"/>
      <c r="C88" s="123"/>
      <c r="D88" s="123"/>
      <c r="E88" s="123"/>
      <c r="F88" s="123"/>
      <c r="G88" s="123"/>
    </row>
    <row r="89" spans="1:7" s="139" customFormat="1">
      <c r="A89" s="123"/>
      <c r="B89" s="123"/>
      <c r="C89" s="123"/>
      <c r="D89" s="123"/>
      <c r="E89" s="123"/>
      <c r="F89" s="123"/>
      <c r="G89" s="123"/>
    </row>
    <row r="90" spans="1:7" s="139" customFormat="1">
      <c r="A90" s="123"/>
      <c r="B90" s="123"/>
      <c r="C90" s="123"/>
      <c r="D90" s="123"/>
      <c r="E90" s="123"/>
      <c r="F90" s="123"/>
      <c r="G90" s="123"/>
    </row>
  </sheetData>
  <pageMargins left="0.35433070866141736" right="0.35433070866141736" top="0.47244094488188981" bottom="0.86614173228346458" header="0.51181102362204722" footer="0.51181102362204722"/>
  <pageSetup paperSize="9" scale="74" fitToWidth="0" fitToHeight="0" orientation="portrait" r:id="rId1"/>
  <headerFooter>
    <oddFooter>&amp;L&amp;"Arial,Regular"&amp;10A442 Weidplas Warehouse Extension:
CONTRACT NO.: CDC/158/26
Section 4: Provisional Amounts&amp;R&amp;"Arial,Regular"&amp;10Page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14</vt:i4>
      </vt:variant>
    </vt:vector>
  </HeadingPairs>
  <TitlesOfParts>
    <vt:vector size="23" baseType="lpstr">
      <vt:lpstr>QS Notes</vt:lpstr>
      <vt:lpstr>1. Prelims</vt:lpstr>
      <vt:lpstr>SUMMARY</vt:lpstr>
      <vt:lpstr>1.1. P&amp;G</vt:lpstr>
      <vt:lpstr>1.2. OHS</vt:lpstr>
      <vt:lpstr>2. Building Works</vt:lpstr>
      <vt:lpstr>External Works </vt:lpstr>
      <vt:lpstr>3. Civil &amp; Ext Works</vt:lpstr>
      <vt:lpstr>4. Prov Amounts</vt:lpstr>
      <vt:lpstr>'1.1. P&amp;G'!Print_Area</vt:lpstr>
      <vt:lpstr>'1.2. OHS'!Print_Area</vt:lpstr>
      <vt:lpstr>'2. Building Works'!Print_Area</vt:lpstr>
      <vt:lpstr>'3. Civil &amp; Ext Works'!Print_Area</vt:lpstr>
      <vt:lpstr>'4. Prov Amounts'!Print_Area</vt:lpstr>
      <vt:lpstr>'External Works '!Print_Area</vt:lpstr>
      <vt:lpstr>SUMMARY!Print_Area</vt:lpstr>
      <vt:lpstr>'1.1. P&amp;G'!Print_Titles</vt:lpstr>
      <vt:lpstr>'1.2. OHS'!Print_Titles</vt:lpstr>
      <vt:lpstr>'2. Building Works'!Print_Titles</vt:lpstr>
      <vt:lpstr>'3. Civil &amp; Ext Works'!Print_Titles</vt:lpstr>
      <vt:lpstr>'4. Prov Amounts'!Print_Titles</vt:lpstr>
      <vt:lpstr>'External Works '!Print_Titles</vt:lpstr>
      <vt:lpstr>SUMMARY!Print_Titles</vt:lpstr>
    </vt:vector>
  </TitlesOfParts>
  <Company>Private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Lombard</dc:creator>
  <cp:lastModifiedBy>Adri Lombard</cp:lastModifiedBy>
  <cp:lastPrinted>2026-06-26T12:05:30Z</cp:lastPrinted>
  <dcterms:created xsi:type="dcterms:W3CDTF">2015-06-30T19:58:13Z</dcterms:created>
  <dcterms:modified xsi:type="dcterms:W3CDTF">2026-06-26T12:05:37Z</dcterms:modified>
</cp:coreProperties>
</file>