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airports-my.sharepoint.com/personal/aslam_miller_airports_co_za/Documents/Project 4775 - Fuelling station/"/>
    </mc:Choice>
  </mc:AlternateContent>
  <xr:revisionPtr revIDLastSave="0" documentId="14_{28CFE998-B3D7-4EEF-9F6C-11EE5DEE88F6}" xr6:coauthVersionLast="47" xr6:coauthVersionMax="47" xr10:uidLastSave="{00000000-0000-0000-0000-000000000000}"/>
  <bookViews>
    <workbookView xWindow="-28920" yWindow="-120" windowWidth="29040" windowHeight="15840" tabRatio="764" activeTab="1" xr2:uid="{03B01630-331D-42FE-B2B5-C30E1C4FE78E}"/>
  </bookViews>
  <sheets>
    <sheet name="HowTo" sheetId="3" r:id="rId1"/>
    <sheet name="Example" sheetId="21" r:id="rId2"/>
    <sheet name="Summary" sheetId="2" r:id="rId3"/>
    <sheet name="OR Tambo" sheetId="1" r:id="rId4"/>
    <sheet name="Bram Fischer" sheetId="19" r:id="rId5"/>
    <sheet name="George" sheetId="20" r:id="rId6"/>
    <sheet name="References" sheetId="13" r:id="rId7"/>
    <sheet name="Documentation" sheetId="10" r:id="rId8"/>
  </sheets>
  <definedNames>
    <definedName name="_xlnm.Print_Area" localSheetId="4">'Bram Fischer'!$A$1:$I$172</definedName>
    <definedName name="_xlnm.Print_Area" localSheetId="7">Documentation!$A$1:$D$106</definedName>
    <definedName name="_xlnm.Print_Area" localSheetId="1">Example!$A$1:$I$172</definedName>
    <definedName name="_xlnm.Print_Area" localSheetId="5">George!$A$1:$I$172</definedName>
    <definedName name="_xlnm.Print_Area" localSheetId="3">'OR Tambo'!$A$1:$I$172</definedName>
    <definedName name="_xlnm.Print_Area" localSheetId="6">References!$A$7:$I$80</definedName>
    <definedName name="_xlnm.Print_Area" localSheetId="2">Summary!$A$1:$I$26</definedName>
    <definedName name="_xlnm.Print_Titles" localSheetId="4">'Bram Fischer'!$2:$2</definedName>
    <definedName name="_xlnm.Print_Titles" localSheetId="7">Documentation!$1:$1</definedName>
    <definedName name="_xlnm.Print_Titles" localSheetId="1">Example!$2:$2</definedName>
    <definedName name="_xlnm.Print_Titles" localSheetId="5">George!$2:$2</definedName>
    <definedName name="_xlnm.Print_Titles" localSheetId="3">'OR Tambo'!$2:$2</definedName>
    <definedName name="_xlnm.Print_Titles" localSheetId="6">References!$1:$2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H164" i="21"/>
  <c r="F164" i="21"/>
  <c r="D164" i="21"/>
  <c r="D149" i="21"/>
  <c r="H147" i="21"/>
  <c r="F147" i="21"/>
  <c r="F149" i="21" s="1"/>
  <c r="D147" i="21"/>
  <c r="A146" i="21"/>
  <c r="A145" i="21"/>
  <c r="A144" i="21"/>
  <c r="A143" i="21"/>
  <c r="A142" i="21"/>
  <c r="A141" i="21"/>
  <c r="H138" i="21"/>
  <c r="H149" i="21" s="1"/>
  <c r="F138" i="21"/>
  <c r="D138" i="21"/>
  <c r="H126" i="21"/>
  <c r="F126" i="21"/>
  <c r="H125" i="21"/>
  <c r="F125" i="21"/>
  <c r="H124" i="21"/>
  <c r="F124" i="21"/>
  <c r="H123" i="21"/>
  <c r="F123" i="21"/>
  <c r="H122" i="21"/>
  <c r="F122" i="21"/>
  <c r="H121" i="21"/>
  <c r="F121" i="21"/>
  <c r="H120" i="21"/>
  <c r="F120" i="21"/>
  <c r="H119" i="21"/>
  <c r="F119" i="21"/>
  <c r="H118" i="21"/>
  <c r="F118" i="21"/>
  <c r="H117" i="21"/>
  <c r="F117" i="21"/>
  <c r="H116" i="21"/>
  <c r="F116" i="21"/>
  <c r="H115" i="21"/>
  <c r="F115" i="21"/>
  <c r="H114" i="21"/>
  <c r="F114" i="21"/>
  <c r="H113" i="21"/>
  <c r="F113" i="21"/>
  <c r="H112" i="21"/>
  <c r="F112" i="21"/>
  <c r="H111" i="21"/>
  <c r="F111" i="21"/>
  <c r="H110" i="21"/>
  <c r="F110" i="21"/>
  <c r="H109" i="21"/>
  <c r="F109" i="21"/>
  <c r="H108" i="21"/>
  <c r="F108" i="21"/>
  <c r="H107" i="21"/>
  <c r="F107" i="21"/>
  <c r="H101" i="21"/>
  <c r="F101" i="21"/>
  <c r="H100" i="21"/>
  <c r="F100" i="21"/>
  <c r="H99" i="21"/>
  <c r="F99" i="21"/>
  <c r="H98" i="21"/>
  <c r="F98" i="21"/>
  <c r="H97" i="21"/>
  <c r="F97" i="21"/>
  <c r="H96" i="21"/>
  <c r="F96" i="21"/>
  <c r="H95" i="21"/>
  <c r="F95" i="21"/>
  <c r="H94" i="21"/>
  <c r="F94" i="21"/>
  <c r="H93" i="21"/>
  <c r="F93" i="21"/>
  <c r="H92" i="21"/>
  <c r="F92" i="21"/>
  <c r="H91" i="21"/>
  <c r="F91" i="21"/>
  <c r="H90" i="21"/>
  <c r="F90" i="21"/>
  <c r="H89" i="21"/>
  <c r="F89" i="21"/>
  <c r="H88" i="21"/>
  <c r="F88" i="21"/>
  <c r="H87" i="21"/>
  <c r="F87" i="21"/>
  <c r="H86" i="21"/>
  <c r="F86" i="21"/>
  <c r="H85" i="21"/>
  <c r="F85" i="21"/>
  <c r="H84" i="21"/>
  <c r="F84" i="21"/>
  <c r="H83" i="21"/>
  <c r="F83" i="21"/>
  <c r="H82" i="21"/>
  <c r="F82" i="21"/>
  <c r="H76" i="21"/>
  <c r="F76" i="21"/>
  <c r="H75" i="21"/>
  <c r="F75" i="21"/>
  <c r="H74" i="21"/>
  <c r="F74" i="21"/>
  <c r="H73" i="21"/>
  <c r="F73" i="21"/>
  <c r="H72" i="21"/>
  <c r="F72" i="21"/>
  <c r="H71" i="21"/>
  <c r="F71" i="21"/>
  <c r="H70" i="21"/>
  <c r="F70" i="21"/>
  <c r="H69" i="21"/>
  <c r="F69" i="21"/>
  <c r="H68" i="21"/>
  <c r="F68" i="21"/>
  <c r="H67" i="21"/>
  <c r="F67" i="21"/>
  <c r="H66" i="21"/>
  <c r="F66" i="21"/>
  <c r="H65" i="21"/>
  <c r="F65" i="21"/>
  <c r="H64" i="21"/>
  <c r="F64" i="21"/>
  <c r="H63" i="21"/>
  <c r="F63" i="21"/>
  <c r="H62" i="21"/>
  <c r="F62" i="21"/>
  <c r="H61" i="21"/>
  <c r="F61" i="21"/>
  <c r="H60" i="21"/>
  <c r="F60" i="21"/>
  <c r="H59" i="21"/>
  <c r="F59" i="21"/>
  <c r="H58" i="21"/>
  <c r="F58" i="21"/>
  <c r="H57" i="21"/>
  <c r="F57" i="21"/>
  <c r="F33" i="21"/>
  <c r="F34" i="21" s="1"/>
  <c r="H32" i="21"/>
  <c r="H27" i="21"/>
  <c r="G27" i="21"/>
  <c r="I25" i="21"/>
  <c r="I24" i="21"/>
  <c r="I23" i="21"/>
  <c r="I22" i="21"/>
  <c r="I21" i="21"/>
  <c r="I20" i="21"/>
  <c r="I19" i="21"/>
  <c r="C4" i="21"/>
  <c r="I26" i="2"/>
  <c r="H26" i="2"/>
  <c r="H24" i="2"/>
  <c r="H23" i="2"/>
  <c r="H22" i="2"/>
  <c r="H21" i="2"/>
  <c r="H20" i="2"/>
  <c r="H19" i="2"/>
  <c r="H18" i="2"/>
  <c r="H16" i="2"/>
  <c r="H15" i="2"/>
  <c r="H14" i="2"/>
  <c r="H13" i="2"/>
  <c r="H12" i="2"/>
  <c r="I9" i="2"/>
  <c r="A2" i="20"/>
  <c r="G26" i="2"/>
  <c r="F26" i="2"/>
  <c r="F24" i="2"/>
  <c r="F23" i="2"/>
  <c r="F22" i="2"/>
  <c r="F21" i="2"/>
  <c r="F20" i="2"/>
  <c r="F19" i="2"/>
  <c r="F18" i="2"/>
  <c r="F16" i="2"/>
  <c r="F15" i="2"/>
  <c r="F14" i="2"/>
  <c r="F13" i="2"/>
  <c r="F12" i="2"/>
  <c r="I8" i="2"/>
  <c r="A2" i="19"/>
  <c r="H164" i="20"/>
  <c r="F164" i="20"/>
  <c r="D164" i="20"/>
  <c r="H147" i="20"/>
  <c r="F147" i="20"/>
  <c r="D147" i="20"/>
  <c r="A146" i="20"/>
  <c r="A145" i="20"/>
  <c r="A144" i="20"/>
  <c r="A143" i="20"/>
  <c r="A142" i="20"/>
  <c r="A141" i="20"/>
  <c r="H138" i="20"/>
  <c r="H149" i="20" s="1"/>
  <c r="H166" i="20" s="1"/>
  <c r="H170" i="20" s="1"/>
  <c r="H172" i="20" s="1"/>
  <c r="F138" i="20"/>
  <c r="F149" i="20" s="1"/>
  <c r="F166" i="20" s="1"/>
  <c r="F170" i="20" s="1"/>
  <c r="F172" i="20" s="1"/>
  <c r="D138" i="20"/>
  <c r="D149" i="20" s="1"/>
  <c r="D166" i="20" s="1"/>
  <c r="D170" i="20" s="1"/>
  <c r="D172" i="20" s="1"/>
  <c r="H126" i="20"/>
  <c r="F126" i="20"/>
  <c r="H125" i="20"/>
  <c r="F125" i="20"/>
  <c r="H124" i="20"/>
  <c r="F124" i="20"/>
  <c r="H123" i="20"/>
  <c r="F123" i="20"/>
  <c r="H122" i="20"/>
  <c r="F122" i="20"/>
  <c r="H121" i="20"/>
  <c r="F121" i="20"/>
  <c r="H120" i="20"/>
  <c r="F120" i="20"/>
  <c r="H119" i="20"/>
  <c r="F119" i="20"/>
  <c r="H118" i="20"/>
  <c r="F118" i="20"/>
  <c r="H117" i="20"/>
  <c r="F117" i="20"/>
  <c r="H116" i="20"/>
  <c r="F116" i="20"/>
  <c r="H115" i="20"/>
  <c r="F115" i="20"/>
  <c r="H114" i="20"/>
  <c r="F114" i="20"/>
  <c r="H113" i="20"/>
  <c r="F113" i="20"/>
  <c r="H112" i="20"/>
  <c r="F112" i="20"/>
  <c r="H111" i="20"/>
  <c r="F111" i="20"/>
  <c r="H110" i="20"/>
  <c r="F110" i="20"/>
  <c r="H109" i="20"/>
  <c r="F109" i="20"/>
  <c r="H108" i="20"/>
  <c r="F108" i="20"/>
  <c r="H107" i="20"/>
  <c r="H127" i="20" s="1"/>
  <c r="F107" i="20"/>
  <c r="F127" i="20" s="1"/>
  <c r="H101" i="20"/>
  <c r="F101" i="20"/>
  <c r="H100" i="20"/>
  <c r="F100" i="20"/>
  <c r="H99" i="20"/>
  <c r="F99" i="20"/>
  <c r="H98" i="20"/>
  <c r="F98" i="20"/>
  <c r="H97" i="20"/>
  <c r="F97" i="20"/>
  <c r="H96" i="20"/>
  <c r="F96" i="20"/>
  <c r="H95" i="20"/>
  <c r="F95" i="20"/>
  <c r="H94" i="20"/>
  <c r="F94" i="20"/>
  <c r="H93" i="20"/>
  <c r="F93" i="20"/>
  <c r="H92" i="20"/>
  <c r="F92" i="20"/>
  <c r="H91" i="20"/>
  <c r="F91" i="20"/>
  <c r="H90" i="20"/>
  <c r="F90" i="20"/>
  <c r="H89" i="20"/>
  <c r="F89" i="20"/>
  <c r="H88" i="20"/>
  <c r="F88" i="20"/>
  <c r="H87" i="20"/>
  <c r="F87" i="20"/>
  <c r="H86" i="20"/>
  <c r="F86" i="20"/>
  <c r="H85" i="20"/>
  <c r="F85" i="20"/>
  <c r="H84" i="20"/>
  <c r="F84" i="20"/>
  <c r="H83" i="20"/>
  <c r="F83" i="20"/>
  <c r="H82" i="20"/>
  <c r="H102" i="20" s="1"/>
  <c r="F82" i="20"/>
  <c r="F102" i="20" s="1"/>
  <c r="H76" i="20"/>
  <c r="F76" i="20"/>
  <c r="H75" i="20"/>
  <c r="F75" i="20"/>
  <c r="H74" i="20"/>
  <c r="F74" i="20"/>
  <c r="H73" i="20"/>
  <c r="F73" i="20"/>
  <c r="H72" i="20"/>
  <c r="F72" i="20"/>
  <c r="H71" i="20"/>
  <c r="F71" i="20"/>
  <c r="H70" i="20"/>
  <c r="F70" i="20"/>
  <c r="H69" i="20"/>
  <c r="F69" i="20"/>
  <c r="H68" i="20"/>
  <c r="F68" i="20"/>
  <c r="H67" i="20"/>
  <c r="F67" i="20"/>
  <c r="H66" i="20"/>
  <c r="F66" i="20"/>
  <c r="H65" i="20"/>
  <c r="F65" i="20"/>
  <c r="H64" i="20"/>
  <c r="F64" i="20"/>
  <c r="H63" i="20"/>
  <c r="F63" i="20"/>
  <c r="H62" i="20"/>
  <c r="F62" i="20"/>
  <c r="H61" i="20"/>
  <c r="F61" i="20"/>
  <c r="H60" i="20"/>
  <c r="F60" i="20"/>
  <c r="H59" i="20"/>
  <c r="F59" i="20"/>
  <c r="H58" i="20"/>
  <c r="F58" i="20"/>
  <c r="H57" i="20"/>
  <c r="H77" i="20" s="1"/>
  <c r="F57" i="20"/>
  <c r="F77" i="20" s="1"/>
  <c r="F33" i="20"/>
  <c r="F34" i="20" s="1"/>
  <c r="H32" i="20"/>
  <c r="H27" i="20"/>
  <c r="I27" i="20" s="1"/>
  <c r="G27" i="20"/>
  <c r="I25" i="20"/>
  <c r="I24" i="20"/>
  <c r="I23" i="20"/>
  <c r="I22" i="20"/>
  <c r="I21" i="20"/>
  <c r="I20" i="20"/>
  <c r="I19" i="20"/>
  <c r="C4" i="20"/>
  <c r="H164" i="19"/>
  <c r="F164" i="19"/>
  <c r="D164" i="19"/>
  <c r="F149" i="19"/>
  <c r="F166" i="19" s="1"/>
  <c r="F170" i="19" s="1"/>
  <c r="F172" i="19" s="1"/>
  <c r="D149" i="19"/>
  <c r="D166" i="19" s="1"/>
  <c r="D170" i="19" s="1"/>
  <c r="D172" i="19" s="1"/>
  <c r="H147" i="19"/>
  <c r="F147" i="19"/>
  <c r="D147" i="19"/>
  <c r="A146" i="19"/>
  <c r="A145" i="19"/>
  <c r="A144" i="19"/>
  <c r="A143" i="19"/>
  <c r="A142" i="19"/>
  <c r="A141" i="19"/>
  <c r="H138" i="19"/>
  <c r="H149" i="19" s="1"/>
  <c r="H166" i="19" s="1"/>
  <c r="H170" i="19" s="1"/>
  <c r="H172" i="19" s="1"/>
  <c r="F138" i="19"/>
  <c r="D138" i="19"/>
  <c r="H126" i="19"/>
  <c r="F126" i="19"/>
  <c r="H125" i="19"/>
  <c r="F125" i="19"/>
  <c r="H124" i="19"/>
  <c r="F124" i="19"/>
  <c r="H123" i="19"/>
  <c r="F123" i="19"/>
  <c r="H122" i="19"/>
  <c r="F122" i="19"/>
  <c r="H121" i="19"/>
  <c r="F121" i="19"/>
  <c r="H120" i="19"/>
  <c r="F120" i="19"/>
  <c r="H119" i="19"/>
  <c r="F119" i="19"/>
  <c r="H118" i="19"/>
  <c r="F118" i="19"/>
  <c r="H117" i="19"/>
  <c r="F117" i="19"/>
  <c r="H116" i="19"/>
  <c r="F116" i="19"/>
  <c r="H115" i="19"/>
  <c r="F115" i="19"/>
  <c r="H114" i="19"/>
  <c r="F114" i="19"/>
  <c r="H113" i="19"/>
  <c r="F113" i="19"/>
  <c r="H112" i="19"/>
  <c r="F112" i="19"/>
  <c r="H111" i="19"/>
  <c r="F111" i="19"/>
  <c r="H110" i="19"/>
  <c r="F110" i="19"/>
  <c r="H109" i="19"/>
  <c r="F109" i="19"/>
  <c r="H108" i="19"/>
  <c r="F108" i="19"/>
  <c r="H107" i="19"/>
  <c r="H127" i="19" s="1"/>
  <c r="F107" i="19"/>
  <c r="F127" i="19" s="1"/>
  <c r="H101" i="19"/>
  <c r="F101" i="19"/>
  <c r="H100" i="19"/>
  <c r="F100" i="19"/>
  <c r="H99" i="19"/>
  <c r="F99" i="19"/>
  <c r="H98" i="19"/>
  <c r="F98" i="19"/>
  <c r="H97" i="19"/>
  <c r="F97" i="19"/>
  <c r="H96" i="19"/>
  <c r="F96" i="19"/>
  <c r="H95" i="19"/>
  <c r="F95" i="19"/>
  <c r="H94" i="19"/>
  <c r="F94" i="19"/>
  <c r="H93" i="19"/>
  <c r="F93" i="19"/>
  <c r="H92" i="19"/>
  <c r="F92" i="19"/>
  <c r="H91" i="19"/>
  <c r="F91" i="19"/>
  <c r="H90" i="19"/>
  <c r="F90" i="19"/>
  <c r="H89" i="19"/>
  <c r="F89" i="19"/>
  <c r="H88" i="19"/>
  <c r="F88" i="19"/>
  <c r="H87" i="19"/>
  <c r="F87" i="19"/>
  <c r="H86" i="19"/>
  <c r="F86" i="19"/>
  <c r="H85" i="19"/>
  <c r="F85" i="19"/>
  <c r="H84" i="19"/>
  <c r="F84" i="19"/>
  <c r="H83" i="19"/>
  <c r="F83" i="19"/>
  <c r="H82" i="19"/>
  <c r="H102" i="19" s="1"/>
  <c r="F82" i="19"/>
  <c r="F102" i="19" s="1"/>
  <c r="H76" i="19"/>
  <c r="F76" i="19"/>
  <c r="H75" i="19"/>
  <c r="F75" i="19"/>
  <c r="H74" i="19"/>
  <c r="F74" i="19"/>
  <c r="H73" i="19"/>
  <c r="F73" i="19"/>
  <c r="H72" i="19"/>
  <c r="F72" i="19"/>
  <c r="H71" i="19"/>
  <c r="F71" i="19"/>
  <c r="H70" i="19"/>
  <c r="F70" i="19"/>
  <c r="H69" i="19"/>
  <c r="F69" i="19"/>
  <c r="H68" i="19"/>
  <c r="F68" i="19"/>
  <c r="H67" i="19"/>
  <c r="F67" i="19"/>
  <c r="H66" i="19"/>
  <c r="F66" i="19"/>
  <c r="H65" i="19"/>
  <c r="F65" i="19"/>
  <c r="H64" i="19"/>
  <c r="F64" i="19"/>
  <c r="H63" i="19"/>
  <c r="F63" i="19"/>
  <c r="H62" i="19"/>
  <c r="F62" i="19"/>
  <c r="H61" i="19"/>
  <c r="F61" i="19"/>
  <c r="H60" i="19"/>
  <c r="F60" i="19"/>
  <c r="H59" i="19"/>
  <c r="F59" i="19"/>
  <c r="H58" i="19"/>
  <c r="F58" i="19"/>
  <c r="H57" i="19"/>
  <c r="H77" i="19" s="1"/>
  <c r="F57" i="19"/>
  <c r="F77" i="19" s="1"/>
  <c r="F34" i="19"/>
  <c r="F35" i="19" s="1"/>
  <c r="H33" i="19"/>
  <c r="F33" i="19"/>
  <c r="H32" i="19"/>
  <c r="H27" i="19"/>
  <c r="G27" i="19"/>
  <c r="I27" i="19" s="1"/>
  <c r="I25" i="19"/>
  <c r="I24" i="19"/>
  <c r="I23" i="19"/>
  <c r="I22" i="19"/>
  <c r="I21" i="19"/>
  <c r="I20" i="19"/>
  <c r="I19" i="19"/>
  <c r="C4" i="19"/>
  <c r="A2" i="1"/>
  <c r="I19" i="1"/>
  <c r="C4" i="1"/>
  <c r="D14" i="2"/>
  <c r="D13" i="2"/>
  <c r="D12" i="2"/>
  <c r="F117" i="1"/>
  <c r="H117" i="1"/>
  <c r="F118" i="1"/>
  <c r="H118" i="1"/>
  <c r="F119" i="1"/>
  <c r="H119" i="1"/>
  <c r="F120" i="1"/>
  <c r="H120" i="1"/>
  <c r="F121" i="1"/>
  <c r="H121" i="1"/>
  <c r="F122" i="1"/>
  <c r="H122" i="1"/>
  <c r="F123" i="1"/>
  <c r="H123" i="1"/>
  <c r="F124" i="1"/>
  <c r="H124" i="1"/>
  <c r="F125" i="1"/>
  <c r="H125" i="1"/>
  <c r="F126" i="1"/>
  <c r="H126" i="1"/>
  <c r="F92" i="1"/>
  <c r="H92" i="1"/>
  <c r="F93" i="1"/>
  <c r="H93" i="1"/>
  <c r="F94" i="1"/>
  <c r="H94" i="1"/>
  <c r="F95" i="1"/>
  <c r="H95" i="1"/>
  <c r="F96" i="1"/>
  <c r="H96" i="1"/>
  <c r="F97" i="1"/>
  <c r="H97" i="1"/>
  <c r="F98" i="1"/>
  <c r="H98" i="1"/>
  <c r="F99" i="1"/>
  <c r="H99" i="1"/>
  <c r="F100" i="1"/>
  <c r="H100" i="1"/>
  <c r="F101" i="1"/>
  <c r="H101" i="1"/>
  <c r="F67" i="1"/>
  <c r="H67" i="1"/>
  <c r="F68" i="1"/>
  <c r="H68" i="1"/>
  <c r="F69" i="1"/>
  <c r="H69" i="1"/>
  <c r="F70" i="1"/>
  <c r="H70" i="1"/>
  <c r="F71" i="1"/>
  <c r="H71" i="1"/>
  <c r="F72" i="1"/>
  <c r="H72" i="1"/>
  <c r="F73" i="1"/>
  <c r="H73" i="1"/>
  <c r="F74" i="1"/>
  <c r="H74" i="1"/>
  <c r="F75" i="1"/>
  <c r="H75" i="1"/>
  <c r="F76" i="1"/>
  <c r="H76" i="1"/>
  <c r="A1" i="13"/>
  <c r="F127" i="21" l="1"/>
  <c r="H127" i="21"/>
  <c r="H102" i="21"/>
  <c r="F102" i="21"/>
  <c r="H77" i="21"/>
  <c r="F77" i="21"/>
  <c r="H166" i="21"/>
  <c r="H170" i="21" s="1"/>
  <c r="H172" i="21" s="1"/>
  <c r="F166" i="21"/>
  <c r="F170" i="21" s="1"/>
  <c r="F172" i="21" s="1"/>
  <c r="D166" i="21"/>
  <c r="D170" i="21" s="1"/>
  <c r="D172" i="21" s="1"/>
  <c r="I27" i="21"/>
  <c r="F35" i="21"/>
  <c r="H34" i="21"/>
  <c r="H33" i="21"/>
  <c r="F35" i="20"/>
  <c r="H34" i="20"/>
  <c r="H33" i="20"/>
  <c r="F36" i="19"/>
  <c r="H35" i="19"/>
  <c r="H34" i="19"/>
  <c r="A146" i="1"/>
  <c r="A145" i="1"/>
  <c r="A144" i="1"/>
  <c r="A143" i="1"/>
  <c r="A142" i="1"/>
  <c r="A141" i="1"/>
  <c r="F116" i="1"/>
  <c r="F115" i="1"/>
  <c r="F114" i="1"/>
  <c r="F113" i="1"/>
  <c r="F112" i="1"/>
  <c r="F111" i="1"/>
  <c r="F110" i="1"/>
  <c r="F109" i="1"/>
  <c r="F108" i="1"/>
  <c r="F107" i="1"/>
  <c r="F83" i="1"/>
  <c r="F84" i="1"/>
  <c r="F85" i="1"/>
  <c r="F86" i="1"/>
  <c r="F87" i="1"/>
  <c r="F88" i="1"/>
  <c r="F89" i="1"/>
  <c r="F90" i="1"/>
  <c r="F91" i="1"/>
  <c r="F82" i="1"/>
  <c r="F58" i="1"/>
  <c r="F59" i="1"/>
  <c r="F60" i="1"/>
  <c r="F61" i="1"/>
  <c r="F62" i="1"/>
  <c r="F63" i="1"/>
  <c r="F64" i="1"/>
  <c r="F65" i="1"/>
  <c r="F66" i="1"/>
  <c r="F57" i="1"/>
  <c r="F77" i="1" s="1"/>
  <c r="D16" i="2" s="1"/>
  <c r="H27" i="1"/>
  <c r="E26" i="2" s="1"/>
  <c r="G27" i="1"/>
  <c r="D26" i="2" s="1"/>
  <c r="H164" i="1"/>
  <c r="F164" i="1"/>
  <c r="D164" i="1"/>
  <c r="H147" i="1"/>
  <c r="F147" i="1"/>
  <c r="D147" i="1"/>
  <c r="D138" i="1"/>
  <c r="F138" i="1"/>
  <c r="H138" i="1"/>
  <c r="H116" i="1"/>
  <c r="H115" i="1"/>
  <c r="H114" i="1"/>
  <c r="H113" i="1"/>
  <c r="H112" i="1"/>
  <c r="H111" i="1"/>
  <c r="H110" i="1"/>
  <c r="H109" i="1"/>
  <c r="H108" i="1"/>
  <c r="H107" i="1"/>
  <c r="H91" i="1"/>
  <c r="H90" i="1"/>
  <c r="H89" i="1"/>
  <c r="H88" i="1"/>
  <c r="H87" i="1"/>
  <c r="H86" i="1"/>
  <c r="H85" i="1"/>
  <c r="H84" i="1"/>
  <c r="H83" i="1"/>
  <c r="H82" i="1"/>
  <c r="H58" i="1"/>
  <c r="H59" i="1"/>
  <c r="H60" i="1"/>
  <c r="H61" i="1"/>
  <c r="H62" i="1"/>
  <c r="H63" i="1"/>
  <c r="H64" i="1"/>
  <c r="H65" i="1"/>
  <c r="H66" i="1"/>
  <c r="H57" i="1"/>
  <c r="F33" i="1"/>
  <c r="H33" i="1" s="1"/>
  <c r="H32" i="1"/>
  <c r="I25" i="1"/>
  <c r="I24" i="1"/>
  <c r="I23" i="1"/>
  <c r="I22" i="1"/>
  <c r="I21" i="1"/>
  <c r="I20" i="1"/>
  <c r="I7" i="2"/>
  <c r="F36" i="21" l="1"/>
  <c r="H35" i="21"/>
  <c r="F36" i="20"/>
  <c r="H35" i="20"/>
  <c r="F37" i="19"/>
  <c r="H36" i="19"/>
  <c r="H127" i="1"/>
  <c r="D21" i="2" s="1"/>
  <c r="F127" i="1"/>
  <c r="D20" i="2" s="1"/>
  <c r="H102" i="1"/>
  <c r="D19" i="2" s="1"/>
  <c r="F102" i="1"/>
  <c r="D18" i="2" s="1"/>
  <c r="H77" i="1"/>
  <c r="D17" i="2" s="1"/>
  <c r="I27" i="1"/>
  <c r="D149" i="1"/>
  <c r="F149" i="1"/>
  <c r="F166" i="1" s="1"/>
  <c r="F170" i="1" s="1"/>
  <c r="F172" i="1" s="1"/>
  <c r="H149" i="1"/>
  <c r="H166" i="1" s="1"/>
  <c r="H170" i="1" s="1"/>
  <c r="H172" i="1" s="1"/>
  <c r="F34" i="1"/>
  <c r="H36" i="21" l="1"/>
  <c r="F37" i="21"/>
  <c r="H36" i="20"/>
  <c r="F37" i="20"/>
  <c r="F38" i="19"/>
  <c r="H37" i="19"/>
  <c r="D166" i="1"/>
  <c r="D170" i="1" s="1"/>
  <c r="D22" i="2"/>
  <c r="H34" i="1"/>
  <c r="F35" i="1"/>
  <c r="F38" i="21" l="1"/>
  <c r="H37" i="21"/>
  <c r="F38" i="20"/>
  <c r="H37" i="20"/>
  <c r="H38" i="19"/>
  <c r="F39" i="19"/>
  <c r="D172" i="1"/>
  <c r="D24" i="2" s="1"/>
  <c r="D23" i="2"/>
  <c r="F36" i="1"/>
  <c r="H35" i="1"/>
  <c r="F39" i="21" l="1"/>
  <c r="H38" i="21"/>
  <c r="F39" i="20"/>
  <c r="H38" i="20"/>
  <c r="F40" i="19"/>
  <c r="H39" i="19"/>
  <c r="H36" i="1"/>
  <c r="F37" i="1"/>
  <c r="F40" i="21" l="1"/>
  <c r="H39" i="21"/>
  <c r="H39" i="20"/>
  <c r="F40" i="20"/>
  <c r="F41" i="19"/>
  <c r="H40" i="19"/>
  <c r="H37" i="1"/>
  <c r="F38" i="1"/>
  <c r="H40" i="21" l="1"/>
  <c r="F41" i="21"/>
  <c r="H40" i="20"/>
  <c r="F41" i="20"/>
  <c r="F42" i="19"/>
  <c r="H41" i="19"/>
  <c r="H38" i="1"/>
  <c r="F39" i="1"/>
  <c r="F42" i="21" l="1"/>
  <c r="H41" i="21"/>
  <c r="F42" i="20"/>
  <c r="H41" i="20"/>
  <c r="F43" i="19"/>
  <c r="H42" i="19"/>
  <c r="H39" i="1"/>
  <c r="F40" i="1"/>
  <c r="F43" i="21" l="1"/>
  <c r="H42" i="21"/>
  <c r="F43" i="20"/>
  <c r="H42" i="20"/>
  <c r="F44" i="19"/>
  <c r="H43" i="19"/>
  <c r="H40" i="1"/>
  <c r="F41" i="1"/>
  <c r="F44" i="21" l="1"/>
  <c r="H43" i="21"/>
  <c r="F44" i="20"/>
  <c r="H43" i="20"/>
  <c r="F45" i="19"/>
  <c r="H44" i="19"/>
  <c r="H41" i="1"/>
  <c r="F42" i="1"/>
  <c r="H44" i="21" l="1"/>
  <c r="F45" i="21"/>
  <c r="H44" i="20"/>
  <c r="F45" i="20"/>
  <c r="H45" i="19"/>
  <c r="F46" i="19"/>
  <c r="H42" i="1"/>
  <c r="F43" i="1"/>
  <c r="H45" i="21" l="1"/>
  <c r="F46" i="21"/>
  <c r="F46" i="20"/>
  <c r="H45" i="20"/>
  <c r="F47" i="19"/>
  <c r="H46" i="19"/>
  <c r="F44" i="1"/>
  <c r="H43" i="1"/>
  <c r="F47" i="21" l="1"/>
  <c r="H46" i="21"/>
  <c r="F47" i="20"/>
  <c r="H46" i="20"/>
  <c r="H47" i="19"/>
  <c r="F48" i="19"/>
  <c r="H44" i="1"/>
  <c r="F45" i="1"/>
  <c r="H45" i="1" s="1"/>
  <c r="F48" i="21" l="1"/>
  <c r="H47" i="21"/>
  <c r="F48" i="20"/>
  <c r="H47" i="20"/>
  <c r="H48" i="19"/>
  <c r="F49" i="19"/>
  <c r="F46" i="1"/>
  <c r="H46" i="1" s="1"/>
  <c r="H48" i="21" l="1"/>
  <c r="F49" i="21"/>
  <c r="H48" i="20"/>
  <c r="F49" i="20"/>
  <c r="F50" i="19"/>
  <c r="H49" i="19"/>
  <c r="F47" i="1"/>
  <c r="H47" i="1" s="1"/>
  <c r="F50" i="21" l="1"/>
  <c r="H49" i="21"/>
  <c r="F50" i="20"/>
  <c r="H49" i="20"/>
  <c r="F51" i="19"/>
  <c r="H51" i="19" s="1"/>
  <c r="H52" i="19" s="1"/>
  <c r="H50" i="19"/>
  <c r="F48" i="1"/>
  <c r="H48" i="1" s="1"/>
  <c r="F51" i="21" l="1"/>
  <c r="H51" i="21" s="1"/>
  <c r="H52" i="21" s="1"/>
  <c r="H50" i="21"/>
  <c r="F51" i="20"/>
  <c r="H51" i="20" s="1"/>
  <c r="H52" i="20" s="1"/>
  <c r="H50" i="20"/>
  <c r="F49" i="1"/>
  <c r="H49" i="1" s="1"/>
  <c r="F50" i="1" l="1"/>
  <c r="F51" i="1" l="1"/>
  <c r="H51" i="1" s="1"/>
  <c r="H52" i="1" s="1"/>
  <c r="D15" i="2" s="1"/>
  <c r="H50" i="1"/>
</calcChain>
</file>

<file path=xl/sharedStrings.xml><?xml version="1.0" encoding="utf-8"?>
<sst xmlns="http://schemas.openxmlformats.org/spreadsheetml/2006/main" count="1206" uniqueCount="353">
  <si>
    <t>Step 1</t>
  </si>
  <si>
    <t>Step 2</t>
  </si>
  <si>
    <t>No action is required for the responses to each bid; when you complete the separate bid submissions the information is brought forward.</t>
  </si>
  <si>
    <t>Instructions on how to complete the various portions of pages 
OR Tambo, Bram Fischer and George.</t>
  </si>
  <si>
    <t>Estimate Time Line for the FIPDM Project Stages</t>
  </si>
  <si>
    <t>Type the start and end date for each stage. Do this for each stage.</t>
  </si>
  <si>
    <t>The number of working days is calculated for each pair of start and end dates that you typed. No further action is required for this section of the document.</t>
  </si>
  <si>
    <t>Type the monthly land lease amount that you expect to pay for Year 1 in cell G24.</t>
  </si>
  <si>
    <t>The annual escalation percentage that ACSA applies is set in column E. If you want to change the percentages, type the percentage applicable to the year or years you want to change.</t>
  </si>
  <si>
    <t>Step 3</t>
  </si>
  <si>
    <t>Projected Fuel Sales</t>
  </si>
  <si>
    <t>Change the percentage of profit due to ACSA if different from the minimum percentage.</t>
  </si>
  <si>
    <t>Type the total projected monthly fuel sales for each year in column titled Monthly Sales.</t>
  </si>
  <si>
    <t>The annual fuel sales based on the monthly amount you typed in is calculated. No further action is required in this column.</t>
  </si>
  <si>
    <t>Step 4</t>
  </si>
  <si>
    <t>The annual profit is calculated based on the annual profit calculated in the previous column. No further action is required in this column.</t>
  </si>
  <si>
    <t>Projected Convenience Store Sales</t>
  </si>
  <si>
    <t>Type the total projected monthly convenience store sales for each year in column titled Monthly Sales.</t>
  </si>
  <si>
    <t>The annual convenience store sales based on the monthly amount you typed in is calculated. No further action is required in this column.</t>
  </si>
  <si>
    <t>Projected Sales of Other Activities</t>
  </si>
  <si>
    <t>Type the total projected monthly sales from any other activities for each year in column titled Monthly Sales.</t>
  </si>
  <si>
    <t>The annual sales from any other activities based on the monthly amount you typed in is calculated. No further action is required in this column.</t>
  </si>
  <si>
    <t>Projected Profit and Loss Statement for three years</t>
  </si>
  <si>
    <t>Update the description from Product / Service 1 to a summarised description of the main product or service included in the Profit and Loss Statements of the company. Repeat this for the remaining descriptions to a maximum of six (6) line items.</t>
  </si>
  <si>
    <t>Type the projected annual total for the sales category described. Do this for each of the categories you specified.</t>
  </si>
  <si>
    <t>Repeat steps 1 and 2 for the next 2 years of data.</t>
  </si>
  <si>
    <t>The subtotal of the sales is calculated automatically. No action is required for the aggregation.</t>
  </si>
  <si>
    <t>Step 5</t>
  </si>
  <si>
    <t>The cost of sales Product / Service details will change to the categories you specified in step 1 above. No further action is required for the Cost of Sales descriptions.</t>
  </si>
  <si>
    <t>Step 6</t>
  </si>
  <si>
    <t>Step 7</t>
  </si>
  <si>
    <t>The gross profit for each year will be calculated : Sales less Cost of Sales. No further action is required to calculate the Gross Profit.</t>
  </si>
  <si>
    <t>Step 8</t>
  </si>
  <si>
    <t>Replace "Summary Expense" with the expenses applicable to your company. Summarise as required. Use a line for kind of expense. The expenses will be aggregated for each year automatically.</t>
  </si>
  <si>
    <t>Step 9</t>
  </si>
  <si>
    <t>Income for Operations is calculated. No further action is required.</t>
  </si>
  <si>
    <t>Step 10</t>
  </si>
  <si>
    <t>Type in the estimated income tax for each year.</t>
  </si>
  <si>
    <t>Step 11</t>
  </si>
  <si>
    <t>Net profit is calculated. No further action is required.</t>
  </si>
  <si>
    <t>Step 12</t>
  </si>
  <si>
    <t>Type the percentage of the net profit for Airports Company for each year.</t>
  </si>
  <si>
    <t>Step 13</t>
  </si>
  <si>
    <t>The Estimated Rand Value is calculated. No further action is required.</t>
  </si>
  <si>
    <t>Proposal for OR Tambo Airport (Y/N)</t>
  </si>
  <si>
    <t>N</t>
  </si>
  <si>
    <t>Name of Bidder</t>
  </si>
  <si>
    <t>Estimate of Capital Investment</t>
  </si>
  <si>
    <t>The expected business growth over the duration of the concession (%)</t>
  </si>
  <si>
    <t>Working capital required to start the business (year 1)</t>
  </si>
  <si>
    <t>Stage</t>
  </si>
  <si>
    <t>Start</t>
  </si>
  <si>
    <t>End</t>
  </si>
  <si>
    <t>Working Days</t>
  </si>
  <si>
    <t>1. Initiation</t>
  </si>
  <si>
    <t>2. Concept</t>
  </si>
  <si>
    <t>3. Design Development</t>
  </si>
  <si>
    <t>4. Design Documentation</t>
  </si>
  <si>
    <t>5. Works</t>
  </si>
  <si>
    <t>6. Handover</t>
  </si>
  <si>
    <t>7. Close out</t>
  </si>
  <si>
    <t xml:space="preserve">Construction estimated from start and end </t>
  </si>
  <si>
    <t>Year</t>
  </si>
  <si>
    <t>Escalation %</t>
  </si>
  <si>
    <t>Monthly Land Lease</t>
  </si>
  <si>
    <t>Annual Land Lease</t>
  </si>
  <si>
    <t xml:space="preserve">Year 1 </t>
  </si>
  <si>
    <t>-</t>
  </si>
  <si>
    <t>Year 2</t>
  </si>
  <si>
    <t>Year 3</t>
  </si>
  <si>
    <t>Year 4</t>
  </si>
  <si>
    <t>Year 5</t>
  </si>
  <si>
    <t>Year 6</t>
  </si>
  <si>
    <t>Year 7</t>
  </si>
  <si>
    <t>Year 8</t>
  </si>
  <si>
    <t>Year 9</t>
  </si>
  <si>
    <t>Year 10</t>
  </si>
  <si>
    <t>Profit %</t>
  </si>
  <si>
    <t>Monthly Sales</t>
  </si>
  <si>
    <t>Annual Sales</t>
  </si>
  <si>
    <t>Annual Profit</t>
  </si>
  <si>
    <t>Year 1</t>
  </si>
  <si>
    <t>Sales Revenue</t>
  </si>
  <si>
    <t>Product / Service 1</t>
  </si>
  <si>
    <t>Product / Service 2</t>
  </si>
  <si>
    <t>Product / Service 3</t>
  </si>
  <si>
    <t>Product / Service 4</t>
  </si>
  <si>
    <t>Product / Service 5</t>
  </si>
  <si>
    <t>Product / Service 6</t>
  </si>
  <si>
    <t>Sales Subtotal</t>
  </si>
  <si>
    <t>Cost of Sales</t>
  </si>
  <si>
    <t>Cost of Sales Subtotal</t>
  </si>
  <si>
    <t>Gross Profit</t>
  </si>
  <si>
    <t>Operating Expenses</t>
  </si>
  <si>
    <t>Summary Expense 1</t>
  </si>
  <si>
    <t>Summary Expense 2</t>
  </si>
  <si>
    <t>Summary Expense 3</t>
  </si>
  <si>
    <t>Summary Expense 4</t>
  </si>
  <si>
    <t>Summary Expense 5</t>
  </si>
  <si>
    <t>Summary Expense 6</t>
  </si>
  <si>
    <t>Summary Expense 7</t>
  </si>
  <si>
    <t>Summary Expense 8</t>
  </si>
  <si>
    <t>Summary Expense 9</t>
  </si>
  <si>
    <t>Summary Expense 10</t>
  </si>
  <si>
    <t>Summary Expense 11</t>
  </si>
  <si>
    <t>Summary Expense 12</t>
  </si>
  <si>
    <t>Operating Expenses Subtotal</t>
  </si>
  <si>
    <t>Income from Operations</t>
  </si>
  <si>
    <t>Taxes</t>
  </si>
  <si>
    <t>Net Profit</t>
  </si>
  <si>
    <t>Percent of net profit payable to ACSA</t>
  </si>
  <si>
    <t>Estimated R value</t>
  </si>
  <si>
    <t>Summary Page</t>
  </si>
  <si>
    <t>Bid for OR Tambo Airport (Y/N)</t>
  </si>
  <si>
    <t>Bid for Bram Fischer (Y/N)</t>
  </si>
  <si>
    <t>Bid for George Airport (Y/N)</t>
  </si>
  <si>
    <t>Proposal for Bram Fischer Airport (Y/N)</t>
  </si>
  <si>
    <t>Proposal for George Airport (Y/N)</t>
  </si>
  <si>
    <t>Name of Tenderer (Bidding Entity)</t>
  </si>
  <si>
    <t>Tel Number</t>
  </si>
  <si>
    <t>Email</t>
  </si>
  <si>
    <t>Name of Contact</t>
  </si>
  <si>
    <t>National Treasury CSD Registration Number</t>
  </si>
  <si>
    <t>Operation</t>
  </si>
  <si>
    <t>Handover and Contract Conclusion</t>
  </si>
  <si>
    <t>Y</t>
  </si>
  <si>
    <t>Contact Schedule</t>
  </si>
  <si>
    <t>The Contract Documentation</t>
  </si>
  <si>
    <t>Project Management Plan</t>
  </si>
  <si>
    <t>Council</t>
  </si>
  <si>
    <t>Environmental Impact Assessment (EIA)</t>
  </si>
  <si>
    <t>Traffic Impact Assessment (TIA)</t>
  </si>
  <si>
    <t>Design Stage Approval</t>
  </si>
  <si>
    <t>Construction</t>
  </si>
  <si>
    <t>*Civil Aviation Authority (CAA)</t>
  </si>
  <si>
    <r>
      <t xml:space="preserve">Document Name
</t>
    </r>
    <r>
      <rPr>
        <sz val="11"/>
        <color rgb="FFC00000"/>
        <rFont val="Arial Nova Cond"/>
        <family val="2"/>
      </rPr>
      <t>*</t>
    </r>
    <r>
      <rPr>
        <sz val="10"/>
        <color rgb="FFC00000"/>
        <rFont val="Arial Nova Cond"/>
        <family val="2"/>
      </rPr>
      <t>If required</t>
    </r>
  </si>
  <si>
    <t>Department of Transport</t>
  </si>
  <si>
    <t>ESKOM</t>
  </si>
  <si>
    <t>ACSA Permit - Hot Works</t>
  </si>
  <si>
    <t>ACSA Permit - Safety File</t>
  </si>
  <si>
    <t>Municipal - Approval</t>
  </si>
  <si>
    <t>Municipal - Building Permit</t>
  </si>
  <si>
    <t>Municipal - Excavation Permit</t>
  </si>
  <si>
    <t>Any Other Regulatory (BY-laws)</t>
  </si>
  <si>
    <t>Progress Progress Reports</t>
  </si>
  <si>
    <t>Stakeholder Meeting</t>
  </si>
  <si>
    <t>Meeting Administration like Minutes etc.</t>
  </si>
  <si>
    <t>Health and Safety Plan</t>
  </si>
  <si>
    <t>Hazard Identification and Risk Assessment (HIRA)</t>
  </si>
  <si>
    <t>Risk Response Plan</t>
  </si>
  <si>
    <t>As Build Drawings</t>
  </si>
  <si>
    <t>Shop Drawings</t>
  </si>
  <si>
    <t>Rough Sketches</t>
  </si>
  <si>
    <t>Design Drawings</t>
  </si>
  <si>
    <t>Building Layouts and Drawings (formats .pdf .dwg risa)</t>
  </si>
  <si>
    <t>Electrical Layouts and Drawings (formats .pdf .dwg risa)</t>
  </si>
  <si>
    <t>IT Cabling Layouts and Drawings (formats .pdf .dwg risa)</t>
  </si>
  <si>
    <t>Mechanical Layouts and Drawings (formats .pdf .dwg risa)</t>
  </si>
  <si>
    <t>Piping and Instrumentation Diagrams (formats .pdf .dwg risa)</t>
  </si>
  <si>
    <t>Fire Detection System (formats .pdf .dwg risa)</t>
  </si>
  <si>
    <t>Fire Water System (formats .pdf .dwg risa)</t>
  </si>
  <si>
    <t>HVAC System  (formats .pdf .dwg risa)</t>
  </si>
  <si>
    <t>Assembly plans and drawing sections of Equipment</t>
  </si>
  <si>
    <t>Method Statement</t>
  </si>
  <si>
    <t>Operational Plans</t>
  </si>
  <si>
    <t>Construction Plans</t>
  </si>
  <si>
    <t>Photo Progress Reports</t>
  </si>
  <si>
    <t>Safety</t>
  </si>
  <si>
    <t>Material datasheets for Equipment</t>
  </si>
  <si>
    <t>O &amp; M Manual - Plumbing Design</t>
  </si>
  <si>
    <t>O &amp; M Manual - Fire Detection Design</t>
  </si>
  <si>
    <t>O &amp; M Manual - Fire Water Design</t>
  </si>
  <si>
    <t>O &amp; M Manual - HVAC Design</t>
  </si>
  <si>
    <t>Installation methodology for Equipment</t>
  </si>
  <si>
    <t>Manuals listed but not limited to and where applicable</t>
  </si>
  <si>
    <t>Drawings, Layouts  listed but not limited to and where applicable</t>
  </si>
  <si>
    <t>Applications and Approvals listed but not limited to and where applicable</t>
  </si>
  <si>
    <t>Specifications listed but not limited to and where applicable</t>
  </si>
  <si>
    <t>For Equipment</t>
  </si>
  <si>
    <t>For Safe Operation</t>
  </si>
  <si>
    <t>Test protocols of the Pull-out tests</t>
  </si>
  <si>
    <t>Factory Acceptance Certificates for Equipment</t>
  </si>
  <si>
    <t>Torque tightening verification values</t>
  </si>
  <si>
    <t>Mechanical Completion Test for correlation between design and as-built</t>
  </si>
  <si>
    <t>Completion Test for compliance to Grid Code Compliance (national and local grid code compliance)</t>
  </si>
  <si>
    <t>IEC 62446 Phase 1: Provisional Acceptance Test for confirmation that the performance ratio of the plant and design quality, construction and correction operation supervised by an Independent Technical Advisor</t>
  </si>
  <si>
    <t>IEC 62446 Phase 2: Intermediate Acceptance Test for Performance and Availability Verification - 1 year in duration</t>
  </si>
  <si>
    <t>IEC 62446 Phase 3: Final Acceptance Test performed 2 years after Provisional Acceptance Test</t>
  </si>
  <si>
    <t>Fire Detection Water Pressure Test Results</t>
  </si>
  <si>
    <t>Fire Water: Water Pressure Test Results</t>
  </si>
  <si>
    <t>HVAC Ambient Average Temperature for Heating/Cooling Test Results</t>
  </si>
  <si>
    <t>HVAC Electrical Levels Test Results</t>
  </si>
  <si>
    <t>HVAC Noise Levels Test Results</t>
  </si>
  <si>
    <t>HVAC Pitout Tube Readings to Confirm Total Air Flows Test Results</t>
  </si>
  <si>
    <t>HVAC Refrigeration Piping Pressure Test Results</t>
  </si>
  <si>
    <t>HVAC Refrigeration Piping Vacuum Test Results</t>
  </si>
  <si>
    <t>HVAC Ventilation for Extraction Test Results</t>
  </si>
  <si>
    <t>HVAC Ventilation for Fresh Air Test Results</t>
  </si>
  <si>
    <t>Plumbing Water Pressure Test Results</t>
  </si>
  <si>
    <t>Commissioning and Testing listed but not limited to and where applicable</t>
  </si>
  <si>
    <t>Training records - Attendance register, Certificates</t>
  </si>
  <si>
    <t>Training material</t>
  </si>
  <si>
    <t>Fire Detection Training Certificates</t>
  </si>
  <si>
    <t>Fire Water Training Certificates</t>
  </si>
  <si>
    <t>HVAC Training Certificates</t>
  </si>
  <si>
    <t>Plumbing Training Certificates</t>
  </si>
  <si>
    <t>Training listed but not limited to and where applicable</t>
  </si>
  <si>
    <t>Solar Plant Equipment Certificates</t>
  </si>
  <si>
    <t>Compliance Certificate - Fire Detection Mechanical Engineer SANS form 4</t>
  </si>
  <si>
    <t>Compliance Certificate - Fire Detection SANS 10139</t>
  </si>
  <si>
    <t>Compliance Certificate - Fire Detection SAQCC</t>
  </si>
  <si>
    <t>Compliance Certificate - Fire Water ASIB</t>
  </si>
  <si>
    <t>Compliance Certificate - Fire Water Mechanical Engineer SANS form 4</t>
  </si>
  <si>
    <t>Compliance Certificate - Fire Water SANS 10139</t>
  </si>
  <si>
    <t>Compliance Certificate - Fire Water SAQCC</t>
  </si>
  <si>
    <t xml:space="preserve">Compliance Certificate - HVAC Electrical </t>
  </si>
  <si>
    <t>Compliance Certificate - HVAC Mechanical Engineer SANS form 4</t>
  </si>
  <si>
    <t>Compliance Certificate - HVAC Refrigeration SAQCC</t>
  </si>
  <si>
    <t>Compliance Certificate - Mechanical Engineer SANS form 4</t>
  </si>
  <si>
    <t>Compliance Certificate - Plumbing SAQCC</t>
  </si>
  <si>
    <t>Certificates listed but not limited to and where applicable</t>
  </si>
  <si>
    <t>Minimum inventory list</t>
  </si>
  <si>
    <t>Fire Detection Spare Parts</t>
  </si>
  <si>
    <t>Fire Water Spare Parts</t>
  </si>
  <si>
    <t>HVAC Spare Parts</t>
  </si>
  <si>
    <t>Plumbing Spare Parts</t>
  </si>
  <si>
    <t>Detailed Design Study of the Mounting Structure incl. calculation sheets</t>
  </si>
  <si>
    <t xml:space="preserve">Loop Calculations - Fire Detection </t>
  </si>
  <si>
    <t>Plumbing Design</t>
  </si>
  <si>
    <t>Fire Detection Design</t>
  </si>
  <si>
    <t>Fire Water Design</t>
  </si>
  <si>
    <t>HVAC Design</t>
  </si>
  <si>
    <t>Design Development Report</t>
  </si>
  <si>
    <r>
      <t xml:space="preserve">The </t>
    </r>
    <r>
      <rPr>
        <b/>
        <sz val="12"/>
        <color theme="1"/>
        <rFont val="Arial Nova Cond"/>
        <family val="2"/>
      </rPr>
      <t>Example</t>
    </r>
    <r>
      <rPr>
        <sz val="11"/>
        <color theme="1"/>
        <rFont val="Arial Nova Cond"/>
        <family val="2"/>
      </rPr>
      <t xml:space="preserve"> page is a consolidated example to assist. 
The information is for representative purposes only.</t>
    </r>
  </si>
  <si>
    <r>
      <t xml:space="preserve">Instructions on how to complete the </t>
    </r>
    <r>
      <rPr>
        <b/>
        <sz val="12"/>
        <color theme="1"/>
        <rFont val="Arial Nova Cond"/>
        <family val="2"/>
      </rPr>
      <t>Summary</t>
    </r>
    <r>
      <rPr>
        <sz val="11"/>
        <color theme="1"/>
        <rFont val="Arial Nova Cond"/>
        <family val="2"/>
      </rPr>
      <t xml:space="preserve"> page.</t>
    </r>
  </si>
  <si>
    <r>
      <t xml:space="preserve">Type your company name in </t>
    </r>
    <r>
      <rPr>
        <u/>
        <sz val="11"/>
        <color theme="1"/>
        <rFont val="Arial Nova Cond"/>
        <family val="2"/>
      </rPr>
      <t xml:space="preserve">Name of Bidder, </t>
    </r>
    <r>
      <rPr>
        <sz val="11"/>
        <color theme="1"/>
        <rFont val="Arial Nova Cond"/>
        <family val="2"/>
      </rPr>
      <t xml:space="preserve"> contact information in the space provided.</t>
    </r>
  </si>
  <si>
    <t>Nature of Bidders Activities</t>
  </si>
  <si>
    <t>Client or Company Name</t>
  </si>
  <si>
    <t>Project End Date</t>
  </si>
  <si>
    <t>Project Start Date</t>
  </si>
  <si>
    <t>Contact Person Details: Initials, Surname and  Contact Information</t>
  </si>
  <si>
    <t xml:space="preserve">Additional Comments </t>
  </si>
  <si>
    <t>Description of the Services Rendered</t>
  </si>
  <si>
    <t>Practical Completion Date</t>
  </si>
  <si>
    <t>Developer</t>
  </si>
  <si>
    <t>Operator</t>
  </si>
  <si>
    <t>Developer and Operator</t>
  </si>
  <si>
    <t>New Fuel (Pty) Ltd</t>
  </si>
  <si>
    <t>Joe Blogg Service Station and Coffee Shop</t>
  </si>
  <si>
    <t>Our Service Station #1</t>
  </si>
  <si>
    <t>Turnkey construction</t>
  </si>
  <si>
    <t>Existing infrastructure that we refurbished and operated for 16 years</t>
  </si>
  <si>
    <t>Developed the site and operate the service station, mechanic workshop and convenience store</t>
  </si>
  <si>
    <t>eta 2024/11/30</t>
  </si>
  <si>
    <t>This is an example</t>
  </si>
  <si>
    <t>Mr Abie Gumede, cell 071-480-2323, 1 New Street, Centurion, George, Email Abie@NewFuel.com</t>
  </si>
  <si>
    <t>Mr Jack Black, OurFuel (Pty) Ltd, 26 Jo Slovo Street, New Town, Cape Town, Office: 012-123-4567 email: Jack@BlackFuel.co.za</t>
  </si>
  <si>
    <t>Ms Jo-Ann Blogg, office 014-345-6578, 12 Main Road, Upington, JB@JoesService.com</t>
  </si>
  <si>
    <t>Instruction on completing the References</t>
  </si>
  <si>
    <t>Describe the services and or responsibilities the Bidder had for this reference site.</t>
  </si>
  <si>
    <t>Type the Client and or Company Name.</t>
  </si>
  <si>
    <t>Select from the drop down list the nature of the Bidders responsibilities.</t>
  </si>
  <si>
    <t>The date of practical completion. If the date is in the future, specify it as "eta 2024/06/12" for the 12th of June 2024. Otherwise type the date in the format YYYY/MM/DD and the spreadsheet will update the format to be like 12-Jun-2024.</t>
  </si>
  <si>
    <t>The date the team started on site with site establishment or similar.</t>
  </si>
  <si>
    <t>The date the team departed from site and the facilities were ready to be operated.</t>
  </si>
  <si>
    <t>The details of the person ACSA can reach out to as a reference for the work performed. Ideally we require the Title, Name or Initials, Surname, Telephone or Cellphone number, Email address.</t>
  </si>
  <si>
    <t>Please use this column to add any information that will be of value to the bid evaluation team.</t>
  </si>
  <si>
    <t>The Documentation Sheet</t>
  </si>
  <si>
    <t>This sheet provides the list of documentation that may be applicable to this project for each stage of the engagement. Not all the items may apply for example Solar data. Some additional document requirements may be added once agreed between the parties concerned.</t>
  </si>
  <si>
    <t>Year 11</t>
  </si>
  <si>
    <t>Year 12</t>
  </si>
  <si>
    <t>Year 13</t>
  </si>
  <si>
    <t>Year 14</t>
  </si>
  <si>
    <t>Year 15</t>
  </si>
  <si>
    <t>Year 16</t>
  </si>
  <si>
    <t>Year 17</t>
  </si>
  <si>
    <t>Year 18</t>
  </si>
  <si>
    <t>Year 19</t>
  </si>
  <si>
    <t>Year 20</t>
  </si>
  <si>
    <t>Total square meters of the Development</t>
  </si>
  <si>
    <t>Estimate Time Line for the Framework for Infrastructure Delivery and Procurement Management (FIPDM) Project Stages</t>
  </si>
  <si>
    <t>Hurdle Rate</t>
  </si>
  <si>
    <t>Average year-on-year over the 20-year lease duration</t>
  </si>
  <si>
    <t>Project Value</t>
  </si>
  <si>
    <t>Internal Rate of Return (IRR)</t>
  </si>
  <si>
    <t>Return on Investment (ROI) year 1</t>
  </si>
  <si>
    <t>Net Present Value (NPV) using 20 year period DCF</t>
  </si>
  <si>
    <t>Construction Timeline</t>
  </si>
  <si>
    <t>OR Tambo</t>
  </si>
  <si>
    <t>Bram Fischer</t>
  </si>
  <si>
    <t>George</t>
  </si>
  <si>
    <t>From</t>
  </si>
  <si>
    <t>To</t>
  </si>
  <si>
    <t>Land Lease Projection</t>
  </si>
  <si>
    <t>20 Year Projected Land Lease</t>
  </si>
  <si>
    <t>20 Year Projected Fuel Sales</t>
  </si>
  <si>
    <t>20 Year Projected Convenience Store Sales</t>
  </si>
  <si>
    <t>20 Year Projected Amenities Sales</t>
  </si>
  <si>
    <t>Gross Profit for three years</t>
  </si>
  <si>
    <t>Net Profit for three years</t>
  </si>
  <si>
    <t>ACSA Profit for three years</t>
  </si>
  <si>
    <t>Key Financial Information and Indicators</t>
  </si>
  <si>
    <t>Select Y is the Bidder's proposal includes this site. Otherwise ensure N is set.</t>
  </si>
  <si>
    <t>Complete the financial information and indicators.</t>
  </si>
  <si>
    <t>No action required from the Bidder.</t>
  </si>
  <si>
    <r>
      <t xml:space="preserve">No action required from the Bidder.
The information is linked to any details you complete in the OR Tambo, Bram Fischer and George sheets.
</t>
    </r>
    <r>
      <rPr>
        <i/>
        <sz val="11"/>
        <color theme="5" tint="-0.24994659260841701"/>
        <rFont val="Calibri"/>
        <family val="2"/>
        <scheme val="minor"/>
      </rPr>
      <t>Remember to sign (initial) or stamp the bottom of the page for inclusion in your hardcopy submission AND attached this spreadsheet to your electronic submission.</t>
    </r>
  </si>
  <si>
    <t>The information you need to type onto this document.</t>
  </si>
  <si>
    <t>The heading includes the company name you typed on the summary page. No action is required from the Bidder.</t>
  </si>
  <si>
    <t>The earliest start date, latest end date and working days are calcuated. Holidays are no applicable for this exercise. 
No action is required from the Bidder.</t>
  </si>
  <si>
    <t>Total</t>
  </si>
  <si>
    <t>20 Year Project Profit on Fuel</t>
  </si>
  <si>
    <t>No action is required from the Bidder.
Formula = sum(rows above)</t>
  </si>
  <si>
    <t>20 Year Projected Profit on Convenience Store Sales</t>
  </si>
  <si>
    <t>20 Year Projected Profit on Amenities Sales</t>
  </si>
  <si>
    <t xml:space="preserve">No action is required from the Bidder.
Formula = Total Sales - Total Cost of Sales for the year </t>
  </si>
  <si>
    <t xml:space="preserve">No action is required from the Bidder. 
Formula = Sum of all expenses for the year </t>
  </si>
  <si>
    <t xml:space="preserve">No action is required from the Bidder. 
Formula = Gross profit - Operating Expenses for the year </t>
  </si>
  <si>
    <t xml:space="preserve">No action is required from the Bidder. 
Formula = Income from Operations - Taxes for the year </t>
  </si>
  <si>
    <t xml:space="preserve">No action is required from the Bidder. 
Formula = Net Profit X ACSA Percentage of Net Profit for each year </t>
  </si>
  <si>
    <r>
      <rPr>
        <b/>
        <i/>
        <sz val="11"/>
        <color theme="1"/>
        <rFont val="Calibri"/>
        <family val="2"/>
        <scheme val="minor"/>
      </rPr>
      <t>Type</t>
    </r>
    <r>
      <rPr>
        <i/>
        <sz val="11"/>
        <color theme="1"/>
        <rFont val="Calibri"/>
        <family val="2"/>
        <scheme val="minor"/>
      </rPr>
      <t xml:space="preserve"> is the estimated profit percentage payable for each year for ACSA.</t>
    </r>
  </si>
  <si>
    <r>
      <rPr>
        <b/>
        <i/>
        <sz val="11"/>
        <color theme="1"/>
        <rFont val="Calibri"/>
        <family val="2"/>
        <scheme val="minor"/>
      </rPr>
      <t>Type</t>
    </r>
    <r>
      <rPr>
        <i/>
        <sz val="11"/>
        <color theme="1"/>
        <rFont val="Calibri"/>
        <family val="2"/>
        <scheme val="minor"/>
      </rPr>
      <t xml:space="preserve"> is the estimated taxes payable for each year.</t>
    </r>
  </si>
  <si>
    <r>
      <rPr>
        <b/>
        <i/>
        <sz val="11"/>
        <color theme="1"/>
        <rFont val="Calibri"/>
        <family val="2"/>
        <scheme val="minor"/>
      </rPr>
      <t>Change</t>
    </r>
    <r>
      <rPr>
        <i/>
        <sz val="11"/>
        <color theme="1"/>
        <rFont val="Calibri"/>
        <family val="2"/>
        <scheme val="minor"/>
      </rPr>
      <t xml:space="preserve"> the Summary Expense description with an appropriate description of expenses e.g. Stationery. Change the descriptions for a maximum of 12 categories. Leave the description as is if you do not require it.
</t>
    </r>
    <r>
      <rPr>
        <b/>
        <i/>
        <sz val="11"/>
        <color theme="1"/>
        <rFont val="Calibri"/>
        <family val="2"/>
        <scheme val="minor"/>
      </rPr>
      <t>Type</t>
    </r>
    <r>
      <rPr>
        <i/>
        <sz val="11"/>
        <color theme="1"/>
        <rFont val="Calibri"/>
        <family val="2"/>
        <scheme val="minor"/>
      </rPr>
      <t xml:space="preserve"> in the estimated Expense for the first three years in the respective columns.</t>
    </r>
  </si>
  <si>
    <r>
      <rPr>
        <b/>
        <i/>
        <sz val="11"/>
        <color theme="1"/>
        <rFont val="Calibri"/>
        <family val="2"/>
        <scheme val="minor"/>
      </rPr>
      <t>Change</t>
    </r>
    <r>
      <rPr>
        <i/>
        <sz val="11"/>
        <color theme="1"/>
        <rFont val="Calibri"/>
        <family val="2"/>
        <scheme val="minor"/>
      </rPr>
      <t xml:space="preserve"> the Product / Service description with an appropriate description of sales e.g. Deliveries. Change the descriptions for a maximum of 6 categories. Leave the description as is if you do not require it.
</t>
    </r>
    <r>
      <rPr>
        <b/>
        <i/>
        <sz val="11"/>
        <color theme="1"/>
        <rFont val="Calibri"/>
        <family val="2"/>
        <scheme val="minor"/>
      </rPr>
      <t>Type</t>
    </r>
    <r>
      <rPr>
        <i/>
        <sz val="11"/>
        <color theme="1"/>
        <rFont val="Calibri"/>
        <family val="2"/>
        <scheme val="minor"/>
      </rPr>
      <t xml:space="preserve"> in the estimated Cost of Sales for the first three years in the respective columns.</t>
    </r>
  </si>
  <si>
    <r>
      <rPr>
        <b/>
        <i/>
        <sz val="11"/>
        <color theme="1"/>
        <rFont val="Calibri"/>
        <family val="2"/>
        <scheme val="minor"/>
      </rPr>
      <t>Change</t>
    </r>
    <r>
      <rPr>
        <i/>
        <sz val="11"/>
        <color theme="1"/>
        <rFont val="Calibri"/>
        <family val="2"/>
        <scheme val="minor"/>
      </rPr>
      <t xml:space="preserve"> the Product / Service description with an appropriate description of sales e.g. Unleaded Fuel. Change the descriptions for a maximum of 6 categories. Leave the description as is if you do not require it.
</t>
    </r>
    <r>
      <rPr>
        <b/>
        <i/>
        <sz val="11"/>
        <color theme="1"/>
        <rFont val="Calibri"/>
        <family val="2"/>
        <scheme val="minor"/>
      </rPr>
      <t>Type</t>
    </r>
    <r>
      <rPr>
        <i/>
        <sz val="11"/>
        <color theme="1"/>
        <rFont val="Calibri"/>
        <family val="2"/>
        <scheme val="minor"/>
      </rPr>
      <t xml:space="preserve"> in the estimated Sales for the first three years in the respective columns.</t>
    </r>
  </si>
  <si>
    <r>
      <rPr>
        <b/>
        <i/>
        <sz val="11"/>
        <color theme="1"/>
        <rFont val="Calibri"/>
        <family val="2"/>
        <scheme val="minor"/>
      </rPr>
      <t>Type</t>
    </r>
    <r>
      <rPr>
        <i/>
        <sz val="11"/>
        <color theme="1"/>
        <rFont val="Calibri"/>
        <family val="2"/>
        <scheme val="minor"/>
      </rPr>
      <t xml:space="preserve"> in the estimated </t>
    </r>
    <r>
      <rPr>
        <i/>
        <u/>
        <sz val="11"/>
        <color theme="1"/>
        <rFont val="Calibri"/>
        <family val="2"/>
        <scheme val="minor"/>
      </rPr>
      <t>monthly</t>
    </r>
    <r>
      <rPr>
        <i/>
        <sz val="11"/>
        <color theme="1"/>
        <rFont val="Calibri"/>
        <family val="2"/>
        <scheme val="minor"/>
      </rPr>
      <t xml:space="preserve"> sales for each year. Suggest average is used.
The proposed ACSA profit percentage is 1%. 
You can </t>
    </r>
    <r>
      <rPr>
        <b/>
        <i/>
        <sz val="11"/>
        <color theme="1"/>
        <rFont val="Calibri"/>
        <family val="2"/>
        <scheme val="minor"/>
      </rPr>
      <t>change</t>
    </r>
    <r>
      <rPr>
        <i/>
        <sz val="11"/>
        <color theme="1"/>
        <rFont val="Calibri"/>
        <family val="2"/>
        <scheme val="minor"/>
      </rPr>
      <t xml:space="preserve"> the percentage if required. 
Formulae: 
Annual Sales = Monthly Sales X 12
Annual Profit = Profit percentage of Annual Sales</t>
    </r>
  </si>
  <si>
    <r>
      <rPr>
        <b/>
        <i/>
        <sz val="11"/>
        <color theme="1"/>
        <rFont val="Calibri"/>
        <family val="2"/>
        <scheme val="minor"/>
      </rPr>
      <t>Type</t>
    </r>
    <r>
      <rPr>
        <i/>
        <sz val="11"/>
        <color theme="1"/>
        <rFont val="Calibri"/>
        <family val="2"/>
        <scheme val="minor"/>
      </rPr>
      <t xml:space="preserve"> in the estimated </t>
    </r>
    <r>
      <rPr>
        <b/>
        <i/>
        <sz val="11"/>
        <color theme="1"/>
        <rFont val="Calibri"/>
        <family val="2"/>
        <scheme val="minor"/>
      </rPr>
      <t>monthly</t>
    </r>
    <r>
      <rPr>
        <i/>
        <sz val="11"/>
        <color theme="1"/>
        <rFont val="Calibri"/>
        <family val="2"/>
        <scheme val="minor"/>
      </rPr>
      <t xml:space="preserve"> sales for each year. Suggest average is used.
The proposed ACSA profit percentage is 1%. 
You can </t>
    </r>
    <r>
      <rPr>
        <b/>
        <i/>
        <sz val="11"/>
        <color theme="1"/>
        <rFont val="Calibri"/>
        <family val="2"/>
        <scheme val="minor"/>
      </rPr>
      <t>change</t>
    </r>
    <r>
      <rPr>
        <i/>
        <sz val="11"/>
        <color theme="1"/>
        <rFont val="Calibri"/>
        <family val="2"/>
        <scheme val="minor"/>
      </rPr>
      <t xml:space="preserve"> the percentage if required. 
Formulae: 
Annual Sales = Monthly Sales X 12
Annual Profit = Profit percentage of Annual Sales</t>
    </r>
  </si>
  <si>
    <r>
      <rPr>
        <b/>
        <i/>
        <sz val="11"/>
        <color theme="1"/>
        <rFont val="Calibri"/>
        <family val="2"/>
        <scheme val="minor"/>
      </rPr>
      <t>Type</t>
    </r>
    <r>
      <rPr>
        <i/>
        <sz val="11"/>
        <color theme="1"/>
        <rFont val="Calibri"/>
        <family val="2"/>
        <scheme val="minor"/>
      </rPr>
      <t xml:space="preserve"> in the estimated </t>
    </r>
    <r>
      <rPr>
        <i/>
        <u/>
        <sz val="11"/>
        <color theme="1"/>
        <rFont val="Calibri"/>
        <family val="2"/>
        <scheme val="minor"/>
      </rPr>
      <t>monthly</t>
    </r>
    <r>
      <rPr>
        <i/>
        <sz val="11"/>
        <color theme="1"/>
        <rFont val="Calibri"/>
        <family val="2"/>
        <scheme val="minor"/>
      </rPr>
      <t xml:space="preserve"> sales for each year. Suggest average is used.
The proposed ACSA profit percentage is 10%. 
You can </t>
    </r>
    <r>
      <rPr>
        <b/>
        <i/>
        <sz val="11"/>
        <color theme="1"/>
        <rFont val="Calibri"/>
        <family val="2"/>
        <scheme val="minor"/>
      </rPr>
      <t>change</t>
    </r>
    <r>
      <rPr>
        <i/>
        <sz val="11"/>
        <color theme="1"/>
        <rFont val="Calibri"/>
        <family val="2"/>
        <scheme val="minor"/>
      </rPr>
      <t xml:space="preserve"> the percentage if required. 
Formulae: 
Annual Sales = Monthly Sales X 12
Annual Profit = Profit percentage of Annual Sales</t>
    </r>
  </si>
  <si>
    <r>
      <rPr>
        <b/>
        <i/>
        <sz val="11"/>
        <color theme="1"/>
        <rFont val="Calibri"/>
        <family val="2"/>
        <scheme val="minor"/>
      </rPr>
      <t>Type</t>
    </r>
    <r>
      <rPr>
        <i/>
        <sz val="11"/>
        <color theme="1"/>
        <rFont val="Calibri"/>
        <family val="2"/>
        <scheme val="minor"/>
      </rPr>
      <t xml:space="preserve"> in the </t>
    </r>
    <r>
      <rPr>
        <i/>
        <u/>
        <sz val="11"/>
        <color theme="1"/>
        <rFont val="Calibri"/>
        <family val="2"/>
        <scheme val="minor"/>
      </rPr>
      <t>monthly</t>
    </r>
    <r>
      <rPr>
        <i/>
        <sz val="11"/>
        <color theme="1"/>
        <rFont val="Calibri"/>
        <family val="2"/>
        <scheme val="minor"/>
      </rPr>
      <t xml:space="preserve"> lease you propose for the first year.
No other months are required because the percentage escalation is applied.
The ACSA minimum percentage increase is 8%. 
You can </t>
    </r>
    <r>
      <rPr>
        <b/>
        <i/>
        <sz val="11"/>
        <color theme="1"/>
        <rFont val="Calibri"/>
        <family val="2"/>
        <scheme val="minor"/>
      </rPr>
      <t>change</t>
    </r>
    <r>
      <rPr>
        <i/>
        <sz val="11"/>
        <color theme="1"/>
        <rFont val="Calibri"/>
        <family val="2"/>
        <scheme val="minor"/>
      </rPr>
      <t xml:space="preserve"> the percentage if required. The percentage will be revisited at the mid point of the contract i.e. year 10.
The percentage escalation applies from the second year onwards.
Formulae: 
Monthly Land Lease = Monthly Land Lease from previous year + Escalation percentage of Monthly Land Lease from previous year
Annual Land Lease = Monthly Land Lease X 12</t>
    </r>
  </si>
  <si>
    <r>
      <rPr>
        <b/>
        <i/>
        <sz val="11"/>
        <color theme="1"/>
        <rFont val="Calibri"/>
        <family val="2"/>
        <scheme val="minor"/>
      </rPr>
      <t>Type</t>
    </r>
    <r>
      <rPr>
        <i/>
        <sz val="11"/>
        <color theme="1"/>
        <rFont val="Calibri"/>
        <family val="2"/>
        <scheme val="minor"/>
      </rPr>
      <t xml:space="preserve"> in the estimated start and end dates using the format yyyy/mm/dd e.g. 2023/09/01
The working days will be calculated for you.
Formula: Networkdays(Start Date, End Date).</t>
    </r>
  </si>
  <si>
    <r>
      <rPr>
        <b/>
        <i/>
        <sz val="11"/>
        <color theme="1"/>
        <rFont val="Calibri"/>
        <family val="2"/>
        <scheme val="minor"/>
      </rPr>
      <t>Type</t>
    </r>
    <r>
      <rPr>
        <i/>
        <sz val="11"/>
        <color theme="1"/>
        <rFont val="Calibri"/>
        <family val="2"/>
        <scheme val="minor"/>
      </rPr>
      <t xml:space="preserve"> the information applicable for this site.</t>
    </r>
  </si>
  <si>
    <r>
      <rPr>
        <b/>
        <i/>
        <sz val="11"/>
        <color theme="1"/>
        <rFont val="Calibri"/>
        <family val="2"/>
        <scheme val="minor"/>
      </rPr>
      <t>Select or type</t>
    </r>
    <r>
      <rPr>
        <i/>
        <sz val="11"/>
        <color theme="1"/>
        <rFont val="Calibri"/>
        <family val="2"/>
        <scheme val="minor"/>
      </rPr>
      <t xml:space="preserve"> Y if you are submitting a proposal for this site.</t>
    </r>
  </si>
  <si>
    <r>
      <rPr>
        <b/>
        <i/>
        <sz val="11"/>
        <color theme="1"/>
        <rFont val="Calibri"/>
        <family val="2"/>
        <scheme val="minor"/>
      </rPr>
      <t>Type</t>
    </r>
    <r>
      <rPr>
        <i/>
        <sz val="11"/>
        <color theme="1"/>
        <rFont val="Calibri"/>
        <family val="2"/>
        <scheme val="minor"/>
      </rPr>
      <t xml:space="preserve"> the Bidder's company name.</t>
    </r>
  </si>
  <si>
    <r>
      <rPr>
        <b/>
        <i/>
        <sz val="11"/>
        <color theme="1"/>
        <rFont val="Calibri"/>
        <family val="2"/>
        <scheme val="minor"/>
      </rPr>
      <t>Type</t>
    </r>
    <r>
      <rPr>
        <i/>
        <sz val="11"/>
        <color theme="1"/>
        <rFont val="Calibri"/>
        <family val="2"/>
        <scheme val="minor"/>
      </rPr>
      <t xml:space="preserve"> the Bidder's contact information.</t>
    </r>
  </si>
  <si>
    <r>
      <rPr>
        <b/>
        <i/>
        <sz val="11"/>
        <color theme="1"/>
        <rFont val="Calibri"/>
        <family val="2"/>
        <scheme val="minor"/>
      </rPr>
      <t>Type</t>
    </r>
    <r>
      <rPr>
        <i/>
        <sz val="11"/>
        <color theme="1"/>
        <rFont val="Calibri"/>
        <family val="2"/>
        <scheme val="minor"/>
      </rPr>
      <t xml:space="preserve"> the name and surname of your tender contact person.</t>
    </r>
  </si>
  <si>
    <r>
      <rPr>
        <b/>
        <i/>
        <sz val="11"/>
        <color theme="1"/>
        <rFont val="Calibri"/>
        <family val="2"/>
        <scheme val="minor"/>
      </rPr>
      <t>Type</t>
    </r>
    <r>
      <rPr>
        <i/>
        <sz val="11"/>
        <color theme="1"/>
        <rFont val="Calibri"/>
        <family val="2"/>
        <scheme val="minor"/>
      </rPr>
      <t xml:space="preserve"> the Bidder's company CSD number.</t>
    </r>
  </si>
  <si>
    <t>Select from the list. 
Developer mean that your company was responsible for building the infrastructure only.
Operator = your company was responsible for managing the day-to-day functioning of the service station and any other facilities.
Developer and Operator = your company was responsible for both roles above.
Managing specialist sub-contractors is assumed.</t>
  </si>
  <si>
    <t>The name of the Client or Company - this could be your own name if your infrastructure or operation.</t>
  </si>
  <si>
    <t>Additional space for describing services or functions performed especially those comparable to this proposal</t>
  </si>
  <si>
    <t>If the project is in progress then state the expected completion time like this eta 2024/06/30 for June 30th 2024.
Type the date in this format: YYYY/MM/DD</t>
  </si>
  <si>
    <t>The date the project started work on site, from site establishment.
Type the date in this format: YYYY/MM/DD</t>
  </si>
  <si>
    <t>The date work on site was concluded
Type the date in this format: YYYY/MM/DD</t>
  </si>
  <si>
    <t>The total all inclusive project value.</t>
  </si>
  <si>
    <t>Contactable references that ACSA evaluation team may contact regarding the project you specified</t>
  </si>
  <si>
    <t>Any additional information that can assist the evaluation team or provide supporting information of documentation.</t>
  </si>
  <si>
    <t>Proposal for Some Airport (Y/N)</t>
  </si>
  <si>
    <t>Salaries and Wages</t>
  </si>
  <si>
    <t>Rent and Utilities</t>
  </si>
  <si>
    <t>Advertising</t>
  </si>
  <si>
    <t>Maintenance and Repairs</t>
  </si>
  <si>
    <t xml:space="preserve">Insurance   </t>
  </si>
  <si>
    <t xml:space="preserve">Other Expenses </t>
  </si>
  <si>
    <t>1.65%</t>
  </si>
  <si>
    <t>All fuel 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</si>
</sst>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R&quot;#,##0.00;\-&quot;R&quot;#,##0.00"/>
    <numFmt numFmtId="43" formatCode="_-* #,##0.00_-;\-* #,##0.00_-;_-* &quot;-&quot;??_-;_-@_-"/>
    <numFmt numFmtId="164" formatCode="&quot;R&quot;#,##0.00"/>
    <numFmt numFmtId="165" formatCode="0.0%"/>
    <numFmt numFmtId="166" formatCode="dd\-mmm\-yyyy"/>
  </numFmts>
  <fonts count="17" x14ac:knownFonts="1">
    <font>
      <sz val="11"/>
      <color theme="1"/>
      <name val="Calibri"/>
      <family val="2"/>
      <scheme val="minor"/>
    </font>
    <font>
      <sz val="11"/>
      <color theme="1"/>
      <name val="Calibri"/>
      <family val="2"/>
      <scheme val="minor"/>
    </font>
    <font>
      <sz val="8"/>
      <name val="Calibri"/>
      <family val="2"/>
      <scheme val="minor"/>
    </font>
    <font>
      <sz val="11"/>
      <color theme="1"/>
      <name val="Arial Nova Cond"/>
      <family val="2"/>
    </font>
    <font>
      <sz val="10"/>
      <color theme="1"/>
      <name val="Arial Nova Cond"/>
      <family val="2"/>
    </font>
    <font>
      <sz val="10"/>
      <color rgb="FFC00000"/>
      <name val="Arial Nova Cond"/>
      <family val="2"/>
    </font>
    <font>
      <sz val="11"/>
      <color rgb="FFC00000"/>
      <name val="Arial Nova Cond"/>
      <family val="2"/>
    </font>
    <font>
      <u/>
      <sz val="11"/>
      <color theme="1"/>
      <name val="Arial Nova Cond"/>
      <family val="2"/>
    </font>
    <font>
      <b/>
      <sz val="12"/>
      <color theme="1"/>
      <name val="Arial Nova Cond"/>
      <family val="2"/>
    </font>
    <font>
      <b/>
      <sz val="11"/>
      <color theme="1"/>
      <name val="Arial Nova Cond"/>
      <family val="2"/>
    </font>
    <font>
      <b/>
      <sz val="14"/>
      <color theme="1"/>
      <name val="Arial Nova Cond"/>
      <family val="2"/>
    </font>
    <font>
      <sz val="11"/>
      <color theme="1"/>
      <name val="Arial Nova Cond"/>
    </font>
    <font>
      <i/>
      <sz val="11"/>
      <color theme="1"/>
      <name val="Calibri"/>
      <family val="2"/>
      <scheme val="minor"/>
    </font>
    <font>
      <i/>
      <sz val="11"/>
      <color theme="5" tint="-0.24994659260841701"/>
      <name val="Calibri"/>
      <family val="2"/>
      <scheme val="minor"/>
    </font>
    <font>
      <b/>
      <i/>
      <sz val="11"/>
      <color theme="1"/>
      <name val="Calibri"/>
      <family val="2"/>
      <scheme val="minor"/>
    </font>
    <font>
      <i/>
      <u/>
      <sz val="11"/>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medium">
        <color indexed="64"/>
      </left>
      <right/>
      <top style="hair">
        <color indexed="64"/>
      </top>
      <bottom/>
      <diagonal/>
    </border>
    <border>
      <left/>
      <right style="hair">
        <color indexed="64"/>
      </right>
      <top/>
      <bottom style="medium">
        <color indexed="64"/>
      </bottom>
      <diagonal/>
    </border>
    <border>
      <left style="thin">
        <color indexed="64"/>
      </left>
      <right/>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28">
    <xf numFmtId="0" fontId="0" fillId="0" borderId="0" xfId="0"/>
    <xf numFmtId="0" fontId="3" fillId="0" borderId="0" xfId="0" applyFont="1"/>
    <xf numFmtId="0" fontId="3" fillId="5" borderId="0" xfId="0" applyFont="1" applyFill="1" applyAlignment="1">
      <alignment horizontal="center"/>
    </xf>
    <xf numFmtId="0" fontId="3" fillId="5" borderId="1" xfId="0" applyFont="1" applyFill="1" applyBorder="1" applyAlignment="1">
      <alignment horizontal="center"/>
    </xf>
    <xf numFmtId="0" fontId="3" fillId="0" borderId="0" xfId="0" applyFont="1" applyAlignment="1">
      <alignment vertical="top"/>
    </xf>
    <xf numFmtId="0" fontId="3" fillId="0" borderId="0" xfId="0" applyFont="1" applyAlignment="1">
      <alignment horizontal="left" indent="1"/>
    </xf>
    <xf numFmtId="0" fontId="3" fillId="5" borderId="17" xfId="0"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indent="1"/>
    </xf>
    <xf numFmtId="0" fontId="3" fillId="5" borderId="2" xfId="0" applyFont="1" applyFill="1" applyBorder="1" applyAlignment="1">
      <alignment horizontal="center"/>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166" fontId="3" fillId="0" borderId="0" xfId="0" applyNumberFormat="1" applyFont="1" applyAlignment="1" applyProtection="1">
      <alignment vertical="top" wrapText="1"/>
      <protection locked="0"/>
    </xf>
    <xf numFmtId="0" fontId="4" fillId="5" borderId="0" xfId="0" applyFont="1" applyFill="1" applyAlignment="1">
      <alignment vertical="top"/>
    </xf>
    <xf numFmtId="0" fontId="4" fillId="5" borderId="0" xfId="0" applyFont="1" applyFill="1" applyAlignment="1">
      <alignment vertical="top" wrapText="1"/>
    </xf>
    <xf numFmtId="166" fontId="4" fillId="5" borderId="0" xfId="0" applyNumberFormat="1" applyFont="1" applyFill="1" applyAlignment="1">
      <alignment vertical="top" wrapText="1"/>
    </xf>
    <xf numFmtId="0" fontId="9" fillId="0" borderId="8" xfId="0" applyFont="1" applyBorder="1" applyAlignment="1">
      <alignment vertical="top" wrapText="1"/>
    </xf>
    <xf numFmtId="0" fontId="3" fillId="0" borderId="0" xfId="0" applyFont="1" applyAlignment="1">
      <alignment vertical="center"/>
    </xf>
    <xf numFmtId="9" fontId="3" fillId="0" borderId="0" xfId="1" applyFont="1" applyFill="1" applyBorder="1" applyProtection="1"/>
    <xf numFmtId="7" fontId="4" fillId="5" borderId="0" xfId="2" applyNumberFormat="1" applyFont="1" applyFill="1" applyAlignment="1">
      <alignment vertical="top" wrapText="1"/>
    </xf>
    <xf numFmtId="7" fontId="3" fillId="0" borderId="0" xfId="2" applyNumberFormat="1" applyFont="1" applyAlignment="1" applyProtection="1">
      <alignment vertical="top" wrapText="1"/>
      <protection locked="0"/>
    </xf>
    <xf numFmtId="0" fontId="9" fillId="0" borderId="16"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xf>
    <xf numFmtId="0" fontId="3" fillId="0" borderId="18" xfId="0" applyFont="1" applyBorder="1"/>
    <xf numFmtId="0" fontId="3" fillId="0" borderId="19" xfId="0" applyFont="1" applyBorder="1"/>
    <xf numFmtId="15" fontId="4" fillId="0" borderId="28" xfId="0" applyNumberFormat="1" applyFont="1" applyBorder="1"/>
    <xf numFmtId="15" fontId="4" fillId="0" borderId="29" xfId="0" applyNumberFormat="1" applyFont="1" applyBorder="1"/>
    <xf numFmtId="0" fontId="12" fillId="0" borderId="0" xfId="0" applyFont="1" applyAlignment="1">
      <alignment horizontal="center" vertical="center"/>
    </xf>
    <xf numFmtId="0" fontId="12" fillId="0" borderId="0" xfId="0" applyFont="1"/>
    <xf numFmtId="0" fontId="12" fillId="6" borderId="0" xfId="0" applyFont="1" applyFill="1"/>
    <xf numFmtId="0" fontId="12" fillId="6" borderId="0" xfId="0" applyFont="1" applyFill="1" applyAlignment="1">
      <alignment vertical="center"/>
    </xf>
    <xf numFmtId="0" fontId="3" fillId="6" borderId="0" xfId="0" applyFont="1" applyFill="1"/>
    <xf numFmtId="0" fontId="3" fillId="6" borderId="0" xfId="0" applyFont="1" applyFill="1" applyAlignment="1">
      <alignment vertical="center"/>
    </xf>
    <xf numFmtId="165" fontId="3" fillId="5" borderId="0" xfId="1" applyNumberFormat="1" applyFont="1" applyFill="1" applyBorder="1" applyProtection="1">
      <protection locked="0"/>
    </xf>
    <xf numFmtId="9" fontId="3" fillId="5" borderId="0" xfId="1" applyFont="1" applyFill="1" applyBorder="1" applyProtection="1">
      <protection locked="0"/>
    </xf>
    <xf numFmtId="0" fontId="12" fillId="0" borderId="5" xfId="0" applyFont="1" applyBorder="1" applyAlignment="1">
      <alignment horizontal="left" indent="1"/>
    </xf>
    <xf numFmtId="0" fontId="12" fillId="0" borderId="5" xfId="0" applyFont="1" applyBorder="1" applyAlignment="1">
      <alignment horizontal="left" vertical="top" wrapText="1" indent="1"/>
    </xf>
    <xf numFmtId="0" fontId="9" fillId="0" borderId="0" xfId="0" applyFont="1" applyAlignment="1">
      <alignment vertical="top" wrapText="1"/>
    </xf>
    <xf numFmtId="0" fontId="9" fillId="0" borderId="0" xfId="0" applyFont="1"/>
    <xf numFmtId="0" fontId="12" fillId="0" borderId="5" xfId="0" applyFont="1" applyBorder="1" applyAlignment="1">
      <alignment horizontal="left" wrapText="1" indent="1"/>
    </xf>
    <xf numFmtId="0" fontId="3" fillId="0" borderId="0" xfId="0" applyFont="1" applyProtection="1">
      <protection locked="0"/>
    </xf>
    <xf numFmtId="0" fontId="3" fillId="5" borderId="0" xfId="0" applyFont="1" applyFill="1" applyAlignment="1" applyProtection="1">
      <alignment horizontal="center"/>
      <protection locked="0"/>
    </xf>
    <xf numFmtId="15" fontId="3" fillId="5" borderId="0" xfId="0" applyNumberFormat="1" applyFont="1" applyFill="1" applyProtection="1">
      <protection locked="0"/>
    </xf>
    <xf numFmtId="15" fontId="3" fillId="0" borderId="0" xfId="0" applyNumberFormat="1" applyFont="1" applyAlignment="1">
      <alignment vertical="center"/>
    </xf>
    <xf numFmtId="0" fontId="16" fillId="4" borderId="0" xfId="0" applyFont="1" applyFill="1" applyAlignment="1">
      <alignment horizontal="left" vertical="top" wrapText="1"/>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9" fillId="0" borderId="0" xfId="0" applyFont="1" applyAlignment="1">
      <alignment vertical="top"/>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3" fillId="0" borderId="0" xfId="0" applyFont="1" applyAlignment="1">
      <alignment horizontal="left" vertical="top"/>
    </xf>
    <xf numFmtId="0" fontId="3" fillId="0" borderId="0" xfId="0" applyFont="1" applyProtection="1">
      <protection locked="0"/>
    </xf>
    <xf numFmtId="0" fontId="10" fillId="3" borderId="0" xfId="0" applyFont="1" applyFill="1" applyAlignment="1">
      <alignment horizontal="center" vertical="center" wrapText="1"/>
    </xf>
    <xf numFmtId="0" fontId="9" fillId="0" borderId="0" xfId="0" applyFont="1" applyProtection="1">
      <protection locked="0"/>
    </xf>
    <xf numFmtId="165" fontId="3" fillId="5" borderId="0" xfId="1" applyNumberFormat="1" applyFont="1" applyFill="1" applyBorder="1" applyAlignment="1" applyProtection="1">
      <protection locked="0"/>
    </xf>
    <xf numFmtId="4" fontId="3" fillId="5" borderId="0" xfId="0" applyNumberFormat="1" applyFont="1" applyFill="1" applyProtection="1">
      <protection locked="0"/>
    </xf>
    <xf numFmtId="164" fontId="3" fillId="5" borderId="0" xfId="0" applyNumberFormat="1" applyFont="1" applyFill="1" applyProtection="1">
      <protection locked="0"/>
    </xf>
    <xf numFmtId="0" fontId="3" fillId="0" borderId="0" xfId="0" applyFont="1" applyAlignment="1">
      <alignment horizontal="left" indent="1"/>
    </xf>
    <xf numFmtId="0" fontId="12" fillId="0" borderId="7"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35" xfId="0" applyFont="1" applyBorder="1" applyAlignment="1">
      <alignment horizontal="left" vertical="center" wrapText="1" indent="1"/>
    </xf>
    <xf numFmtId="0" fontId="11" fillId="0" borderId="0" xfId="0" applyFont="1"/>
    <xf numFmtId="0" fontId="8" fillId="0" borderId="0" xfId="0" applyFont="1" applyAlignment="1">
      <alignment horizontal="center" vertical="center" wrapText="1"/>
    </xf>
    <xf numFmtId="0" fontId="9" fillId="0" borderId="0" xfId="0" applyFont="1" applyAlignment="1">
      <alignment vertical="top" wrapText="1"/>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12" fillId="0" borderId="35" xfId="0" applyFont="1" applyBorder="1" applyAlignment="1">
      <alignment horizontal="center" vertical="center"/>
    </xf>
    <xf numFmtId="164" fontId="3" fillId="0" borderId="0" xfId="0" applyNumberFormat="1" applyFont="1"/>
    <xf numFmtId="0" fontId="3" fillId="0" borderId="0" xfId="0" applyFont="1" applyAlignment="1">
      <alignment vertical="center"/>
    </xf>
    <xf numFmtId="0" fontId="12" fillId="0" borderId="7" xfId="0" applyFont="1" applyBorder="1" applyAlignment="1">
      <alignment horizontal="left" vertical="top" wrapText="1" indent="1"/>
    </xf>
    <xf numFmtId="0" fontId="12" fillId="0" borderId="35" xfId="0" applyFont="1" applyBorder="1" applyAlignment="1">
      <alignment horizontal="left" vertical="top" wrapText="1" indent="1"/>
    </xf>
    <xf numFmtId="0" fontId="8" fillId="0" borderId="0" xfId="0" applyFont="1" applyAlignment="1">
      <alignment horizontal="center" vertical="top" wrapText="1"/>
    </xf>
    <xf numFmtId="0" fontId="12" fillId="0" borderId="14" xfId="0" applyFont="1" applyBorder="1" applyAlignment="1">
      <alignment horizontal="left" vertical="top" wrapText="1" indent="1"/>
    </xf>
    <xf numFmtId="0" fontId="3" fillId="0" borderId="0" xfId="0" applyFont="1" applyAlignment="1">
      <alignment horizontal="right" vertical="center"/>
    </xf>
    <xf numFmtId="164" fontId="3" fillId="0" borderId="0" xfId="0" applyNumberFormat="1" applyFont="1" applyAlignment="1">
      <alignment horizontal="right" vertical="center" wrapText="1"/>
    </xf>
    <xf numFmtId="0" fontId="9" fillId="0" borderId="0" xfId="0" applyFont="1"/>
    <xf numFmtId="164" fontId="3" fillId="0" borderId="0" xfId="0" applyNumberFormat="1" applyFont="1" applyAlignment="1">
      <alignment horizontal="right" vertical="center"/>
    </xf>
    <xf numFmtId="0" fontId="3" fillId="5" borderId="0" xfId="0" applyFont="1" applyFill="1" applyAlignment="1" applyProtection="1">
      <alignment horizontal="left" indent="1"/>
      <protection locked="0"/>
    </xf>
    <xf numFmtId="0" fontId="3" fillId="0" borderId="0" xfId="0" applyFont="1" applyAlignment="1">
      <alignment horizontal="left" vertical="center"/>
    </xf>
    <xf numFmtId="164" fontId="9" fillId="0" borderId="0" xfId="0" applyNumberFormat="1" applyFont="1" applyAlignment="1">
      <alignment vertical="center"/>
    </xf>
    <xf numFmtId="0" fontId="3" fillId="0" borderId="0" xfId="0" applyFont="1" applyAlignment="1">
      <alignment vertical="center" wrapText="1"/>
    </xf>
    <xf numFmtId="9" fontId="3" fillId="5" borderId="0" xfId="1" applyFont="1" applyFill="1" applyBorder="1" applyAlignment="1" applyProtection="1">
      <alignment vertical="center"/>
      <protection locked="0"/>
    </xf>
    <xf numFmtId="164" fontId="3" fillId="5" borderId="0" xfId="0" applyNumberFormat="1" applyFont="1" applyFill="1" applyAlignment="1" applyProtection="1">
      <alignment vertical="center"/>
      <protection locked="0"/>
    </xf>
    <xf numFmtId="0" fontId="12" fillId="0" borderId="34" xfId="0" applyFont="1" applyBorder="1" applyAlignment="1">
      <alignment vertical="center"/>
    </xf>
    <xf numFmtId="0" fontId="12" fillId="0" borderId="0" xfId="0" applyFont="1" applyAlignment="1">
      <alignment horizontal="center" vertical="center" wrapText="1"/>
    </xf>
    <xf numFmtId="0" fontId="3" fillId="0" borderId="20" xfId="0" applyFont="1" applyBorder="1"/>
    <xf numFmtId="0" fontId="3" fillId="0" borderId="21" xfId="0" applyFont="1" applyBorder="1"/>
    <xf numFmtId="0" fontId="3" fillId="0" borderId="22" xfId="0"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164" fontId="3" fillId="0" borderId="18" xfId="0" applyNumberFormat="1" applyFont="1" applyBorder="1"/>
    <xf numFmtId="164" fontId="3" fillId="0" borderId="19" xfId="0" applyNumberFormat="1" applyFont="1" applyBorder="1"/>
    <xf numFmtId="0" fontId="3" fillId="0" borderId="32" xfId="0" applyFont="1" applyBorder="1" applyAlignment="1">
      <alignment vertical="center"/>
    </xf>
    <xf numFmtId="0" fontId="3" fillId="0" borderId="25" xfId="0" applyFont="1" applyBorder="1" applyAlignment="1">
      <alignment vertical="center"/>
    </xf>
    <xf numFmtId="0" fontId="3" fillId="0" borderId="3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33" xfId="0" applyFont="1" applyBorder="1" applyAlignment="1">
      <alignment vertical="center"/>
    </xf>
    <xf numFmtId="0" fontId="10" fillId="0" borderId="0" xfId="0" applyFont="1" applyAlignment="1">
      <alignment horizontal="center" vertical="center" wrapText="1"/>
    </xf>
    <xf numFmtId="0" fontId="3" fillId="5" borderId="3" xfId="0" applyFont="1" applyFill="1" applyBorder="1" applyProtection="1">
      <protection locked="0"/>
    </xf>
    <xf numFmtId="0" fontId="3" fillId="5" borderId="4" xfId="0" applyFont="1" applyFill="1" applyBorder="1" applyProtection="1">
      <protection locked="0"/>
    </xf>
    <xf numFmtId="0" fontId="3" fillId="5" borderId="5" xfId="0" applyFont="1" applyFill="1" applyBorder="1" applyProtection="1">
      <protection locked="0"/>
    </xf>
    <xf numFmtId="3" fontId="3" fillId="5" borderId="3" xfId="0" applyNumberFormat="1" applyFont="1" applyFill="1" applyBorder="1" applyProtection="1">
      <protection locked="0"/>
    </xf>
    <xf numFmtId="0" fontId="3" fillId="5" borderId="15" xfId="0" applyFont="1" applyFill="1" applyBorder="1" applyProtection="1">
      <protection locked="0"/>
    </xf>
    <xf numFmtId="0" fontId="3" fillId="5" borderId="6" xfId="0" applyFont="1" applyFill="1" applyBorder="1" applyProtection="1">
      <protection locked="0"/>
    </xf>
    <xf numFmtId="0" fontId="3" fillId="5" borderId="7" xfId="0" applyFont="1" applyFill="1" applyBorder="1" applyProtection="1">
      <protection locked="0"/>
    </xf>
    <xf numFmtId="0" fontId="3" fillId="0" borderId="14" xfId="0" applyFont="1" applyBorder="1"/>
    <xf numFmtId="164" fontId="3" fillId="0" borderId="26" xfId="0" applyNumberFormat="1" applyFont="1" applyBorder="1"/>
    <xf numFmtId="164" fontId="3" fillId="0" borderId="27" xfId="0" applyNumberFormat="1" applyFont="1" applyBorder="1"/>
    <xf numFmtId="0" fontId="3" fillId="0" borderId="10" xfId="0" applyFont="1" applyBorder="1"/>
    <xf numFmtId="0" fontId="3" fillId="0" borderId="11" xfId="0" applyFont="1" applyBorder="1"/>
    <xf numFmtId="0" fontId="3" fillId="0" borderId="30" xfId="0" applyFont="1" applyBorder="1"/>
    <xf numFmtId="0" fontId="3" fillId="0" borderId="9" xfId="0" applyFont="1" applyBorder="1"/>
    <xf numFmtId="9" fontId="3" fillId="0" borderId="18" xfId="1" applyFont="1" applyBorder="1"/>
    <xf numFmtId="9" fontId="3" fillId="0" borderId="19" xfId="1" applyFont="1" applyBorder="1"/>
    <xf numFmtId="0" fontId="10" fillId="4" borderId="0" xfId="0" applyFont="1" applyFill="1" applyAlignment="1">
      <alignment horizontal="center" vertical="center" wrapText="1"/>
    </xf>
    <xf numFmtId="0" fontId="7" fillId="0" borderId="0" xfId="0" applyFont="1"/>
    <xf numFmtId="0" fontId="7" fillId="0" borderId="14" xfId="0" applyFont="1" applyBorder="1"/>
    <xf numFmtId="0" fontId="7" fillId="0" borderId="0" xfId="0" applyFont="1" applyAlignment="1">
      <alignment vertical="top"/>
    </xf>
    <xf numFmtId="0" fontId="7" fillId="0" borderId="14" xfId="0" applyFont="1" applyBorder="1" applyAlignment="1">
      <alignment vertical="top"/>
    </xf>
  </cellXfs>
  <cellStyles count="3">
    <cellStyle name="Comma" xfId="2" builtinId="3"/>
    <cellStyle name="Normal" xfId="0" builtinId="0"/>
    <cellStyle name="Percent" xfId="1" builtinId="5"/>
  </cellStyles>
  <dxfs count="1">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56A8-5E3E-4885-9FB9-1C2F715F88C1}">
  <sheetPr codeName="Sheet1"/>
  <dimension ref="A1:I68"/>
  <sheetViews>
    <sheetView topLeftCell="A8" zoomScaleNormal="100" workbookViewId="0">
      <selection activeCell="A13" sqref="A13:I13"/>
    </sheetView>
  </sheetViews>
  <sheetFormatPr defaultColWidth="8.85546875" defaultRowHeight="14.25" x14ac:dyDescent="0.25"/>
  <cols>
    <col min="1" max="16384" width="8.85546875" style="4"/>
  </cols>
  <sheetData>
    <row r="1" spans="1:9" x14ac:dyDescent="0.25">
      <c r="A1" s="48"/>
      <c r="B1" s="48"/>
      <c r="C1" s="48"/>
      <c r="D1" s="48"/>
      <c r="E1" s="48"/>
      <c r="F1" s="48"/>
      <c r="G1" s="48"/>
      <c r="H1" s="48"/>
      <c r="I1" s="48"/>
    </row>
    <row r="2" spans="1:9" x14ac:dyDescent="0.25">
      <c r="A2" s="52" t="s">
        <v>233</v>
      </c>
      <c r="B2" s="52"/>
      <c r="C2" s="52"/>
      <c r="D2" s="52"/>
      <c r="E2" s="52"/>
      <c r="F2" s="52"/>
      <c r="G2" s="52"/>
      <c r="H2" s="52"/>
      <c r="I2" s="52"/>
    </row>
    <row r="3" spans="1:9" ht="15.6" customHeight="1" x14ac:dyDescent="0.25">
      <c r="A3" s="52"/>
      <c r="B3" s="52"/>
      <c r="C3" s="52"/>
      <c r="D3" s="52"/>
      <c r="E3" s="52"/>
      <c r="F3" s="52"/>
      <c r="G3" s="52"/>
      <c r="H3" s="52"/>
      <c r="I3" s="52"/>
    </row>
    <row r="4" spans="1:9" x14ac:dyDescent="0.25">
      <c r="A4" s="48"/>
      <c r="B4" s="48"/>
      <c r="C4" s="48"/>
      <c r="D4" s="48"/>
      <c r="E4" s="48"/>
      <c r="F4" s="48"/>
      <c r="G4" s="48"/>
      <c r="H4" s="48"/>
      <c r="I4" s="48"/>
    </row>
    <row r="5" spans="1:9" ht="15.75" x14ac:dyDescent="0.25">
      <c r="A5" s="53" t="s">
        <v>234</v>
      </c>
      <c r="B5" s="53"/>
      <c r="C5" s="53"/>
      <c r="D5" s="53"/>
      <c r="E5" s="53"/>
      <c r="F5" s="53"/>
      <c r="G5" s="53"/>
      <c r="H5" s="53"/>
      <c r="I5" s="53"/>
    </row>
    <row r="6" spans="1:9" ht="24.6" customHeight="1" x14ac:dyDescent="0.25">
      <c r="A6" s="4" t="s">
        <v>0</v>
      </c>
      <c r="B6" s="54" t="s">
        <v>235</v>
      </c>
      <c r="C6" s="54"/>
      <c r="D6" s="54"/>
      <c r="E6" s="54"/>
      <c r="F6" s="54"/>
      <c r="G6" s="54"/>
      <c r="H6" s="54"/>
      <c r="I6" s="54"/>
    </row>
    <row r="7" spans="1:9" ht="28.9" customHeight="1" x14ac:dyDescent="0.25">
      <c r="A7" s="4" t="s">
        <v>1</v>
      </c>
      <c r="B7" s="50" t="s">
        <v>2</v>
      </c>
      <c r="C7" s="50"/>
      <c r="D7" s="50"/>
      <c r="E7" s="50"/>
      <c r="F7" s="50"/>
      <c r="G7" s="50"/>
      <c r="H7" s="50"/>
      <c r="I7" s="50"/>
    </row>
    <row r="8" spans="1:9" x14ac:dyDescent="0.25">
      <c r="A8" s="48"/>
      <c r="B8" s="48"/>
      <c r="C8" s="48"/>
      <c r="D8" s="48"/>
      <c r="E8" s="48"/>
      <c r="F8" s="48"/>
      <c r="G8" s="48"/>
      <c r="H8" s="48"/>
      <c r="I8" s="48"/>
    </row>
    <row r="9" spans="1:9" ht="29.45" customHeight="1" x14ac:dyDescent="0.25">
      <c r="A9" s="52" t="s">
        <v>3</v>
      </c>
      <c r="B9" s="52"/>
      <c r="C9" s="52"/>
      <c r="D9" s="52"/>
      <c r="E9" s="52"/>
      <c r="F9" s="52"/>
      <c r="G9" s="52"/>
      <c r="H9" s="52"/>
      <c r="I9" s="52"/>
    </row>
    <row r="10" spans="1:9" ht="15" x14ac:dyDescent="0.25">
      <c r="A10" s="51" t="s">
        <v>301</v>
      </c>
      <c r="B10" s="51"/>
      <c r="C10" s="51"/>
      <c r="D10" s="51"/>
      <c r="E10" s="51"/>
      <c r="F10" s="51"/>
      <c r="G10" s="51"/>
      <c r="H10" s="51"/>
      <c r="I10" s="51"/>
    </row>
    <row r="11" spans="1:9" x14ac:dyDescent="0.25">
      <c r="A11" s="4" t="s">
        <v>0</v>
      </c>
      <c r="B11" s="50" t="s">
        <v>302</v>
      </c>
      <c r="C11" s="50"/>
      <c r="D11" s="50"/>
      <c r="E11" s="50"/>
      <c r="F11" s="50"/>
      <c r="G11" s="50"/>
      <c r="H11" s="50"/>
      <c r="I11" s="50"/>
    </row>
    <row r="12" spans="1:9" ht="19.899999999999999" customHeight="1" x14ac:dyDescent="0.25">
      <c r="A12" s="4" t="s">
        <v>1</v>
      </c>
      <c r="B12" s="50" t="s">
        <v>303</v>
      </c>
      <c r="C12" s="50"/>
      <c r="D12" s="50"/>
      <c r="E12" s="50"/>
      <c r="F12" s="50"/>
      <c r="G12" s="50"/>
      <c r="H12" s="50"/>
      <c r="I12" s="50"/>
    </row>
    <row r="13" spans="1:9" ht="15" x14ac:dyDescent="0.25">
      <c r="A13" s="51" t="s">
        <v>4</v>
      </c>
      <c r="B13" s="51"/>
      <c r="C13" s="51"/>
      <c r="D13" s="51"/>
      <c r="E13" s="51"/>
      <c r="F13" s="51"/>
      <c r="G13" s="51"/>
      <c r="H13" s="51"/>
      <c r="I13" s="51"/>
    </row>
    <row r="14" spans="1:9" x14ac:dyDescent="0.25">
      <c r="A14" s="4" t="s">
        <v>0</v>
      </c>
      <c r="B14" s="50" t="s">
        <v>5</v>
      </c>
      <c r="C14" s="50"/>
      <c r="D14" s="50"/>
      <c r="E14" s="50"/>
      <c r="F14" s="50"/>
      <c r="G14" s="50"/>
      <c r="H14" s="50"/>
      <c r="I14" s="50"/>
    </row>
    <row r="15" spans="1:9" ht="28.9" customHeight="1" x14ac:dyDescent="0.25">
      <c r="A15" s="4" t="s">
        <v>1</v>
      </c>
      <c r="B15" s="50" t="s">
        <v>6</v>
      </c>
      <c r="C15" s="50"/>
      <c r="D15" s="50"/>
      <c r="E15" s="50"/>
      <c r="F15" s="50"/>
      <c r="G15" s="50"/>
      <c r="H15" s="50"/>
      <c r="I15" s="50"/>
    </row>
    <row r="16" spans="1:9" x14ac:dyDescent="0.25">
      <c r="A16" s="48"/>
      <c r="B16" s="48"/>
      <c r="C16" s="48"/>
      <c r="D16" s="48"/>
      <c r="E16" s="48"/>
      <c r="F16" s="48"/>
      <c r="G16" s="48"/>
      <c r="H16" s="48"/>
      <c r="I16" s="48"/>
    </row>
    <row r="17" spans="1:9" ht="15" x14ac:dyDescent="0.25">
      <c r="A17" s="51" t="s">
        <v>293</v>
      </c>
      <c r="B17" s="51"/>
      <c r="C17" s="51"/>
      <c r="D17" s="51"/>
      <c r="E17" s="51"/>
      <c r="F17" s="51"/>
      <c r="G17" s="51"/>
      <c r="H17" s="51"/>
      <c r="I17" s="51"/>
    </row>
    <row r="18" spans="1:9" x14ac:dyDescent="0.25">
      <c r="A18" s="4" t="s">
        <v>0</v>
      </c>
      <c r="B18" s="48" t="s">
        <v>7</v>
      </c>
      <c r="C18" s="48"/>
      <c r="D18" s="48"/>
      <c r="E18" s="48"/>
      <c r="F18" s="48"/>
      <c r="G18" s="48"/>
      <c r="H18" s="48"/>
      <c r="I18" s="48"/>
    </row>
    <row r="19" spans="1:9" ht="43.15" customHeight="1" x14ac:dyDescent="0.25">
      <c r="A19" s="4" t="s">
        <v>1</v>
      </c>
      <c r="B19" s="50" t="s">
        <v>8</v>
      </c>
      <c r="C19" s="50"/>
      <c r="D19" s="50"/>
      <c r="E19" s="50"/>
      <c r="F19" s="50"/>
      <c r="G19" s="50"/>
      <c r="H19" s="50"/>
      <c r="I19" s="50"/>
    </row>
    <row r="20" spans="1:9" ht="28.9" customHeight="1" x14ac:dyDescent="0.25">
      <c r="A20" s="4" t="s">
        <v>9</v>
      </c>
      <c r="B20" s="50" t="s">
        <v>2</v>
      </c>
      <c r="C20" s="50"/>
      <c r="D20" s="50"/>
      <c r="E20" s="50"/>
      <c r="F20" s="50"/>
      <c r="G20" s="50"/>
      <c r="H20" s="50"/>
      <c r="I20" s="50"/>
    </row>
    <row r="21" spans="1:9" x14ac:dyDescent="0.25">
      <c r="A21" s="48"/>
      <c r="B21" s="48"/>
      <c r="C21" s="48"/>
      <c r="D21" s="48"/>
      <c r="E21" s="48"/>
      <c r="F21" s="48"/>
      <c r="G21" s="48"/>
      <c r="H21" s="48"/>
      <c r="I21" s="48"/>
    </row>
    <row r="22" spans="1:9" x14ac:dyDescent="0.25">
      <c r="A22" s="51" t="s">
        <v>10</v>
      </c>
      <c r="B22" s="51"/>
      <c r="C22" s="51"/>
      <c r="D22" s="51"/>
      <c r="E22" s="51"/>
      <c r="F22" s="51"/>
      <c r="G22" s="51"/>
      <c r="H22" s="51"/>
      <c r="I22" s="51"/>
    </row>
    <row r="23" spans="1:9" ht="28.9" customHeight="1" x14ac:dyDescent="0.25">
      <c r="A23" s="4" t="s">
        <v>0</v>
      </c>
      <c r="B23" s="50" t="s">
        <v>11</v>
      </c>
      <c r="C23" s="50"/>
      <c r="D23" s="50"/>
      <c r="E23" s="50"/>
      <c r="F23" s="50"/>
      <c r="G23" s="50"/>
      <c r="H23" s="50"/>
      <c r="I23" s="50"/>
    </row>
    <row r="24" spans="1:9" ht="28.9" customHeight="1" x14ac:dyDescent="0.25">
      <c r="A24" s="4" t="s">
        <v>1</v>
      </c>
      <c r="B24" s="50" t="s">
        <v>12</v>
      </c>
      <c r="C24" s="50"/>
      <c r="D24" s="50"/>
      <c r="E24" s="50"/>
      <c r="F24" s="50"/>
      <c r="G24" s="50"/>
      <c r="H24" s="50"/>
      <c r="I24" s="50"/>
    </row>
    <row r="25" spans="1:9" ht="28.9" customHeight="1" x14ac:dyDescent="0.25">
      <c r="A25" s="4" t="s">
        <v>9</v>
      </c>
      <c r="B25" s="50" t="s">
        <v>13</v>
      </c>
      <c r="C25" s="50"/>
      <c r="D25" s="50"/>
      <c r="E25" s="50"/>
      <c r="F25" s="50"/>
      <c r="G25" s="50"/>
      <c r="H25" s="50"/>
      <c r="I25" s="50"/>
    </row>
    <row r="26" spans="1:9" ht="28.9" customHeight="1" x14ac:dyDescent="0.25">
      <c r="A26" s="4" t="s">
        <v>14</v>
      </c>
      <c r="B26" s="50" t="s">
        <v>15</v>
      </c>
      <c r="C26" s="50"/>
      <c r="D26" s="50"/>
      <c r="E26" s="50"/>
      <c r="F26" s="50"/>
      <c r="G26" s="50"/>
      <c r="H26" s="50"/>
      <c r="I26" s="50"/>
    </row>
    <row r="27" spans="1:9" x14ac:dyDescent="0.25">
      <c r="A27" s="48"/>
      <c r="B27" s="48"/>
      <c r="C27" s="48"/>
      <c r="D27" s="48"/>
      <c r="E27" s="48"/>
      <c r="F27" s="48"/>
      <c r="G27" s="48"/>
      <c r="H27" s="48"/>
      <c r="I27" s="48"/>
    </row>
    <row r="28" spans="1:9" x14ac:dyDescent="0.25">
      <c r="A28" s="51" t="s">
        <v>16</v>
      </c>
      <c r="B28" s="51"/>
      <c r="C28" s="51"/>
      <c r="D28" s="51"/>
      <c r="E28" s="51"/>
      <c r="F28" s="51"/>
      <c r="G28" s="51"/>
      <c r="H28" s="51"/>
      <c r="I28" s="51"/>
    </row>
    <row r="29" spans="1:9" ht="28.9" customHeight="1" x14ac:dyDescent="0.25">
      <c r="A29" s="4" t="s">
        <v>0</v>
      </c>
      <c r="B29" s="50" t="s">
        <v>11</v>
      </c>
      <c r="C29" s="50"/>
      <c r="D29" s="50"/>
      <c r="E29" s="50"/>
      <c r="F29" s="50"/>
      <c r="G29" s="50"/>
      <c r="H29" s="50"/>
      <c r="I29" s="50"/>
    </row>
    <row r="30" spans="1:9" ht="29.45" customHeight="1" x14ac:dyDescent="0.25">
      <c r="A30" s="4" t="s">
        <v>1</v>
      </c>
      <c r="B30" s="50" t="s">
        <v>17</v>
      </c>
      <c r="C30" s="50"/>
      <c r="D30" s="50"/>
      <c r="E30" s="50"/>
      <c r="F30" s="50"/>
      <c r="G30" s="50"/>
      <c r="H30" s="50"/>
      <c r="I30" s="50"/>
    </row>
    <row r="31" spans="1:9" ht="28.9" customHeight="1" x14ac:dyDescent="0.25">
      <c r="A31" s="4" t="s">
        <v>9</v>
      </c>
      <c r="B31" s="50" t="s">
        <v>18</v>
      </c>
      <c r="C31" s="50"/>
      <c r="D31" s="50"/>
      <c r="E31" s="50"/>
      <c r="F31" s="50"/>
      <c r="G31" s="50"/>
      <c r="H31" s="50"/>
      <c r="I31" s="50"/>
    </row>
    <row r="32" spans="1:9" ht="28.9" customHeight="1" x14ac:dyDescent="0.25">
      <c r="A32" s="4" t="s">
        <v>14</v>
      </c>
      <c r="B32" s="50" t="s">
        <v>15</v>
      </c>
      <c r="C32" s="50"/>
      <c r="D32" s="50"/>
      <c r="E32" s="50"/>
      <c r="F32" s="50"/>
      <c r="G32" s="50"/>
      <c r="H32" s="50"/>
      <c r="I32" s="50"/>
    </row>
    <row r="33" spans="1:9" x14ac:dyDescent="0.25">
      <c r="A33" s="48"/>
      <c r="B33" s="48"/>
      <c r="C33" s="48"/>
      <c r="D33" s="48"/>
      <c r="E33" s="48"/>
      <c r="F33" s="48"/>
      <c r="G33" s="48"/>
      <c r="H33" s="48"/>
      <c r="I33" s="48"/>
    </row>
    <row r="34" spans="1:9" x14ac:dyDescent="0.25">
      <c r="A34" s="51" t="s">
        <v>19</v>
      </c>
      <c r="B34" s="51"/>
      <c r="C34" s="51"/>
      <c r="D34" s="51"/>
      <c r="E34" s="51"/>
      <c r="F34" s="51"/>
      <c r="G34" s="51"/>
      <c r="H34" s="51"/>
      <c r="I34" s="51"/>
    </row>
    <row r="35" spans="1:9" ht="28.9" customHeight="1" x14ac:dyDescent="0.25">
      <c r="A35" s="4" t="s">
        <v>0</v>
      </c>
      <c r="B35" s="50" t="s">
        <v>11</v>
      </c>
      <c r="C35" s="50"/>
      <c r="D35" s="50"/>
      <c r="E35" s="50"/>
      <c r="F35" s="50"/>
      <c r="G35" s="50"/>
      <c r="H35" s="50"/>
      <c r="I35" s="50"/>
    </row>
    <row r="36" spans="1:9" ht="28.9" customHeight="1" x14ac:dyDescent="0.25">
      <c r="A36" s="4" t="s">
        <v>1</v>
      </c>
      <c r="B36" s="50" t="s">
        <v>20</v>
      </c>
      <c r="C36" s="50"/>
      <c r="D36" s="50"/>
      <c r="E36" s="50"/>
      <c r="F36" s="50"/>
      <c r="G36" s="50"/>
      <c r="H36" s="50"/>
      <c r="I36" s="50"/>
    </row>
    <row r="37" spans="1:9" ht="28.9" customHeight="1" x14ac:dyDescent="0.25">
      <c r="A37" s="4" t="s">
        <v>9</v>
      </c>
      <c r="B37" s="50" t="s">
        <v>21</v>
      </c>
      <c r="C37" s="50"/>
      <c r="D37" s="50"/>
      <c r="E37" s="50"/>
      <c r="F37" s="50"/>
      <c r="G37" s="50"/>
      <c r="H37" s="50"/>
      <c r="I37" s="50"/>
    </row>
    <row r="38" spans="1:9" ht="28.9" customHeight="1" x14ac:dyDescent="0.25">
      <c r="A38" s="4" t="s">
        <v>14</v>
      </c>
      <c r="B38" s="50" t="s">
        <v>15</v>
      </c>
      <c r="C38" s="50"/>
      <c r="D38" s="50"/>
      <c r="E38" s="50"/>
      <c r="F38" s="50"/>
      <c r="G38" s="50"/>
      <c r="H38" s="50"/>
      <c r="I38" s="50"/>
    </row>
    <row r="39" spans="1:9" x14ac:dyDescent="0.25">
      <c r="A39" s="48"/>
      <c r="B39" s="48"/>
      <c r="C39" s="48"/>
      <c r="D39" s="48"/>
      <c r="E39" s="48"/>
      <c r="F39" s="48"/>
      <c r="G39" s="48"/>
      <c r="H39" s="48"/>
      <c r="I39" s="48"/>
    </row>
    <row r="40" spans="1:9" x14ac:dyDescent="0.25">
      <c r="A40" s="51" t="s">
        <v>22</v>
      </c>
      <c r="B40" s="51"/>
      <c r="C40" s="51"/>
      <c r="D40" s="51"/>
      <c r="E40" s="51"/>
      <c r="F40" s="51"/>
      <c r="G40" s="51"/>
      <c r="H40" s="51"/>
      <c r="I40" s="51"/>
    </row>
    <row r="41" spans="1:9" ht="43.15" customHeight="1" x14ac:dyDescent="0.25">
      <c r="A41" s="4" t="s">
        <v>0</v>
      </c>
      <c r="B41" s="50" t="s">
        <v>23</v>
      </c>
      <c r="C41" s="50"/>
      <c r="D41" s="50"/>
      <c r="E41" s="50"/>
      <c r="F41" s="50"/>
      <c r="G41" s="50"/>
      <c r="H41" s="50"/>
      <c r="I41" s="50"/>
    </row>
    <row r="42" spans="1:9" ht="28.9" customHeight="1" x14ac:dyDescent="0.25">
      <c r="A42" s="4" t="s">
        <v>1</v>
      </c>
      <c r="B42" s="50" t="s">
        <v>24</v>
      </c>
      <c r="C42" s="50"/>
      <c r="D42" s="50"/>
      <c r="E42" s="50"/>
      <c r="F42" s="50"/>
      <c r="G42" s="50"/>
      <c r="H42" s="50"/>
      <c r="I42" s="50"/>
    </row>
    <row r="43" spans="1:9" x14ac:dyDescent="0.25">
      <c r="A43" s="4" t="s">
        <v>9</v>
      </c>
      <c r="B43" s="48" t="s">
        <v>25</v>
      </c>
      <c r="C43" s="48"/>
      <c r="D43" s="48"/>
      <c r="E43" s="48"/>
      <c r="F43" s="48"/>
      <c r="G43" s="48"/>
      <c r="H43" s="48"/>
      <c r="I43" s="48"/>
    </row>
    <row r="44" spans="1:9" ht="28.9" customHeight="1" x14ac:dyDescent="0.25">
      <c r="A44" s="4" t="s">
        <v>14</v>
      </c>
      <c r="B44" s="50" t="s">
        <v>26</v>
      </c>
      <c r="C44" s="50"/>
      <c r="D44" s="50"/>
      <c r="E44" s="50"/>
      <c r="F44" s="50"/>
      <c r="G44" s="50"/>
      <c r="H44" s="50"/>
      <c r="I44" s="50"/>
    </row>
    <row r="45" spans="1:9" ht="28.9" customHeight="1" x14ac:dyDescent="0.25">
      <c r="A45" s="4" t="s">
        <v>27</v>
      </c>
      <c r="B45" s="50" t="s">
        <v>28</v>
      </c>
      <c r="C45" s="50"/>
      <c r="D45" s="50"/>
      <c r="E45" s="50"/>
      <c r="F45" s="50"/>
      <c r="G45" s="50"/>
      <c r="H45" s="50"/>
      <c r="I45" s="50"/>
    </row>
    <row r="46" spans="1:9" ht="28.9" customHeight="1" x14ac:dyDescent="0.25">
      <c r="A46" s="4" t="s">
        <v>29</v>
      </c>
      <c r="B46" s="50" t="s">
        <v>24</v>
      </c>
      <c r="C46" s="50"/>
      <c r="D46" s="50"/>
      <c r="E46" s="50"/>
      <c r="F46" s="50"/>
      <c r="G46" s="50"/>
      <c r="H46" s="50"/>
      <c r="I46" s="50"/>
    </row>
    <row r="47" spans="1:9" ht="28.9" customHeight="1" x14ac:dyDescent="0.25">
      <c r="A47" s="4" t="s">
        <v>30</v>
      </c>
      <c r="B47" s="50" t="s">
        <v>31</v>
      </c>
      <c r="C47" s="50"/>
      <c r="D47" s="50"/>
      <c r="E47" s="50"/>
      <c r="F47" s="50"/>
      <c r="G47" s="50"/>
      <c r="H47" s="50"/>
      <c r="I47" s="50"/>
    </row>
    <row r="48" spans="1:9" ht="46.15" customHeight="1" x14ac:dyDescent="0.25">
      <c r="A48" s="4" t="s">
        <v>32</v>
      </c>
      <c r="B48" s="50" t="s">
        <v>33</v>
      </c>
      <c r="C48" s="50"/>
      <c r="D48" s="50"/>
      <c r="E48" s="50"/>
      <c r="F48" s="50"/>
      <c r="G48" s="50"/>
      <c r="H48" s="50"/>
      <c r="I48" s="50"/>
    </row>
    <row r="49" spans="1:9" x14ac:dyDescent="0.25">
      <c r="A49" s="4" t="s">
        <v>34</v>
      </c>
      <c r="B49" s="48" t="s">
        <v>35</v>
      </c>
      <c r="C49" s="48"/>
      <c r="D49" s="48"/>
      <c r="E49" s="48"/>
      <c r="F49" s="48"/>
      <c r="G49" s="48"/>
      <c r="H49" s="48"/>
      <c r="I49" s="48"/>
    </row>
    <row r="50" spans="1:9" x14ac:dyDescent="0.25">
      <c r="A50" s="4" t="s">
        <v>36</v>
      </c>
      <c r="B50" s="48" t="s">
        <v>37</v>
      </c>
      <c r="C50" s="48"/>
      <c r="D50" s="48"/>
      <c r="E50" s="48"/>
      <c r="F50" s="48"/>
      <c r="G50" s="48"/>
      <c r="H50" s="48"/>
      <c r="I50" s="48"/>
    </row>
    <row r="51" spans="1:9" x14ac:dyDescent="0.25">
      <c r="A51" s="4" t="s">
        <v>38</v>
      </c>
      <c r="B51" s="48" t="s">
        <v>39</v>
      </c>
      <c r="C51" s="48"/>
      <c r="D51" s="48"/>
      <c r="E51" s="48"/>
      <c r="F51" s="48"/>
      <c r="G51" s="48"/>
      <c r="H51" s="48"/>
      <c r="I51" s="48"/>
    </row>
    <row r="52" spans="1:9" x14ac:dyDescent="0.25">
      <c r="A52" s="4" t="s">
        <v>40</v>
      </c>
      <c r="B52" s="48" t="s">
        <v>41</v>
      </c>
      <c r="C52" s="48"/>
      <c r="D52" s="48"/>
      <c r="E52" s="48"/>
      <c r="F52" s="48"/>
      <c r="G52" s="48"/>
      <c r="H52" s="48"/>
      <c r="I52" s="48"/>
    </row>
    <row r="53" spans="1:9" x14ac:dyDescent="0.2">
      <c r="A53" s="4" t="s">
        <v>42</v>
      </c>
      <c r="B53" s="49" t="s">
        <v>43</v>
      </c>
      <c r="C53" s="49"/>
      <c r="D53" s="49"/>
      <c r="E53" s="49"/>
      <c r="F53" s="49"/>
      <c r="G53" s="49"/>
      <c r="H53" s="49"/>
      <c r="I53" s="49"/>
    </row>
    <row r="54" spans="1:9" x14ac:dyDescent="0.25">
      <c r="A54" s="48"/>
      <c r="B54" s="48"/>
      <c r="C54" s="48"/>
      <c r="D54" s="48"/>
      <c r="E54" s="48"/>
      <c r="F54" s="48"/>
      <c r="G54" s="48"/>
      <c r="H54" s="48"/>
      <c r="I54" s="48"/>
    </row>
    <row r="55" spans="1:9" x14ac:dyDescent="0.25">
      <c r="A55" s="52" t="s">
        <v>258</v>
      </c>
      <c r="B55" s="52"/>
      <c r="C55" s="52"/>
      <c r="D55" s="52"/>
      <c r="E55" s="52"/>
      <c r="F55" s="52"/>
      <c r="G55" s="52"/>
      <c r="H55" s="52"/>
      <c r="I55" s="52"/>
    </row>
    <row r="56" spans="1:9" x14ac:dyDescent="0.25">
      <c r="A56" s="51"/>
      <c r="B56" s="51"/>
      <c r="C56" s="51"/>
      <c r="D56" s="51"/>
      <c r="E56" s="51"/>
      <c r="F56" s="51"/>
      <c r="G56" s="51"/>
      <c r="H56" s="51"/>
      <c r="I56" s="51"/>
    </row>
    <row r="57" spans="1:9" x14ac:dyDescent="0.25">
      <c r="A57" s="4" t="s">
        <v>0</v>
      </c>
      <c r="B57" s="50" t="s">
        <v>261</v>
      </c>
      <c r="C57" s="50"/>
      <c r="D57" s="50"/>
      <c r="E57" s="50"/>
      <c r="F57" s="50"/>
      <c r="G57" s="50"/>
      <c r="H57" s="50"/>
      <c r="I57" s="50"/>
    </row>
    <row r="58" spans="1:9" x14ac:dyDescent="0.25">
      <c r="A58" s="4" t="s">
        <v>1</v>
      </c>
      <c r="B58" s="50" t="s">
        <v>260</v>
      </c>
      <c r="C58" s="50"/>
      <c r="D58" s="50"/>
      <c r="E58" s="50"/>
      <c r="F58" s="50"/>
      <c r="G58" s="50"/>
      <c r="H58" s="50"/>
      <c r="I58" s="50"/>
    </row>
    <row r="59" spans="1:9" x14ac:dyDescent="0.25">
      <c r="A59" s="4" t="s">
        <v>9</v>
      </c>
      <c r="B59" s="48" t="s">
        <v>259</v>
      </c>
      <c r="C59" s="48"/>
      <c r="D59" s="48"/>
      <c r="E59" s="48"/>
      <c r="F59" s="48"/>
      <c r="G59" s="48"/>
      <c r="H59" s="48"/>
      <c r="I59" s="48"/>
    </row>
    <row r="60" spans="1:9" ht="49.15" customHeight="1" x14ac:dyDescent="0.25">
      <c r="A60" s="4" t="s">
        <v>14</v>
      </c>
      <c r="B60" s="50" t="s">
        <v>262</v>
      </c>
      <c r="C60" s="50"/>
      <c r="D60" s="50"/>
      <c r="E60" s="50"/>
      <c r="F60" s="50"/>
      <c r="G60" s="50"/>
      <c r="H60" s="50"/>
      <c r="I60" s="50"/>
    </row>
    <row r="61" spans="1:9" x14ac:dyDescent="0.25">
      <c r="A61" s="4" t="s">
        <v>27</v>
      </c>
      <c r="B61" s="48" t="s">
        <v>263</v>
      </c>
      <c r="C61" s="48"/>
      <c r="D61" s="48"/>
      <c r="E61" s="48"/>
      <c r="F61" s="48"/>
      <c r="G61" s="48"/>
      <c r="H61" s="48"/>
      <c r="I61" s="48"/>
    </row>
    <row r="62" spans="1:9" x14ac:dyDescent="0.25">
      <c r="A62" s="4" t="s">
        <v>29</v>
      </c>
      <c r="B62" s="48" t="s">
        <v>264</v>
      </c>
      <c r="C62" s="48"/>
      <c r="D62" s="48"/>
      <c r="E62" s="48"/>
      <c r="F62" s="48"/>
      <c r="G62" s="48"/>
      <c r="H62" s="48"/>
      <c r="I62" s="48"/>
    </row>
    <row r="63" spans="1:9" ht="43.9" customHeight="1" x14ac:dyDescent="0.25">
      <c r="A63" s="4" t="s">
        <v>30</v>
      </c>
      <c r="B63" s="50" t="s">
        <v>265</v>
      </c>
      <c r="C63" s="50"/>
      <c r="D63" s="50"/>
      <c r="E63" s="50"/>
      <c r="F63" s="50"/>
      <c r="G63" s="50"/>
      <c r="H63" s="50"/>
      <c r="I63" s="50"/>
    </row>
    <row r="64" spans="1:9" ht="27" customHeight="1" x14ac:dyDescent="0.25">
      <c r="A64" s="4" t="s">
        <v>32</v>
      </c>
      <c r="B64" s="50" t="s">
        <v>266</v>
      </c>
      <c r="C64" s="50"/>
      <c r="D64" s="50"/>
      <c r="E64" s="50"/>
      <c r="F64" s="50"/>
      <c r="G64" s="50"/>
      <c r="H64" s="50"/>
      <c r="I64" s="50"/>
    </row>
    <row r="65" spans="1:9" x14ac:dyDescent="0.25">
      <c r="A65" s="48"/>
      <c r="B65" s="48"/>
      <c r="C65" s="48"/>
      <c r="D65" s="48"/>
      <c r="E65" s="48"/>
      <c r="F65" s="48"/>
      <c r="G65" s="48"/>
      <c r="H65" s="48"/>
      <c r="I65" s="48"/>
    </row>
    <row r="66" spans="1:9" x14ac:dyDescent="0.25">
      <c r="A66" s="52" t="s">
        <v>267</v>
      </c>
      <c r="B66" s="52"/>
      <c r="C66" s="52"/>
      <c r="D66" s="52"/>
      <c r="E66" s="52"/>
      <c r="F66" s="52"/>
      <c r="G66" s="52"/>
      <c r="H66" s="52"/>
      <c r="I66" s="52"/>
    </row>
    <row r="67" spans="1:9" x14ac:dyDescent="0.25">
      <c r="A67" s="51"/>
      <c r="B67" s="51"/>
      <c r="C67" s="51"/>
      <c r="D67" s="51"/>
      <c r="E67" s="51"/>
      <c r="F67" s="51"/>
      <c r="G67" s="51"/>
      <c r="H67" s="51"/>
      <c r="I67" s="51"/>
    </row>
    <row r="68" spans="1:9" ht="56.45" customHeight="1" x14ac:dyDescent="0.25">
      <c r="B68" s="50" t="s">
        <v>268</v>
      </c>
      <c r="C68" s="50"/>
      <c r="D68" s="50"/>
      <c r="E68" s="50"/>
      <c r="F68" s="50"/>
      <c r="G68" s="50"/>
      <c r="H68" s="50"/>
      <c r="I68" s="50"/>
    </row>
  </sheetData>
  <sheetProtection algorithmName="SHA-512" hashValue="Fj4I1jG/FMwJDD3VLn3AhTcJ1oXeOFKs3rosDPDaC+vP+hUj8DBHco0PUWj4HcP3C14tWir2hlA6f7ADb6KD7w==" saltValue="NTkbiJAYzEREZv8jWd3Dhg==" spinCount="100000" sheet="1" objects="1" scenarios="1" selectLockedCells="1"/>
  <mergeCells count="67">
    <mergeCell ref="B12:I12"/>
    <mergeCell ref="A1:I1"/>
    <mergeCell ref="A4:I4"/>
    <mergeCell ref="B64:I64"/>
    <mergeCell ref="A66:I66"/>
    <mergeCell ref="A54:I54"/>
    <mergeCell ref="A2:I3"/>
    <mergeCell ref="A5:I5"/>
    <mergeCell ref="B18:I18"/>
    <mergeCell ref="B19:I19"/>
    <mergeCell ref="A9:I9"/>
    <mergeCell ref="A8:I8"/>
    <mergeCell ref="A16:I16"/>
    <mergeCell ref="A17:I17"/>
    <mergeCell ref="B6:I6"/>
    <mergeCell ref="B7:I7"/>
    <mergeCell ref="A22:I22"/>
    <mergeCell ref="B23:I23"/>
    <mergeCell ref="B24:I24"/>
    <mergeCell ref="B25:I25"/>
    <mergeCell ref="B68:I68"/>
    <mergeCell ref="A65:I65"/>
    <mergeCell ref="B59:I59"/>
    <mergeCell ref="B60:I60"/>
    <mergeCell ref="B63:I63"/>
    <mergeCell ref="B62:I62"/>
    <mergeCell ref="B61:I61"/>
    <mergeCell ref="A67:I67"/>
    <mergeCell ref="A55:I55"/>
    <mergeCell ref="A56:I56"/>
    <mergeCell ref="B57:I57"/>
    <mergeCell ref="B58:I58"/>
    <mergeCell ref="B20:I20"/>
    <mergeCell ref="B14:I14"/>
    <mergeCell ref="B15:I15"/>
    <mergeCell ref="A13:I13"/>
    <mergeCell ref="A21:I21"/>
    <mergeCell ref="B45:I45"/>
    <mergeCell ref="A10:I10"/>
    <mergeCell ref="B11:I11"/>
    <mergeCell ref="B38:I38"/>
    <mergeCell ref="A27:I27"/>
    <mergeCell ref="A28:I28"/>
    <mergeCell ref="B29:I29"/>
    <mergeCell ref="B30:I30"/>
    <mergeCell ref="B31:I31"/>
    <mergeCell ref="B32:I32"/>
    <mergeCell ref="A33:I33"/>
    <mergeCell ref="A34:I34"/>
    <mergeCell ref="B35:I35"/>
    <mergeCell ref="B36:I36"/>
    <mergeCell ref="B37:I37"/>
    <mergeCell ref="B26:I26"/>
    <mergeCell ref="A39:I39"/>
    <mergeCell ref="B41:I41"/>
    <mergeCell ref="B42:I42"/>
    <mergeCell ref="B43:I43"/>
    <mergeCell ref="B44:I44"/>
    <mergeCell ref="A40:I40"/>
    <mergeCell ref="B51:I51"/>
    <mergeCell ref="B52:I52"/>
    <mergeCell ref="B53:I53"/>
    <mergeCell ref="B46:I46"/>
    <mergeCell ref="B47:I47"/>
    <mergeCell ref="B48:I48"/>
    <mergeCell ref="B49:I49"/>
    <mergeCell ref="B50:I50"/>
  </mergeCells>
  <phoneticPr fontId="2" type="noConversion"/>
  <pageMargins left="0.70866141732283472" right="0.70866141732283472" top="0.74803149606299213" bottom="0.74803149606299213" header="0.31496062992125984" footer="0.31496062992125984"/>
  <pageSetup paperSize="9" scale="90" orientation="portrait" r:id="rId1"/>
  <headerFooter>
    <oddFooter>&amp;LConfidential&amp;C&amp;P of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555A-30A1-495E-A036-50921C498070}">
  <sheetPr codeName="Sheet8"/>
  <dimension ref="A1:M172"/>
  <sheetViews>
    <sheetView tabSelected="1" zoomScale="145" zoomScaleNormal="145" workbookViewId="0">
      <pane ySplit="2" topLeftCell="A52" activePane="bottomLeft" state="frozen"/>
      <selection pane="bottomLeft" activeCell="F174" sqref="F174"/>
    </sheetView>
  </sheetViews>
  <sheetFormatPr defaultColWidth="8.85546875" defaultRowHeight="15" x14ac:dyDescent="0.25"/>
  <cols>
    <col min="1" max="4" width="8.85546875" style="43"/>
    <col min="5" max="5" width="9.28515625" style="43" customWidth="1"/>
    <col min="6" max="6" width="8.85546875" style="43"/>
    <col min="7" max="7" width="9.7109375" style="43" bestFit="1" customWidth="1"/>
    <col min="8" max="8" width="10.28515625" style="43" bestFit="1" customWidth="1"/>
    <col min="9" max="9" width="8.85546875" style="43"/>
    <col min="10" max="10" width="51.7109375" style="31" customWidth="1"/>
    <col min="11" max="13" width="8.85546875" style="34"/>
    <col min="14" max="16384" width="8.85546875" style="1"/>
  </cols>
  <sheetData>
    <row r="1" spans="1:10" x14ac:dyDescent="0.2">
      <c r="A1" s="55"/>
      <c r="B1" s="55"/>
      <c r="C1" s="55"/>
      <c r="D1" s="55"/>
      <c r="E1" s="55"/>
      <c r="F1" s="55"/>
      <c r="G1" s="55"/>
      <c r="H1" s="55"/>
      <c r="I1" s="55"/>
      <c r="J1" s="30" t="s">
        <v>306</v>
      </c>
    </row>
    <row r="2" spans="1:10" ht="66" customHeight="1" x14ac:dyDescent="0.2">
      <c r="A2" s="56" t="str">
        <f>"The information for submitting a bid for 
Some Airport Service Station with Convenient Store Operations for 
Example Bidder "&amp;CHAR(10)</f>
        <v xml:space="preserve">The information for submitting a bid for 
Some Airport Service Station with Convenient Store Operations for 
Example Bidder 
</v>
      </c>
      <c r="B2" s="56"/>
      <c r="C2" s="56"/>
      <c r="D2" s="56"/>
      <c r="E2" s="56"/>
      <c r="F2" s="56"/>
      <c r="G2" s="56"/>
      <c r="H2" s="56"/>
      <c r="I2" s="56"/>
      <c r="J2" s="39" t="s">
        <v>307</v>
      </c>
    </row>
    <row r="3" spans="1:10" x14ac:dyDescent="0.25">
      <c r="A3" s="49" t="s">
        <v>344</v>
      </c>
      <c r="B3" s="49"/>
      <c r="C3" s="49"/>
      <c r="D3" s="49"/>
      <c r="E3" s="49"/>
      <c r="F3" s="49"/>
      <c r="G3" s="49"/>
      <c r="H3" s="49"/>
      <c r="I3" s="44" t="s">
        <v>125</v>
      </c>
      <c r="J3" s="38" t="s">
        <v>330</v>
      </c>
    </row>
    <row r="4" spans="1:10" x14ac:dyDescent="0.25">
      <c r="A4" s="49" t="s">
        <v>46</v>
      </c>
      <c r="B4" s="49"/>
      <c r="C4" s="57">
        <f>Summary!E2</f>
        <v>0</v>
      </c>
      <c r="D4" s="57"/>
      <c r="E4" s="57"/>
      <c r="F4" s="57"/>
      <c r="G4" s="57"/>
      <c r="H4" s="57"/>
      <c r="I4" s="57"/>
      <c r="J4" s="38" t="s">
        <v>304</v>
      </c>
    </row>
    <row r="5" spans="1:10" x14ac:dyDescent="0.25">
      <c r="A5" s="49"/>
      <c r="B5" s="49"/>
      <c r="C5" s="49"/>
      <c r="D5" s="49"/>
      <c r="E5" s="49"/>
      <c r="F5" s="49"/>
      <c r="G5" s="49"/>
      <c r="H5" s="49"/>
      <c r="I5" s="49"/>
      <c r="J5" s="32"/>
    </row>
    <row r="6" spans="1:10" ht="14.45" customHeight="1" x14ac:dyDescent="0.2">
      <c r="A6" s="49" t="s">
        <v>47</v>
      </c>
      <c r="B6" s="49"/>
      <c r="C6" s="49"/>
      <c r="D6" s="49"/>
      <c r="E6" s="49"/>
      <c r="F6" s="49"/>
      <c r="G6" s="49"/>
      <c r="H6" s="60">
        <v>20000000</v>
      </c>
      <c r="I6" s="60"/>
      <c r="J6" s="68" t="s">
        <v>329</v>
      </c>
    </row>
    <row r="7" spans="1:10" ht="14.45" customHeight="1" x14ac:dyDescent="0.2">
      <c r="A7" s="49" t="s">
        <v>48</v>
      </c>
      <c r="B7" s="49"/>
      <c r="C7" s="49"/>
      <c r="D7" s="49"/>
      <c r="E7" s="49"/>
      <c r="F7" s="49"/>
      <c r="G7" s="49"/>
      <c r="H7" s="58">
        <v>0.03</v>
      </c>
      <c r="I7" s="58"/>
      <c r="J7" s="69"/>
    </row>
    <row r="8" spans="1:10" ht="14.45" customHeight="1" x14ac:dyDescent="0.2">
      <c r="A8" s="49" t="s">
        <v>49</v>
      </c>
      <c r="B8" s="49"/>
      <c r="C8" s="49"/>
      <c r="D8" s="49"/>
      <c r="E8" s="49"/>
      <c r="F8" s="49"/>
      <c r="G8" s="49"/>
      <c r="H8" s="60">
        <v>1500000</v>
      </c>
      <c r="I8" s="60"/>
      <c r="J8" s="69"/>
    </row>
    <row r="9" spans="1:10" ht="13.15" customHeight="1" x14ac:dyDescent="0.2">
      <c r="A9" s="49" t="s">
        <v>279</v>
      </c>
      <c r="B9" s="49"/>
      <c r="C9" s="49"/>
      <c r="D9" s="49"/>
      <c r="E9" s="49"/>
      <c r="F9" s="49"/>
      <c r="G9" s="49"/>
      <c r="H9" s="59">
        <v>4000</v>
      </c>
      <c r="I9" s="59"/>
      <c r="J9" s="69"/>
    </row>
    <row r="10" spans="1:10" ht="13.15" customHeight="1" x14ac:dyDescent="0.2">
      <c r="A10" s="49" t="s">
        <v>281</v>
      </c>
      <c r="B10" s="49"/>
      <c r="C10" s="49"/>
      <c r="D10" s="49"/>
      <c r="E10" s="49"/>
      <c r="F10" s="49"/>
      <c r="G10" s="49"/>
      <c r="H10" s="58">
        <v>0.12</v>
      </c>
      <c r="I10" s="58"/>
      <c r="J10" s="69"/>
    </row>
    <row r="11" spans="1:10" ht="13.15" customHeight="1" x14ac:dyDescent="0.2">
      <c r="A11" s="49" t="s">
        <v>286</v>
      </c>
      <c r="B11" s="49"/>
      <c r="C11" s="49"/>
      <c r="D11" s="49"/>
      <c r="E11" s="49"/>
      <c r="F11" s="49"/>
      <c r="G11" s="49"/>
      <c r="H11" s="59">
        <v>10</v>
      </c>
      <c r="I11" s="59"/>
      <c r="J11" s="69"/>
    </row>
    <row r="12" spans="1:10" ht="13.15" customHeight="1" x14ac:dyDescent="0.2">
      <c r="A12" s="49" t="s">
        <v>285</v>
      </c>
      <c r="B12" s="49"/>
      <c r="C12" s="49"/>
      <c r="D12" s="49"/>
      <c r="E12" s="49"/>
      <c r="F12" s="49"/>
      <c r="G12" s="49"/>
      <c r="H12" s="59" t="s">
        <v>351</v>
      </c>
      <c r="I12" s="59"/>
      <c r="J12" s="69"/>
    </row>
    <row r="13" spans="1:10" ht="13.15" customHeight="1" x14ac:dyDescent="0.2">
      <c r="A13" s="49" t="s">
        <v>282</v>
      </c>
      <c r="B13" s="49"/>
      <c r="C13" s="49"/>
      <c r="D13" s="49"/>
      <c r="E13" s="49"/>
      <c r="F13" s="49"/>
      <c r="G13" s="49"/>
      <c r="H13" s="59">
        <v>0</v>
      </c>
      <c r="I13" s="59"/>
      <c r="J13" s="69"/>
    </row>
    <row r="14" spans="1:10" ht="13.15" customHeight="1" x14ac:dyDescent="0.2">
      <c r="A14" s="65" t="s">
        <v>284</v>
      </c>
      <c r="B14" s="65"/>
      <c r="C14" s="65"/>
      <c r="D14" s="65"/>
      <c r="E14" s="65"/>
      <c r="F14" s="65"/>
      <c r="G14" s="65"/>
      <c r="H14" s="58">
        <v>0.16</v>
      </c>
      <c r="I14" s="58"/>
      <c r="J14" s="70"/>
    </row>
    <row r="15" spans="1:10" ht="15" customHeight="1" x14ac:dyDescent="0.25">
      <c r="A15" s="49"/>
      <c r="B15" s="49"/>
      <c r="C15" s="49"/>
      <c r="D15" s="49"/>
      <c r="E15" s="49"/>
      <c r="F15" s="49"/>
      <c r="G15" s="49"/>
      <c r="H15" s="49"/>
      <c r="I15" s="49"/>
      <c r="J15" s="32"/>
    </row>
    <row r="16" spans="1:10" x14ac:dyDescent="0.25">
      <c r="A16" s="49"/>
      <c r="B16" s="49"/>
      <c r="C16" s="49"/>
      <c r="D16" s="49"/>
      <c r="E16" s="49"/>
      <c r="F16" s="49"/>
      <c r="G16" s="49"/>
      <c r="H16" s="49"/>
      <c r="I16" s="49"/>
      <c r="J16" s="32"/>
    </row>
    <row r="17" spans="1:13" s="19" customFormat="1" ht="45" customHeight="1" x14ac:dyDescent="0.25">
      <c r="A17" s="66" t="s">
        <v>280</v>
      </c>
      <c r="B17" s="66"/>
      <c r="C17" s="66"/>
      <c r="D17" s="66"/>
      <c r="E17" s="66"/>
      <c r="F17" s="66"/>
      <c r="G17" s="66"/>
      <c r="H17" s="66"/>
      <c r="I17" s="66"/>
      <c r="J17" s="33"/>
      <c r="K17" s="35"/>
      <c r="L17" s="35"/>
      <c r="M17" s="35"/>
    </row>
    <row r="18" spans="1:13" ht="30" x14ac:dyDescent="0.25">
      <c r="A18" s="67" t="s">
        <v>50</v>
      </c>
      <c r="B18" s="67"/>
      <c r="C18" s="67"/>
      <c r="D18" s="67"/>
      <c r="E18" s="67"/>
      <c r="F18" s="67"/>
      <c r="G18" s="40" t="s">
        <v>51</v>
      </c>
      <c r="H18" s="40" t="s">
        <v>52</v>
      </c>
      <c r="I18" s="40" t="s">
        <v>53</v>
      </c>
      <c r="J18" s="32"/>
    </row>
    <row r="19" spans="1:13" ht="14.25" x14ac:dyDescent="0.2">
      <c r="A19" s="61" t="s">
        <v>54</v>
      </c>
      <c r="B19" s="61"/>
      <c r="C19" s="61"/>
      <c r="D19" s="61"/>
      <c r="E19" s="61"/>
      <c r="F19" s="61"/>
      <c r="G19" s="45">
        <v>45108</v>
      </c>
      <c r="H19" s="45">
        <v>45139</v>
      </c>
      <c r="I19" s="1">
        <f>NETWORKDAYS(G19,H19)</f>
        <v>22</v>
      </c>
      <c r="J19" s="62" t="s">
        <v>328</v>
      </c>
    </row>
    <row r="20" spans="1:13" ht="14.45" customHeight="1" x14ac:dyDescent="0.2">
      <c r="A20" s="61" t="s">
        <v>55</v>
      </c>
      <c r="B20" s="61"/>
      <c r="C20" s="61"/>
      <c r="D20" s="61"/>
      <c r="E20" s="61"/>
      <c r="F20" s="61"/>
      <c r="G20" s="45">
        <v>45139</v>
      </c>
      <c r="H20" s="45">
        <v>45169</v>
      </c>
      <c r="I20" s="1">
        <f t="shared" ref="I20:I27" si="0">NETWORKDAYS(G20,H20)</f>
        <v>23</v>
      </c>
      <c r="J20" s="63"/>
    </row>
    <row r="21" spans="1:13" ht="14.45" customHeight="1" x14ac:dyDescent="0.2">
      <c r="A21" s="61" t="s">
        <v>56</v>
      </c>
      <c r="B21" s="61"/>
      <c r="C21" s="61"/>
      <c r="D21" s="61"/>
      <c r="E21" s="61"/>
      <c r="F21" s="61"/>
      <c r="G21" s="45">
        <v>45169</v>
      </c>
      <c r="H21" s="45">
        <v>45199</v>
      </c>
      <c r="I21" s="1">
        <f t="shared" si="0"/>
        <v>22</v>
      </c>
      <c r="J21" s="63"/>
    </row>
    <row r="22" spans="1:13" ht="14.45" customHeight="1" x14ac:dyDescent="0.2">
      <c r="A22" s="61" t="s">
        <v>57</v>
      </c>
      <c r="B22" s="61"/>
      <c r="C22" s="61"/>
      <c r="D22" s="61"/>
      <c r="E22" s="61"/>
      <c r="F22" s="61"/>
      <c r="G22" s="45">
        <v>45199</v>
      </c>
      <c r="H22" s="45">
        <v>45261</v>
      </c>
      <c r="I22" s="1">
        <f t="shared" si="0"/>
        <v>45</v>
      </c>
      <c r="J22" s="63"/>
    </row>
    <row r="23" spans="1:13" ht="14.45" customHeight="1" x14ac:dyDescent="0.2">
      <c r="A23" s="61" t="s">
        <v>58</v>
      </c>
      <c r="B23" s="61"/>
      <c r="C23" s="61"/>
      <c r="D23" s="61"/>
      <c r="E23" s="61"/>
      <c r="F23" s="61"/>
      <c r="G23" s="45">
        <v>45261</v>
      </c>
      <c r="H23" s="45">
        <v>45627</v>
      </c>
      <c r="I23" s="1">
        <f t="shared" si="0"/>
        <v>261</v>
      </c>
      <c r="J23" s="63"/>
    </row>
    <row r="24" spans="1:13" ht="14.45" customHeight="1" x14ac:dyDescent="0.2">
      <c r="A24" s="61" t="s">
        <v>59</v>
      </c>
      <c r="B24" s="61"/>
      <c r="C24" s="61"/>
      <c r="D24" s="61"/>
      <c r="E24" s="61"/>
      <c r="F24" s="61"/>
      <c r="G24" s="45">
        <v>45627</v>
      </c>
      <c r="H24" s="45">
        <v>45672</v>
      </c>
      <c r="I24" s="1">
        <f t="shared" si="0"/>
        <v>33</v>
      </c>
      <c r="J24" s="63"/>
    </row>
    <row r="25" spans="1:13" ht="14.45" customHeight="1" x14ac:dyDescent="0.2">
      <c r="A25" s="61" t="s">
        <v>60</v>
      </c>
      <c r="B25" s="61"/>
      <c r="C25" s="61"/>
      <c r="D25" s="61"/>
      <c r="E25" s="61"/>
      <c r="F25" s="61"/>
      <c r="G25" s="45">
        <v>45672</v>
      </c>
      <c r="H25" s="45">
        <v>45675</v>
      </c>
      <c r="I25" s="1">
        <f t="shared" si="0"/>
        <v>3</v>
      </c>
      <c r="J25" s="64"/>
    </row>
    <row r="26" spans="1:13" x14ac:dyDescent="0.25">
      <c r="A26" s="61"/>
      <c r="B26" s="61"/>
      <c r="C26" s="61"/>
      <c r="D26" s="61"/>
      <c r="E26" s="61"/>
      <c r="F26" s="61"/>
      <c r="G26" s="61"/>
      <c r="H26" s="61"/>
      <c r="I26" s="61"/>
      <c r="J26" s="32"/>
    </row>
    <row r="27" spans="1:13" ht="30" customHeight="1" x14ac:dyDescent="0.2">
      <c r="A27" s="72" t="s">
        <v>61</v>
      </c>
      <c r="B27" s="72"/>
      <c r="C27" s="72"/>
      <c r="D27" s="72"/>
      <c r="E27" s="72"/>
      <c r="F27" s="72"/>
      <c r="G27" s="46">
        <f>MIN(G19:G25)</f>
        <v>45108</v>
      </c>
      <c r="H27" s="46">
        <f>MAX(H19:H25)</f>
        <v>45675</v>
      </c>
      <c r="I27" s="19">
        <f t="shared" si="0"/>
        <v>405</v>
      </c>
      <c r="J27" s="73" t="s">
        <v>308</v>
      </c>
    </row>
    <row r="28" spans="1:13" ht="15" customHeight="1" x14ac:dyDescent="0.2">
      <c r="A28" s="49"/>
      <c r="B28" s="49"/>
      <c r="C28" s="49"/>
      <c r="D28" s="49"/>
      <c r="E28" s="49"/>
      <c r="F28" s="49"/>
      <c r="G28" s="49"/>
      <c r="H28" s="49"/>
      <c r="I28" s="49"/>
      <c r="J28" s="74"/>
    </row>
    <row r="29" spans="1:13" x14ac:dyDescent="0.25">
      <c r="A29" s="55"/>
      <c r="B29" s="55"/>
      <c r="C29" s="55"/>
      <c r="D29" s="55"/>
      <c r="E29" s="55"/>
      <c r="F29" s="55"/>
      <c r="G29" s="55"/>
      <c r="H29" s="55"/>
      <c r="I29" s="55"/>
      <c r="J29" s="32"/>
    </row>
    <row r="30" spans="1:13" ht="15.75" x14ac:dyDescent="0.25">
      <c r="A30" s="75" t="s">
        <v>293</v>
      </c>
      <c r="B30" s="75"/>
      <c r="C30" s="75"/>
      <c r="D30" s="75"/>
      <c r="E30" s="75"/>
      <c r="F30" s="75"/>
      <c r="G30" s="75"/>
      <c r="H30" s="75"/>
      <c r="I30" s="75"/>
      <c r="J30" s="32"/>
    </row>
    <row r="31" spans="1:13" ht="28.5" x14ac:dyDescent="0.25">
      <c r="A31" s="51" t="s">
        <v>62</v>
      </c>
      <c r="B31" s="51"/>
      <c r="C31" s="51"/>
      <c r="D31" s="51"/>
      <c r="E31" s="40" t="s">
        <v>63</v>
      </c>
      <c r="F31" s="67" t="s">
        <v>64</v>
      </c>
      <c r="G31" s="67"/>
      <c r="H31" s="67" t="s">
        <v>65</v>
      </c>
      <c r="I31" s="67"/>
      <c r="J31" s="32"/>
    </row>
    <row r="32" spans="1:13" ht="14.45" customHeight="1" x14ac:dyDescent="0.2">
      <c r="A32" s="49" t="s">
        <v>66</v>
      </c>
      <c r="B32" s="49"/>
      <c r="C32" s="49"/>
      <c r="D32" s="49"/>
      <c r="E32" s="20" t="s">
        <v>67</v>
      </c>
      <c r="F32" s="60">
        <v>150000</v>
      </c>
      <c r="G32" s="60"/>
      <c r="H32" s="71">
        <f t="shared" ref="H32:H51" si="1">F32*12</f>
        <v>1800000</v>
      </c>
      <c r="I32" s="71"/>
      <c r="J32" s="73" t="s">
        <v>327</v>
      </c>
    </row>
    <row r="33" spans="1:10" ht="14.45" customHeight="1" x14ac:dyDescent="0.2">
      <c r="A33" s="49" t="s">
        <v>68</v>
      </c>
      <c r="B33" s="49"/>
      <c r="C33" s="49"/>
      <c r="D33" s="49"/>
      <c r="E33" s="36">
        <v>0.08</v>
      </c>
      <c r="F33" s="71">
        <f t="shared" ref="F33:F51" si="2">(F32*(1+E33))</f>
        <v>162000</v>
      </c>
      <c r="G33" s="71"/>
      <c r="H33" s="71">
        <f t="shared" si="1"/>
        <v>1944000</v>
      </c>
      <c r="I33" s="71"/>
      <c r="J33" s="76"/>
    </row>
    <row r="34" spans="1:10" ht="14.45" customHeight="1" x14ac:dyDescent="0.2">
      <c r="A34" s="49" t="s">
        <v>69</v>
      </c>
      <c r="B34" s="49"/>
      <c r="C34" s="49"/>
      <c r="D34" s="49"/>
      <c r="E34" s="36">
        <v>0.08</v>
      </c>
      <c r="F34" s="71">
        <f t="shared" si="2"/>
        <v>174960</v>
      </c>
      <c r="G34" s="71"/>
      <c r="H34" s="71">
        <f t="shared" si="1"/>
        <v>2099520</v>
      </c>
      <c r="I34" s="71"/>
      <c r="J34" s="76"/>
    </row>
    <row r="35" spans="1:10" ht="14.45" customHeight="1" x14ac:dyDescent="0.2">
      <c r="A35" s="49" t="s">
        <v>70</v>
      </c>
      <c r="B35" s="49"/>
      <c r="C35" s="49"/>
      <c r="D35" s="49"/>
      <c r="E35" s="36">
        <v>0.08</v>
      </c>
      <c r="F35" s="71">
        <f t="shared" si="2"/>
        <v>188956.80000000002</v>
      </c>
      <c r="G35" s="71"/>
      <c r="H35" s="71">
        <f t="shared" si="1"/>
        <v>2267481.6</v>
      </c>
      <c r="I35" s="71"/>
      <c r="J35" s="76"/>
    </row>
    <row r="36" spans="1:10" ht="14.45" customHeight="1" x14ac:dyDescent="0.2">
      <c r="A36" s="49" t="s">
        <v>71</v>
      </c>
      <c r="B36" s="49"/>
      <c r="C36" s="49"/>
      <c r="D36" s="49"/>
      <c r="E36" s="36">
        <v>0.08</v>
      </c>
      <c r="F36" s="71">
        <f t="shared" si="2"/>
        <v>204073.34400000004</v>
      </c>
      <c r="G36" s="71"/>
      <c r="H36" s="71">
        <f t="shared" si="1"/>
        <v>2448880.1280000005</v>
      </c>
      <c r="I36" s="71"/>
      <c r="J36" s="76"/>
    </row>
    <row r="37" spans="1:10" ht="14.45" customHeight="1" x14ac:dyDescent="0.2">
      <c r="A37" s="49" t="s">
        <v>72</v>
      </c>
      <c r="B37" s="49"/>
      <c r="C37" s="49"/>
      <c r="D37" s="49"/>
      <c r="E37" s="36">
        <v>0.08</v>
      </c>
      <c r="F37" s="71">
        <f t="shared" si="2"/>
        <v>220399.21152000007</v>
      </c>
      <c r="G37" s="71"/>
      <c r="H37" s="71">
        <f t="shared" si="1"/>
        <v>2644790.5382400006</v>
      </c>
      <c r="I37" s="71"/>
      <c r="J37" s="76"/>
    </row>
    <row r="38" spans="1:10" ht="14.45" customHeight="1" x14ac:dyDescent="0.2">
      <c r="A38" s="49" t="s">
        <v>73</v>
      </c>
      <c r="B38" s="49"/>
      <c r="C38" s="49"/>
      <c r="D38" s="49"/>
      <c r="E38" s="36">
        <v>0.08</v>
      </c>
      <c r="F38" s="71">
        <f t="shared" si="2"/>
        <v>238031.14844160009</v>
      </c>
      <c r="G38" s="71"/>
      <c r="H38" s="71">
        <f t="shared" si="1"/>
        <v>2856373.7812992008</v>
      </c>
      <c r="I38" s="71"/>
      <c r="J38" s="76"/>
    </row>
    <row r="39" spans="1:10" ht="14.45" customHeight="1" x14ac:dyDescent="0.2">
      <c r="A39" s="49" t="s">
        <v>74</v>
      </c>
      <c r="B39" s="49"/>
      <c r="C39" s="49"/>
      <c r="D39" s="49"/>
      <c r="E39" s="36">
        <v>0.08</v>
      </c>
      <c r="F39" s="71">
        <f t="shared" si="2"/>
        <v>257073.64031692813</v>
      </c>
      <c r="G39" s="71"/>
      <c r="H39" s="71">
        <f t="shared" si="1"/>
        <v>3084883.6838031374</v>
      </c>
      <c r="I39" s="71"/>
      <c r="J39" s="76"/>
    </row>
    <row r="40" spans="1:10" ht="14.45" customHeight="1" x14ac:dyDescent="0.2">
      <c r="A40" s="49" t="s">
        <v>75</v>
      </c>
      <c r="B40" s="49"/>
      <c r="C40" s="49"/>
      <c r="D40" s="49"/>
      <c r="E40" s="36">
        <v>0.08</v>
      </c>
      <c r="F40" s="71">
        <f t="shared" si="2"/>
        <v>277639.53154228238</v>
      </c>
      <c r="G40" s="71"/>
      <c r="H40" s="71">
        <f t="shared" si="1"/>
        <v>3331674.3785073888</v>
      </c>
      <c r="I40" s="71"/>
      <c r="J40" s="76"/>
    </row>
    <row r="41" spans="1:10" ht="14.45" customHeight="1" x14ac:dyDescent="0.2">
      <c r="A41" s="49" t="s">
        <v>76</v>
      </c>
      <c r="B41" s="49"/>
      <c r="C41" s="49"/>
      <c r="D41" s="49"/>
      <c r="E41" s="36">
        <v>0.08</v>
      </c>
      <c r="F41" s="71">
        <f t="shared" si="2"/>
        <v>299850.69406566501</v>
      </c>
      <c r="G41" s="71"/>
      <c r="H41" s="71">
        <f t="shared" si="1"/>
        <v>3598208.3287879801</v>
      </c>
      <c r="I41" s="71"/>
      <c r="J41" s="76"/>
    </row>
    <row r="42" spans="1:10" ht="14.45" customHeight="1" x14ac:dyDescent="0.2">
      <c r="A42" s="49" t="s">
        <v>269</v>
      </c>
      <c r="B42" s="49"/>
      <c r="C42" s="49"/>
      <c r="D42" s="49"/>
      <c r="E42" s="36">
        <v>0.08</v>
      </c>
      <c r="F42" s="71">
        <f t="shared" si="2"/>
        <v>323838.74959091825</v>
      </c>
      <c r="G42" s="71"/>
      <c r="H42" s="71">
        <f t="shared" si="1"/>
        <v>3886064.9950910192</v>
      </c>
      <c r="I42" s="71"/>
      <c r="J42" s="76"/>
    </row>
    <row r="43" spans="1:10" ht="14.45" customHeight="1" x14ac:dyDescent="0.2">
      <c r="A43" s="49" t="s">
        <v>270</v>
      </c>
      <c r="B43" s="49"/>
      <c r="C43" s="49"/>
      <c r="D43" s="49"/>
      <c r="E43" s="36">
        <v>0.08</v>
      </c>
      <c r="F43" s="71">
        <f t="shared" si="2"/>
        <v>349745.84955819172</v>
      </c>
      <c r="G43" s="71"/>
      <c r="H43" s="71">
        <f t="shared" si="1"/>
        <v>4196950.1946983002</v>
      </c>
      <c r="I43" s="71"/>
      <c r="J43" s="76"/>
    </row>
    <row r="44" spans="1:10" ht="14.45" customHeight="1" x14ac:dyDescent="0.2">
      <c r="A44" s="49" t="s">
        <v>271</v>
      </c>
      <c r="B44" s="49"/>
      <c r="C44" s="49"/>
      <c r="D44" s="49"/>
      <c r="E44" s="36">
        <v>0.08</v>
      </c>
      <c r="F44" s="71">
        <f t="shared" si="2"/>
        <v>377725.51752284711</v>
      </c>
      <c r="G44" s="71"/>
      <c r="H44" s="71">
        <f t="shared" si="1"/>
        <v>4532706.2102741655</v>
      </c>
      <c r="I44" s="71"/>
      <c r="J44" s="76"/>
    </row>
    <row r="45" spans="1:10" ht="14.45" customHeight="1" x14ac:dyDescent="0.2">
      <c r="A45" s="49" t="s">
        <v>272</v>
      </c>
      <c r="B45" s="49"/>
      <c r="C45" s="49"/>
      <c r="D45" s="49"/>
      <c r="E45" s="36">
        <v>0.08</v>
      </c>
      <c r="F45" s="71">
        <f t="shared" si="2"/>
        <v>407943.55892467493</v>
      </c>
      <c r="G45" s="71"/>
      <c r="H45" s="71">
        <f>F45*12</f>
        <v>4895322.7070960989</v>
      </c>
      <c r="I45" s="71"/>
      <c r="J45" s="76"/>
    </row>
    <row r="46" spans="1:10" ht="14.45" customHeight="1" x14ac:dyDescent="0.2">
      <c r="A46" s="49" t="s">
        <v>273</v>
      </c>
      <c r="B46" s="49"/>
      <c r="C46" s="49"/>
      <c r="D46" s="49"/>
      <c r="E46" s="36">
        <v>0.08</v>
      </c>
      <c r="F46" s="71">
        <f t="shared" si="2"/>
        <v>440579.04363864893</v>
      </c>
      <c r="G46" s="71"/>
      <c r="H46" s="71">
        <f>F46*12</f>
        <v>5286948.5236637872</v>
      </c>
      <c r="I46" s="71"/>
      <c r="J46" s="76"/>
    </row>
    <row r="47" spans="1:10" ht="14.45" customHeight="1" x14ac:dyDescent="0.2">
      <c r="A47" s="49" t="s">
        <v>274</v>
      </c>
      <c r="B47" s="49"/>
      <c r="C47" s="49"/>
      <c r="D47" s="49"/>
      <c r="E47" s="36">
        <v>0.08</v>
      </c>
      <c r="F47" s="71">
        <f t="shared" si="2"/>
        <v>475825.36712974089</v>
      </c>
      <c r="G47" s="71"/>
      <c r="H47" s="71">
        <f>F47*12</f>
        <v>5709904.4055568911</v>
      </c>
      <c r="I47" s="71"/>
      <c r="J47" s="76"/>
    </row>
    <row r="48" spans="1:10" ht="14.45" customHeight="1" x14ac:dyDescent="0.2">
      <c r="A48" s="49" t="s">
        <v>275</v>
      </c>
      <c r="B48" s="49"/>
      <c r="C48" s="49"/>
      <c r="D48" s="49"/>
      <c r="E48" s="36">
        <v>0.08</v>
      </c>
      <c r="F48" s="71">
        <f t="shared" si="2"/>
        <v>513891.39650012017</v>
      </c>
      <c r="G48" s="71"/>
      <c r="H48" s="71">
        <f>F48*12</f>
        <v>6166696.7580014421</v>
      </c>
      <c r="I48" s="71"/>
      <c r="J48" s="76"/>
    </row>
    <row r="49" spans="1:10" ht="14.45" customHeight="1" x14ac:dyDescent="0.2">
      <c r="A49" s="49" t="s">
        <v>276</v>
      </c>
      <c r="B49" s="49"/>
      <c r="C49" s="49"/>
      <c r="D49" s="49"/>
      <c r="E49" s="36">
        <v>0.08</v>
      </c>
      <c r="F49" s="71">
        <f t="shared" si="2"/>
        <v>555002.70822012983</v>
      </c>
      <c r="G49" s="71"/>
      <c r="H49" s="71">
        <f>F49*12</f>
        <v>6660032.498641558</v>
      </c>
      <c r="I49" s="71"/>
      <c r="J49" s="76"/>
    </row>
    <row r="50" spans="1:10" ht="14.45" customHeight="1" x14ac:dyDescent="0.2">
      <c r="A50" s="49" t="s">
        <v>277</v>
      </c>
      <c r="B50" s="49"/>
      <c r="C50" s="49"/>
      <c r="D50" s="49"/>
      <c r="E50" s="36">
        <v>0.08</v>
      </c>
      <c r="F50" s="71">
        <f t="shared" si="2"/>
        <v>599402.92487774021</v>
      </c>
      <c r="G50" s="71"/>
      <c r="H50" s="71">
        <f t="shared" si="1"/>
        <v>7192835.0985328825</v>
      </c>
      <c r="I50" s="71"/>
      <c r="J50" s="76"/>
    </row>
    <row r="51" spans="1:10" ht="14.45" customHeight="1" x14ac:dyDescent="0.2">
      <c r="A51" s="49" t="s">
        <v>278</v>
      </c>
      <c r="B51" s="49"/>
      <c r="C51" s="49"/>
      <c r="D51" s="49"/>
      <c r="E51" s="36">
        <v>0.08</v>
      </c>
      <c r="F51" s="71">
        <f t="shared" si="2"/>
        <v>647355.15886795952</v>
      </c>
      <c r="G51" s="71"/>
      <c r="H51" s="71">
        <f t="shared" si="1"/>
        <v>7768261.9064155146</v>
      </c>
      <c r="I51" s="71"/>
      <c r="J51" s="74"/>
    </row>
    <row r="52" spans="1:10" ht="30" customHeight="1" x14ac:dyDescent="0.2">
      <c r="A52" s="77" t="s">
        <v>309</v>
      </c>
      <c r="B52" s="77"/>
      <c r="C52" s="77"/>
      <c r="D52" s="77"/>
      <c r="E52" s="77"/>
      <c r="F52" s="77"/>
      <c r="G52" s="77"/>
      <c r="H52" s="78">
        <f>SUM(H32:I51)</f>
        <v>82371535.73660937</v>
      </c>
      <c r="I52" s="78"/>
      <c r="J52" s="39" t="s">
        <v>311</v>
      </c>
    </row>
    <row r="53" spans="1:10" x14ac:dyDescent="0.25">
      <c r="A53" s="49"/>
      <c r="B53" s="49"/>
      <c r="C53" s="49"/>
      <c r="D53" s="49"/>
      <c r="E53" s="49"/>
      <c r="F53" s="49"/>
      <c r="G53" s="49"/>
      <c r="H53" s="49"/>
      <c r="I53" s="49"/>
      <c r="J53" s="32"/>
    </row>
    <row r="54" spans="1:10" x14ac:dyDescent="0.25">
      <c r="A54" s="55"/>
      <c r="B54" s="55"/>
      <c r="C54" s="55"/>
      <c r="D54" s="55"/>
      <c r="E54" s="55"/>
      <c r="F54" s="55"/>
      <c r="G54" s="55"/>
      <c r="H54" s="55"/>
      <c r="I54" s="55"/>
      <c r="J54" s="32"/>
    </row>
    <row r="55" spans="1:10" ht="15.75" x14ac:dyDescent="0.25">
      <c r="A55" s="75" t="s">
        <v>10</v>
      </c>
      <c r="B55" s="75"/>
      <c r="C55" s="75"/>
      <c r="D55" s="75"/>
      <c r="E55" s="75"/>
      <c r="F55" s="75"/>
      <c r="G55" s="75"/>
      <c r="H55" s="75"/>
      <c r="I55" s="75"/>
      <c r="J55" s="32"/>
    </row>
    <row r="56" spans="1:10" ht="14.45" customHeight="1" x14ac:dyDescent="0.25">
      <c r="A56" s="51" t="s">
        <v>62</v>
      </c>
      <c r="B56" s="51"/>
      <c r="C56" s="41" t="s">
        <v>77</v>
      </c>
      <c r="D56" s="79" t="s">
        <v>78</v>
      </c>
      <c r="E56" s="79"/>
      <c r="F56" s="79" t="s">
        <v>79</v>
      </c>
      <c r="G56" s="79"/>
      <c r="H56" s="79" t="s">
        <v>80</v>
      </c>
      <c r="I56" s="79"/>
      <c r="J56" s="32"/>
    </row>
    <row r="57" spans="1:10" ht="14.25" x14ac:dyDescent="0.2">
      <c r="A57" s="49" t="s">
        <v>81</v>
      </c>
      <c r="B57" s="49"/>
      <c r="C57" s="37">
        <v>0.02</v>
      </c>
      <c r="D57" s="60">
        <v>200000</v>
      </c>
      <c r="E57" s="60"/>
      <c r="F57" s="71">
        <f>D57*12</f>
        <v>2400000</v>
      </c>
      <c r="G57" s="49"/>
      <c r="H57" s="71">
        <f t="shared" ref="H57:H76" si="3">(D57*C57)*12</f>
        <v>48000</v>
      </c>
      <c r="I57" s="71"/>
      <c r="J57" s="73" t="s">
        <v>326</v>
      </c>
    </row>
    <row r="58" spans="1:10" ht="14.25" x14ac:dyDescent="0.2">
      <c r="A58" s="49" t="s">
        <v>68</v>
      </c>
      <c r="B58" s="49"/>
      <c r="C58" s="37">
        <v>0.02</v>
      </c>
      <c r="D58" s="60">
        <v>220000</v>
      </c>
      <c r="E58" s="60"/>
      <c r="F58" s="71">
        <f t="shared" ref="F58:F76" si="4">D58*12</f>
        <v>2640000</v>
      </c>
      <c r="G58" s="49"/>
      <c r="H58" s="71">
        <f t="shared" si="3"/>
        <v>52800</v>
      </c>
      <c r="I58" s="71"/>
      <c r="J58" s="76"/>
    </row>
    <row r="59" spans="1:10" ht="14.25" x14ac:dyDescent="0.2">
      <c r="A59" s="49" t="s">
        <v>69</v>
      </c>
      <c r="B59" s="49"/>
      <c r="C59" s="37">
        <v>0.02</v>
      </c>
      <c r="D59" s="60">
        <v>240000</v>
      </c>
      <c r="E59" s="60"/>
      <c r="F59" s="71">
        <f t="shared" si="4"/>
        <v>2880000</v>
      </c>
      <c r="G59" s="49"/>
      <c r="H59" s="71">
        <f t="shared" si="3"/>
        <v>57600</v>
      </c>
      <c r="I59" s="71"/>
      <c r="J59" s="76"/>
    </row>
    <row r="60" spans="1:10" ht="14.25" x14ac:dyDescent="0.2">
      <c r="A60" s="49" t="s">
        <v>70</v>
      </c>
      <c r="B60" s="49"/>
      <c r="C60" s="37">
        <v>0.02</v>
      </c>
      <c r="D60" s="60">
        <v>260000</v>
      </c>
      <c r="E60" s="60"/>
      <c r="F60" s="71">
        <f t="shared" si="4"/>
        <v>3120000</v>
      </c>
      <c r="G60" s="49"/>
      <c r="H60" s="71">
        <f t="shared" si="3"/>
        <v>62400</v>
      </c>
      <c r="I60" s="71"/>
      <c r="J60" s="76"/>
    </row>
    <row r="61" spans="1:10" ht="14.25" x14ac:dyDescent="0.2">
      <c r="A61" s="49" t="s">
        <v>71</v>
      </c>
      <c r="B61" s="49"/>
      <c r="C61" s="37">
        <v>0.02</v>
      </c>
      <c r="D61" s="60">
        <v>280000</v>
      </c>
      <c r="E61" s="60"/>
      <c r="F61" s="71">
        <f t="shared" si="4"/>
        <v>3360000</v>
      </c>
      <c r="G61" s="49"/>
      <c r="H61" s="71">
        <f t="shared" si="3"/>
        <v>67200</v>
      </c>
      <c r="I61" s="71"/>
      <c r="J61" s="76"/>
    </row>
    <row r="62" spans="1:10" ht="14.25" x14ac:dyDescent="0.2">
      <c r="A62" s="49" t="s">
        <v>72</v>
      </c>
      <c r="B62" s="49"/>
      <c r="C62" s="37">
        <v>0.02</v>
      </c>
      <c r="D62" s="60">
        <v>300000</v>
      </c>
      <c r="E62" s="60"/>
      <c r="F62" s="71">
        <f t="shared" si="4"/>
        <v>3600000</v>
      </c>
      <c r="G62" s="49"/>
      <c r="H62" s="71">
        <f t="shared" si="3"/>
        <v>72000</v>
      </c>
      <c r="I62" s="71"/>
      <c r="J62" s="76"/>
    </row>
    <row r="63" spans="1:10" ht="14.25" x14ac:dyDescent="0.2">
      <c r="A63" s="49" t="s">
        <v>73</v>
      </c>
      <c r="B63" s="49"/>
      <c r="C63" s="37">
        <v>0.02</v>
      </c>
      <c r="D63" s="60">
        <v>320000</v>
      </c>
      <c r="E63" s="60"/>
      <c r="F63" s="71">
        <f t="shared" si="4"/>
        <v>3840000</v>
      </c>
      <c r="G63" s="49"/>
      <c r="H63" s="71">
        <f t="shared" si="3"/>
        <v>76800</v>
      </c>
      <c r="I63" s="71"/>
      <c r="J63" s="76"/>
    </row>
    <row r="64" spans="1:10" ht="14.25" x14ac:dyDescent="0.2">
      <c r="A64" s="49" t="s">
        <v>74</v>
      </c>
      <c r="B64" s="49"/>
      <c r="C64" s="37">
        <v>0.02</v>
      </c>
      <c r="D64" s="60">
        <v>340000</v>
      </c>
      <c r="E64" s="60"/>
      <c r="F64" s="71">
        <f t="shared" si="4"/>
        <v>4080000</v>
      </c>
      <c r="G64" s="49"/>
      <c r="H64" s="71">
        <f t="shared" si="3"/>
        <v>81600</v>
      </c>
      <c r="I64" s="71"/>
      <c r="J64" s="76"/>
    </row>
    <row r="65" spans="1:10" ht="14.25" x14ac:dyDescent="0.2">
      <c r="A65" s="49" t="s">
        <v>75</v>
      </c>
      <c r="B65" s="49"/>
      <c r="C65" s="37">
        <v>0.02</v>
      </c>
      <c r="D65" s="60">
        <v>360000</v>
      </c>
      <c r="E65" s="60"/>
      <c r="F65" s="71">
        <f t="shared" si="4"/>
        <v>4320000</v>
      </c>
      <c r="G65" s="49"/>
      <c r="H65" s="71">
        <f t="shared" si="3"/>
        <v>86400</v>
      </c>
      <c r="I65" s="71"/>
      <c r="J65" s="76"/>
    </row>
    <row r="66" spans="1:10" ht="14.25" x14ac:dyDescent="0.2">
      <c r="A66" s="49" t="s">
        <v>76</v>
      </c>
      <c r="B66" s="49"/>
      <c r="C66" s="37">
        <v>0.02</v>
      </c>
      <c r="D66" s="60">
        <v>380000</v>
      </c>
      <c r="E66" s="60"/>
      <c r="F66" s="71">
        <f t="shared" si="4"/>
        <v>4560000</v>
      </c>
      <c r="G66" s="49"/>
      <c r="H66" s="71">
        <f t="shared" si="3"/>
        <v>91200</v>
      </c>
      <c r="I66" s="71"/>
      <c r="J66" s="76"/>
    </row>
    <row r="67" spans="1:10" ht="14.25" x14ac:dyDescent="0.2">
      <c r="A67" s="49" t="s">
        <v>269</v>
      </c>
      <c r="B67" s="49"/>
      <c r="C67" s="37">
        <v>0.02</v>
      </c>
      <c r="D67" s="60">
        <v>400000</v>
      </c>
      <c r="E67" s="60"/>
      <c r="F67" s="71">
        <f t="shared" si="4"/>
        <v>4800000</v>
      </c>
      <c r="G67" s="49"/>
      <c r="H67" s="71">
        <f t="shared" si="3"/>
        <v>96000</v>
      </c>
      <c r="I67" s="71"/>
      <c r="J67" s="76"/>
    </row>
    <row r="68" spans="1:10" ht="14.25" x14ac:dyDescent="0.2">
      <c r="A68" s="49" t="s">
        <v>270</v>
      </c>
      <c r="B68" s="49"/>
      <c r="C68" s="37">
        <v>0.02</v>
      </c>
      <c r="D68" s="60">
        <v>420000</v>
      </c>
      <c r="E68" s="60"/>
      <c r="F68" s="71">
        <f t="shared" si="4"/>
        <v>5040000</v>
      </c>
      <c r="G68" s="49"/>
      <c r="H68" s="71">
        <f t="shared" si="3"/>
        <v>100800</v>
      </c>
      <c r="I68" s="71"/>
      <c r="J68" s="76"/>
    </row>
    <row r="69" spans="1:10" ht="14.25" x14ac:dyDescent="0.2">
      <c r="A69" s="49" t="s">
        <v>271</v>
      </c>
      <c r="B69" s="49"/>
      <c r="C69" s="37">
        <v>0.02</v>
      </c>
      <c r="D69" s="60">
        <v>440000</v>
      </c>
      <c r="E69" s="60"/>
      <c r="F69" s="71">
        <f t="shared" si="4"/>
        <v>5280000</v>
      </c>
      <c r="G69" s="49"/>
      <c r="H69" s="71">
        <f t="shared" si="3"/>
        <v>105600</v>
      </c>
      <c r="I69" s="71"/>
      <c r="J69" s="76"/>
    </row>
    <row r="70" spans="1:10" ht="14.25" x14ac:dyDescent="0.2">
      <c r="A70" s="49" t="s">
        <v>272</v>
      </c>
      <c r="B70" s="49"/>
      <c r="C70" s="37">
        <v>0.02</v>
      </c>
      <c r="D70" s="60">
        <v>460000</v>
      </c>
      <c r="E70" s="60"/>
      <c r="F70" s="71">
        <f t="shared" si="4"/>
        <v>5520000</v>
      </c>
      <c r="G70" s="49"/>
      <c r="H70" s="71">
        <f t="shared" si="3"/>
        <v>110400</v>
      </c>
      <c r="I70" s="71"/>
      <c r="J70" s="76"/>
    </row>
    <row r="71" spans="1:10" ht="14.25" x14ac:dyDescent="0.2">
      <c r="A71" s="49" t="s">
        <v>273</v>
      </c>
      <c r="B71" s="49"/>
      <c r="C71" s="37">
        <v>0.02</v>
      </c>
      <c r="D71" s="60">
        <v>480000</v>
      </c>
      <c r="E71" s="60"/>
      <c r="F71" s="71">
        <f t="shared" si="4"/>
        <v>5760000</v>
      </c>
      <c r="G71" s="49"/>
      <c r="H71" s="71">
        <f t="shared" si="3"/>
        <v>115200</v>
      </c>
      <c r="I71" s="71"/>
      <c r="J71" s="76"/>
    </row>
    <row r="72" spans="1:10" ht="14.25" x14ac:dyDescent="0.2">
      <c r="A72" s="49" t="s">
        <v>274</v>
      </c>
      <c r="B72" s="49"/>
      <c r="C72" s="37">
        <v>0.02</v>
      </c>
      <c r="D72" s="60">
        <v>500000</v>
      </c>
      <c r="E72" s="60"/>
      <c r="F72" s="71">
        <f t="shared" si="4"/>
        <v>6000000</v>
      </c>
      <c r="G72" s="49"/>
      <c r="H72" s="71">
        <f t="shared" si="3"/>
        <v>120000</v>
      </c>
      <c r="I72" s="71"/>
      <c r="J72" s="76"/>
    </row>
    <row r="73" spans="1:10" ht="14.25" x14ac:dyDescent="0.2">
      <c r="A73" s="49" t="s">
        <v>275</v>
      </c>
      <c r="B73" s="49"/>
      <c r="C73" s="37">
        <v>0.02</v>
      </c>
      <c r="D73" s="60">
        <v>520000</v>
      </c>
      <c r="E73" s="60"/>
      <c r="F73" s="71">
        <f t="shared" si="4"/>
        <v>6240000</v>
      </c>
      <c r="G73" s="49"/>
      <c r="H73" s="71">
        <f t="shared" si="3"/>
        <v>124800</v>
      </c>
      <c r="I73" s="71"/>
      <c r="J73" s="76"/>
    </row>
    <row r="74" spans="1:10" ht="14.25" x14ac:dyDescent="0.2">
      <c r="A74" s="49" t="s">
        <v>276</v>
      </c>
      <c r="B74" s="49"/>
      <c r="C74" s="37">
        <v>0.02</v>
      </c>
      <c r="D74" s="60">
        <v>540000</v>
      </c>
      <c r="E74" s="60"/>
      <c r="F74" s="71">
        <f t="shared" si="4"/>
        <v>6480000</v>
      </c>
      <c r="G74" s="49"/>
      <c r="H74" s="71">
        <f t="shared" si="3"/>
        <v>129600</v>
      </c>
      <c r="I74" s="71"/>
      <c r="J74" s="76"/>
    </row>
    <row r="75" spans="1:10" ht="14.25" x14ac:dyDescent="0.2">
      <c r="A75" s="49" t="s">
        <v>277</v>
      </c>
      <c r="B75" s="49"/>
      <c r="C75" s="37">
        <v>0.02</v>
      </c>
      <c r="D75" s="60">
        <v>560000</v>
      </c>
      <c r="E75" s="60"/>
      <c r="F75" s="71">
        <f t="shared" si="4"/>
        <v>6720000</v>
      </c>
      <c r="G75" s="49"/>
      <c r="H75" s="71">
        <f t="shared" si="3"/>
        <v>134400</v>
      </c>
      <c r="I75" s="71"/>
      <c r="J75" s="76"/>
    </row>
    <row r="76" spans="1:10" ht="14.25" x14ac:dyDescent="0.2">
      <c r="A76" s="49" t="s">
        <v>278</v>
      </c>
      <c r="B76" s="49"/>
      <c r="C76" s="37">
        <v>0.02</v>
      </c>
      <c r="D76" s="60">
        <v>580000</v>
      </c>
      <c r="E76" s="60"/>
      <c r="F76" s="71">
        <f t="shared" si="4"/>
        <v>6960000</v>
      </c>
      <c r="G76" s="49"/>
      <c r="H76" s="71">
        <f t="shared" si="3"/>
        <v>139200</v>
      </c>
      <c r="I76" s="71"/>
      <c r="J76" s="74"/>
    </row>
    <row r="77" spans="1:10" ht="30" customHeight="1" x14ac:dyDescent="0.2">
      <c r="A77" s="77" t="s">
        <v>309</v>
      </c>
      <c r="B77" s="77"/>
      <c r="C77" s="77"/>
      <c r="D77" s="77"/>
      <c r="E77" s="77"/>
      <c r="F77" s="80">
        <f>SUM(F57:G76)</f>
        <v>93600000</v>
      </c>
      <c r="G77" s="77"/>
      <c r="H77" s="78">
        <f>SUM(H57:I76)</f>
        <v>1872000</v>
      </c>
      <c r="I77" s="78"/>
      <c r="J77" s="39" t="s">
        <v>311</v>
      </c>
    </row>
    <row r="78" spans="1:10" x14ac:dyDescent="0.25">
      <c r="A78" s="49"/>
      <c r="B78" s="49"/>
      <c r="C78" s="49"/>
      <c r="D78" s="49"/>
      <c r="E78" s="49"/>
      <c r="F78" s="49"/>
      <c r="G78" s="49"/>
      <c r="H78" s="49"/>
      <c r="I78" s="49"/>
      <c r="J78" s="32"/>
    </row>
    <row r="79" spans="1:10" x14ac:dyDescent="0.25">
      <c r="A79" s="55"/>
      <c r="B79" s="55"/>
      <c r="C79" s="55"/>
      <c r="D79" s="55"/>
      <c r="E79" s="55"/>
      <c r="F79" s="55"/>
      <c r="G79" s="55"/>
      <c r="H79" s="55"/>
      <c r="I79" s="55"/>
      <c r="J79" s="32"/>
    </row>
    <row r="80" spans="1:10" ht="15.75" x14ac:dyDescent="0.25">
      <c r="A80" s="75" t="s">
        <v>16</v>
      </c>
      <c r="B80" s="75"/>
      <c r="C80" s="75"/>
      <c r="D80" s="75"/>
      <c r="E80" s="75"/>
      <c r="F80" s="75"/>
      <c r="G80" s="75"/>
      <c r="H80" s="75"/>
      <c r="I80" s="75"/>
      <c r="J80" s="32"/>
    </row>
    <row r="81" spans="1:10" ht="14.45" customHeight="1" x14ac:dyDescent="0.25">
      <c r="A81" s="51" t="s">
        <v>62</v>
      </c>
      <c r="B81" s="51"/>
      <c r="C81" s="41" t="s">
        <v>77</v>
      </c>
      <c r="D81" s="79" t="s">
        <v>78</v>
      </c>
      <c r="E81" s="79"/>
      <c r="F81" s="79" t="s">
        <v>79</v>
      </c>
      <c r="G81" s="79"/>
      <c r="H81" s="79" t="s">
        <v>80</v>
      </c>
      <c r="I81" s="79"/>
      <c r="J81" s="32"/>
    </row>
    <row r="82" spans="1:10" ht="14.25" x14ac:dyDescent="0.2">
      <c r="A82" s="49" t="s">
        <v>81</v>
      </c>
      <c r="B82" s="49"/>
      <c r="C82" s="37">
        <v>0.01</v>
      </c>
      <c r="D82" s="60">
        <v>100000</v>
      </c>
      <c r="E82" s="60"/>
      <c r="F82" s="71">
        <f>D82*12</f>
        <v>1200000</v>
      </c>
      <c r="G82" s="49"/>
      <c r="H82" s="71">
        <f t="shared" ref="H82:H101" si="5">(D82*C82)*12</f>
        <v>12000</v>
      </c>
      <c r="I82" s="71"/>
      <c r="J82" s="73" t="s">
        <v>325</v>
      </c>
    </row>
    <row r="83" spans="1:10" ht="14.25" x14ac:dyDescent="0.2">
      <c r="A83" s="49" t="s">
        <v>68</v>
      </c>
      <c r="B83" s="49"/>
      <c r="C83" s="37">
        <v>0.01</v>
      </c>
      <c r="D83" s="60">
        <v>120000</v>
      </c>
      <c r="E83" s="60"/>
      <c r="F83" s="71">
        <f t="shared" ref="F83:F101" si="6">D83*12</f>
        <v>1440000</v>
      </c>
      <c r="G83" s="49"/>
      <c r="H83" s="71">
        <f t="shared" si="5"/>
        <v>14400</v>
      </c>
      <c r="I83" s="71"/>
      <c r="J83" s="76"/>
    </row>
    <row r="84" spans="1:10" ht="14.25" x14ac:dyDescent="0.2">
      <c r="A84" s="49" t="s">
        <v>69</v>
      </c>
      <c r="B84" s="49"/>
      <c r="C84" s="37">
        <v>0.01</v>
      </c>
      <c r="D84" s="60">
        <v>140000</v>
      </c>
      <c r="E84" s="60"/>
      <c r="F84" s="71">
        <f t="shared" si="6"/>
        <v>1680000</v>
      </c>
      <c r="G84" s="49"/>
      <c r="H84" s="71">
        <f t="shared" si="5"/>
        <v>16800</v>
      </c>
      <c r="I84" s="71"/>
      <c r="J84" s="76"/>
    </row>
    <row r="85" spans="1:10" ht="14.25" x14ac:dyDescent="0.2">
      <c r="A85" s="49" t="s">
        <v>70</v>
      </c>
      <c r="B85" s="49"/>
      <c r="C85" s="37">
        <v>0.01</v>
      </c>
      <c r="D85" s="60">
        <v>160000</v>
      </c>
      <c r="E85" s="60"/>
      <c r="F85" s="71">
        <f t="shared" si="6"/>
        <v>1920000</v>
      </c>
      <c r="G85" s="49"/>
      <c r="H85" s="71">
        <f t="shared" si="5"/>
        <v>19200</v>
      </c>
      <c r="I85" s="71"/>
      <c r="J85" s="76"/>
    </row>
    <row r="86" spans="1:10" ht="14.25" x14ac:dyDescent="0.2">
      <c r="A86" s="49" t="s">
        <v>71</v>
      </c>
      <c r="B86" s="49"/>
      <c r="C86" s="37">
        <v>0.01</v>
      </c>
      <c r="D86" s="60">
        <v>180000</v>
      </c>
      <c r="E86" s="60"/>
      <c r="F86" s="71">
        <f t="shared" si="6"/>
        <v>2160000</v>
      </c>
      <c r="G86" s="49"/>
      <c r="H86" s="71">
        <f t="shared" si="5"/>
        <v>21600</v>
      </c>
      <c r="I86" s="71"/>
      <c r="J86" s="76"/>
    </row>
    <row r="87" spans="1:10" ht="14.25" x14ac:dyDescent="0.2">
      <c r="A87" s="49" t="s">
        <v>72</v>
      </c>
      <c r="B87" s="49"/>
      <c r="C87" s="37">
        <v>0.01</v>
      </c>
      <c r="D87" s="60">
        <v>200000</v>
      </c>
      <c r="E87" s="60"/>
      <c r="F87" s="71">
        <f t="shared" si="6"/>
        <v>2400000</v>
      </c>
      <c r="G87" s="49"/>
      <c r="H87" s="71">
        <f t="shared" si="5"/>
        <v>24000</v>
      </c>
      <c r="I87" s="71"/>
      <c r="J87" s="76"/>
    </row>
    <row r="88" spans="1:10" ht="14.25" x14ac:dyDescent="0.2">
      <c r="A88" s="49" t="s">
        <v>73</v>
      </c>
      <c r="B88" s="49"/>
      <c r="C88" s="37">
        <v>0.01</v>
      </c>
      <c r="D88" s="60">
        <v>220000</v>
      </c>
      <c r="E88" s="60"/>
      <c r="F88" s="71">
        <f t="shared" si="6"/>
        <v>2640000</v>
      </c>
      <c r="G88" s="49"/>
      <c r="H88" s="71">
        <f t="shared" si="5"/>
        <v>26400</v>
      </c>
      <c r="I88" s="71"/>
      <c r="J88" s="76"/>
    </row>
    <row r="89" spans="1:10" ht="14.25" x14ac:dyDescent="0.2">
      <c r="A89" s="49" t="s">
        <v>74</v>
      </c>
      <c r="B89" s="49"/>
      <c r="C89" s="37">
        <v>0.01</v>
      </c>
      <c r="D89" s="60">
        <v>240000</v>
      </c>
      <c r="E89" s="60"/>
      <c r="F89" s="71">
        <f t="shared" si="6"/>
        <v>2880000</v>
      </c>
      <c r="G89" s="49"/>
      <c r="H89" s="71">
        <f t="shared" si="5"/>
        <v>28800</v>
      </c>
      <c r="I89" s="71"/>
      <c r="J89" s="76"/>
    </row>
    <row r="90" spans="1:10" ht="14.25" x14ac:dyDescent="0.2">
      <c r="A90" s="49" t="s">
        <v>75</v>
      </c>
      <c r="B90" s="49"/>
      <c r="C90" s="37">
        <v>0.01</v>
      </c>
      <c r="D90" s="60">
        <v>260000</v>
      </c>
      <c r="E90" s="60"/>
      <c r="F90" s="71">
        <f t="shared" si="6"/>
        <v>3120000</v>
      </c>
      <c r="G90" s="49"/>
      <c r="H90" s="71">
        <f t="shared" si="5"/>
        <v>31200</v>
      </c>
      <c r="I90" s="71"/>
      <c r="J90" s="76"/>
    </row>
    <row r="91" spans="1:10" ht="14.25" x14ac:dyDescent="0.2">
      <c r="A91" s="49" t="s">
        <v>76</v>
      </c>
      <c r="B91" s="49"/>
      <c r="C91" s="37">
        <v>0.01</v>
      </c>
      <c r="D91" s="60">
        <v>280000</v>
      </c>
      <c r="E91" s="60"/>
      <c r="F91" s="71">
        <f t="shared" si="6"/>
        <v>3360000</v>
      </c>
      <c r="G91" s="49"/>
      <c r="H91" s="71">
        <f t="shared" si="5"/>
        <v>33600</v>
      </c>
      <c r="I91" s="71"/>
      <c r="J91" s="76"/>
    </row>
    <row r="92" spans="1:10" ht="14.25" x14ac:dyDescent="0.2">
      <c r="A92" s="49" t="s">
        <v>269</v>
      </c>
      <c r="B92" s="49"/>
      <c r="C92" s="37">
        <v>0.01</v>
      </c>
      <c r="D92" s="60">
        <v>300000</v>
      </c>
      <c r="E92" s="60"/>
      <c r="F92" s="71">
        <f t="shared" si="6"/>
        <v>3600000</v>
      </c>
      <c r="G92" s="49"/>
      <c r="H92" s="71">
        <f t="shared" si="5"/>
        <v>36000</v>
      </c>
      <c r="I92" s="71"/>
      <c r="J92" s="76"/>
    </row>
    <row r="93" spans="1:10" ht="14.25" x14ac:dyDescent="0.2">
      <c r="A93" s="49" t="s">
        <v>270</v>
      </c>
      <c r="B93" s="49"/>
      <c r="C93" s="37">
        <v>0.01</v>
      </c>
      <c r="D93" s="60">
        <v>320000</v>
      </c>
      <c r="E93" s="60"/>
      <c r="F93" s="71">
        <f t="shared" si="6"/>
        <v>3840000</v>
      </c>
      <c r="G93" s="49"/>
      <c r="H93" s="71">
        <f t="shared" si="5"/>
        <v>38400</v>
      </c>
      <c r="I93" s="71"/>
      <c r="J93" s="76"/>
    </row>
    <row r="94" spans="1:10" ht="14.25" x14ac:dyDescent="0.2">
      <c r="A94" s="49" t="s">
        <v>271</v>
      </c>
      <c r="B94" s="49"/>
      <c r="C94" s="37">
        <v>0.01</v>
      </c>
      <c r="D94" s="60">
        <v>340000</v>
      </c>
      <c r="E94" s="60"/>
      <c r="F94" s="71">
        <f t="shared" si="6"/>
        <v>4080000</v>
      </c>
      <c r="G94" s="49"/>
      <c r="H94" s="71">
        <f t="shared" si="5"/>
        <v>40800</v>
      </c>
      <c r="I94" s="71"/>
      <c r="J94" s="76"/>
    </row>
    <row r="95" spans="1:10" ht="14.25" x14ac:dyDescent="0.2">
      <c r="A95" s="49" t="s">
        <v>272</v>
      </c>
      <c r="B95" s="49"/>
      <c r="C95" s="37">
        <v>0.01</v>
      </c>
      <c r="D95" s="60">
        <v>360000</v>
      </c>
      <c r="E95" s="60"/>
      <c r="F95" s="71">
        <f t="shared" si="6"/>
        <v>4320000</v>
      </c>
      <c r="G95" s="49"/>
      <c r="H95" s="71">
        <f t="shared" si="5"/>
        <v>43200</v>
      </c>
      <c r="I95" s="71"/>
      <c r="J95" s="76"/>
    </row>
    <row r="96" spans="1:10" ht="14.25" x14ac:dyDescent="0.2">
      <c r="A96" s="49" t="s">
        <v>273</v>
      </c>
      <c r="B96" s="49"/>
      <c r="C96" s="37">
        <v>0.01</v>
      </c>
      <c r="D96" s="60">
        <v>380000</v>
      </c>
      <c r="E96" s="60"/>
      <c r="F96" s="71">
        <f t="shared" si="6"/>
        <v>4560000</v>
      </c>
      <c r="G96" s="49"/>
      <c r="H96" s="71">
        <f t="shared" si="5"/>
        <v>45600</v>
      </c>
      <c r="I96" s="71"/>
      <c r="J96" s="76"/>
    </row>
    <row r="97" spans="1:10" ht="14.25" x14ac:dyDescent="0.2">
      <c r="A97" s="49" t="s">
        <v>274</v>
      </c>
      <c r="B97" s="49"/>
      <c r="C97" s="37">
        <v>0.01</v>
      </c>
      <c r="D97" s="60">
        <v>400000</v>
      </c>
      <c r="E97" s="60"/>
      <c r="F97" s="71">
        <f t="shared" si="6"/>
        <v>4800000</v>
      </c>
      <c r="G97" s="49"/>
      <c r="H97" s="71">
        <f t="shared" si="5"/>
        <v>48000</v>
      </c>
      <c r="I97" s="71"/>
      <c r="J97" s="76"/>
    </row>
    <row r="98" spans="1:10" ht="14.25" x14ac:dyDescent="0.2">
      <c r="A98" s="49" t="s">
        <v>275</v>
      </c>
      <c r="B98" s="49"/>
      <c r="C98" s="37">
        <v>0.01</v>
      </c>
      <c r="D98" s="60">
        <v>420000</v>
      </c>
      <c r="E98" s="60"/>
      <c r="F98" s="71">
        <f t="shared" si="6"/>
        <v>5040000</v>
      </c>
      <c r="G98" s="49"/>
      <c r="H98" s="71">
        <f t="shared" si="5"/>
        <v>50400</v>
      </c>
      <c r="I98" s="71"/>
      <c r="J98" s="76"/>
    </row>
    <row r="99" spans="1:10" ht="14.25" x14ac:dyDescent="0.2">
      <c r="A99" s="49" t="s">
        <v>276</v>
      </c>
      <c r="B99" s="49"/>
      <c r="C99" s="37">
        <v>0.01</v>
      </c>
      <c r="D99" s="60">
        <v>440000</v>
      </c>
      <c r="E99" s="60"/>
      <c r="F99" s="71">
        <f t="shared" si="6"/>
        <v>5280000</v>
      </c>
      <c r="G99" s="49"/>
      <c r="H99" s="71">
        <f t="shared" si="5"/>
        <v>52800</v>
      </c>
      <c r="I99" s="71"/>
      <c r="J99" s="76"/>
    </row>
    <row r="100" spans="1:10" ht="14.25" x14ac:dyDescent="0.2">
      <c r="A100" s="49" t="s">
        <v>277</v>
      </c>
      <c r="B100" s="49"/>
      <c r="C100" s="37">
        <v>0.01</v>
      </c>
      <c r="D100" s="60">
        <v>460000</v>
      </c>
      <c r="E100" s="60"/>
      <c r="F100" s="71">
        <f t="shared" si="6"/>
        <v>5520000</v>
      </c>
      <c r="G100" s="49"/>
      <c r="H100" s="71">
        <f t="shared" si="5"/>
        <v>55200</v>
      </c>
      <c r="I100" s="71"/>
      <c r="J100" s="76"/>
    </row>
    <row r="101" spans="1:10" ht="14.25" x14ac:dyDescent="0.2">
      <c r="A101" s="49" t="s">
        <v>278</v>
      </c>
      <c r="B101" s="49"/>
      <c r="C101" s="37">
        <v>0.01</v>
      </c>
      <c r="D101" s="60">
        <v>480000</v>
      </c>
      <c r="E101" s="60"/>
      <c r="F101" s="71">
        <f t="shared" si="6"/>
        <v>5760000</v>
      </c>
      <c r="G101" s="49"/>
      <c r="H101" s="71">
        <f t="shared" si="5"/>
        <v>57600</v>
      </c>
      <c r="I101" s="71"/>
      <c r="J101" s="74"/>
    </row>
    <row r="102" spans="1:10" ht="30" customHeight="1" x14ac:dyDescent="0.2">
      <c r="A102" s="77" t="s">
        <v>309</v>
      </c>
      <c r="B102" s="77"/>
      <c r="C102" s="77"/>
      <c r="D102" s="77"/>
      <c r="E102" s="77"/>
      <c r="F102" s="80">
        <f>SUM(F82:G101)</f>
        <v>69600000</v>
      </c>
      <c r="G102" s="77"/>
      <c r="H102" s="78">
        <f>SUM(H82:I101)</f>
        <v>696000</v>
      </c>
      <c r="I102" s="78"/>
      <c r="J102" s="39" t="s">
        <v>311</v>
      </c>
    </row>
    <row r="103" spans="1:10" x14ac:dyDescent="0.25">
      <c r="A103" s="49"/>
      <c r="B103" s="49"/>
      <c r="C103" s="49"/>
      <c r="D103" s="49"/>
      <c r="E103" s="49"/>
      <c r="F103" s="49"/>
      <c r="G103" s="49"/>
      <c r="H103" s="49"/>
      <c r="I103" s="49"/>
    </row>
    <row r="104" spans="1:10" x14ac:dyDescent="0.25">
      <c r="A104" s="55"/>
      <c r="B104" s="55"/>
      <c r="C104" s="55"/>
      <c r="D104" s="55"/>
      <c r="E104" s="55"/>
      <c r="F104" s="55"/>
      <c r="G104" s="55"/>
      <c r="H104" s="55"/>
      <c r="I104" s="55"/>
    </row>
    <row r="105" spans="1:10" ht="15.75" x14ac:dyDescent="0.25">
      <c r="A105" s="75" t="s">
        <v>19</v>
      </c>
      <c r="B105" s="75"/>
      <c r="C105" s="75"/>
      <c r="D105" s="75"/>
      <c r="E105" s="75"/>
      <c r="F105" s="75"/>
      <c r="G105" s="75"/>
      <c r="H105" s="75"/>
      <c r="I105" s="75"/>
    </row>
    <row r="106" spans="1:10" ht="14.45" customHeight="1" x14ac:dyDescent="0.25">
      <c r="A106" s="51" t="s">
        <v>62</v>
      </c>
      <c r="B106" s="51"/>
      <c r="C106" s="41" t="s">
        <v>77</v>
      </c>
      <c r="D106" s="79" t="s">
        <v>78</v>
      </c>
      <c r="E106" s="79"/>
      <c r="F106" s="79" t="s">
        <v>79</v>
      </c>
      <c r="G106" s="79"/>
      <c r="H106" s="41" t="s">
        <v>80</v>
      </c>
      <c r="I106" s="41"/>
    </row>
    <row r="107" spans="1:10" ht="14.25" x14ac:dyDescent="0.2">
      <c r="A107" s="49" t="s">
        <v>81</v>
      </c>
      <c r="B107" s="49"/>
      <c r="C107" s="37">
        <v>0.01</v>
      </c>
      <c r="D107" s="60">
        <v>20000</v>
      </c>
      <c r="E107" s="60"/>
      <c r="F107" s="71">
        <f t="shared" ref="F107:F126" si="7">D107*12</f>
        <v>240000</v>
      </c>
      <c r="G107" s="49"/>
      <c r="H107" s="71">
        <f t="shared" ref="H107:H126" si="8">(D107*C107)*12</f>
        <v>2400</v>
      </c>
      <c r="I107" s="71"/>
      <c r="J107" s="73" t="s">
        <v>324</v>
      </c>
    </row>
    <row r="108" spans="1:10" ht="14.25" x14ac:dyDescent="0.2">
      <c r="A108" s="49" t="s">
        <v>68</v>
      </c>
      <c r="B108" s="49"/>
      <c r="C108" s="37">
        <v>0.01</v>
      </c>
      <c r="D108" s="60">
        <v>25000</v>
      </c>
      <c r="E108" s="60"/>
      <c r="F108" s="71">
        <f t="shared" si="7"/>
        <v>300000</v>
      </c>
      <c r="G108" s="49"/>
      <c r="H108" s="71">
        <f t="shared" si="8"/>
        <v>3000</v>
      </c>
      <c r="I108" s="71"/>
      <c r="J108" s="76"/>
    </row>
    <row r="109" spans="1:10" ht="14.25" x14ac:dyDescent="0.2">
      <c r="A109" s="49" t="s">
        <v>69</v>
      </c>
      <c r="B109" s="49"/>
      <c r="C109" s="37">
        <v>0.01</v>
      </c>
      <c r="D109" s="60">
        <v>30000</v>
      </c>
      <c r="E109" s="60"/>
      <c r="F109" s="71">
        <f t="shared" si="7"/>
        <v>360000</v>
      </c>
      <c r="G109" s="49"/>
      <c r="H109" s="71">
        <f t="shared" si="8"/>
        <v>3600</v>
      </c>
      <c r="I109" s="71"/>
      <c r="J109" s="76"/>
    </row>
    <row r="110" spans="1:10" ht="14.25" x14ac:dyDescent="0.2">
      <c r="A110" s="49" t="s">
        <v>70</v>
      </c>
      <c r="B110" s="49"/>
      <c r="C110" s="37">
        <v>0.01</v>
      </c>
      <c r="D110" s="60">
        <v>35000</v>
      </c>
      <c r="E110" s="60"/>
      <c r="F110" s="71">
        <f t="shared" si="7"/>
        <v>420000</v>
      </c>
      <c r="G110" s="49"/>
      <c r="H110" s="71">
        <f t="shared" si="8"/>
        <v>4200</v>
      </c>
      <c r="I110" s="71"/>
      <c r="J110" s="76"/>
    </row>
    <row r="111" spans="1:10" ht="14.25" x14ac:dyDescent="0.2">
      <c r="A111" s="49" t="s">
        <v>71</v>
      </c>
      <c r="B111" s="49"/>
      <c r="C111" s="37">
        <v>0.01</v>
      </c>
      <c r="D111" s="60">
        <v>40000</v>
      </c>
      <c r="E111" s="60"/>
      <c r="F111" s="71">
        <f t="shared" si="7"/>
        <v>480000</v>
      </c>
      <c r="G111" s="49"/>
      <c r="H111" s="71">
        <f t="shared" si="8"/>
        <v>4800</v>
      </c>
      <c r="I111" s="71"/>
      <c r="J111" s="76"/>
    </row>
    <row r="112" spans="1:10" ht="14.25" x14ac:dyDescent="0.2">
      <c r="A112" s="49" t="s">
        <v>72</v>
      </c>
      <c r="B112" s="49"/>
      <c r="C112" s="37">
        <v>0.01</v>
      </c>
      <c r="D112" s="60">
        <v>45000</v>
      </c>
      <c r="E112" s="60"/>
      <c r="F112" s="71">
        <f t="shared" si="7"/>
        <v>540000</v>
      </c>
      <c r="G112" s="49"/>
      <c r="H112" s="71">
        <f t="shared" si="8"/>
        <v>5400</v>
      </c>
      <c r="I112" s="71"/>
      <c r="J112" s="76"/>
    </row>
    <row r="113" spans="1:10" ht="14.25" x14ac:dyDescent="0.2">
      <c r="A113" s="49" t="s">
        <v>73</v>
      </c>
      <c r="B113" s="49"/>
      <c r="C113" s="37">
        <v>0.01</v>
      </c>
      <c r="D113" s="60">
        <v>50000</v>
      </c>
      <c r="E113" s="60"/>
      <c r="F113" s="71">
        <f t="shared" si="7"/>
        <v>600000</v>
      </c>
      <c r="G113" s="49"/>
      <c r="H113" s="71">
        <f t="shared" si="8"/>
        <v>6000</v>
      </c>
      <c r="I113" s="71"/>
      <c r="J113" s="76"/>
    </row>
    <row r="114" spans="1:10" ht="14.25" x14ac:dyDescent="0.2">
      <c r="A114" s="49" t="s">
        <v>74</v>
      </c>
      <c r="B114" s="49"/>
      <c r="C114" s="37">
        <v>0.01</v>
      </c>
      <c r="D114" s="60">
        <v>55000</v>
      </c>
      <c r="E114" s="60"/>
      <c r="F114" s="71">
        <f t="shared" si="7"/>
        <v>660000</v>
      </c>
      <c r="G114" s="49"/>
      <c r="H114" s="71">
        <f t="shared" si="8"/>
        <v>6600</v>
      </c>
      <c r="I114" s="71"/>
      <c r="J114" s="76"/>
    </row>
    <row r="115" spans="1:10" ht="14.25" x14ac:dyDescent="0.2">
      <c r="A115" s="49" t="s">
        <v>75</v>
      </c>
      <c r="B115" s="49"/>
      <c r="C115" s="37">
        <v>0.01</v>
      </c>
      <c r="D115" s="60">
        <v>60000</v>
      </c>
      <c r="E115" s="60"/>
      <c r="F115" s="71">
        <f t="shared" si="7"/>
        <v>720000</v>
      </c>
      <c r="G115" s="49"/>
      <c r="H115" s="71">
        <f t="shared" si="8"/>
        <v>7200</v>
      </c>
      <c r="I115" s="71"/>
      <c r="J115" s="76"/>
    </row>
    <row r="116" spans="1:10" ht="14.25" x14ac:dyDescent="0.2">
      <c r="A116" s="49" t="s">
        <v>76</v>
      </c>
      <c r="B116" s="49"/>
      <c r="C116" s="37">
        <v>0.01</v>
      </c>
      <c r="D116" s="60">
        <v>65000</v>
      </c>
      <c r="E116" s="60"/>
      <c r="F116" s="71">
        <f t="shared" si="7"/>
        <v>780000</v>
      </c>
      <c r="G116" s="49"/>
      <c r="H116" s="71">
        <f t="shared" si="8"/>
        <v>7800</v>
      </c>
      <c r="I116" s="71"/>
      <c r="J116" s="76"/>
    </row>
    <row r="117" spans="1:10" ht="14.25" x14ac:dyDescent="0.2">
      <c r="A117" s="49" t="s">
        <v>269</v>
      </c>
      <c r="B117" s="49"/>
      <c r="C117" s="37">
        <v>0.01</v>
      </c>
      <c r="D117" s="60">
        <v>70000</v>
      </c>
      <c r="E117" s="60"/>
      <c r="F117" s="71">
        <f t="shared" si="7"/>
        <v>840000</v>
      </c>
      <c r="G117" s="49"/>
      <c r="H117" s="71">
        <f t="shared" si="8"/>
        <v>8400</v>
      </c>
      <c r="I117" s="71"/>
      <c r="J117" s="76"/>
    </row>
    <row r="118" spans="1:10" ht="14.25" x14ac:dyDescent="0.2">
      <c r="A118" s="49" t="s">
        <v>270</v>
      </c>
      <c r="B118" s="49"/>
      <c r="C118" s="37">
        <v>0.01</v>
      </c>
      <c r="D118" s="60">
        <v>75000</v>
      </c>
      <c r="E118" s="60"/>
      <c r="F118" s="71">
        <f t="shared" si="7"/>
        <v>900000</v>
      </c>
      <c r="G118" s="49"/>
      <c r="H118" s="71">
        <f t="shared" si="8"/>
        <v>9000</v>
      </c>
      <c r="I118" s="71"/>
      <c r="J118" s="76"/>
    </row>
    <row r="119" spans="1:10" ht="14.25" x14ac:dyDescent="0.2">
      <c r="A119" s="49" t="s">
        <v>271</v>
      </c>
      <c r="B119" s="49"/>
      <c r="C119" s="37">
        <v>0.01</v>
      </c>
      <c r="D119" s="60">
        <v>80000</v>
      </c>
      <c r="E119" s="60"/>
      <c r="F119" s="71">
        <f t="shared" si="7"/>
        <v>960000</v>
      </c>
      <c r="G119" s="49"/>
      <c r="H119" s="71">
        <f t="shared" si="8"/>
        <v>9600</v>
      </c>
      <c r="I119" s="71"/>
      <c r="J119" s="76"/>
    </row>
    <row r="120" spans="1:10" ht="14.25" x14ac:dyDescent="0.2">
      <c r="A120" s="49" t="s">
        <v>272</v>
      </c>
      <c r="B120" s="49"/>
      <c r="C120" s="37">
        <v>0.01</v>
      </c>
      <c r="D120" s="60">
        <v>85000</v>
      </c>
      <c r="E120" s="60"/>
      <c r="F120" s="71">
        <f t="shared" si="7"/>
        <v>1020000</v>
      </c>
      <c r="G120" s="49"/>
      <c r="H120" s="71">
        <f t="shared" si="8"/>
        <v>10200</v>
      </c>
      <c r="I120" s="71"/>
      <c r="J120" s="76"/>
    </row>
    <row r="121" spans="1:10" ht="14.25" x14ac:dyDescent="0.2">
      <c r="A121" s="49" t="s">
        <v>273</v>
      </c>
      <c r="B121" s="49"/>
      <c r="C121" s="37">
        <v>0.01</v>
      </c>
      <c r="D121" s="60">
        <v>90000</v>
      </c>
      <c r="E121" s="60"/>
      <c r="F121" s="71">
        <f t="shared" si="7"/>
        <v>1080000</v>
      </c>
      <c r="G121" s="49"/>
      <c r="H121" s="71">
        <f t="shared" si="8"/>
        <v>10800</v>
      </c>
      <c r="I121" s="71"/>
      <c r="J121" s="76"/>
    </row>
    <row r="122" spans="1:10" ht="14.25" x14ac:dyDescent="0.2">
      <c r="A122" s="49" t="s">
        <v>274</v>
      </c>
      <c r="B122" s="49"/>
      <c r="C122" s="37">
        <v>0.01</v>
      </c>
      <c r="D122" s="60">
        <v>95000</v>
      </c>
      <c r="E122" s="60"/>
      <c r="F122" s="71">
        <f t="shared" si="7"/>
        <v>1140000</v>
      </c>
      <c r="G122" s="49"/>
      <c r="H122" s="71">
        <f t="shared" si="8"/>
        <v>11400</v>
      </c>
      <c r="I122" s="71"/>
      <c r="J122" s="76"/>
    </row>
    <row r="123" spans="1:10" ht="14.25" x14ac:dyDescent="0.2">
      <c r="A123" s="49" t="s">
        <v>275</v>
      </c>
      <c r="B123" s="49"/>
      <c r="C123" s="37">
        <v>0.01</v>
      </c>
      <c r="D123" s="60">
        <v>100000</v>
      </c>
      <c r="E123" s="60"/>
      <c r="F123" s="71">
        <f t="shared" si="7"/>
        <v>1200000</v>
      </c>
      <c r="G123" s="49"/>
      <c r="H123" s="71">
        <f t="shared" si="8"/>
        <v>12000</v>
      </c>
      <c r="I123" s="71"/>
      <c r="J123" s="76"/>
    </row>
    <row r="124" spans="1:10" ht="14.25" x14ac:dyDescent="0.2">
      <c r="A124" s="49" t="s">
        <v>276</v>
      </c>
      <c r="B124" s="49"/>
      <c r="C124" s="37">
        <v>0.01</v>
      </c>
      <c r="D124" s="60">
        <v>105000</v>
      </c>
      <c r="E124" s="60"/>
      <c r="F124" s="71">
        <f t="shared" si="7"/>
        <v>1260000</v>
      </c>
      <c r="G124" s="49"/>
      <c r="H124" s="71">
        <f t="shared" si="8"/>
        <v>12600</v>
      </c>
      <c r="I124" s="71"/>
      <c r="J124" s="76"/>
    </row>
    <row r="125" spans="1:10" ht="14.25" x14ac:dyDescent="0.2">
      <c r="A125" s="49" t="s">
        <v>277</v>
      </c>
      <c r="B125" s="49"/>
      <c r="C125" s="37">
        <v>0.01</v>
      </c>
      <c r="D125" s="60">
        <v>110000</v>
      </c>
      <c r="E125" s="60"/>
      <c r="F125" s="71">
        <f t="shared" si="7"/>
        <v>1320000</v>
      </c>
      <c r="G125" s="49"/>
      <c r="H125" s="71">
        <f t="shared" si="8"/>
        <v>13200</v>
      </c>
      <c r="I125" s="71"/>
      <c r="J125" s="76"/>
    </row>
    <row r="126" spans="1:10" ht="14.25" x14ac:dyDescent="0.2">
      <c r="A126" s="49" t="s">
        <v>278</v>
      </c>
      <c r="B126" s="49"/>
      <c r="C126" s="37">
        <v>0.01</v>
      </c>
      <c r="D126" s="60">
        <v>115000</v>
      </c>
      <c r="E126" s="60"/>
      <c r="F126" s="71">
        <f t="shared" si="7"/>
        <v>1380000</v>
      </c>
      <c r="G126" s="49"/>
      <c r="H126" s="71">
        <f t="shared" si="8"/>
        <v>13800</v>
      </c>
      <c r="I126" s="71"/>
      <c r="J126" s="74"/>
    </row>
    <row r="127" spans="1:10" ht="30" customHeight="1" x14ac:dyDescent="0.2">
      <c r="A127" s="77" t="s">
        <v>309</v>
      </c>
      <c r="B127" s="77"/>
      <c r="C127" s="77"/>
      <c r="D127" s="77"/>
      <c r="E127" s="77"/>
      <c r="F127" s="80">
        <f>SUM(F107:G126)</f>
        <v>16200000</v>
      </c>
      <c r="G127" s="77"/>
      <c r="H127" s="78">
        <f>SUM(H107:I126)</f>
        <v>162000</v>
      </c>
      <c r="I127" s="78"/>
      <c r="J127" s="39" t="s">
        <v>311</v>
      </c>
    </row>
    <row r="128" spans="1:10" x14ac:dyDescent="0.25">
      <c r="A128" s="49"/>
      <c r="B128" s="49"/>
      <c r="C128" s="49"/>
      <c r="D128" s="49"/>
      <c r="E128" s="49"/>
      <c r="F128" s="49"/>
      <c r="G128" s="49"/>
      <c r="H128" s="49"/>
      <c r="I128" s="49"/>
      <c r="J128" s="32"/>
    </row>
    <row r="129" spans="1:10" x14ac:dyDescent="0.25">
      <c r="A129" s="55"/>
      <c r="B129" s="55"/>
      <c r="C129" s="55"/>
      <c r="D129" s="55"/>
      <c r="E129" s="55"/>
      <c r="F129" s="55"/>
      <c r="G129" s="55"/>
      <c r="H129" s="55"/>
      <c r="I129" s="55"/>
      <c r="J129" s="32"/>
    </row>
    <row r="130" spans="1:10" ht="15.75" x14ac:dyDescent="0.25">
      <c r="A130" s="75" t="s">
        <v>22</v>
      </c>
      <c r="B130" s="75"/>
      <c r="C130" s="75"/>
      <c r="D130" s="75"/>
      <c r="E130" s="75"/>
      <c r="F130" s="75"/>
      <c r="G130" s="75"/>
      <c r="H130" s="75"/>
      <c r="I130" s="75"/>
      <c r="J130" s="32"/>
    </row>
    <row r="131" spans="1:10" x14ac:dyDescent="0.25">
      <c r="A131" s="79" t="s">
        <v>82</v>
      </c>
      <c r="B131" s="79"/>
      <c r="C131" s="79"/>
      <c r="D131" s="79" t="s">
        <v>81</v>
      </c>
      <c r="E131" s="79"/>
      <c r="F131" s="79" t="s">
        <v>68</v>
      </c>
      <c r="G131" s="79"/>
      <c r="H131" s="79" t="s">
        <v>69</v>
      </c>
      <c r="I131" s="79"/>
      <c r="J131" s="32"/>
    </row>
    <row r="132" spans="1:10" ht="14.45" customHeight="1" x14ac:dyDescent="0.2">
      <c r="A132" s="81" t="s">
        <v>352</v>
      </c>
      <c r="B132" s="81"/>
      <c r="C132" s="81"/>
      <c r="D132" s="60">
        <v>2500000</v>
      </c>
      <c r="E132" s="60"/>
      <c r="F132" s="60">
        <v>3000000</v>
      </c>
      <c r="G132" s="60"/>
      <c r="H132" s="60">
        <v>3500000</v>
      </c>
      <c r="I132" s="60"/>
      <c r="J132" s="73" t="s">
        <v>323</v>
      </c>
    </row>
    <row r="133" spans="1:10" ht="14.45" customHeight="1" x14ac:dyDescent="0.2">
      <c r="A133" s="81"/>
      <c r="B133" s="81"/>
      <c r="C133" s="81"/>
      <c r="D133" s="60"/>
      <c r="E133" s="60"/>
      <c r="F133" s="60"/>
      <c r="G133" s="60"/>
      <c r="H133" s="60"/>
      <c r="I133" s="60"/>
      <c r="J133" s="76"/>
    </row>
    <row r="134" spans="1:10" ht="14.45" customHeight="1" x14ac:dyDescent="0.2">
      <c r="A134" s="81"/>
      <c r="B134" s="81"/>
      <c r="C134" s="81"/>
      <c r="D134" s="60"/>
      <c r="E134" s="60"/>
      <c r="F134" s="60"/>
      <c r="G134" s="60"/>
      <c r="H134" s="60"/>
      <c r="I134" s="60"/>
      <c r="J134" s="76"/>
    </row>
    <row r="135" spans="1:10" ht="14.45" customHeight="1" x14ac:dyDescent="0.2">
      <c r="A135" s="81"/>
      <c r="B135" s="81"/>
      <c r="C135" s="81"/>
      <c r="D135" s="60"/>
      <c r="E135" s="60"/>
      <c r="F135" s="60"/>
      <c r="G135" s="60"/>
      <c r="H135" s="60"/>
      <c r="I135" s="60"/>
      <c r="J135" s="76"/>
    </row>
    <row r="136" spans="1:10" ht="14.45" customHeight="1" x14ac:dyDescent="0.2">
      <c r="A136" s="81"/>
      <c r="B136" s="81"/>
      <c r="C136" s="81"/>
      <c r="D136" s="60"/>
      <c r="E136" s="60"/>
      <c r="F136" s="60"/>
      <c r="G136" s="60"/>
      <c r="H136" s="60"/>
      <c r="I136" s="60"/>
      <c r="J136" s="76"/>
    </row>
    <row r="137" spans="1:10" ht="14.45" customHeight="1" x14ac:dyDescent="0.2">
      <c r="A137" s="81"/>
      <c r="B137" s="81"/>
      <c r="C137" s="81"/>
      <c r="D137" s="60"/>
      <c r="E137" s="60"/>
      <c r="F137" s="60"/>
      <c r="G137" s="60"/>
      <c r="H137" s="60"/>
      <c r="I137" s="60"/>
      <c r="J137" s="74"/>
    </row>
    <row r="138" spans="1:10" ht="30" customHeight="1" x14ac:dyDescent="0.2">
      <c r="A138" s="82" t="s">
        <v>89</v>
      </c>
      <c r="B138" s="82"/>
      <c r="C138" s="82"/>
      <c r="D138" s="83">
        <f>SUM(D132:E137)</f>
        <v>2500000</v>
      </c>
      <c r="E138" s="83"/>
      <c r="F138" s="83">
        <f>SUM(F132:G137)</f>
        <v>3000000</v>
      </c>
      <c r="G138" s="83"/>
      <c r="H138" s="83">
        <f>SUM(H132:I137)</f>
        <v>3500000</v>
      </c>
      <c r="I138" s="83"/>
      <c r="J138" s="39" t="s">
        <v>311</v>
      </c>
    </row>
    <row r="139" spans="1:10" x14ac:dyDescent="0.25">
      <c r="A139" s="49"/>
      <c r="B139" s="49"/>
      <c r="C139" s="49"/>
      <c r="D139" s="49"/>
      <c r="E139" s="49"/>
      <c r="F139" s="49"/>
      <c r="G139" s="49"/>
      <c r="H139" s="49"/>
      <c r="I139" s="49"/>
      <c r="J139" s="32"/>
    </row>
    <row r="140" spans="1:10" x14ac:dyDescent="0.25">
      <c r="A140" s="79" t="s">
        <v>90</v>
      </c>
      <c r="B140" s="79"/>
      <c r="C140" s="79"/>
      <c r="D140" s="79" t="s">
        <v>81</v>
      </c>
      <c r="E140" s="79"/>
      <c r="F140" s="79" t="s">
        <v>68</v>
      </c>
      <c r="G140" s="79"/>
      <c r="H140" s="79" t="s">
        <v>69</v>
      </c>
      <c r="I140" s="79"/>
      <c r="J140" s="32"/>
    </row>
    <row r="141" spans="1:10" ht="14.45" customHeight="1" x14ac:dyDescent="0.2">
      <c r="A141" s="81" t="str">
        <f t="shared" ref="A141:A146" si="9">A132</f>
        <v>All fuel types</v>
      </c>
      <c r="B141" s="81"/>
      <c r="C141" s="81"/>
      <c r="D141" s="60">
        <v>1500000</v>
      </c>
      <c r="E141" s="60"/>
      <c r="F141" s="60">
        <v>1800000</v>
      </c>
      <c r="G141" s="60"/>
      <c r="H141" s="60">
        <v>2000000</v>
      </c>
      <c r="I141" s="60"/>
      <c r="J141" s="73" t="s">
        <v>322</v>
      </c>
    </row>
    <row r="142" spans="1:10" ht="14.45" customHeight="1" x14ac:dyDescent="0.2">
      <c r="A142" s="81">
        <f t="shared" si="9"/>
        <v>0</v>
      </c>
      <c r="B142" s="81"/>
      <c r="C142" s="81"/>
      <c r="D142" s="60"/>
      <c r="E142" s="60"/>
      <c r="F142" s="60"/>
      <c r="G142" s="60"/>
      <c r="H142" s="60"/>
      <c r="I142" s="60"/>
      <c r="J142" s="76"/>
    </row>
    <row r="143" spans="1:10" ht="14.45" customHeight="1" x14ac:dyDescent="0.2">
      <c r="A143" s="81">
        <f t="shared" si="9"/>
        <v>0</v>
      </c>
      <c r="B143" s="81"/>
      <c r="C143" s="81"/>
      <c r="D143" s="60"/>
      <c r="E143" s="60"/>
      <c r="F143" s="60"/>
      <c r="G143" s="60"/>
      <c r="H143" s="60"/>
      <c r="I143" s="60"/>
      <c r="J143" s="76"/>
    </row>
    <row r="144" spans="1:10" ht="14.45" customHeight="1" x14ac:dyDescent="0.2">
      <c r="A144" s="81">
        <f t="shared" si="9"/>
        <v>0</v>
      </c>
      <c r="B144" s="81"/>
      <c r="C144" s="81"/>
      <c r="D144" s="60"/>
      <c r="E144" s="60"/>
      <c r="F144" s="60"/>
      <c r="G144" s="60"/>
      <c r="H144" s="60"/>
      <c r="I144" s="60"/>
      <c r="J144" s="76"/>
    </row>
    <row r="145" spans="1:10" ht="14.45" customHeight="1" x14ac:dyDescent="0.2">
      <c r="A145" s="81">
        <f t="shared" si="9"/>
        <v>0</v>
      </c>
      <c r="B145" s="81"/>
      <c r="C145" s="81"/>
      <c r="D145" s="60"/>
      <c r="E145" s="60"/>
      <c r="F145" s="60"/>
      <c r="G145" s="60"/>
      <c r="H145" s="60"/>
      <c r="I145" s="60"/>
      <c r="J145" s="76"/>
    </row>
    <row r="146" spans="1:10" ht="14.45" customHeight="1" x14ac:dyDescent="0.2">
      <c r="A146" s="81">
        <f t="shared" si="9"/>
        <v>0</v>
      </c>
      <c r="B146" s="81"/>
      <c r="C146" s="81"/>
      <c r="D146" s="60"/>
      <c r="E146" s="60"/>
      <c r="F146" s="60"/>
      <c r="G146" s="60"/>
      <c r="H146" s="60"/>
      <c r="I146" s="60"/>
      <c r="J146" s="74"/>
    </row>
    <row r="147" spans="1:10" ht="30" customHeight="1" x14ac:dyDescent="0.2">
      <c r="A147" s="82" t="s">
        <v>91</v>
      </c>
      <c r="B147" s="82"/>
      <c r="C147" s="82"/>
      <c r="D147" s="83">
        <f>SUM(D141:E146)</f>
        <v>1500000</v>
      </c>
      <c r="E147" s="83"/>
      <c r="F147" s="83">
        <f>SUM(F141:G146)</f>
        <v>1800000</v>
      </c>
      <c r="G147" s="83"/>
      <c r="H147" s="83">
        <f>SUM(H141:I146)</f>
        <v>2000000</v>
      </c>
      <c r="I147" s="83"/>
      <c r="J147" s="39" t="s">
        <v>311</v>
      </c>
    </row>
    <row r="148" spans="1:10" x14ac:dyDescent="0.25">
      <c r="A148" s="49"/>
      <c r="B148" s="49"/>
      <c r="C148" s="49"/>
      <c r="D148" s="49"/>
      <c r="E148" s="49"/>
      <c r="F148" s="49"/>
      <c r="G148" s="49"/>
      <c r="H148" s="49"/>
      <c r="I148" s="49"/>
    </row>
    <row r="149" spans="1:10" ht="30" customHeight="1" x14ac:dyDescent="0.2">
      <c r="A149" s="82" t="s">
        <v>92</v>
      </c>
      <c r="B149" s="82"/>
      <c r="C149" s="82"/>
      <c r="D149" s="83">
        <f>D138-D147</f>
        <v>1000000</v>
      </c>
      <c r="E149" s="83"/>
      <c r="F149" s="83">
        <f>F138-F147</f>
        <v>1200000</v>
      </c>
      <c r="G149" s="83"/>
      <c r="H149" s="83">
        <f>H138-H147</f>
        <v>1500000</v>
      </c>
      <c r="I149" s="83"/>
      <c r="J149" s="39" t="s">
        <v>314</v>
      </c>
    </row>
    <row r="150" spans="1:10" x14ac:dyDescent="0.25">
      <c r="A150" s="49"/>
      <c r="B150" s="49"/>
      <c r="C150" s="49"/>
      <c r="D150" s="49"/>
      <c r="E150" s="49"/>
      <c r="F150" s="49"/>
      <c r="G150" s="49"/>
      <c r="H150" s="49"/>
      <c r="I150" s="49"/>
      <c r="J150" s="32"/>
    </row>
    <row r="151" spans="1:10" x14ac:dyDescent="0.25">
      <c r="A151" s="79" t="s">
        <v>93</v>
      </c>
      <c r="B151" s="79"/>
      <c r="C151" s="79"/>
      <c r="D151" s="79" t="s">
        <v>81</v>
      </c>
      <c r="E151" s="79"/>
      <c r="F151" s="79" t="s">
        <v>68</v>
      </c>
      <c r="G151" s="79"/>
      <c r="H151" s="79" t="s">
        <v>69</v>
      </c>
      <c r="I151" s="79"/>
      <c r="J151" s="32"/>
    </row>
    <row r="152" spans="1:10" ht="14.45" customHeight="1" x14ac:dyDescent="0.2">
      <c r="A152" s="81" t="s">
        <v>345</v>
      </c>
      <c r="B152" s="81"/>
      <c r="C152" s="81"/>
      <c r="D152" s="60">
        <v>300000</v>
      </c>
      <c r="E152" s="60"/>
      <c r="F152" s="60">
        <v>350000</v>
      </c>
      <c r="G152" s="60"/>
      <c r="H152" s="60">
        <v>400000</v>
      </c>
      <c r="I152" s="60"/>
      <c r="J152" s="73" t="s">
        <v>321</v>
      </c>
    </row>
    <row r="153" spans="1:10" ht="14.45" customHeight="1" x14ac:dyDescent="0.2">
      <c r="A153" s="81" t="s">
        <v>346</v>
      </c>
      <c r="B153" s="81"/>
      <c r="C153" s="81"/>
      <c r="D153" s="60">
        <v>100000</v>
      </c>
      <c r="E153" s="60"/>
      <c r="F153" s="60">
        <v>120000</v>
      </c>
      <c r="G153" s="60"/>
      <c r="H153" s="60">
        <v>140000</v>
      </c>
      <c r="I153" s="60"/>
      <c r="J153" s="76"/>
    </row>
    <row r="154" spans="1:10" ht="14.45" customHeight="1" x14ac:dyDescent="0.2">
      <c r="A154" s="81" t="s">
        <v>347</v>
      </c>
      <c r="B154" s="81"/>
      <c r="C154" s="81"/>
      <c r="D154" s="60">
        <v>50000</v>
      </c>
      <c r="E154" s="60"/>
      <c r="F154" s="60">
        <v>60000</v>
      </c>
      <c r="G154" s="60"/>
      <c r="H154" s="60">
        <v>70000</v>
      </c>
      <c r="I154" s="60"/>
      <c r="J154" s="76"/>
    </row>
    <row r="155" spans="1:10" ht="14.45" customHeight="1" x14ac:dyDescent="0.2">
      <c r="A155" s="81" t="s">
        <v>348</v>
      </c>
      <c r="B155" s="81"/>
      <c r="C155" s="81"/>
      <c r="D155" s="60">
        <v>80000</v>
      </c>
      <c r="E155" s="60"/>
      <c r="F155" s="60">
        <v>90000</v>
      </c>
      <c r="G155" s="60"/>
      <c r="H155" s="60">
        <v>100000</v>
      </c>
      <c r="I155" s="60"/>
      <c r="J155" s="76"/>
    </row>
    <row r="156" spans="1:10" ht="14.45" customHeight="1" x14ac:dyDescent="0.2">
      <c r="A156" s="81" t="s">
        <v>349</v>
      </c>
      <c r="B156" s="81"/>
      <c r="C156" s="81"/>
      <c r="D156" s="60">
        <v>40000</v>
      </c>
      <c r="E156" s="60"/>
      <c r="F156" s="60">
        <v>45000</v>
      </c>
      <c r="G156" s="60"/>
      <c r="H156" s="60">
        <v>50000</v>
      </c>
      <c r="I156" s="60"/>
      <c r="J156" s="76"/>
    </row>
    <row r="157" spans="1:10" ht="14.45" customHeight="1" x14ac:dyDescent="0.2">
      <c r="A157" s="81" t="s">
        <v>350</v>
      </c>
      <c r="B157" s="81"/>
      <c r="C157" s="81"/>
      <c r="D157" s="60">
        <v>10000</v>
      </c>
      <c r="E157" s="60"/>
      <c r="F157" s="60">
        <v>12000</v>
      </c>
      <c r="G157" s="60"/>
      <c r="H157" s="60">
        <v>14000</v>
      </c>
      <c r="I157" s="60"/>
      <c r="J157" s="76"/>
    </row>
    <row r="158" spans="1:10" ht="14.45" customHeight="1" x14ac:dyDescent="0.2">
      <c r="A158" s="81" t="s">
        <v>100</v>
      </c>
      <c r="B158" s="81"/>
      <c r="C158" s="81"/>
      <c r="D158" s="60"/>
      <c r="E158" s="60"/>
      <c r="F158" s="60"/>
      <c r="G158" s="60"/>
      <c r="H158" s="60"/>
      <c r="I158" s="60"/>
      <c r="J158" s="76"/>
    </row>
    <row r="159" spans="1:10" ht="14.45" customHeight="1" x14ac:dyDescent="0.2">
      <c r="A159" s="81" t="s">
        <v>101</v>
      </c>
      <c r="B159" s="81"/>
      <c r="C159" s="81"/>
      <c r="D159" s="60"/>
      <c r="E159" s="60"/>
      <c r="F159" s="60"/>
      <c r="G159" s="60"/>
      <c r="H159" s="60"/>
      <c r="I159" s="60"/>
      <c r="J159" s="76"/>
    </row>
    <row r="160" spans="1:10" ht="14.45" customHeight="1" x14ac:dyDescent="0.2">
      <c r="A160" s="81" t="s">
        <v>102</v>
      </c>
      <c r="B160" s="81"/>
      <c r="C160" s="81"/>
      <c r="D160" s="60"/>
      <c r="E160" s="60"/>
      <c r="F160" s="60"/>
      <c r="G160" s="60"/>
      <c r="H160" s="60"/>
      <c r="I160" s="60"/>
      <c r="J160" s="76"/>
    </row>
    <row r="161" spans="1:10" ht="14.45" customHeight="1" x14ac:dyDescent="0.2">
      <c r="A161" s="81" t="s">
        <v>103</v>
      </c>
      <c r="B161" s="81"/>
      <c r="C161" s="81"/>
      <c r="D161" s="60"/>
      <c r="E161" s="60"/>
      <c r="F161" s="60"/>
      <c r="G161" s="60"/>
      <c r="H161" s="60"/>
      <c r="I161" s="60"/>
      <c r="J161" s="76"/>
    </row>
    <row r="162" spans="1:10" ht="14.45" customHeight="1" x14ac:dyDescent="0.2">
      <c r="A162" s="81" t="s">
        <v>104</v>
      </c>
      <c r="B162" s="81"/>
      <c r="C162" s="81"/>
      <c r="D162" s="60"/>
      <c r="E162" s="60"/>
      <c r="F162" s="60"/>
      <c r="G162" s="60"/>
      <c r="H162" s="60"/>
      <c r="I162" s="60"/>
      <c r="J162" s="76"/>
    </row>
    <row r="163" spans="1:10" ht="14.45" customHeight="1" x14ac:dyDescent="0.2">
      <c r="A163" s="81" t="s">
        <v>105</v>
      </c>
      <c r="B163" s="81"/>
      <c r="C163" s="81"/>
      <c r="D163" s="60"/>
      <c r="E163" s="60"/>
      <c r="F163" s="60"/>
      <c r="G163" s="60"/>
      <c r="H163" s="60"/>
      <c r="I163" s="60"/>
      <c r="J163" s="74"/>
    </row>
    <row r="164" spans="1:10" ht="30" customHeight="1" x14ac:dyDescent="0.25">
      <c r="A164" s="82" t="s">
        <v>106</v>
      </c>
      <c r="B164" s="82"/>
      <c r="C164" s="82"/>
      <c r="D164" s="83">
        <f>SUM(D152:E163)</f>
        <v>580000</v>
      </c>
      <c r="E164" s="83"/>
      <c r="F164" s="83">
        <f>SUM(F152:G163)</f>
        <v>677000</v>
      </c>
      <c r="G164" s="83"/>
      <c r="H164" s="83">
        <f>SUM(H152:I163)</f>
        <v>774000</v>
      </c>
      <c r="I164" s="83"/>
      <c r="J164" s="42" t="s">
        <v>315</v>
      </c>
    </row>
    <row r="165" spans="1:10" x14ac:dyDescent="0.25">
      <c r="A165" s="49"/>
      <c r="B165" s="49"/>
      <c r="C165" s="49"/>
      <c r="D165" s="49"/>
      <c r="E165" s="49"/>
      <c r="F165" s="49"/>
      <c r="G165" s="49"/>
      <c r="H165" s="49"/>
      <c r="I165" s="49"/>
    </row>
    <row r="166" spans="1:10" ht="30" customHeight="1" x14ac:dyDescent="0.25">
      <c r="A166" s="82" t="s">
        <v>107</v>
      </c>
      <c r="B166" s="82"/>
      <c r="C166" s="82"/>
      <c r="D166" s="83">
        <f>D149-D164</f>
        <v>420000</v>
      </c>
      <c r="E166" s="83"/>
      <c r="F166" s="83">
        <f t="shared" ref="F166" si="10">F149-F164</f>
        <v>523000</v>
      </c>
      <c r="G166" s="83"/>
      <c r="H166" s="83">
        <f t="shared" ref="H166" si="11">H149-H164</f>
        <v>726000</v>
      </c>
      <c r="I166" s="83"/>
      <c r="J166" s="42" t="s">
        <v>316</v>
      </c>
    </row>
    <row r="167" spans="1:10" x14ac:dyDescent="0.25">
      <c r="A167" s="49"/>
      <c r="B167" s="49"/>
      <c r="C167" s="49"/>
      <c r="D167" s="49"/>
      <c r="E167" s="49"/>
      <c r="F167" s="49"/>
      <c r="G167" s="49"/>
      <c r="H167" s="49"/>
      <c r="I167" s="49"/>
    </row>
    <row r="168" spans="1:10" ht="30" customHeight="1" x14ac:dyDescent="0.25">
      <c r="A168" s="72" t="s">
        <v>108</v>
      </c>
      <c r="B168" s="72"/>
      <c r="C168" s="72"/>
      <c r="D168" s="86">
        <v>100000</v>
      </c>
      <c r="E168" s="86"/>
      <c r="F168" s="86">
        <v>125000</v>
      </c>
      <c r="G168" s="86"/>
      <c r="H168" s="86">
        <v>170000</v>
      </c>
      <c r="I168" s="86"/>
      <c r="J168" s="38" t="s">
        <v>320</v>
      </c>
    </row>
    <row r="169" spans="1:10" x14ac:dyDescent="0.25">
      <c r="A169" s="49"/>
      <c r="B169" s="49"/>
      <c r="C169" s="49"/>
      <c r="D169" s="49"/>
      <c r="E169" s="49"/>
      <c r="F169" s="49"/>
      <c r="G169" s="49"/>
      <c r="H169" s="49"/>
      <c r="I169" s="49"/>
      <c r="J169" s="32"/>
    </row>
    <row r="170" spans="1:10" ht="30" x14ac:dyDescent="0.25">
      <c r="A170" s="72" t="s">
        <v>109</v>
      </c>
      <c r="B170" s="72"/>
      <c r="C170" s="72"/>
      <c r="D170" s="83">
        <f>D166-D168</f>
        <v>320000</v>
      </c>
      <c r="E170" s="83"/>
      <c r="F170" s="83">
        <f t="shared" ref="F170" si="12">F166-F168</f>
        <v>398000</v>
      </c>
      <c r="G170" s="83"/>
      <c r="H170" s="83">
        <f t="shared" ref="H170" si="13">H166-H168</f>
        <v>556000</v>
      </c>
      <c r="I170" s="83"/>
      <c r="J170" s="42" t="s">
        <v>317</v>
      </c>
    </row>
    <row r="171" spans="1:10" ht="28.9" customHeight="1" x14ac:dyDescent="0.2">
      <c r="A171" s="84" t="s">
        <v>110</v>
      </c>
      <c r="B171" s="84"/>
      <c r="C171" s="84"/>
      <c r="D171" s="85">
        <v>0.1</v>
      </c>
      <c r="E171" s="85"/>
      <c r="F171" s="85">
        <v>0.12</v>
      </c>
      <c r="G171" s="85"/>
      <c r="H171" s="85">
        <v>0.14000000000000001</v>
      </c>
      <c r="I171" s="85"/>
      <c r="J171" s="39" t="s">
        <v>319</v>
      </c>
    </row>
    <row r="172" spans="1:10" ht="45" x14ac:dyDescent="0.25">
      <c r="A172" s="72" t="s">
        <v>111</v>
      </c>
      <c r="B172" s="72"/>
      <c r="C172" s="72"/>
      <c r="D172" s="83">
        <f>D170*D171</f>
        <v>32000</v>
      </c>
      <c r="E172" s="83"/>
      <c r="F172" s="83">
        <f>F170*F171</f>
        <v>47760</v>
      </c>
      <c r="G172" s="83"/>
      <c r="H172" s="83">
        <f>H170*H171</f>
        <v>77840.000000000015</v>
      </c>
      <c r="I172" s="83"/>
      <c r="J172" s="42" t="s">
        <v>318</v>
      </c>
    </row>
  </sheetData>
  <sheetProtection algorithmName="SHA-512" hashValue="urnihJUjB4QSp89FrvGItJbGDWk26/56rYYivyXfFfILNx7viE6f5RULh1bE5/3vjZ69sjkiQJJvPD7BCHGEPg==" saltValue="BZdVe6Y0sOwtt9+k0ZHDqQ==" spinCount="100000" sheet="1" selectLockedCells="1"/>
  <mergeCells count="537">
    <mergeCell ref="A171:C171"/>
    <mergeCell ref="D171:E171"/>
    <mergeCell ref="F171:G171"/>
    <mergeCell ref="H171:I171"/>
    <mergeCell ref="A172:C172"/>
    <mergeCell ref="D172:E172"/>
    <mergeCell ref="F172:G172"/>
    <mergeCell ref="H172:I172"/>
    <mergeCell ref="A168:C168"/>
    <mergeCell ref="D168:E168"/>
    <mergeCell ref="F168:G168"/>
    <mergeCell ref="H168:I168"/>
    <mergeCell ref="A169:I169"/>
    <mergeCell ref="A170:C170"/>
    <mergeCell ref="D170:E170"/>
    <mergeCell ref="F170:G170"/>
    <mergeCell ref="H170:I170"/>
    <mergeCell ref="A165:I165"/>
    <mergeCell ref="A166:C166"/>
    <mergeCell ref="D166:E166"/>
    <mergeCell ref="F166:G166"/>
    <mergeCell ref="H166:I166"/>
    <mergeCell ref="A167:I167"/>
    <mergeCell ref="A163:C163"/>
    <mergeCell ref="D163:E163"/>
    <mergeCell ref="F163:G163"/>
    <mergeCell ref="H163:I163"/>
    <mergeCell ref="A164:C164"/>
    <mergeCell ref="D164:E164"/>
    <mergeCell ref="F164:G164"/>
    <mergeCell ref="H164:I164"/>
    <mergeCell ref="H156:I156"/>
    <mergeCell ref="A161:C161"/>
    <mergeCell ref="D161:E161"/>
    <mergeCell ref="F161:G161"/>
    <mergeCell ref="H161:I161"/>
    <mergeCell ref="A162:C162"/>
    <mergeCell ref="D162:E162"/>
    <mergeCell ref="F162:G162"/>
    <mergeCell ref="H162:I162"/>
    <mergeCell ref="A159:C159"/>
    <mergeCell ref="D159:E159"/>
    <mergeCell ref="F159:G159"/>
    <mergeCell ref="H159:I159"/>
    <mergeCell ref="A160:C160"/>
    <mergeCell ref="D160:E160"/>
    <mergeCell ref="F160:G160"/>
    <mergeCell ref="H160:I160"/>
    <mergeCell ref="J152:J163"/>
    <mergeCell ref="A153:C153"/>
    <mergeCell ref="D153:E153"/>
    <mergeCell ref="F153:G153"/>
    <mergeCell ref="H153:I153"/>
    <mergeCell ref="A154:C154"/>
    <mergeCell ref="D154:E154"/>
    <mergeCell ref="F154:G154"/>
    <mergeCell ref="H154:I154"/>
    <mergeCell ref="A155:C155"/>
    <mergeCell ref="A157:C157"/>
    <mergeCell ref="D157:E157"/>
    <mergeCell ref="F157:G157"/>
    <mergeCell ref="H157:I157"/>
    <mergeCell ref="A158:C158"/>
    <mergeCell ref="D158:E158"/>
    <mergeCell ref="F158:G158"/>
    <mergeCell ref="H158:I158"/>
    <mergeCell ref="D155:E155"/>
    <mergeCell ref="F155:G155"/>
    <mergeCell ref="H155:I155"/>
    <mergeCell ref="A156:C156"/>
    <mergeCell ref="D156:E156"/>
    <mergeCell ref="F156:G156"/>
    <mergeCell ref="A151:C151"/>
    <mergeCell ref="D151:E151"/>
    <mergeCell ref="F151:G151"/>
    <mergeCell ref="H151:I151"/>
    <mergeCell ref="A152:C152"/>
    <mergeCell ref="D152:E152"/>
    <mergeCell ref="F152:G152"/>
    <mergeCell ref="H152:I152"/>
    <mergeCell ref="A148:I148"/>
    <mergeCell ref="A149:C149"/>
    <mergeCell ref="D149:E149"/>
    <mergeCell ref="F149:G149"/>
    <mergeCell ref="H149:I149"/>
    <mergeCell ref="A150:I150"/>
    <mergeCell ref="A147:C147"/>
    <mergeCell ref="D147:E147"/>
    <mergeCell ref="F147:G147"/>
    <mergeCell ref="H147:I147"/>
    <mergeCell ref="D144:E144"/>
    <mergeCell ref="F144:G144"/>
    <mergeCell ref="H144:I144"/>
    <mergeCell ref="A145:C145"/>
    <mergeCell ref="D145:E145"/>
    <mergeCell ref="F145:G145"/>
    <mergeCell ref="H145:I145"/>
    <mergeCell ref="J141:J146"/>
    <mergeCell ref="A142:C142"/>
    <mergeCell ref="D142:E142"/>
    <mergeCell ref="F142:G142"/>
    <mergeCell ref="H142:I142"/>
    <mergeCell ref="A143:C143"/>
    <mergeCell ref="D143:E143"/>
    <mergeCell ref="F143:G143"/>
    <mergeCell ref="H143:I143"/>
    <mergeCell ref="A144:C144"/>
    <mergeCell ref="A146:C146"/>
    <mergeCell ref="D146:E146"/>
    <mergeCell ref="F146:G146"/>
    <mergeCell ref="H146:I146"/>
    <mergeCell ref="A139:I139"/>
    <mergeCell ref="A140:C140"/>
    <mergeCell ref="D140:E140"/>
    <mergeCell ref="F140:G140"/>
    <mergeCell ref="H140:I140"/>
    <mergeCell ref="A141:C141"/>
    <mergeCell ref="D141:E141"/>
    <mergeCell ref="F141:G141"/>
    <mergeCell ref="H141:I141"/>
    <mergeCell ref="A138:C138"/>
    <mergeCell ref="D138:E138"/>
    <mergeCell ref="F138:G138"/>
    <mergeCell ref="H138:I138"/>
    <mergeCell ref="D135:E135"/>
    <mergeCell ref="F135:G135"/>
    <mergeCell ref="H135:I135"/>
    <mergeCell ref="A136:C136"/>
    <mergeCell ref="D136:E136"/>
    <mergeCell ref="F136:G136"/>
    <mergeCell ref="H136:I136"/>
    <mergeCell ref="J132:J137"/>
    <mergeCell ref="A133:C133"/>
    <mergeCell ref="D133:E133"/>
    <mergeCell ref="F133:G133"/>
    <mergeCell ref="H133:I133"/>
    <mergeCell ref="A134:C134"/>
    <mergeCell ref="D134:E134"/>
    <mergeCell ref="F134:G134"/>
    <mergeCell ref="H134:I134"/>
    <mergeCell ref="A135:C135"/>
    <mergeCell ref="A137:C137"/>
    <mergeCell ref="D137:E137"/>
    <mergeCell ref="F137:G137"/>
    <mergeCell ref="H137:I137"/>
    <mergeCell ref="A131:C131"/>
    <mergeCell ref="D131:E131"/>
    <mergeCell ref="F131:G131"/>
    <mergeCell ref="H131:I131"/>
    <mergeCell ref="A132:C132"/>
    <mergeCell ref="D132:E132"/>
    <mergeCell ref="F132:G132"/>
    <mergeCell ref="H132:I132"/>
    <mergeCell ref="A127:E127"/>
    <mergeCell ref="F127:G127"/>
    <mergeCell ref="H127:I127"/>
    <mergeCell ref="A128:I128"/>
    <mergeCell ref="A129:I129"/>
    <mergeCell ref="A130:I130"/>
    <mergeCell ref="A125:B125"/>
    <mergeCell ref="D125:E125"/>
    <mergeCell ref="F125:G125"/>
    <mergeCell ref="H125:I125"/>
    <mergeCell ref="A126:B126"/>
    <mergeCell ref="D126:E126"/>
    <mergeCell ref="F126:G126"/>
    <mergeCell ref="H126:I126"/>
    <mergeCell ref="A123:B123"/>
    <mergeCell ref="D123:E123"/>
    <mergeCell ref="F123:G123"/>
    <mergeCell ref="H123:I123"/>
    <mergeCell ref="A124:B124"/>
    <mergeCell ref="D124:E124"/>
    <mergeCell ref="F124:G124"/>
    <mergeCell ref="H124:I124"/>
    <mergeCell ref="A121:B121"/>
    <mergeCell ref="D121:E121"/>
    <mergeCell ref="F121:G121"/>
    <mergeCell ref="H121:I121"/>
    <mergeCell ref="A122:B122"/>
    <mergeCell ref="D122:E122"/>
    <mergeCell ref="F122:G122"/>
    <mergeCell ref="H122:I122"/>
    <mergeCell ref="A119:B119"/>
    <mergeCell ref="D119:E119"/>
    <mergeCell ref="F119:G119"/>
    <mergeCell ref="H119:I119"/>
    <mergeCell ref="A120:B120"/>
    <mergeCell ref="D120:E120"/>
    <mergeCell ref="F120:G120"/>
    <mergeCell ref="H120:I120"/>
    <mergeCell ref="A117:B117"/>
    <mergeCell ref="D117:E117"/>
    <mergeCell ref="F117:G117"/>
    <mergeCell ref="H117:I117"/>
    <mergeCell ref="A118:B118"/>
    <mergeCell ref="D118:E118"/>
    <mergeCell ref="F118:G118"/>
    <mergeCell ref="H118:I118"/>
    <mergeCell ref="A115:B115"/>
    <mergeCell ref="D115:E115"/>
    <mergeCell ref="F115:G115"/>
    <mergeCell ref="H115:I115"/>
    <mergeCell ref="A116:B116"/>
    <mergeCell ref="D116:E116"/>
    <mergeCell ref="F116:G116"/>
    <mergeCell ref="H116:I116"/>
    <mergeCell ref="D113:E113"/>
    <mergeCell ref="F113:G113"/>
    <mergeCell ref="H113:I113"/>
    <mergeCell ref="A114:B114"/>
    <mergeCell ref="D114:E114"/>
    <mergeCell ref="F114:G114"/>
    <mergeCell ref="H114:I114"/>
    <mergeCell ref="A111:B111"/>
    <mergeCell ref="D111:E111"/>
    <mergeCell ref="F111:G111"/>
    <mergeCell ref="H111:I111"/>
    <mergeCell ref="A112:B112"/>
    <mergeCell ref="D112:E112"/>
    <mergeCell ref="F112:G112"/>
    <mergeCell ref="H112:I112"/>
    <mergeCell ref="J107:J126"/>
    <mergeCell ref="A108:B108"/>
    <mergeCell ref="D108:E108"/>
    <mergeCell ref="F108:G108"/>
    <mergeCell ref="H108:I108"/>
    <mergeCell ref="A109:B109"/>
    <mergeCell ref="A103:I103"/>
    <mergeCell ref="A104:I104"/>
    <mergeCell ref="A105:I105"/>
    <mergeCell ref="A106:B106"/>
    <mergeCell ref="D106:E106"/>
    <mergeCell ref="F106:G106"/>
    <mergeCell ref="D109:E109"/>
    <mergeCell ref="F109:G109"/>
    <mergeCell ref="H109:I109"/>
    <mergeCell ref="A110:B110"/>
    <mergeCell ref="D110:E110"/>
    <mergeCell ref="F110:G110"/>
    <mergeCell ref="H110:I110"/>
    <mergeCell ref="A107:B107"/>
    <mergeCell ref="D107:E107"/>
    <mergeCell ref="F107:G107"/>
    <mergeCell ref="H107:I107"/>
    <mergeCell ref="A113:B113"/>
    <mergeCell ref="A101:B101"/>
    <mergeCell ref="D101:E101"/>
    <mergeCell ref="F101:G101"/>
    <mergeCell ref="H101:I101"/>
    <mergeCell ref="A102:E102"/>
    <mergeCell ref="F102:G102"/>
    <mergeCell ref="H102:I102"/>
    <mergeCell ref="A99:B99"/>
    <mergeCell ref="D99:E99"/>
    <mergeCell ref="F99:G99"/>
    <mergeCell ref="H99:I99"/>
    <mergeCell ref="A100:B100"/>
    <mergeCell ref="D100:E100"/>
    <mergeCell ref="F100:G100"/>
    <mergeCell ref="H100:I100"/>
    <mergeCell ref="A97:B97"/>
    <mergeCell ref="D97:E97"/>
    <mergeCell ref="F97:G97"/>
    <mergeCell ref="H97:I97"/>
    <mergeCell ref="A98:B98"/>
    <mergeCell ref="D98:E98"/>
    <mergeCell ref="F98:G98"/>
    <mergeCell ref="H98:I98"/>
    <mergeCell ref="A95:B95"/>
    <mergeCell ref="D95:E95"/>
    <mergeCell ref="F95:G95"/>
    <mergeCell ref="H95:I95"/>
    <mergeCell ref="A96:B96"/>
    <mergeCell ref="D96:E96"/>
    <mergeCell ref="F96:G96"/>
    <mergeCell ref="H96:I96"/>
    <mergeCell ref="A93:B93"/>
    <mergeCell ref="D93:E93"/>
    <mergeCell ref="F93:G93"/>
    <mergeCell ref="H93:I93"/>
    <mergeCell ref="A94:B94"/>
    <mergeCell ref="D94:E94"/>
    <mergeCell ref="F94:G94"/>
    <mergeCell ref="H94:I94"/>
    <mergeCell ref="A91:B91"/>
    <mergeCell ref="D91:E91"/>
    <mergeCell ref="F91:G91"/>
    <mergeCell ref="H91:I91"/>
    <mergeCell ref="A92:B92"/>
    <mergeCell ref="D92:E92"/>
    <mergeCell ref="F92:G92"/>
    <mergeCell ref="H92:I92"/>
    <mergeCell ref="H90:I90"/>
    <mergeCell ref="A87:B87"/>
    <mergeCell ref="D87:E87"/>
    <mergeCell ref="F87:G87"/>
    <mergeCell ref="H87:I87"/>
    <mergeCell ref="A88:B88"/>
    <mergeCell ref="D88:E88"/>
    <mergeCell ref="F88:G88"/>
    <mergeCell ref="H88:I88"/>
    <mergeCell ref="D85:E85"/>
    <mergeCell ref="F85:G85"/>
    <mergeCell ref="H85:I85"/>
    <mergeCell ref="A86:B86"/>
    <mergeCell ref="D86:E86"/>
    <mergeCell ref="F86:G86"/>
    <mergeCell ref="H86:I86"/>
    <mergeCell ref="J82:J101"/>
    <mergeCell ref="A83:B83"/>
    <mergeCell ref="D83:E83"/>
    <mergeCell ref="F83:G83"/>
    <mergeCell ref="H83:I83"/>
    <mergeCell ref="A84:B84"/>
    <mergeCell ref="D84:E84"/>
    <mergeCell ref="F84:G84"/>
    <mergeCell ref="H84:I84"/>
    <mergeCell ref="A85:B85"/>
    <mergeCell ref="A89:B89"/>
    <mergeCell ref="D89:E89"/>
    <mergeCell ref="F89:G89"/>
    <mergeCell ref="H89:I89"/>
    <mergeCell ref="A90:B90"/>
    <mergeCell ref="D90:E90"/>
    <mergeCell ref="F90:G90"/>
    <mergeCell ref="A81:B81"/>
    <mergeCell ref="D81:E81"/>
    <mergeCell ref="F81:G81"/>
    <mergeCell ref="H81:I81"/>
    <mergeCell ref="A82:B82"/>
    <mergeCell ref="D82:E82"/>
    <mergeCell ref="F82:G82"/>
    <mergeCell ref="H82:I82"/>
    <mergeCell ref="A77:E77"/>
    <mergeCell ref="F77:G77"/>
    <mergeCell ref="H77:I77"/>
    <mergeCell ref="A78:I78"/>
    <mergeCell ref="A79:I79"/>
    <mergeCell ref="A80:I80"/>
    <mergeCell ref="A75:B75"/>
    <mergeCell ref="D75:E75"/>
    <mergeCell ref="F75:G75"/>
    <mergeCell ref="H75:I75"/>
    <mergeCell ref="A76:B76"/>
    <mergeCell ref="D76:E76"/>
    <mergeCell ref="F76:G76"/>
    <mergeCell ref="H76:I76"/>
    <mergeCell ref="A73:B73"/>
    <mergeCell ref="D73:E73"/>
    <mergeCell ref="F73:G73"/>
    <mergeCell ref="H73:I73"/>
    <mergeCell ref="A74:B74"/>
    <mergeCell ref="D74:E74"/>
    <mergeCell ref="F74:G74"/>
    <mergeCell ref="H74:I74"/>
    <mergeCell ref="A71:B71"/>
    <mergeCell ref="D71:E71"/>
    <mergeCell ref="F71:G71"/>
    <mergeCell ref="H71:I71"/>
    <mergeCell ref="A72:B72"/>
    <mergeCell ref="D72:E72"/>
    <mergeCell ref="F72:G72"/>
    <mergeCell ref="H72:I72"/>
    <mergeCell ref="A69:B69"/>
    <mergeCell ref="D69:E69"/>
    <mergeCell ref="F69:G69"/>
    <mergeCell ref="H69:I69"/>
    <mergeCell ref="A70:B70"/>
    <mergeCell ref="D70:E70"/>
    <mergeCell ref="F70:G70"/>
    <mergeCell ref="H70:I70"/>
    <mergeCell ref="A67:B67"/>
    <mergeCell ref="D67:E67"/>
    <mergeCell ref="F67:G67"/>
    <mergeCell ref="H67:I67"/>
    <mergeCell ref="A68:B68"/>
    <mergeCell ref="D68:E68"/>
    <mergeCell ref="F68:G68"/>
    <mergeCell ref="H68:I68"/>
    <mergeCell ref="A65:B65"/>
    <mergeCell ref="D65:E65"/>
    <mergeCell ref="F65:G65"/>
    <mergeCell ref="H65:I65"/>
    <mergeCell ref="A66:B66"/>
    <mergeCell ref="D66:E66"/>
    <mergeCell ref="F66:G66"/>
    <mergeCell ref="H66:I66"/>
    <mergeCell ref="F57:G57"/>
    <mergeCell ref="H57:I57"/>
    <mergeCell ref="A63:B63"/>
    <mergeCell ref="D63:E63"/>
    <mergeCell ref="F63:G63"/>
    <mergeCell ref="H63:I63"/>
    <mergeCell ref="A64:B64"/>
    <mergeCell ref="D64:E64"/>
    <mergeCell ref="F64:G64"/>
    <mergeCell ref="H64:I64"/>
    <mergeCell ref="A61:B61"/>
    <mergeCell ref="D61:E61"/>
    <mergeCell ref="F61:G61"/>
    <mergeCell ref="H61:I61"/>
    <mergeCell ref="A62:B62"/>
    <mergeCell ref="D62:E62"/>
    <mergeCell ref="F62:G62"/>
    <mergeCell ref="H62:I62"/>
    <mergeCell ref="J57:J76"/>
    <mergeCell ref="A58:B58"/>
    <mergeCell ref="D58:E58"/>
    <mergeCell ref="F58:G58"/>
    <mergeCell ref="H58:I58"/>
    <mergeCell ref="A59:B59"/>
    <mergeCell ref="A52:G52"/>
    <mergeCell ref="H52:I52"/>
    <mergeCell ref="A53:I53"/>
    <mergeCell ref="A54:I54"/>
    <mergeCell ref="A55:I55"/>
    <mergeCell ref="A56:B56"/>
    <mergeCell ref="D56:E56"/>
    <mergeCell ref="F56:G56"/>
    <mergeCell ref="H56:I56"/>
    <mergeCell ref="D59:E59"/>
    <mergeCell ref="F59:G59"/>
    <mergeCell ref="H59:I59"/>
    <mergeCell ref="A60:B60"/>
    <mergeCell ref="D60:E60"/>
    <mergeCell ref="F60:G60"/>
    <mergeCell ref="H60:I60"/>
    <mergeCell ref="A57:B57"/>
    <mergeCell ref="D57:E57"/>
    <mergeCell ref="A50:D50"/>
    <mergeCell ref="F50:G50"/>
    <mergeCell ref="H50:I50"/>
    <mergeCell ref="A51:D51"/>
    <mergeCell ref="F51:G51"/>
    <mergeCell ref="H51:I51"/>
    <mergeCell ref="A48:D48"/>
    <mergeCell ref="F48:G48"/>
    <mergeCell ref="H48:I48"/>
    <mergeCell ref="A49:D49"/>
    <mergeCell ref="F49:G49"/>
    <mergeCell ref="H49:I49"/>
    <mergeCell ref="A46:D46"/>
    <mergeCell ref="F46:G46"/>
    <mergeCell ref="H46:I46"/>
    <mergeCell ref="A47:D47"/>
    <mergeCell ref="F47:G47"/>
    <mergeCell ref="H47:I47"/>
    <mergeCell ref="A44:D44"/>
    <mergeCell ref="F44:G44"/>
    <mergeCell ref="H44:I44"/>
    <mergeCell ref="A45:D45"/>
    <mergeCell ref="F45:G45"/>
    <mergeCell ref="H45:I45"/>
    <mergeCell ref="A42:D42"/>
    <mergeCell ref="F42:G42"/>
    <mergeCell ref="H42:I42"/>
    <mergeCell ref="A43:D43"/>
    <mergeCell ref="F43:G43"/>
    <mergeCell ref="H43:I43"/>
    <mergeCell ref="A40:D40"/>
    <mergeCell ref="F40:G40"/>
    <mergeCell ref="H40:I40"/>
    <mergeCell ref="A41:D41"/>
    <mergeCell ref="F41:G41"/>
    <mergeCell ref="H41:I41"/>
    <mergeCell ref="H38:I38"/>
    <mergeCell ref="A39:D39"/>
    <mergeCell ref="F39:G39"/>
    <mergeCell ref="H39:I39"/>
    <mergeCell ref="A36:D36"/>
    <mergeCell ref="F36:G36"/>
    <mergeCell ref="H36:I36"/>
    <mergeCell ref="A37:D37"/>
    <mergeCell ref="F37:G37"/>
    <mergeCell ref="H37:I37"/>
    <mergeCell ref="A31:D31"/>
    <mergeCell ref="F31:G31"/>
    <mergeCell ref="H31:I31"/>
    <mergeCell ref="A32:D32"/>
    <mergeCell ref="F32:G32"/>
    <mergeCell ref="H32:I32"/>
    <mergeCell ref="A26:I26"/>
    <mergeCell ref="A27:F27"/>
    <mergeCell ref="J27:J28"/>
    <mergeCell ref="A28:I28"/>
    <mergeCell ref="A29:I29"/>
    <mergeCell ref="A30:I30"/>
    <mergeCell ref="J32:J51"/>
    <mergeCell ref="A33:D33"/>
    <mergeCell ref="F33:G33"/>
    <mergeCell ref="H33:I33"/>
    <mergeCell ref="A34:D34"/>
    <mergeCell ref="F34:G34"/>
    <mergeCell ref="H34:I34"/>
    <mergeCell ref="A35:D35"/>
    <mergeCell ref="F35:G35"/>
    <mergeCell ref="H35:I35"/>
    <mergeCell ref="A38:D38"/>
    <mergeCell ref="F38:G38"/>
    <mergeCell ref="A19:F19"/>
    <mergeCell ref="J19:J25"/>
    <mergeCell ref="A20:F20"/>
    <mergeCell ref="A21:F21"/>
    <mergeCell ref="A22:F22"/>
    <mergeCell ref="A23:F23"/>
    <mergeCell ref="A24:F24"/>
    <mergeCell ref="A25:F25"/>
    <mergeCell ref="A14:G14"/>
    <mergeCell ref="H14:I14"/>
    <mergeCell ref="A15:I15"/>
    <mergeCell ref="A16:I16"/>
    <mergeCell ref="A17:I17"/>
    <mergeCell ref="A18:F18"/>
    <mergeCell ref="J6:J14"/>
    <mergeCell ref="A12:G12"/>
    <mergeCell ref="H12:I12"/>
    <mergeCell ref="A13:G13"/>
    <mergeCell ref="H13:I13"/>
    <mergeCell ref="A6:G6"/>
    <mergeCell ref="H6:I6"/>
    <mergeCell ref="A7:G7"/>
    <mergeCell ref="H7:I7"/>
    <mergeCell ref="A8:G8"/>
    <mergeCell ref="H8:I8"/>
    <mergeCell ref="A9:G9"/>
    <mergeCell ref="H9:I9"/>
    <mergeCell ref="A10:G10"/>
    <mergeCell ref="A1:I1"/>
    <mergeCell ref="A2:I2"/>
    <mergeCell ref="A3:H3"/>
    <mergeCell ref="A4:B4"/>
    <mergeCell ref="C4:I4"/>
    <mergeCell ref="A5:I5"/>
    <mergeCell ref="H10:I10"/>
    <mergeCell ref="A11:G11"/>
    <mergeCell ref="H11:I11"/>
  </mergeCells>
  <dataValidations count="1">
    <dataValidation type="list" allowBlank="1" showInputMessage="1" showErrorMessage="1" sqref="I3" xr:uid="{DE0EF513-B3ED-4A06-BDE0-0611D78F73BC}">
      <formula1>"Y,N"</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_______________________________&amp;R&amp;"Arial Nova Cond,Regular"&amp;1#&amp;10&amp;K000000Confidential
Page &amp;P of &amp;N</oddFooter>
  </headerFooter>
  <rowBreaks count="6" manualBreakCount="6">
    <brk id="29" max="8" man="1"/>
    <brk id="54" max="16383" man="1"/>
    <brk id="78" max="16383" man="1"/>
    <brk id="103" max="16383" man="1"/>
    <brk id="128" max="16383" man="1"/>
    <brk id="1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43C1-1244-484A-8B33-708E94914545}">
  <sheetPr codeName="Sheet2"/>
  <dimension ref="A1:J26"/>
  <sheetViews>
    <sheetView zoomScaleNormal="100" workbookViewId="0">
      <selection activeCell="E2" sqref="E2:I2"/>
    </sheetView>
  </sheetViews>
  <sheetFormatPr defaultColWidth="8.85546875" defaultRowHeight="15" x14ac:dyDescent="0.25"/>
  <cols>
    <col min="1" max="3" width="8.85546875" style="1"/>
    <col min="4" max="9" width="9.140625" style="1" bestFit="1" customWidth="1"/>
    <col min="10" max="10" width="51.7109375" style="31" customWidth="1"/>
    <col min="11" max="16384" width="8.85546875" style="1"/>
  </cols>
  <sheetData>
    <row r="1" spans="1:10" ht="31.15" customHeight="1" x14ac:dyDescent="0.2">
      <c r="A1" s="106" t="s">
        <v>112</v>
      </c>
      <c r="B1" s="106"/>
      <c r="C1" s="106"/>
      <c r="D1" s="106"/>
      <c r="E1" s="106"/>
      <c r="F1" s="106"/>
      <c r="G1" s="106"/>
      <c r="H1" s="106"/>
      <c r="I1" s="106"/>
      <c r="J1" s="30" t="s">
        <v>306</v>
      </c>
    </row>
    <row r="2" spans="1:10" x14ac:dyDescent="0.25">
      <c r="A2" s="49" t="s">
        <v>118</v>
      </c>
      <c r="B2" s="49"/>
      <c r="C2" s="49"/>
      <c r="D2" s="49"/>
      <c r="E2" s="111"/>
      <c r="F2" s="112"/>
      <c r="G2" s="112"/>
      <c r="H2" s="112"/>
      <c r="I2" s="113"/>
      <c r="J2" s="31" t="s">
        <v>331</v>
      </c>
    </row>
    <row r="3" spans="1:10" ht="14.25" x14ac:dyDescent="0.2">
      <c r="A3" s="49" t="s">
        <v>119</v>
      </c>
      <c r="B3" s="49"/>
      <c r="C3" s="110"/>
      <c r="D3" s="108"/>
      <c r="E3" s="108"/>
      <c r="F3" s="108"/>
      <c r="G3" s="108"/>
      <c r="H3" s="108"/>
      <c r="I3" s="109"/>
      <c r="J3" s="87" t="s">
        <v>332</v>
      </c>
    </row>
    <row r="4" spans="1:10" ht="14.25" x14ac:dyDescent="0.2">
      <c r="A4" s="49" t="s">
        <v>120</v>
      </c>
      <c r="B4" s="49"/>
      <c r="C4" s="107"/>
      <c r="D4" s="108"/>
      <c r="E4" s="108"/>
      <c r="F4" s="108"/>
      <c r="G4" s="108"/>
      <c r="H4" s="108"/>
      <c r="I4" s="109"/>
      <c r="J4" s="87"/>
    </row>
    <row r="5" spans="1:10" x14ac:dyDescent="0.25">
      <c r="A5" s="49" t="s">
        <v>121</v>
      </c>
      <c r="B5" s="49"/>
      <c r="C5" s="107"/>
      <c r="D5" s="108"/>
      <c r="E5" s="108"/>
      <c r="F5" s="108"/>
      <c r="G5" s="108"/>
      <c r="H5" s="108"/>
      <c r="I5" s="109"/>
      <c r="J5" s="31" t="s">
        <v>333</v>
      </c>
    </row>
    <row r="6" spans="1:10" x14ac:dyDescent="0.25">
      <c r="A6" s="49" t="s">
        <v>122</v>
      </c>
      <c r="B6" s="49"/>
      <c r="C6" s="49"/>
      <c r="D6" s="49"/>
      <c r="E6" s="114"/>
      <c r="F6" s="107"/>
      <c r="G6" s="108"/>
      <c r="H6" s="108"/>
      <c r="I6" s="109"/>
      <c r="J6" s="31" t="s">
        <v>334</v>
      </c>
    </row>
    <row r="7" spans="1:10" x14ac:dyDescent="0.25">
      <c r="A7" s="49" t="s">
        <v>113</v>
      </c>
      <c r="B7" s="49"/>
      <c r="C7" s="49"/>
      <c r="D7" s="49"/>
      <c r="E7" s="49"/>
      <c r="F7" s="49"/>
      <c r="G7" s="49"/>
      <c r="H7" s="49"/>
      <c r="I7" s="23" t="str">
        <f>'OR Tambo'!I3</f>
        <v>Y</v>
      </c>
      <c r="J7" s="31" t="s">
        <v>304</v>
      </c>
    </row>
    <row r="8" spans="1:10" x14ac:dyDescent="0.25">
      <c r="A8" s="49" t="s">
        <v>114</v>
      </c>
      <c r="B8" s="49"/>
      <c r="C8" s="49"/>
      <c r="D8" s="49"/>
      <c r="E8" s="49"/>
      <c r="F8" s="49"/>
      <c r="G8" s="49"/>
      <c r="H8" s="49"/>
      <c r="I8" s="24" t="str">
        <f>'Bram Fischer'!I3</f>
        <v>N</v>
      </c>
      <c r="J8" s="31" t="s">
        <v>304</v>
      </c>
    </row>
    <row r="9" spans="1:10" x14ac:dyDescent="0.25">
      <c r="A9" s="49" t="s">
        <v>115</v>
      </c>
      <c r="B9" s="49"/>
      <c r="C9" s="49"/>
      <c r="D9" s="49"/>
      <c r="E9" s="49"/>
      <c r="F9" s="49"/>
      <c r="G9" s="49"/>
      <c r="H9" s="49"/>
      <c r="I9" s="25" t="str">
        <f>George!I3</f>
        <v>N</v>
      </c>
      <c r="J9" s="31" t="s">
        <v>304</v>
      </c>
    </row>
    <row r="10" spans="1:10" thickBot="1" x14ac:dyDescent="0.25">
      <c r="A10" s="54"/>
      <c r="B10" s="54"/>
      <c r="C10" s="54"/>
      <c r="D10" s="54"/>
      <c r="E10" s="54"/>
      <c r="F10" s="54"/>
      <c r="G10" s="54"/>
      <c r="H10" s="54"/>
      <c r="I10" s="54"/>
      <c r="J10" s="88" t="s">
        <v>305</v>
      </c>
    </row>
    <row r="11" spans="1:10" ht="14.45" customHeight="1" x14ac:dyDescent="0.2">
      <c r="A11" s="120"/>
      <c r="B11" s="117"/>
      <c r="C11" s="117"/>
      <c r="D11" s="119" t="s">
        <v>288</v>
      </c>
      <c r="E11" s="119"/>
      <c r="F11" s="117" t="s">
        <v>289</v>
      </c>
      <c r="G11" s="117"/>
      <c r="H11" s="117" t="s">
        <v>290</v>
      </c>
      <c r="I11" s="118"/>
      <c r="J11" s="88"/>
    </row>
    <row r="12" spans="1:10" ht="14.45" customHeight="1" x14ac:dyDescent="0.2">
      <c r="A12" s="89" t="s">
        <v>47</v>
      </c>
      <c r="B12" s="90"/>
      <c r="C12" s="91"/>
      <c r="D12" s="115">
        <f>'OR Tambo'!H6</f>
        <v>0</v>
      </c>
      <c r="E12" s="115"/>
      <c r="F12" s="115">
        <f>'Bram Fischer'!H5</f>
        <v>0</v>
      </c>
      <c r="G12" s="115"/>
      <c r="H12" s="115">
        <f>George!H5</f>
        <v>0</v>
      </c>
      <c r="I12" s="116"/>
      <c r="J12" s="88"/>
    </row>
    <row r="13" spans="1:10" ht="14.45" customHeight="1" x14ac:dyDescent="0.2">
      <c r="A13" s="89" t="s">
        <v>281</v>
      </c>
      <c r="B13" s="90"/>
      <c r="C13" s="91"/>
      <c r="D13" s="121">
        <f>'OR Tambo'!H10</f>
        <v>0</v>
      </c>
      <c r="E13" s="121"/>
      <c r="F13" s="121">
        <f>'Bram Fischer'!H9</f>
        <v>0</v>
      </c>
      <c r="G13" s="121"/>
      <c r="H13" s="121">
        <f>George!H9</f>
        <v>0</v>
      </c>
      <c r="I13" s="122"/>
      <c r="J13" s="88"/>
    </row>
    <row r="14" spans="1:10" ht="14.45" customHeight="1" x14ac:dyDescent="0.2">
      <c r="A14" s="89" t="s">
        <v>284</v>
      </c>
      <c r="B14" s="90"/>
      <c r="C14" s="91"/>
      <c r="D14" s="121">
        <f>'OR Tambo'!H14</f>
        <v>0</v>
      </c>
      <c r="E14" s="121"/>
      <c r="F14" s="121">
        <f>'Bram Fischer'!H13</f>
        <v>0</v>
      </c>
      <c r="G14" s="121"/>
      <c r="H14" s="121">
        <f>George!H13</f>
        <v>0</v>
      </c>
      <c r="I14" s="122"/>
      <c r="J14" s="88"/>
    </row>
    <row r="15" spans="1:10" ht="14.45" customHeight="1" x14ac:dyDescent="0.2">
      <c r="A15" s="89" t="s">
        <v>294</v>
      </c>
      <c r="B15" s="90"/>
      <c r="C15" s="91"/>
      <c r="D15" s="98">
        <f>'OR Tambo'!H52</f>
        <v>0</v>
      </c>
      <c r="E15" s="98"/>
      <c r="F15" s="98">
        <f>SUM('Bram Fischer'!H31:I50)</f>
        <v>0</v>
      </c>
      <c r="G15" s="98"/>
      <c r="H15" s="98">
        <f>SUM(George!H31:I50)</f>
        <v>0</v>
      </c>
      <c r="I15" s="99"/>
      <c r="J15" s="88"/>
    </row>
    <row r="16" spans="1:10" ht="14.45" customHeight="1" x14ac:dyDescent="0.2">
      <c r="A16" s="89" t="s">
        <v>295</v>
      </c>
      <c r="B16" s="90"/>
      <c r="C16" s="91"/>
      <c r="D16" s="98">
        <f>'OR Tambo'!F77</f>
        <v>0</v>
      </c>
      <c r="E16" s="98"/>
      <c r="F16" s="98">
        <f>SUM('Bram Fischer'!H55:I74)</f>
        <v>0</v>
      </c>
      <c r="G16" s="98"/>
      <c r="H16" s="98">
        <f>SUM(George!H55:I74)</f>
        <v>0</v>
      </c>
      <c r="I16" s="99"/>
      <c r="J16" s="88"/>
    </row>
    <row r="17" spans="1:10" ht="14.45" customHeight="1" x14ac:dyDescent="0.2">
      <c r="A17" s="89" t="s">
        <v>310</v>
      </c>
      <c r="B17" s="90"/>
      <c r="C17" s="91"/>
      <c r="D17" s="92">
        <f>'OR Tambo'!H77</f>
        <v>0</v>
      </c>
      <c r="E17" s="93"/>
      <c r="F17" s="92"/>
      <c r="G17" s="93"/>
      <c r="H17" s="92"/>
      <c r="I17" s="94"/>
      <c r="J17" s="88"/>
    </row>
    <row r="18" spans="1:10" ht="27.6" customHeight="1" x14ac:dyDescent="0.2">
      <c r="A18" s="95" t="s">
        <v>296</v>
      </c>
      <c r="B18" s="96"/>
      <c r="C18" s="97"/>
      <c r="D18" s="98">
        <f>'OR Tambo'!F102</f>
        <v>0</v>
      </c>
      <c r="E18" s="98"/>
      <c r="F18" s="98">
        <f>SUM('Bram Fischer'!H79:I98)</f>
        <v>0</v>
      </c>
      <c r="G18" s="98"/>
      <c r="H18" s="98">
        <f>SUM(George!H79:I98)</f>
        <v>0</v>
      </c>
      <c r="I18" s="99"/>
      <c r="J18" s="88"/>
    </row>
    <row r="19" spans="1:10" ht="27.6" customHeight="1" x14ac:dyDescent="0.2">
      <c r="A19" s="95" t="s">
        <v>312</v>
      </c>
      <c r="B19" s="96"/>
      <c r="C19" s="97"/>
      <c r="D19" s="98">
        <f>'OR Tambo'!H102</f>
        <v>0</v>
      </c>
      <c r="E19" s="98"/>
      <c r="F19" s="98">
        <f>SUM('Bram Fischer'!H80:I99)</f>
        <v>0</v>
      </c>
      <c r="G19" s="98"/>
      <c r="H19" s="98">
        <f>SUM(George!H80:I99)</f>
        <v>0</v>
      </c>
      <c r="I19" s="99"/>
      <c r="J19" s="88"/>
    </row>
    <row r="20" spans="1:10" ht="27.6" customHeight="1" x14ac:dyDescent="0.2">
      <c r="A20" s="95" t="s">
        <v>297</v>
      </c>
      <c r="B20" s="96"/>
      <c r="C20" s="97"/>
      <c r="D20" s="98">
        <f>'OR Tambo'!F127</f>
        <v>0</v>
      </c>
      <c r="E20" s="98"/>
      <c r="F20" s="98">
        <f>SUM('Bram Fischer'!H103:I122)</f>
        <v>0</v>
      </c>
      <c r="G20" s="98"/>
      <c r="H20" s="98">
        <f>SUM(George!H103:I122)</f>
        <v>0</v>
      </c>
      <c r="I20" s="99"/>
      <c r="J20" s="88"/>
    </row>
    <row r="21" spans="1:10" ht="27.6" customHeight="1" x14ac:dyDescent="0.2">
      <c r="A21" s="95" t="s">
        <v>313</v>
      </c>
      <c r="B21" s="96"/>
      <c r="C21" s="97"/>
      <c r="D21" s="98">
        <f>'OR Tambo'!H127</f>
        <v>0</v>
      </c>
      <c r="E21" s="98"/>
      <c r="F21" s="98">
        <f>SUM('Bram Fischer'!H104:I123)</f>
        <v>0</v>
      </c>
      <c r="G21" s="98"/>
      <c r="H21" s="98">
        <f>SUM(George!H104:I123)</f>
        <v>0</v>
      </c>
      <c r="I21" s="99"/>
      <c r="J21" s="88"/>
    </row>
    <row r="22" spans="1:10" ht="27.6" customHeight="1" x14ac:dyDescent="0.2">
      <c r="A22" s="95" t="s">
        <v>298</v>
      </c>
      <c r="B22" s="96"/>
      <c r="C22" s="97"/>
      <c r="D22" s="98">
        <f>SUM('OR Tambo'!D149:I149)</f>
        <v>0</v>
      </c>
      <c r="E22" s="98"/>
      <c r="F22" s="98">
        <f>SUM('Bram Fischer'!D144:I144)</f>
        <v>0</v>
      </c>
      <c r="G22" s="98"/>
      <c r="H22" s="98">
        <f>SUM(George!D144:I144)</f>
        <v>0</v>
      </c>
      <c r="I22" s="99"/>
      <c r="J22" s="88"/>
    </row>
    <row r="23" spans="1:10" ht="27.6" customHeight="1" x14ac:dyDescent="0.2">
      <c r="A23" s="95" t="s">
        <v>299</v>
      </c>
      <c r="B23" s="96"/>
      <c r="C23" s="97"/>
      <c r="D23" s="98">
        <f>SUM('OR Tambo'!D170:I170)</f>
        <v>0</v>
      </c>
      <c r="E23" s="98"/>
      <c r="F23" s="98">
        <f>SUM('Bram Fischer'!D165:I165)</f>
        <v>0</v>
      </c>
      <c r="G23" s="98"/>
      <c r="H23" s="98">
        <f>SUM(George!D165:I165)</f>
        <v>0</v>
      </c>
      <c r="I23" s="99"/>
      <c r="J23" s="88"/>
    </row>
    <row r="24" spans="1:10" ht="27.6" customHeight="1" x14ac:dyDescent="0.2">
      <c r="A24" s="95" t="s">
        <v>300</v>
      </c>
      <c r="B24" s="96"/>
      <c r="C24" s="97"/>
      <c r="D24" s="98">
        <f>SUM('OR Tambo'!D172:I172)</f>
        <v>0</v>
      </c>
      <c r="E24" s="98"/>
      <c r="F24" s="98">
        <f>SUM('Bram Fischer'!D167:I167)</f>
        <v>0</v>
      </c>
      <c r="G24" s="98"/>
      <c r="H24" s="98">
        <f>SUM(George!D167:I167)</f>
        <v>0</v>
      </c>
      <c r="I24" s="99"/>
      <c r="J24" s="88"/>
    </row>
    <row r="25" spans="1:10" ht="14.45" customHeight="1" x14ac:dyDescent="0.2">
      <c r="A25" s="100" t="s">
        <v>287</v>
      </c>
      <c r="B25" s="101"/>
      <c r="C25" s="102"/>
      <c r="D25" s="26" t="s">
        <v>291</v>
      </c>
      <c r="E25" s="26" t="s">
        <v>292</v>
      </c>
      <c r="F25" s="26" t="s">
        <v>291</v>
      </c>
      <c r="G25" s="26" t="s">
        <v>292</v>
      </c>
      <c r="H25" s="26" t="s">
        <v>291</v>
      </c>
      <c r="I25" s="27" t="s">
        <v>292</v>
      </c>
      <c r="J25" s="88"/>
    </row>
    <row r="26" spans="1:10" ht="15" customHeight="1" thickBot="1" x14ac:dyDescent="0.25">
      <c r="A26" s="103"/>
      <c r="B26" s="104"/>
      <c r="C26" s="105"/>
      <c r="D26" s="28">
        <f>'OR Tambo'!G27</f>
        <v>0</v>
      </c>
      <c r="E26" s="28">
        <f>'OR Tambo'!H27</f>
        <v>0</v>
      </c>
      <c r="F26" s="28">
        <f>'Bram Fischer'!G26</f>
        <v>0</v>
      </c>
      <c r="G26" s="28">
        <f>'Bram Fischer'!H26</f>
        <v>0</v>
      </c>
      <c r="H26" s="28">
        <f>George!G26</f>
        <v>0</v>
      </c>
      <c r="I26" s="29">
        <f>George!H26</f>
        <v>0</v>
      </c>
      <c r="J26" s="88"/>
    </row>
  </sheetData>
  <sheetProtection algorithmName="SHA-512" hashValue="eMPkoKHMC8RbDE70+yn8af4rzobaU3c9dUUPM+giO85g/M6aiJO6QWwg4spmm0W8CIctrSCj16wGy0OkR9hjiw==" saltValue="RJVSrPYPxlyZLPWHdCYgdg==" spinCount="100000" sheet="1" objects="1" scenarios="1" selectLockedCells="1"/>
  <mergeCells count="74">
    <mergeCell ref="F23:G23"/>
    <mergeCell ref="H23:I23"/>
    <mergeCell ref="A24:C24"/>
    <mergeCell ref="D24:E24"/>
    <mergeCell ref="F24:G24"/>
    <mergeCell ref="H24:I24"/>
    <mergeCell ref="A23:C23"/>
    <mergeCell ref="D23:E23"/>
    <mergeCell ref="F20:G20"/>
    <mergeCell ref="H20:I20"/>
    <mergeCell ref="A22:C22"/>
    <mergeCell ref="D22:E22"/>
    <mergeCell ref="F22:G22"/>
    <mergeCell ref="H22:I22"/>
    <mergeCell ref="A20:C20"/>
    <mergeCell ref="D20:E20"/>
    <mergeCell ref="A10:I10"/>
    <mergeCell ref="A11:C11"/>
    <mergeCell ref="F15:G15"/>
    <mergeCell ref="H15:I15"/>
    <mergeCell ref="A15:C15"/>
    <mergeCell ref="F13:G13"/>
    <mergeCell ref="F14:G14"/>
    <mergeCell ref="H13:I13"/>
    <mergeCell ref="H14:I14"/>
    <mergeCell ref="A12:C12"/>
    <mergeCell ref="A13:C13"/>
    <mergeCell ref="A14:C14"/>
    <mergeCell ref="D13:E13"/>
    <mergeCell ref="D14:E14"/>
    <mergeCell ref="D15:E15"/>
    <mergeCell ref="D12:E12"/>
    <mergeCell ref="A16:C16"/>
    <mergeCell ref="D16:E16"/>
    <mergeCell ref="F16:G16"/>
    <mergeCell ref="H16:I16"/>
    <mergeCell ref="A18:C18"/>
    <mergeCell ref="D18:E18"/>
    <mergeCell ref="F18:G18"/>
    <mergeCell ref="H18:I18"/>
    <mergeCell ref="F12:G12"/>
    <mergeCell ref="H12:I12"/>
    <mergeCell ref="H11:I11"/>
    <mergeCell ref="F11:G11"/>
    <mergeCell ref="D11:E11"/>
    <mergeCell ref="A1:I1"/>
    <mergeCell ref="A7:H7"/>
    <mergeCell ref="A8:H8"/>
    <mergeCell ref="F6:I6"/>
    <mergeCell ref="A4:B4"/>
    <mergeCell ref="C4:I4"/>
    <mergeCell ref="A5:B5"/>
    <mergeCell ref="C5:I5"/>
    <mergeCell ref="A3:B3"/>
    <mergeCell ref="C3:I3"/>
    <mergeCell ref="A2:D2"/>
    <mergeCell ref="E2:I2"/>
    <mergeCell ref="A6:E6"/>
    <mergeCell ref="J3:J4"/>
    <mergeCell ref="J10:J26"/>
    <mergeCell ref="A17:C17"/>
    <mergeCell ref="D17:E17"/>
    <mergeCell ref="F17:G17"/>
    <mergeCell ref="H17:I17"/>
    <mergeCell ref="A19:C19"/>
    <mergeCell ref="D19:E19"/>
    <mergeCell ref="F19:G19"/>
    <mergeCell ref="H19:I19"/>
    <mergeCell ref="A21:C21"/>
    <mergeCell ref="D21:E21"/>
    <mergeCell ref="F21:G21"/>
    <mergeCell ref="H21:I21"/>
    <mergeCell ref="A9:H9"/>
    <mergeCell ref="A25:C26"/>
  </mergeCells>
  <phoneticPr fontId="2" type="noConversion"/>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_______________________________&amp;R&amp;1#&amp;"Arial Nova Cond,Regular"&amp;10&amp;K000000Confidential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550A-B8C8-46E4-9E99-8D5864C2C2B9}">
  <sheetPr codeName="Sheet3"/>
  <dimension ref="A1:M172"/>
  <sheetViews>
    <sheetView zoomScaleNormal="100" workbookViewId="0">
      <pane ySplit="2" topLeftCell="A3" activePane="bottomLeft" state="frozen"/>
      <selection pane="bottomLeft" activeCell="G19" sqref="G19"/>
    </sheetView>
  </sheetViews>
  <sheetFormatPr defaultColWidth="8.85546875" defaultRowHeight="15" x14ac:dyDescent="0.25"/>
  <cols>
    <col min="1" max="4" width="8.85546875" style="43"/>
    <col min="5" max="5" width="9.28515625" style="43" customWidth="1"/>
    <col min="6" max="6" width="8.85546875" style="43"/>
    <col min="7" max="8" width="9.7109375" style="43" bestFit="1" customWidth="1"/>
    <col min="9" max="9" width="8.85546875" style="43"/>
    <col min="10" max="10" width="51.7109375" style="31" customWidth="1"/>
    <col min="11" max="13" width="8.85546875" style="34"/>
    <col min="14" max="16384" width="8.85546875" style="1"/>
  </cols>
  <sheetData>
    <row r="1" spans="1:10" x14ac:dyDescent="0.2">
      <c r="A1" s="55"/>
      <c r="B1" s="55"/>
      <c r="C1" s="55"/>
      <c r="D1" s="55"/>
      <c r="E1" s="55"/>
      <c r="F1" s="55"/>
      <c r="G1" s="55"/>
      <c r="H1" s="55"/>
      <c r="I1" s="55"/>
      <c r="J1" s="30" t="s">
        <v>306</v>
      </c>
    </row>
    <row r="2" spans="1:10" ht="60" customHeight="1" x14ac:dyDescent="0.2">
      <c r="A2" s="56" t="str">
        <f>"The information for submitting a bid for 
OR Tambo Airport Service Station with Convenient Store Operations for "&amp;CHAR(10)&amp;Summary!E2</f>
        <v xml:space="preserve">The information for submitting a bid for 
OR Tambo Airport Service Station with Convenient Store Operations for 
</v>
      </c>
      <c r="B2" s="56"/>
      <c r="C2" s="56"/>
      <c r="D2" s="56"/>
      <c r="E2" s="56"/>
      <c r="F2" s="56"/>
      <c r="G2" s="56"/>
      <c r="H2" s="56"/>
      <c r="I2" s="56"/>
      <c r="J2" s="39" t="s">
        <v>307</v>
      </c>
    </row>
    <row r="3" spans="1:10" x14ac:dyDescent="0.25">
      <c r="A3" s="49" t="s">
        <v>44</v>
      </c>
      <c r="B3" s="49"/>
      <c r="C3" s="49"/>
      <c r="D3" s="49"/>
      <c r="E3" s="49"/>
      <c r="F3" s="49"/>
      <c r="G3" s="49"/>
      <c r="H3" s="49"/>
      <c r="I3" s="44" t="s">
        <v>125</v>
      </c>
      <c r="J3" s="38" t="s">
        <v>330</v>
      </c>
    </row>
    <row r="4" spans="1:10" x14ac:dyDescent="0.25">
      <c r="A4" s="49" t="s">
        <v>46</v>
      </c>
      <c r="B4" s="49"/>
      <c r="C4" s="57">
        <f>Summary!E2</f>
        <v>0</v>
      </c>
      <c r="D4" s="57"/>
      <c r="E4" s="57"/>
      <c r="F4" s="57"/>
      <c r="G4" s="57"/>
      <c r="H4" s="57"/>
      <c r="I4" s="57"/>
      <c r="J4" s="38" t="s">
        <v>304</v>
      </c>
    </row>
    <row r="5" spans="1:10" x14ac:dyDescent="0.25">
      <c r="A5" s="49"/>
      <c r="B5" s="49"/>
      <c r="C5" s="49"/>
      <c r="D5" s="49"/>
      <c r="E5" s="49"/>
      <c r="F5" s="49"/>
      <c r="G5" s="49"/>
      <c r="H5" s="49"/>
      <c r="I5" s="49"/>
      <c r="J5" s="32"/>
    </row>
    <row r="6" spans="1:10" ht="14.45" customHeight="1" x14ac:dyDescent="0.2">
      <c r="A6" s="49" t="s">
        <v>47</v>
      </c>
      <c r="B6" s="49"/>
      <c r="C6" s="49"/>
      <c r="D6" s="49"/>
      <c r="E6" s="49"/>
      <c r="F6" s="49"/>
      <c r="G6" s="49"/>
      <c r="H6" s="60">
        <v>0</v>
      </c>
      <c r="I6" s="60"/>
      <c r="J6" s="68" t="s">
        <v>329</v>
      </c>
    </row>
    <row r="7" spans="1:10" ht="14.45" customHeight="1" x14ac:dyDescent="0.2">
      <c r="A7" s="49" t="s">
        <v>48</v>
      </c>
      <c r="B7" s="49"/>
      <c r="C7" s="49"/>
      <c r="D7" s="49"/>
      <c r="E7" s="49"/>
      <c r="F7" s="49"/>
      <c r="G7" s="49"/>
      <c r="H7" s="58">
        <v>0</v>
      </c>
      <c r="I7" s="58"/>
      <c r="J7" s="69"/>
    </row>
    <row r="8" spans="1:10" ht="14.45" customHeight="1" x14ac:dyDescent="0.2">
      <c r="A8" s="49" t="s">
        <v>49</v>
      </c>
      <c r="B8" s="49"/>
      <c r="C8" s="49"/>
      <c r="D8" s="49"/>
      <c r="E8" s="49"/>
      <c r="F8" s="49"/>
      <c r="G8" s="49"/>
      <c r="H8" s="60">
        <v>0</v>
      </c>
      <c r="I8" s="60"/>
      <c r="J8" s="69"/>
    </row>
    <row r="9" spans="1:10" ht="13.15" customHeight="1" x14ac:dyDescent="0.2">
      <c r="A9" s="49" t="s">
        <v>279</v>
      </c>
      <c r="B9" s="49"/>
      <c r="C9" s="49"/>
      <c r="D9" s="49"/>
      <c r="E9" s="49"/>
      <c r="F9" s="49"/>
      <c r="G9" s="49"/>
      <c r="H9" s="59">
        <v>0</v>
      </c>
      <c r="I9" s="59"/>
      <c r="J9" s="69"/>
    </row>
    <row r="10" spans="1:10" ht="13.15" customHeight="1" x14ac:dyDescent="0.2">
      <c r="A10" s="49" t="s">
        <v>281</v>
      </c>
      <c r="B10" s="49"/>
      <c r="C10" s="49"/>
      <c r="D10" s="49"/>
      <c r="E10" s="49"/>
      <c r="F10" s="49"/>
      <c r="G10" s="49"/>
      <c r="H10" s="58">
        <v>0</v>
      </c>
      <c r="I10" s="58"/>
      <c r="J10" s="69"/>
    </row>
    <row r="11" spans="1:10" ht="13.15" customHeight="1" x14ac:dyDescent="0.2">
      <c r="A11" s="49" t="s">
        <v>286</v>
      </c>
      <c r="B11" s="49"/>
      <c r="C11" s="49"/>
      <c r="D11" s="49"/>
      <c r="E11" s="49"/>
      <c r="F11" s="49"/>
      <c r="G11" s="49"/>
      <c r="H11" s="59">
        <v>0</v>
      </c>
      <c r="I11" s="59"/>
      <c r="J11" s="69"/>
    </row>
    <row r="12" spans="1:10" ht="13.15" customHeight="1" x14ac:dyDescent="0.2">
      <c r="A12" s="49" t="s">
        <v>285</v>
      </c>
      <c r="B12" s="49"/>
      <c r="C12" s="49"/>
      <c r="D12" s="49"/>
      <c r="E12" s="49"/>
      <c r="F12" s="49"/>
      <c r="G12" s="49"/>
      <c r="H12" s="59">
        <v>0</v>
      </c>
      <c r="I12" s="59"/>
      <c r="J12" s="69"/>
    </row>
    <row r="13" spans="1:10" ht="13.15" customHeight="1" x14ac:dyDescent="0.2">
      <c r="A13" s="49" t="s">
        <v>282</v>
      </c>
      <c r="B13" s="49"/>
      <c r="C13" s="49"/>
      <c r="D13" s="49"/>
      <c r="E13" s="49"/>
      <c r="F13" s="49"/>
      <c r="G13" s="49"/>
      <c r="H13" s="59">
        <v>0</v>
      </c>
      <c r="I13" s="59"/>
      <c r="J13" s="69"/>
    </row>
    <row r="14" spans="1:10" ht="13.15" customHeight="1" x14ac:dyDescent="0.2">
      <c r="A14" s="65" t="s">
        <v>284</v>
      </c>
      <c r="B14" s="65"/>
      <c r="C14" s="65"/>
      <c r="D14" s="65"/>
      <c r="E14" s="65"/>
      <c r="F14" s="65"/>
      <c r="G14" s="65"/>
      <c r="H14" s="58">
        <v>0</v>
      </c>
      <c r="I14" s="58"/>
      <c r="J14" s="70"/>
    </row>
    <row r="15" spans="1:10" ht="15" customHeight="1" x14ac:dyDescent="0.25">
      <c r="A15" s="49"/>
      <c r="B15" s="49"/>
      <c r="C15" s="49"/>
      <c r="D15" s="49"/>
      <c r="E15" s="49"/>
      <c r="F15" s="49"/>
      <c r="G15" s="49"/>
      <c r="H15" s="49"/>
      <c r="I15" s="49"/>
      <c r="J15" s="32"/>
    </row>
    <row r="16" spans="1:10" x14ac:dyDescent="0.25">
      <c r="A16" s="49"/>
      <c r="B16" s="49"/>
      <c r="C16" s="49"/>
      <c r="D16" s="49"/>
      <c r="E16" s="49"/>
      <c r="F16" s="49"/>
      <c r="G16" s="49"/>
      <c r="H16" s="49"/>
      <c r="I16" s="49"/>
      <c r="J16" s="32"/>
    </row>
    <row r="17" spans="1:13" s="19" customFormat="1" ht="45" customHeight="1" x14ac:dyDescent="0.25">
      <c r="A17" s="66" t="s">
        <v>280</v>
      </c>
      <c r="B17" s="66"/>
      <c r="C17" s="66"/>
      <c r="D17" s="66"/>
      <c r="E17" s="66"/>
      <c r="F17" s="66"/>
      <c r="G17" s="66"/>
      <c r="H17" s="66"/>
      <c r="I17" s="66"/>
      <c r="J17" s="33"/>
      <c r="K17" s="35"/>
      <c r="L17" s="35"/>
      <c r="M17" s="35"/>
    </row>
    <row r="18" spans="1:13" ht="30" x14ac:dyDescent="0.25">
      <c r="A18" s="67" t="s">
        <v>50</v>
      </c>
      <c r="B18" s="67"/>
      <c r="C18" s="67"/>
      <c r="D18" s="67"/>
      <c r="E18" s="67"/>
      <c r="F18" s="67"/>
      <c r="G18" s="40" t="s">
        <v>51</v>
      </c>
      <c r="H18" s="40" t="s">
        <v>52</v>
      </c>
      <c r="I18" s="40" t="s">
        <v>53</v>
      </c>
      <c r="J18" s="32"/>
    </row>
    <row r="19" spans="1:13" ht="14.25" x14ac:dyDescent="0.2">
      <c r="A19" s="61" t="s">
        <v>54</v>
      </c>
      <c r="B19" s="61"/>
      <c r="C19" s="61"/>
      <c r="D19" s="61"/>
      <c r="E19" s="61"/>
      <c r="F19" s="61"/>
      <c r="G19" s="45"/>
      <c r="H19" s="45"/>
      <c r="I19" s="1">
        <f>NETWORKDAYS(G19,H19)</f>
        <v>0</v>
      </c>
      <c r="J19" s="62" t="s">
        <v>328</v>
      </c>
    </row>
    <row r="20" spans="1:13" ht="14.45" customHeight="1" x14ac:dyDescent="0.2">
      <c r="A20" s="61" t="s">
        <v>55</v>
      </c>
      <c r="B20" s="61"/>
      <c r="C20" s="61"/>
      <c r="D20" s="61"/>
      <c r="E20" s="61"/>
      <c r="F20" s="61"/>
      <c r="G20" s="45"/>
      <c r="H20" s="45"/>
      <c r="I20" s="1">
        <f t="shared" ref="I20:I27" si="0">NETWORKDAYS(G20,H20)</f>
        <v>0</v>
      </c>
      <c r="J20" s="63"/>
    </row>
    <row r="21" spans="1:13" ht="14.45" customHeight="1" x14ac:dyDescent="0.2">
      <c r="A21" s="61" t="s">
        <v>56</v>
      </c>
      <c r="B21" s="61"/>
      <c r="C21" s="61"/>
      <c r="D21" s="61"/>
      <c r="E21" s="61"/>
      <c r="F21" s="61"/>
      <c r="G21" s="45"/>
      <c r="H21" s="45"/>
      <c r="I21" s="1">
        <f t="shared" si="0"/>
        <v>0</v>
      </c>
      <c r="J21" s="63"/>
    </row>
    <row r="22" spans="1:13" ht="14.45" customHeight="1" x14ac:dyDescent="0.2">
      <c r="A22" s="61" t="s">
        <v>57</v>
      </c>
      <c r="B22" s="61"/>
      <c r="C22" s="61"/>
      <c r="D22" s="61"/>
      <c r="E22" s="61"/>
      <c r="F22" s="61"/>
      <c r="G22" s="45"/>
      <c r="H22" s="45"/>
      <c r="I22" s="1">
        <f t="shared" si="0"/>
        <v>0</v>
      </c>
      <c r="J22" s="63"/>
    </row>
    <row r="23" spans="1:13" ht="14.45" customHeight="1" x14ac:dyDescent="0.2">
      <c r="A23" s="61" t="s">
        <v>58</v>
      </c>
      <c r="B23" s="61"/>
      <c r="C23" s="61"/>
      <c r="D23" s="61"/>
      <c r="E23" s="61"/>
      <c r="F23" s="61"/>
      <c r="G23" s="45"/>
      <c r="H23" s="45"/>
      <c r="I23" s="1">
        <f t="shared" si="0"/>
        <v>0</v>
      </c>
      <c r="J23" s="63"/>
    </row>
    <row r="24" spans="1:13" ht="14.45" customHeight="1" x14ac:dyDescent="0.2">
      <c r="A24" s="61" t="s">
        <v>59</v>
      </c>
      <c r="B24" s="61"/>
      <c r="C24" s="61"/>
      <c r="D24" s="61"/>
      <c r="E24" s="61"/>
      <c r="F24" s="61"/>
      <c r="G24" s="45"/>
      <c r="H24" s="45"/>
      <c r="I24" s="1">
        <f t="shared" si="0"/>
        <v>0</v>
      </c>
      <c r="J24" s="63"/>
    </row>
    <row r="25" spans="1:13" ht="14.45" customHeight="1" x14ac:dyDescent="0.2">
      <c r="A25" s="61" t="s">
        <v>60</v>
      </c>
      <c r="B25" s="61"/>
      <c r="C25" s="61"/>
      <c r="D25" s="61"/>
      <c r="E25" s="61"/>
      <c r="F25" s="61"/>
      <c r="G25" s="45"/>
      <c r="H25" s="45"/>
      <c r="I25" s="1">
        <f t="shared" si="0"/>
        <v>0</v>
      </c>
      <c r="J25" s="64"/>
    </row>
    <row r="26" spans="1:13" x14ac:dyDescent="0.25">
      <c r="A26" s="61"/>
      <c r="B26" s="61"/>
      <c r="C26" s="61"/>
      <c r="D26" s="61"/>
      <c r="E26" s="61"/>
      <c r="F26" s="61"/>
      <c r="G26" s="61"/>
      <c r="H26" s="61"/>
      <c r="I26" s="61"/>
      <c r="J26" s="32"/>
    </row>
    <row r="27" spans="1:13" ht="30" customHeight="1" x14ac:dyDescent="0.2">
      <c r="A27" s="72" t="s">
        <v>61</v>
      </c>
      <c r="B27" s="72"/>
      <c r="C27" s="72"/>
      <c r="D27" s="72"/>
      <c r="E27" s="72"/>
      <c r="F27" s="72"/>
      <c r="G27" s="46">
        <f>MIN(G19:G25)</f>
        <v>0</v>
      </c>
      <c r="H27" s="46">
        <f>MAX(H19:H25)</f>
        <v>0</v>
      </c>
      <c r="I27" s="19">
        <f t="shared" si="0"/>
        <v>0</v>
      </c>
      <c r="J27" s="73" t="s">
        <v>308</v>
      </c>
    </row>
    <row r="28" spans="1:13" ht="15" customHeight="1" x14ac:dyDescent="0.2">
      <c r="A28" s="49"/>
      <c r="B28" s="49"/>
      <c r="C28" s="49"/>
      <c r="D28" s="49"/>
      <c r="E28" s="49"/>
      <c r="F28" s="49"/>
      <c r="G28" s="49"/>
      <c r="H28" s="49"/>
      <c r="I28" s="49"/>
      <c r="J28" s="74"/>
    </row>
    <row r="29" spans="1:13" x14ac:dyDescent="0.25">
      <c r="A29" s="55"/>
      <c r="B29" s="55"/>
      <c r="C29" s="55"/>
      <c r="D29" s="55"/>
      <c r="E29" s="55"/>
      <c r="F29" s="55"/>
      <c r="G29" s="55"/>
      <c r="H29" s="55"/>
      <c r="I29" s="55"/>
      <c r="J29" s="32"/>
    </row>
    <row r="30" spans="1:13" ht="15.75" x14ac:dyDescent="0.25">
      <c r="A30" s="75" t="s">
        <v>293</v>
      </c>
      <c r="B30" s="75"/>
      <c r="C30" s="75"/>
      <c r="D30" s="75"/>
      <c r="E30" s="75"/>
      <c r="F30" s="75"/>
      <c r="G30" s="75"/>
      <c r="H30" s="75"/>
      <c r="I30" s="75"/>
      <c r="J30" s="32"/>
    </row>
    <row r="31" spans="1:13" ht="28.5" x14ac:dyDescent="0.25">
      <c r="A31" s="51" t="s">
        <v>62</v>
      </c>
      <c r="B31" s="51"/>
      <c r="C31" s="51"/>
      <c r="D31" s="51"/>
      <c r="E31" s="40" t="s">
        <v>63</v>
      </c>
      <c r="F31" s="67" t="s">
        <v>64</v>
      </c>
      <c r="G31" s="67"/>
      <c r="H31" s="67" t="s">
        <v>65</v>
      </c>
      <c r="I31" s="67"/>
      <c r="J31" s="32"/>
    </row>
    <row r="32" spans="1:13" ht="14.45" customHeight="1" x14ac:dyDescent="0.2">
      <c r="A32" s="49" t="s">
        <v>66</v>
      </c>
      <c r="B32" s="49"/>
      <c r="C32" s="49"/>
      <c r="D32" s="49"/>
      <c r="E32" s="20" t="s">
        <v>67</v>
      </c>
      <c r="F32" s="60"/>
      <c r="G32" s="60"/>
      <c r="H32" s="71">
        <f t="shared" ref="H32:H41" si="1">F32*12</f>
        <v>0</v>
      </c>
      <c r="I32" s="71"/>
      <c r="J32" s="73" t="s">
        <v>327</v>
      </c>
    </row>
    <row r="33" spans="1:10" ht="14.45" customHeight="1" x14ac:dyDescent="0.2">
      <c r="A33" s="49" t="s">
        <v>68</v>
      </c>
      <c r="B33" s="49"/>
      <c r="C33" s="49"/>
      <c r="D33" s="49"/>
      <c r="E33" s="36">
        <v>0.08</v>
      </c>
      <c r="F33" s="71">
        <f t="shared" ref="F33:F41" si="2">(F32*(1+E33))</f>
        <v>0</v>
      </c>
      <c r="G33" s="71"/>
      <c r="H33" s="71">
        <f t="shared" si="1"/>
        <v>0</v>
      </c>
      <c r="I33" s="71"/>
      <c r="J33" s="76"/>
    </row>
    <row r="34" spans="1:10" ht="14.45" customHeight="1" x14ac:dyDescent="0.2">
      <c r="A34" s="49" t="s">
        <v>69</v>
      </c>
      <c r="B34" s="49"/>
      <c r="C34" s="49"/>
      <c r="D34" s="49"/>
      <c r="E34" s="36">
        <v>0.08</v>
      </c>
      <c r="F34" s="71">
        <f t="shared" si="2"/>
        <v>0</v>
      </c>
      <c r="G34" s="71"/>
      <c r="H34" s="71">
        <f t="shared" si="1"/>
        <v>0</v>
      </c>
      <c r="I34" s="71"/>
      <c r="J34" s="76"/>
    </row>
    <row r="35" spans="1:10" ht="14.45" customHeight="1" x14ac:dyDescent="0.2">
      <c r="A35" s="49" t="s">
        <v>70</v>
      </c>
      <c r="B35" s="49"/>
      <c r="C35" s="49"/>
      <c r="D35" s="49"/>
      <c r="E35" s="36">
        <v>0.08</v>
      </c>
      <c r="F35" s="71">
        <f t="shared" si="2"/>
        <v>0</v>
      </c>
      <c r="G35" s="71"/>
      <c r="H35" s="71">
        <f t="shared" si="1"/>
        <v>0</v>
      </c>
      <c r="I35" s="71"/>
      <c r="J35" s="76"/>
    </row>
    <row r="36" spans="1:10" ht="14.45" customHeight="1" x14ac:dyDescent="0.2">
      <c r="A36" s="49" t="s">
        <v>71</v>
      </c>
      <c r="B36" s="49"/>
      <c r="C36" s="49"/>
      <c r="D36" s="49"/>
      <c r="E36" s="36">
        <v>0.08</v>
      </c>
      <c r="F36" s="71">
        <f t="shared" si="2"/>
        <v>0</v>
      </c>
      <c r="G36" s="71"/>
      <c r="H36" s="71">
        <f t="shared" si="1"/>
        <v>0</v>
      </c>
      <c r="I36" s="71"/>
      <c r="J36" s="76"/>
    </row>
    <row r="37" spans="1:10" ht="14.45" customHeight="1" x14ac:dyDescent="0.2">
      <c r="A37" s="49" t="s">
        <v>72</v>
      </c>
      <c r="B37" s="49"/>
      <c r="C37" s="49"/>
      <c r="D37" s="49"/>
      <c r="E37" s="36">
        <v>0.08</v>
      </c>
      <c r="F37" s="71">
        <f t="shared" si="2"/>
        <v>0</v>
      </c>
      <c r="G37" s="71"/>
      <c r="H37" s="71">
        <f t="shared" si="1"/>
        <v>0</v>
      </c>
      <c r="I37" s="71"/>
      <c r="J37" s="76"/>
    </row>
    <row r="38" spans="1:10" ht="14.45" customHeight="1" x14ac:dyDescent="0.2">
      <c r="A38" s="49" t="s">
        <v>73</v>
      </c>
      <c r="B38" s="49"/>
      <c r="C38" s="49"/>
      <c r="D38" s="49"/>
      <c r="E38" s="36">
        <v>0.08</v>
      </c>
      <c r="F38" s="71">
        <f t="shared" si="2"/>
        <v>0</v>
      </c>
      <c r="G38" s="71"/>
      <c r="H38" s="71">
        <f t="shared" si="1"/>
        <v>0</v>
      </c>
      <c r="I38" s="71"/>
      <c r="J38" s="76"/>
    </row>
    <row r="39" spans="1:10" ht="14.45" customHeight="1" x14ac:dyDescent="0.2">
      <c r="A39" s="49" t="s">
        <v>74</v>
      </c>
      <c r="B39" s="49"/>
      <c r="C39" s="49"/>
      <c r="D39" s="49"/>
      <c r="E39" s="36">
        <v>0.08</v>
      </c>
      <c r="F39" s="71">
        <f t="shared" si="2"/>
        <v>0</v>
      </c>
      <c r="G39" s="71"/>
      <c r="H39" s="71">
        <f t="shared" si="1"/>
        <v>0</v>
      </c>
      <c r="I39" s="71"/>
      <c r="J39" s="76"/>
    </row>
    <row r="40" spans="1:10" ht="14.45" customHeight="1" x14ac:dyDescent="0.2">
      <c r="A40" s="49" t="s">
        <v>75</v>
      </c>
      <c r="B40" s="49"/>
      <c r="C40" s="49"/>
      <c r="D40" s="49"/>
      <c r="E40" s="36">
        <v>0.08</v>
      </c>
      <c r="F40" s="71">
        <f t="shared" si="2"/>
        <v>0</v>
      </c>
      <c r="G40" s="71"/>
      <c r="H40" s="71">
        <f t="shared" si="1"/>
        <v>0</v>
      </c>
      <c r="I40" s="71"/>
      <c r="J40" s="76"/>
    </row>
    <row r="41" spans="1:10" ht="14.45" customHeight="1" x14ac:dyDescent="0.2">
      <c r="A41" s="49" t="s">
        <v>76</v>
      </c>
      <c r="B41" s="49"/>
      <c r="C41" s="49"/>
      <c r="D41" s="49"/>
      <c r="E41" s="36">
        <v>0.08</v>
      </c>
      <c r="F41" s="71">
        <f t="shared" si="2"/>
        <v>0</v>
      </c>
      <c r="G41" s="71"/>
      <c r="H41" s="71">
        <f t="shared" si="1"/>
        <v>0</v>
      </c>
      <c r="I41" s="71"/>
      <c r="J41" s="76"/>
    </row>
    <row r="42" spans="1:10" ht="14.45" customHeight="1" x14ac:dyDescent="0.2">
      <c r="A42" s="49" t="s">
        <v>269</v>
      </c>
      <c r="B42" s="49"/>
      <c r="C42" s="49"/>
      <c r="D42" s="49"/>
      <c r="E42" s="36">
        <v>0.08</v>
      </c>
      <c r="F42" s="71">
        <f t="shared" ref="F42:F51" si="3">(F41*(1+E42))</f>
        <v>0</v>
      </c>
      <c r="G42" s="71"/>
      <c r="H42" s="71">
        <f t="shared" ref="H42:H51" si="4">F42*12</f>
        <v>0</v>
      </c>
      <c r="I42" s="71"/>
      <c r="J42" s="76"/>
    </row>
    <row r="43" spans="1:10" ht="14.45" customHeight="1" x14ac:dyDescent="0.2">
      <c r="A43" s="49" t="s">
        <v>270</v>
      </c>
      <c r="B43" s="49"/>
      <c r="C43" s="49"/>
      <c r="D43" s="49"/>
      <c r="E43" s="36">
        <v>0.08</v>
      </c>
      <c r="F43" s="71">
        <f t="shared" si="3"/>
        <v>0</v>
      </c>
      <c r="G43" s="71"/>
      <c r="H43" s="71">
        <f t="shared" si="4"/>
        <v>0</v>
      </c>
      <c r="I43" s="71"/>
      <c r="J43" s="76"/>
    </row>
    <row r="44" spans="1:10" ht="14.45" customHeight="1" x14ac:dyDescent="0.2">
      <c r="A44" s="49" t="s">
        <v>271</v>
      </c>
      <c r="B44" s="49"/>
      <c r="C44" s="49"/>
      <c r="D44" s="49"/>
      <c r="E44" s="36">
        <v>0.08</v>
      </c>
      <c r="F44" s="71">
        <f t="shared" si="3"/>
        <v>0</v>
      </c>
      <c r="G44" s="71"/>
      <c r="H44" s="71">
        <f t="shared" si="4"/>
        <v>0</v>
      </c>
      <c r="I44" s="71"/>
      <c r="J44" s="76"/>
    </row>
    <row r="45" spans="1:10" ht="14.45" customHeight="1" x14ac:dyDescent="0.2">
      <c r="A45" s="49" t="s">
        <v>272</v>
      </c>
      <c r="B45" s="49"/>
      <c r="C45" s="49"/>
      <c r="D45" s="49"/>
      <c r="E45" s="36">
        <v>0.08</v>
      </c>
      <c r="F45" s="71">
        <f t="shared" si="3"/>
        <v>0</v>
      </c>
      <c r="G45" s="71"/>
      <c r="H45" s="71">
        <f>F45*12</f>
        <v>0</v>
      </c>
      <c r="I45" s="71"/>
      <c r="J45" s="76"/>
    </row>
    <row r="46" spans="1:10" ht="14.45" customHeight="1" x14ac:dyDescent="0.2">
      <c r="A46" s="49" t="s">
        <v>273</v>
      </c>
      <c r="B46" s="49"/>
      <c r="C46" s="49"/>
      <c r="D46" s="49"/>
      <c r="E46" s="36">
        <v>0.08</v>
      </c>
      <c r="F46" s="71">
        <f t="shared" si="3"/>
        <v>0</v>
      </c>
      <c r="G46" s="71"/>
      <c r="H46" s="71">
        <f>F46*12</f>
        <v>0</v>
      </c>
      <c r="I46" s="71"/>
      <c r="J46" s="76"/>
    </row>
    <row r="47" spans="1:10" ht="14.45" customHeight="1" x14ac:dyDescent="0.2">
      <c r="A47" s="49" t="s">
        <v>274</v>
      </c>
      <c r="B47" s="49"/>
      <c r="C47" s="49"/>
      <c r="D47" s="49"/>
      <c r="E47" s="36">
        <v>0.08</v>
      </c>
      <c r="F47" s="71">
        <f t="shared" si="3"/>
        <v>0</v>
      </c>
      <c r="G47" s="71"/>
      <c r="H47" s="71">
        <f>F47*12</f>
        <v>0</v>
      </c>
      <c r="I47" s="71"/>
      <c r="J47" s="76"/>
    </row>
    <row r="48" spans="1:10" ht="14.45" customHeight="1" x14ac:dyDescent="0.2">
      <c r="A48" s="49" t="s">
        <v>275</v>
      </c>
      <c r="B48" s="49"/>
      <c r="C48" s="49"/>
      <c r="D48" s="49"/>
      <c r="E48" s="36">
        <v>0.08</v>
      </c>
      <c r="F48" s="71">
        <f t="shared" si="3"/>
        <v>0</v>
      </c>
      <c r="G48" s="71"/>
      <c r="H48" s="71">
        <f>F48*12</f>
        <v>0</v>
      </c>
      <c r="I48" s="71"/>
      <c r="J48" s="76"/>
    </row>
    <row r="49" spans="1:10" ht="14.45" customHeight="1" x14ac:dyDescent="0.2">
      <c r="A49" s="49" t="s">
        <v>276</v>
      </c>
      <c r="B49" s="49"/>
      <c r="C49" s="49"/>
      <c r="D49" s="49"/>
      <c r="E49" s="36">
        <v>0.08</v>
      </c>
      <c r="F49" s="71">
        <f t="shared" si="3"/>
        <v>0</v>
      </c>
      <c r="G49" s="71"/>
      <c r="H49" s="71">
        <f>F49*12</f>
        <v>0</v>
      </c>
      <c r="I49" s="71"/>
      <c r="J49" s="76"/>
    </row>
    <row r="50" spans="1:10" ht="14.45" customHeight="1" x14ac:dyDescent="0.2">
      <c r="A50" s="49" t="s">
        <v>277</v>
      </c>
      <c r="B50" s="49"/>
      <c r="C50" s="49"/>
      <c r="D50" s="49"/>
      <c r="E50" s="36">
        <v>0.08</v>
      </c>
      <c r="F50" s="71">
        <f t="shared" si="3"/>
        <v>0</v>
      </c>
      <c r="G50" s="71"/>
      <c r="H50" s="71">
        <f t="shared" si="4"/>
        <v>0</v>
      </c>
      <c r="I50" s="71"/>
      <c r="J50" s="76"/>
    </row>
    <row r="51" spans="1:10" ht="14.45" customHeight="1" x14ac:dyDescent="0.2">
      <c r="A51" s="49" t="s">
        <v>278</v>
      </c>
      <c r="B51" s="49"/>
      <c r="C51" s="49"/>
      <c r="D51" s="49"/>
      <c r="E51" s="36">
        <v>0.08</v>
      </c>
      <c r="F51" s="71">
        <f t="shared" si="3"/>
        <v>0</v>
      </c>
      <c r="G51" s="71"/>
      <c r="H51" s="71">
        <f t="shared" si="4"/>
        <v>0</v>
      </c>
      <c r="I51" s="71"/>
      <c r="J51" s="74"/>
    </row>
    <row r="52" spans="1:10" ht="30" customHeight="1" x14ac:dyDescent="0.2">
      <c r="A52" s="77" t="s">
        <v>309</v>
      </c>
      <c r="B52" s="77"/>
      <c r="C52" s="77"/>
      <c r="D52" s="77"/>
      <c r="E52" s="77"/>
      <c r="F52" s="77"/>
      <c r="G52" s="77"/>
      <c r="H52" s="78">
        <f>SUM(H32:I51)</f>
        <v>0</v>
      </c>
      <c r="I52" s="78"/>
      <c r="J52" s="39" t="s">
        <v>311</v>
      </c>
    </row>
    <row r="53" spans="1:10" x14ac:dyDescent="0.25">
      <c r="A53" s="49"/>
      <c r="B53" s="49"/>
      <c r="C53" s="49"/>
      <c r="D53" s="49"/>
      <c r="E53" s="49"/>
      <c r="F53" s="49"/>
      <c r="G53" s="49"/>
      <c r="H53" s="49"/>
      <c r="I53" s="49"/>
      <c r="J53" s="32"/>
    </row>
    <row r="54" spans="1:10" x14ac:dyDescent="0.25">
      <c r="A54" s="55"/>
      <c r="B54" s="55"/>
      <c r="C54" s="55"/>
      <c r="D54" s="55"/>
      <c r="E54" s="55"/>
      <c r="F54" s="55"/>
      <c r="G54" s="55"/>
      <c r="H54" s="55"/>
      <c r="I54" s="55"/>
      <c r="J54" s="32"/>
    </row>
    <row r="55" spans="1:10" ht="15.75" x14ac:dyDescent="0.25">
      <c r="A55" s="75" t="s">
        <v>10</v>
      </c>
      <c r="B55" s="75"/>
      <c r="C55" s="75"/>
      <c r="D55" s="75"/>
      <c r="E55" s="75"/>
      <c r="F55" s="75"/>
      <c r="G55" s="75"/>
      <c r="H55" s="75"/>
      <c r="I55" s="75"/>
      <c r="J55" s="32"/>
    </row>
    <row r="56" spans="1:10" ht="14.45" customHeight="1" x14ac:dyDescent="0.25">
      <c r="A56" s="51" t="s">
        <v>62</v>
      </c>
      <c r="B56" s="51"/>
      <c r="C56" s="41" t="s">
        <v>77</v>
      </c>
      <c r="D56" s="79" t="s">
        <v>78</v>
      </c>
      <c r="E56" s="79"/>
      <c r="F56" s="79" t="s">
        <v>79</v>
      </c>
      <c r="G56" s="79"/>
      <c r="H56" s="79" t="s">
        <v>80</v>
      </c>
      <c r="I56" s="79"/>
      <c r="J56" s="32"/>
    </row>
    <row r="57" spans="1:10" ht="14.25" x14ac:dyDescent="0.2">
      <c r="A57" s="49" t="s">
        <v>81</v>
      </c>
      <c r="B57" s="49"/>
      <c r="C57" s="37">
        <v>0.1</v>
      </c>
      <c r="D57" s="60"/>
      <c r="E57" s="60"/>
      <c r="F57" s="71">
        <f>D57*12</f>
        <v>0</v>
      </c>
      <c r="G57" s="49"/>
      <c r="H57" s="71">
        <f t="shared" ref="H57:H66" si="5">(D57*C57)*12</f>
        <v>0</v>
      </c>
      <c r="I57" s="71"/>
      <c r="J57" s="73" t="s">
        <v>326</v>
      </c>
    </row>
    <row r="58" spans="1:10" ht="14.25" x14ac:dyDescent="0.2">
      <c r="A58" s="49" t="s">
        <v>68</v>
      </c>
      <c r="B58" s="49"/>
      <c r="C58" s="37">
        <v>0.1</v>
      </c>
      <c r="D58" s="60"/>
      <c r="E58" s="60"/>
      <c r="F58" s="71">
        <f t="shared" ref="F58:F66" si="6">D58*12</f>
        <v>0</v>
      </c>
      <c r="G58" s="49"/>
      <c r="H58" s="71">
        <f t="shared" si="5"/>
        <v>0</v>
      </c>
      <c r="I58" s="71"/>
      <c r="J58" s="76"/>
    </row>
    <row r="59" spans="1:10" ht="14.25" x14ac:dyDescent="0.2">
      <c r="A59" s="49" t="s">
        <v>69</v>
      </c>
      <c r="B59" s="49"/>
      <c r="C59" s="37">
        <v>0.1</v>
      </c>
      <c r="D59" s="60"/>
      <c r="E59" s="60"/>
      <c r="F59" s="71">
        <f t="shared" si="6"/>
        <v>0</v>
      </c>
      <c r="G59" s="49"/>
      <c r="H59" s="71">
        <f t="shared" si="5"/>
        <v>0</v>
      </c>
      <c r="I59" s="71"/>
      <c r="J59" s="76"/>
    </row>
    <row r="60" spans="1:10" ht="14.25" x14ac:dyDescent="0.2">
      <c r="A60" s="49" t="s">
        <v>70</v>
      </c>
      <c r="B60" s="49"/>
      <c r="C60" s="37">
        <v>0.1</v>
      </c>
      <c r="D60" s="60"/>
      <c r="E60" s="60"/>
      <c r="F60" s="71">
        <f t="shared" si="6"/>
        <v>0</v>
      </c>
      <c r="G60" s="49"/>
      <c r="H60" s="71">
        <f t="shared" si="5"/>
        <v>0</v>
      </c>
      <c r="I60" s="71"/>
      <c r="J60" s="76"/>
    </row>
    <row r="61" spans="1:10" ht="14.25" x14ac:dyDescent="0.2">
      <c r="A61" s="49" t="s">
        <v>71</v>
      </c>
      <c r="B61" s="49"/>
      <c r="C61" s="37">
        <v>0.1</v>
      </c>
      <c r="D61" s="60"/>
      <c r="E61" s="60"/>
      <c r="F61" s="71">
        <f t="shared" si="6"/>
        <v>0</v>
      </c>
      <c r="G61" s="49"/>
      <c r="H61" s="71">
        <f t="shared" si="5"/>
        <v>0</v>
      </c>
      <c r="I61" s="71"/>
      <c r="J61" s="76"/>
    </row>
    <row r="62" spans="1:10" ht="14.25" x14ac:dyDescent="0.2">
      <c r="A62" s="49" t="s">
        <v>72</v>
      </c>
      <c r="B62" s="49"/>
      <c r="C62" s="37">
        <v>0.1</v>
      </c>
      <c r="D62" s="60"/>
      <c r="E62" s="60"/>
      <c r="F62" s="71">
        <f t="shared" si="6"/>
        <v>0</v>
      </c>
      <c r="G62" s="49"/>
      <c r="H62" s="71">
        <f t="shared" si="5"/>
        <v>0</v>
      </c>
      <c r="I62" s="71"/>
      <c r="J62" s="76"/>
    </row>
    <row r="63" spans="1:10" ht="14.25" x14ac:dyDescent="0.2">
      <c r="A63" s="49" t="s">
        <v>73</v>
      </c>
      <c r="B63" s="49"/>
      <c r="C63" s="37">
        <v>0.1</v>
      </c>
      <c r="D63" s="60"/>
      <c r="E63" s="60"/>
      <c r="F63" s="71">
        <f t="shared" si="6"/>
        <v>0</v>
      </c>
      <c r="G63" s="49"/>
      <c r="H63" s="71">
        <f t="shared" si="5"/>
        <v>0</v>
      </c>
      <c r="I63" s="71"/>
      <c r="J63" s="76"/>
    </row>
    <row r="64" spans="1:10" ht="14.25" x14ac:dyDescent="0.2">
      <c r="A64" s="49" t="s">
        <v>74</v>
      </c>
      <c r="B64" s="49"/>
      <c r="C64" s="37">
        <v>0.1</v>
      </c>
      <c r="D64" s="60"/>
      <c r="E64" s="60"/>
      <c r="F64" s="71">
        <f t="shared" si="6"/>
        <v>0</v>
      </c>
      <c r="G64" s="49"/>
      <c r="H64" s="71">
        <f t="shared" si="5"/>
        <v>0</v>
      </c>
      <c r="I64" s="71"/>
      <c r="J64" s="76"/>
    </row>
    <row r="65" spans="1:10" ht="14.25" x14ac:dyDescent="0.2">
      <c r="A65" s="49" t="s">
        <v>75</v>
      </c>
      <c r="B65" s="49"/>
      <c r="C65" s="37">
        <v>0.1</v>
      </c>
      <c r="D65" s="60"/>
      <c r="E65" s="60"/>
      <c r="F65" s="71">
        <f t="shared" si="6"/>
        <v>0</v>
      </c>
      <c r="G65" s="49"/>
      <c r="H65" s="71">
        <f t="shared" si="5"/>
        <v>0</v>
      </c>
      <c r="I65" s="71"/>
      <c r="J65" s="76"/>
    </row>
    <row r="66" spans="1:10" ht="14.25" x14ac:dyDescent="0.2">
      <c r="A66" s="49" t="s">
        <v>76</v>
      </c>
      <c r="B66" s="49"/>
      <c r="C66" s="37">
        <v>0.1</v>
      </c>
      <c r="D66" s="60"/>
      <c r="E66" s="60"/>
      <c r="F66" s="71">
        <f t="shared" si="6"/>
        <v>0</v>
      </c>
      <c r="G66" s="49"/>
      <c r="H66" s="71">
        <f t="shared" si="5"/>
        <v>0</v>
      </c>
      <c r="I66" s="71"/>
      <c r="J66" s="76"/>
    </row>
    <row r="67" spans="1:10" ht="14.25" x14ac:dyDescent="0.2">
      <c r="A67" s="49" t="s">
        <v>269</v>
      </c>
      <c r="B67" s="49"/>
      <c r="C67" s="37">
        <v>0.1</v>
      </c>
      <c r="D67" s="60"/>
      <c r="E67" s="60"/>
      <c r="F67" s="71">
        <f t="shared" ref="F67:F76" si="7">D67*12</f>
        <v>0</v>
      </c>
      <c r="G67" s="49"/>
      <c r="H67" s="71">
        <f t="shared" ref="H67:H76" si="8">(D67*C67)*12</f>
        <v>0</v>
      </c>
      <c r="I67" s="71"/>
      <c r="J67" s="76"/>
    </row>
    <row r="68" spans="1:10" ht="14.25" x14ac:dyDescent="0.2">
      <c r="A68" s="49" t="s">
        <v>270</v>
      </c>
      <c r="B68" s="49"/>
      <c r="C68" s="37">
        <v>0.1</v>
      </c>
      <c r="D68" s="60"/>
      <c r="E68" s="60"/>
      <c r="F68" s="71">
        <f t="shared" si="7"/>
        <v>0</v>
      </c>
      <c r="G68" s="49"/>
      <c r="H68" s="71">
        <f t="shared" si="8"/>
        <v>0</v>
      </c>
      <c r="I68" s="71"/>
      <c r="J68" s="76"/>
    </row>
    <row r="69" spans="1:10" ht="14.25" x14ac:dyDescent="0.2">
      <c r="A69" s="49" t="s">
        <v>271</v>
      </c>
      <c r="B69" s="49"/>
      <c r="C69" s="37">
        <v>0.1</v>
      </c>
      <c r="D69" s="60"/>
      <c r="E69" s="60"/>
      <c r="F69" s="71">
        <f t="shared" si="7"/>
        <v>0</v>
      </c>
      <c r="G69" s="49"/>
      <c r="H69" s="71">
        <f t="shared" si="8"/>
        <v>0</v>
      </c>
      <c r="I69" s="71"/>
      <c r="J69" s="76"/>
    </row>
    <row r="70" spans="1:10" ht="14.25" x14ac:dyDescent="0.2">
      <c r="A70" s="49" t="s">
        <v>272</v>
      </c>
      <c r="B70" s="49"/>
      <c r="C70" s="37">
        <v>0.1</v>
      </c>
      <c r="D70" s="60"/>
      <c r="E70" s="60"/>
      <c r="F70" s="71">
        <f t="shared" si="7"/>
        <v>0</v>
      </c>
      <c r="G70" s="49"/>
      <c r="H70" s="71">
        <f t="shared" si="8"/>
        <v>0</v>
      </c>
      <c r="I70" s="71"/>
      <c r="J70" s="76"/>
    </row>
    <row r="71" spans="1:10" ht="14.25" x14ac:dyDescent="0.2">
      <c r="A71" s="49" t="s">
        <v>273</v>
      </c>
      <c r="B71" s="49"/>
      <c r="C71" s="37">
        <v>0.1</v>
      </c>
      <c r="D71" s="60"/>
      <c r="E71" s="60"/>
      <c r="F71" s="71">
        <f t="shared" si="7"/>
        <v>0</v>
      </c>
      <c r="G71" s="49"/>
      <c r="H71" s="71">
        <f t="shared" si="8"/>
        <v>0</v>
      </c>
      <c r="I71" s="71"/>
      <c r="J71" s="76"/>
    </row>
    <row r="72" spans="1:10" ht="14.25" x14ac:dyDescent="0.2">
      <c r="A72" s="49" t="s">
        <v>274</v>
      </c>
      <c r="B72" s="49"/>
      <c r="C72" s="37">
        <v>0.1</v>
      </c>
      <c r="D72" s="60"/>
      <c r="E72" s="60"/>
      <c r="F72" s="71">
        <f t="shared" si="7"/>
        <v>0</v>
      </c>
      <c r="G72" s="49"/>
      <c r="H72" s="71">
        <f t="shared" si="8"/>
        <v>0</v>
      </c>
      <c r="I72" s="71"/>
      <c r="J72" s="76"/>
    </row>
    <row r="73" spans="1:10" ht="14.25" x14ac:dyDescent="0.2">
      <c r="A73" s="49" t="s">
        <v>275</v>
      </c>
      <c r="B73" s="49"/>
      <c r="C73" s="37">
        <v>0.1</v>
      </c>
      <c r="D73" s="60"/>
      <c r="E73" s="60"/>
      <c r="F73" s="71">
        <f t="shared" si="7"/>
        <v>0</v>
      </c>
      <c r="G73" s="49"/>
      <c r="H73" s="71">
        <f t="shared" si="8"/>
        <v>0</v>
      </c>
      <c r="I73" s="71"/>
      <c r="J73" s="76"/>
    </row>
    <row r="74" spans="1:10" ht="14.25" x14ac:dyDescent="0.2">
      <c r="A74" s="49" t="s">
        <v>276</v>
      </c>
      <c r="B74" s="49"/>
      <c r="C74" s="37">
        <v>0.1</v>
      </c>
      <c r="D74" s="60"/>
      <c r="E74" s="60"/>
      <c r="F74" s="71">
        <f t="shared" si="7"/>
        <v>0</v>
      </c>
      <c r="G74" s="49"/>
      <c r="H74" s="71">
        <f t="shared" si="8"/>
        <v>0</v>
      </c>
      <c r="I74" s="71"/>
      <c r="J74" s="76"/>
    </row>
    <row r="75" spans="1:10" ht="14.25" x14ac:dyDescent="0.2">
      <c r="A75" s="49" t="s">
        <v>277</v>
      </c>
      <c r="B75" s="49"/>
      <c r="C75" s="37">
        <v>0.1</v>
      </c>
      <c r="D75" s="60"/>
      <c r="E75" s="60"/>
      <c r="F75" s="71">
        <f t="shared" si="7"/>
        <v>0</v>
      </c>
      <c r="G75" s="49"/>
      <c r="H75" s="71">
        <f t="shared" si="8"/>
        <v>0</v>
      </c>
      <c r="I75" s="71"/>
      <c r="J75" s="76"/>
    </row>
    <row r="76" spans="1:10" ht="14.25" x14ac:dyDescent="0.2">
      <c r="A76" s="49" t="s">
        <v>278</v>
      </c>
      <c r="B76" s="49"/>
      <c r="C76" s="37">
        <v>0.1</v>
      </c>
      <c r="D76" s="60"/>
      <c r="E76" s="60"/>
      <c r="F76" s="71">
        <f t="shared" si="7"/>
        <v>0</v>
      </c>
      <c r="G76" s="49"/>
      <c r="H76" s="71">
        <f t="shared" si="8"/>
        <v>0</v>
      </c>
      <c r="I76" s="71"/>
      <c r="J76" s="74"/>
    </row>
    <row r="77" spans="1:10" ht="30" customHeight="1" x14ac:dyDescent="0.2">
      <c r="A77" s="77" t="s">
        <v>309</v>
      </c>
      <c r="B77" s="77"/>
      <c r="C77" s="77"/>
      <c r="D77" s="77"/>
      <c r="E77" s="77"/>
      <c r="F77" s="80">
        <f>SUM(F57:G76)</f>
        <v>0</v>
      </c>
      <c r="G77" s="77"/>
      <c r="H77" s="78">
        <f>SUM(H57:I76)</f>
        <v>0</v>
      </c>
      <c r="I77" s="78"/>
      <c r="J77" s="39" t="s">
        <v>311</v>
      </c>
    </row>
    <row r="78" spans="1:10" x14ac:dyDescent="0.25">
      <c r="A78" s="49"/>
      <c r="B78" s="49"/>
      <c r="C78" s="49"/>
      <c r="D78" s="49"/>
      <c r="E78" s="49"/>
      <c r="F78" s="49"/>
      <c r="G78" s="49"/>
      <c r="H78" s="49"/>
      <c r="I78" s="49"/>
      <c r="J78" s="32"/>
    </row>
    <row r="79" spans="1:10" x14ac:dyDescent="0.25">
      <c r="A79" s="55"/>
      <c r="B79" s="55"/>
      <c r="C79" s="55"/>
      <c r="D79" s="55"/>
      <c r="E79" s="55"/>
      <c r="F79" s="55"/>
      <c r="G79" s="55"/>
      <c r="H79" s="55"/>
      <c r="I79" s="55"/>
      <c r="J79" s="32"/>
    </row>
    <row r="80" spans="1:10" ht="15.75" x14ac:dyDescent="0.25">
      <c r="A80" s="75" t="s">
        <v>16</v>
      </c>
      <c r="B80" s="75"/>
      <c r="C80" s="75"/>
      <c r="D80" s="75"/>
      <c r="E80" s="75"/>
      <c r="F80" s="75"/>
      <c r="G80" s="75"/>
      <c r="H80" s="75"/>
      <c r="I80" s="75"/>
      <c r="J80" s="32"/>
    </row>
    <row r="81" spans="1:10" ht="14.45" customHeight="1" x14ac:dyDescent="0.25">
      <c r="A81" s="51" t="s">
        <v>62</v>
      </c>
      <c r="B81" s="51"/>
      <c r="C81" s="41" t="s">
        <v>77</v>
      </c>
      <c r="D81" s="79" t="s">
        <v>78</v>
      </c>
      <c r="E81" s="79"/>
      <c r="F81" s="79" t="s">
        <v>79</v>
      </c>
      <c r="G81" s="79"/>
      <c r="H81" s="79" t="s">
        <v>80</v>
      </c>
      <c r="I81" s="79"/>
      <c r="J81" s="32"/>
    </row>
    <row r="82" spans="1:10" ht="14.25" x14ac:dyDescent="0.2">
      <c r="A82" s="49" t="s">
        <v>81</v>
      </c>
      <c r="B82" s="49"/>
      <c r="C82" s="37">
        <v>0.01</v>
      </c>
      <c r="D82" s="60"/>
      <c r="E82" s="60"/>
      <c r="F82" s="71">
        <f>D82*12</f>
        <v>0</v>
      </c>
      <c r="G82" s="49"/>
      <c r="H82" s="71">
        <f t="shared" ref="H82:H91" si="9">(D82*C82)*12</f>
        <v>0</v>
      </c>
      <c r="I82" s="71"/>
      <c r="J82" s="73" t="s">
        <v>325</v>
      </c>
    </row>
    <row r="83" spans="1:10" ht="14.25" x14ac:dyDescent="0.2">
      <c r="A83" s="49" t="s">
        <v>68</v>
      </c>
      <c r="B83" s="49"/>
      <c r="C83" s="37">
        <v>0.01</v>
      </c>
      <c r="D83" s="60"/>
      <c r="E83" s="60"/>
      <c r="F83" s="71">
        <f t="shared" ref="F83:F91" si="10">D83*12</f>
        <v>0</v>
      </c>
      <c r="G83" s="49"/>
      <c r="H83" s="71">
        <f t="shared" si="9"/>
        <v>0</v>
      </c>
      <c r="I83" s="71"/>
      <c r="J83" s="76"/>
    </row>
    <row r="84" spans="1:10" ht="14.25" x14ac:dyDescent="0.2">
      <c r="A84" s="49" t="s">
        <v>69</v>
      </c>
      <c r="B84" s="49"/>
      <c r="C84" s="37">
        <v>0.01</v>
      </c>
      <c r="D84" s="60"/>
      <c r="E84" s="60"/>
      <c r="F84" s="71">
        <f t="shared" si="10"/>
        <v>0</v>
      </c>
      <c r="G84" s="49"/>
      <c r="H84" s="71">
        <f t="shared" si="9"/>
        <v>0</v>
      </c>
      <c r="I84" s="71"/>
      <c r="J84" s="76"/>
    </row>
    <row r="85" spans="1:10" ht="14.25" x14ac:dyDescent="0.2">
      <c r="A85" s="49" t="s">
        <v>70</v>
      </c>
      <c r="B85" s="49"/>
      <c r="C85" s="37">
        <v>0.01</v>
      </c>
      <c r="D85" s="60"/>
      <c r="E85" s="60"/>
      <c r="F85" s="71">
        <f t="shared" si="10"/>
        <v>0</v>
      </c>
      <c r="G85" s="49"/>
      <c r="H85" s="71">
        <f t="shared" si="9"/>
        <v>0</v>
      </c>
      <c r="I85" s="71"/>
      <c r="J85" s="76"/>
    </row>
    <row r="86" spans="1:10" ht="14.25" x14ac:dyDescent="0.2">
      <c r="A86" s="49" t="s">
        <v>71</v>
      </c>
      <c r="B86" s="49"/>
      <c r="C86" s="37">
        <v>0.01</v>
      </c>
      <c r="D86" s="60"/>
      <c r="E86" s="60"/>
      <c r="F86" s="71">
        <f t="shared" si="10"/>
        <v>0</v>
      </c>
      <c r="G86" s="49"/>
      <c r="H86" s="71">
        <f t="shared" si="9"/>
        <v>0</v>
      </c>
      <c r="I86" s="71"/>
      <c r="J86" s="76"/>
    </row>
    <row r="87" spans="1:10" ht="14.25" x14ac:dyDescent="0.2">
      <c r="A87" s="49" t="s">
        <v>72</v>
      </c>
      <c r="B87" s="49"/>
      <c r="C87" s="37">
        <v>0.01</v>
      </c>
      <c r="D87" s="60"/>
      <c r="E87" s="60"/>
      <c r="F87" s="71">
        <f t="shared" si="10"/>
        <v>0</v>
      </c>
      <c r="G87" s="49"/>
      <c r="H87" s="71">
        <f t="shared" si="9"/>
        <v>0</v>
      </c>
      <c r="I87" s="71"/>
      <c r="J87" s="76"/>
    </row>
    <row r="88" spans="1:10" ht="14.25" x14ac:dyDescent="0.2">
      <c r="A88" s="49" t="s">
        <v>73</v>
      </c>
      <c r="B88" s="49"/>
      <c r="C88" s="37">
        <v>0.01</v>
      </c>
      <c r="D88" s="60"/>
      <c r="E88" s="60"/>
      <c r="F88" s="71">
        <f t="shared" si="10"/>
        <v>0</v>
      </c>
      <c r="G88" s="49"/>
      <c r="H88" s="71">
        <f t="shared" si="9"/>
        <v>0</v>
      </c>
      <c r="I88" s="71"/>
      <c r="J88" s="76"/>
    </row>
    <row r="89" spans="1:10" ht="14.25" x14ac:dyDescent="0.2">
      <c r="A89" s="49" t="s">
        <v>74</v>
      </c>
      <c r="B89" s="49"/>
      <c r="C89" s="37">
        <v>0.01</v>
      </c>
      <c r="D89" s="60"/>
      <c r="E89" s="60"/>
      <c r="F89" s="71">
        <f t="shared" si="10"/>
        <v>0</v>
      </c>
      <c r="G89" s="49"/>
      <c r="H89" s="71">
        <f t="shared" si="9"/>
        <v>0</v>
      </c>
      <c r="I89" s="71"/>
      <c r="J89" s="76"/>
    </row>
    <row r="90" spans="1:10" ht="14.25" x14ac:dyDescent="0.2">
      <c r="A90" s="49" t="s">
        <v>75</v>
      </c>
      <c r="B90" s="49"/>
      <c r="C90" s="37">
        <v>0.01</v>
      </c>
      <c r="D90" s="60"/>
      <c r="E90" s="60"/>
      <c r="F90" s="71">
        <f t="shared" si="10"/>
        <v>0</v>
      </c>
      <c r="G90" s="49"/>
      <c r="H90" s="71">
        <f t="shared" si="9"/>
        <v>0</v>
      </c>
      <c r="I90" s="71"/>
      <c r="J90" s="76"/>
    </row>
    <row r="91" spans="1:10" ht="14.25" x14ac:dyDescent="0.2">
      <c r="A91" s="49" t="s">
        <v>76</v>
      </c>
      <c r="B91" s="49"/>
      <c r="C91" s="37">
        <v>0.01</v>
      </c>
      <c r="D91" s="60"/>
      <c r="E91" s="60"/>
      <c r="F91" s="71">
        <f t="shared" si="10"/>
        <v>0</v>
      </c>
      <c r="G91" s="49"/>
      <c r="H91" s="71">
        <f t="shared" si="9"/>
        <v>0</v>
      </c>
      <c r="I91" s="71"/>
      <c r="J91" s="76"/>
    </row>
    <row r="92" spans="1:10" ht="14.25" x14ac:dyDescent="0.2">
      <c r="A92" s="49" t="s">
        <v>269</v>
      </c>
      <c r="B92" s="49"/>
      <c r="C92" s="37">
        <v>0.01</v>
      </c>
      <c r="D92" s="60"/>
      <c r="E92" s="60"/>
      <c r="F92" s="71">
        <f t="shared" ref="F92:F101" si="11">D92*12</f>
        <v>0</v>
      </c>
      <c r="G92" s="49"/>
      <c r="H92" s="71">
        <f t="shared" ref="H92:H101" si="12">(D92*C92)*12</f>
        <v>0</v>
      </c>
      <c r="I92" s="71"/>
      <c r="J92" s="76"/>
    </row>
    <row r="93" spans="1:10" ht="14.25" x14ac:dyDescent="0.2">
      <c r="A93" s="49" t="s">
        <v>270</v>
      </c>
      <c r="B93" s="49"/>
      <c r="C93" s="37">
        <v>0.01</v>
      </c>
      <c r="D93" s="60"/>
      <c r="E93" s="60"/>
      <c r="F93" s="71">
        <f t="shared" si="11"/>
        <v>0</v>
      </c>
      <c r="G93" s="49"/>
      <c r="H93" s="71">
        <f t="shared" si="12"/>
        <v>0</v>
      </c>
      <c r="I93" s="71"/>
      <c r="J93" s="76"/>
    </row>
    <row r="94" spans="1:10" ht="14.25" x14ac:dyDescent="0.2">
      <c r="A94" s="49" t="s">
        <v>271</v>
      </c>
      <c r="B94" s="49"/>
      <c r="C94" s="37">
        <v>0.01</v>
      </c>
      <c r="D94" s="60"/>
      <c r="E94" s="60"/>
      <c r="F94" s="71">
        <f t="shared" si="11"/>
        <v>0</v>
      </c>
      <c r="G94" s="49"/>
      <c r="H94" s="71">
        <f t="shared" si="12"/>
        <v>0</v>
      </c>
      <c r="I94" s="71"/>
      <c r="J94" s="76"/>
    </row>
    <row r="95" spans="1:10" ht="14.25" x14ac:dyDescent="0.2">
      <c r="A95" s="49" t="s">
        <v>272</v>
      </c>
      <c r="B95" s="49"/>
      <c r="C95" s="37">
        <v>0.01</v>
      </c>
      <c r="D95" s="60"/>
      <c r="E95" s="60"/>
      <c r="F95" s="71">
        <f t="shared" si="11"/>
        <v>0</v>
      </c>
      <c r="G95" s="49"/>
      <c r="H95" s="71">
        <f t="shared" si="12"/>
        <v>0</v>
      </c>
      <c r="I95" s="71"/>
      <c r="J95" s="76"/>
    </row>
    <row r="96" spans="1:10" ht="14.25" x14ac:dyDescent="0.2">
      <c r="A96" s="49" t="s">
        <v>273</v>
      </c>
      <c r="B96" s="49"/>
      <c r="C96" s="37">
        <v>0.01</v>
      </c>
      <c r="D96" s="60"/>
      <c r="E96" s="60"/>
      <c r="F96" s="71">
        <f t="shared" si="11"/>
        <v>0</v>
      </c>
      <c r="G96" s="49"/>
      <c r="H96" s="71">
        <f t="shared" si="12"/>
        <v>0</v>
      </c>
      <c r="I96" s="71"/>
      <c r="J96" s="76"/>
    </row>
    <row r="97" spans="1:10" ht="14.25" x14ac:dyDescent="0.2">
      <c r="A97" s="49" t="s">
        <v>274</v>
      </c>
      <c r="B97" s="49"/>
      <c r="C97" s="37">
        <v>0.01</v>
      </c>
      <c r="D97" s="60"/>
      <c r="E97" s="60"/>
      <c r="F97" s="71">
        <f t="shared" si="11"/>
        <v>0</v>
      </c>
      <c r="G97" s="49"/>
      <c r="H97" s="71">
        <f t="shared" si="12"/>
        <v>0</v>
      </c>
      <c r="I97" s="71"/>
      <c r="J97" s="76"/>
    </row>
    <row r="98" spans="1:10" ht="14.25" x14ac:dyDescent="0.2">
      <c r="A98" s="49" t="s">
        <v>275</v>
      </c>
      <c r="B98" s="49"/>
      <c r="C98" s="37">
        <v>0.01</v>
      </c>
      <c r="D98" s="60"/>
      <c r="E98" s="60"/>
      <c r="F98" s="71">
        <f t="shared" si="11"/>
        <v>0</v>
      </c>
      <c r="G98" s="49"/>
      <c r="H98" s="71">
        <f t="shared" si="12"/>
        <v>0</v>
      </c>
      <c r="I98" s="71"/>
      <c r="J98" s="76"/>
    </row>
    <row r="99" spans="1:10" ht="14.25" x14ac:dyDescent="0.2">
      <c r="A99" s="49" t="s">
        <v>276</v>
      </c>
      <c r="B99" s="49"/>
      <c r="C99" s="37">
        <v>0.01</v>
      </c>
      <c r="D99" s="60"/>
      <c r="E99" s="60"/>
      <c r="F99" s="71">
        <f t="shared" si="11"/>
        <v>0</v>
      </c>
      <c r="G99" s="49"/>
      <c r="H99" s="71">
        <f t="shared" si="12"/>
        <v>0</v>
      </c>
      <c r="I99" s="71"/>
      <c r="J99" s="76"/>
    </row>
    <row r="100" spans="1:10" ht="14.25" x14ac:dyDescent="0.2">
      <c r="A100" s="49" t="s">
        <v>277</v>
      </c>
      <c r="B100" s="49"/>
      <c r="C100" s="37">
        <v>0.01</v>
      </c>
      <c r="D100" s="60"/>
      <c r="E100" s="60"/>
      <c r="F100" s="71">
        <f t="shared" si="11"/>
        <v>0</v>
      </c>
      <c r="G100" s="49"/>
      <c r="H100" s="71">
        <f t="shared" si="12"/>
        <v>0</v>
      </c>
      <c r="I100" s="71"/>
      <c r="J100" s="76"/>
    </row>
    <row r="101" spans="1:10" ht="14.25" x14ac:dyDescent="0.2">
      <c r="A101" s="49" t="s">
        <v>278</v>
      </c>
      <c r="B101" s="49"/>
      <c r="C101" s="37">
        <v>0.01</v>
      </c>
      <c r="D101" s="60"/>
      <c r="E101" s="60"/>
      <c r="F101" s="71">
        <f t="shared" si="11"/>
        <v>0</v>
      </c>
      <c r="G101" s="49"/>
      <c r="H101" s="71">
        <f t="shared" si="12"/>
        <v>0</v>
      </c>
      <c r="I101" s="71"/>
      <c r="J101" s="74"/>
    </row>
    <row r="102" spans="1:10" ht="30" customHeight="1" x14ac:dyDescent="0.2">
      <c r="A102" s="77" t="s">
        <v>309</v>
      </c>
      <c r="B102" s="77"/>
      <c r="C102" s="77"/>
      <c r="D102" s="77"/>
      <c r="E102" s="77"/>
      <c r="F102" s="80">
        <f>SUM(F82:G101)</f>
        <v>0</v>
      </c>
      <c r="G102" s="77"/>
      <c r="H102" s="78">
        <f>SUM(H82:I101)</f>
        <v>0</v>
      </c>
      <c r="I102" s="78"/>
      <c r="J102" s="39" t="s">
        <v>311</v>
      </c>
    </row>
    <row r="103" spans="1:10" x14ac:dyDescent="0.25">
      <c r="A103" s="49"/>
      <c r="B103" s="49"/>
      <c r="C103" s="49"/>
      <c r="D103" s="49"/>
      <c r="E103" s="49"/>
      <c r="F103" s="49"/>
      <c r="G103" s="49"/>
      <c r="H103" s="49"/>
      <c r="I103" s="49"/>
    </row>
    <row r="104" spans="1:10" x14ac:dyDescent="0.25">
      <c r="A104" s="55"/>
      <c r="B104" s="55"/>
      <c r="C104" s="55"/>
      <c r="D104" s="55"/>
      <c r="E104" s="55"/>
      <c r="F104" s="55"/>
      <c r="G104" s="55"/>
      <c r="H104" s="55"/>
      <c r="I104" s="55"/>
    </row>
    <row r="105" spans="1:10" ht="15.75" x14ac:dyDescent="0.25">
      <c r="A105" s="75" t="s">
        <v>19</v>
      </c>
      <c r="B105" s="75"/>
      <c r="C105" s="75"/>
      <c r="D105" s="75"/>
      <c r="E105" s="75"/>
      <c r="F105" s="75"/>
      <c r="G105" s="75"/>
      <c r="H105" s="75"/>
      <c r="I105" s="75"/>
    </row>
    <row r="106" spans="1:10" ht="14.45" customHeight="1" x14ac:dyDescent="0.25">
      <c r="A106" s="51" t="s">
        <v>62</v>
      </c>
      <c r="B106" s="51"/>
      <c r="C106" s="41" t="s">
        <v>77</v>
      </c>
      <c r="D106" s="79" t="s">
        <v>78</v>
      </c>
      <c r="E106" s="79"/>
      <c r="F106" s="79" t="s">
        <v>79</v>
      </c>
      <c r="G106" s="79"/>
      <c r="H106" s="41" t="s">
        <v>80</v>
      </c>
      <c r="I106" s="41"/>
    </row>
    <row r="107" spans="1:10" ht="14.25" x14ac:dyDescent="0.2">
      <c r="A107" s="49" t="s">
        <v>81</v>
      </c>
      <c r="B107" s="49"/>
      <c r="C107" s="37">
        <v>0.01</v>
      </c>
      <c r="D107" s="60"/>
      <c r="E107" s="60"/>
      <c r="F107" s="71">
        <f t="shared" ref="F107:F116" si="13">D107*12</f>
        <v>0</v>
      </c>
      <c r="G107" s="49"/>
      <c r="H107" s="71">
        <f t="shared" ref="H107:H116" si="14">(D107*C107)*12</f>
        <v>0</v>
      </c>
      <c r="I107" s="71"/>
      <c r="J107" s="73" t="s">
        <v>324</v>
      </c>
    </row>
    <row r="108" spans="1:10" ht="14.25" x14ac:dyDescent="0.2">
      <c r="A108" s="49" t="s">
        <v>68</v>
      </c>
      <c r="B108" s="49"/>
      <c r="C108" s="37">
        <v>0.01</v>
      </c>
      <c r="D108" s="60"/>
      <c r="E108" s="60"/>
      <c r="F108" s="71">
        <f t="shared" si="13"/>
        <v>0</v>
      </c>
      <c r="G108" s="49"/>
      <c r="H108" s="71">
        <f t="shared" si="14"/>
        <v>0</v>
      </c>
      <c r="I108" s="71"/>
      <c r="J108" s="76"/>
    </row>
    <row r="109" spans="1:10" ht="14.25" x14ac:dyDescent="0.2">
      <c r="A109" s="49" t="s">
        <v>69</v>
      </c>
      <c r="B109" s="49"/>
      <c r="C109" s="37">
        <v>0.01</v>
      </c>
      <c r="D109" s="60"/>
      <c r="E109" s="60"/>
      <c r="F109" s="71">
        <f t="shared" si="13"/>
        <v>0</v>
      </c>
      <c r="G109" s="49"/>
      <c r="H109" s="71">
        <f t="shared" si="14"/>
        <v>0</v>
      </c>
      <c r="I109" s="71"/>
      <c r="J109" s="76"/>
    </row>
    <row r="110" spans="1:10" ht="14.25" x14ac:dyDescent="0.2">
      <c r="A110" s="49" t="s">
        <v>70</v>
      </c>
      <c r="B110" s="49"/>
      <c r="C110" s="37">
        <v>0.01</v>
      </c>
      <c r="D110" s="60"/>
      <c r="E110" s="60"/>
      <c r="F110" s="71">
        <f t="shared" si="13"/>
        <v>0</v>
      </c>
      <c r="G110" s="49"/>
      <c r="H110" s="71">
        <f t="shared" si="14"/>
        <v>0</v>
      </c>
      <c r="I110" s="71"/>
      <c r="J110" s="76"/>
    </row>
    <row r="111" spans="1:10" ht="14.25" x14ac:dyDescent="0.2">
      <c r="A111" s="49" t="s">
        <v>71</v>
      </c>
      <c r="B111" s="49"/>
      <c r="C111" s="37">
        <v>0.01</v>
      </c>
      <c r="D111" s="60"/>
      <c r="E111" s="60"/>
      <c r="F111" s="71">
        <f t="shared" si="13"/>
        <v>0</v>
      </c>
      <c r="G111" s="49"/>
      <c r="H111" s="71">
        <f t="shared" si="14"/>
        <v>0</v>
      </c>
      <c r="I111" s="71"/>
      <c r="J111" s="76"/>
    </row>
    <row r="112" spans="1:10" ht="14.25" x14ac:dyDescent="0.2">
      <c r="A112" s="49" t="s">
        <v>72</v>
      </c>
      <c r="B112" s="49"/>
      <c r="C112" s="37">
        <v>0.01</v>
      </c>
      <c r="D112" s="60"/>
      <c r="E112" s="60"/>
      <c r="F112" s="71">
        <f t="shared" si="13"/>
        <v>0</v>
      </c>
      <c r="G112" s="49"/>
      <c r="H112" s="71">
        <f t="shared" si="14"/>
        <v>0</v>
      </c>
      <c r="I112" s="71"/>
      <c r="J112" s="76"/>
    </row>
    <row r="113" spans="1:10" ht="14.25" x14ac:dyDescent="0.2">
      <c r="A113" s="49" t="s">
        <v>73</v>
      </c>
      <c r="B113" s="49"/>
      <c r="C113" s="37">
        <v>0.01</v>
      </c>
      <c r="D113" s="60"/>
      <c r="E113" s="60"/>
      <c r="F113" s="71">
        <f t="shared" si="13"/>
        <v>0</v>
      </c>
      <c r="G113" s="49"/>
      <c r="H113" s="71">
        <f t="shared" si="14"/>
        <v>0</v>
      </c>
      <c r="I113" s="71"/>
      <c r="J113" s="76"/>
    </row>
    <row r="114" spans="1:10" ht="14.25" x14ac:dyDescent="0.2">
      <c r="A114" s="49" t="s">
        <v>74</v>
      </c>
      <c r="B114" s="49"/>
      <c r="C114" s="37">
        <v>0.01</v>
      </c>
      <c r="D114" s="60"/>
      <c r="E114" s="60"/>
      <c r="F114" s="71">
        <f t="shared" si="13"/>
        <v>0</v>
      </c>
      <c r="G114" s="49"/>
      <c r="H114" s="71">
        <f t="shared" si="14"/>
        <v>0</v>
      </c>
      <c r="I114" s="71"/>
      <c r="J114" s="76"/>
    </row>
    <row r="115" spans="1:10" ht="14.25" x14ac:dyDescent="0.2">
      <c r="A115" s="49" t="s">
        <v>75</v>
      </c>
      <c r="B115" s="49"/>
      <c r="C115" s="37">
        <v>0.01</v>
      </c>
      <c r="D115" s="60"/>
      <c r="E115" s="60"/>
      <c r="F115" s="71">
        <f t="shared" si="13"/>
        <v>0</v>
      </c>
      <c r="G115" s="49"/>
      <c r="H115" s="71">
        <f t="shared" si="14"/>
        <v>0</v>
      </c>
      <c r="I115" s="71"/>
      <c r="J115" s="76"/>
    </row>
    <row r="116" spans="1:10" ht="14.25" x14ac:dyDescent="0.2">
      <c r="A116" s="49" t="s">
        <v>76</v>
      </c>
      <c r="B116" s="49"/>
      <c r="C116" s="37">
        <v>0.01</v>
      </c>
      <c r="D116" s="60"/>
      <c r="E116" s="60"/>
      <c r="F116" s="71">
        <f t="shared" si="13"/>
        <v>0</v>
      </c>
      <c r="G116" s="49"/>
      <c r="H116" s="71">
        <f t="shared" si="14"/>
        <v>0</v>
      </c>
      <c r="I116" s="71"/>
      <c r="J116" s="76"/>
    </row>
    <row r="117" spans="1:10" ht="14.25" x14ac:dyDescent="0.2">
      <c r="A117" s="49" t="s">
        <v>269</v>
      </c>
      <c r="B117" s="49"/>
      <c r="C117" s="37">
        <v>0.01</v>
      </c>
      <c r="D117" s="60"/>
      <c r="E117" s="60"/>
      <c r="F117" s="71">
        <f t="shared" ref="F117:F126" si="15">D117*12</f>
        <v>0</v>
      </c>
      <c r="G117" s="49"/>
      <c r="H117" s="71">
        <f t="shared" ref="H117:H126" si="16">(D117*C117)*12</f>
        <v>0</v>
      </c>
      <c r="I117" s="71"/>
      <c r="J117" s="76"/>
    </row>
    <row r="118" spans="1:10" ht="14.25" x14ac:dyDescent="0.2">
      <c r="A118" s="49" t="s">
        <v>270</v>
      </c>
      <c r="B118" s="49"/>
      <c r="C118" s="37">
        <v>0.01</v>
      </c>
      <c r="D118" s="60"/>
      <c r="E118" s="60"/>
      <c r="F118" s="71">
        <f t="shared" si="15"/>
        <v>0</v>
      </c>
      <c r="G118" s="49"/>
      <c r="H118" s="71">
        <f t="shared" si="16"/>
        <v>0</v>
      </c>
      <c r="I118" s="71"/>
      <c r="J118" s="76"/>
    </row>
    <row r="119" spans="1:10" ht="14.25" x14ac:dyDescent="0.2">
      <c r="A119" s="49" t="s">
        <v>271</v>
      </c>
      <c r="B119" s="49"/>
      <c r="C119" s="37">
        <v>0.01</v>
      </c>
      <c r="D119" s="60"/>
      <c r="E119" s="60"/>
      <c r="F119" s="71">
        <f t="shared" si="15"/>
        <v>0</v>
      </c>
      <c r="G119" s="49"/>
      <c r="H119" s="71">
        <f t="shared" si="16"/>
        <v>0</v>
      </c>
      <c r="I119" s="71"/>
      <c r="J119" s="76"/>
    </row>
    <row r="120" spans="1:10" ht="14.25" x14ac:dyDescent="0.2">
      <c r="A120" s="49" t="s">
        <v>272</v>
      </c>
      <c r="B120" s="49"/>
      <c r="C120" s="37">
        <v>0.01</v>
      </c>
      <c r="D120" s="60"/>
      <c r="E120" s="60"/>
      <c r="F120" s="71">
        <f t="shared" si="15"/>
        <v>0</v>
      </c>
      <c r="G120" s="49"/>
      <c r="H120" s="71">
        <f t="shared" si="16"/>
        <v>0</v>
      </c>
      <c r="I120" s="71"/>
      <c r="J120" s="76"/>
    </row>
    <row r="121" spans="1:10" ht="14.25" x14ac:dyDescent="0.2">
      <c r="A121" s="49" t="s">
        <v>273</v>
      </c>
      <c r="B121" s="49"/>
      <c r="C121" s="37">
        <v>0.01</v>
      </c>
      <c r="D121" s="60"/>
      <c r="E121" s="60"/>
      <c r="F121" s="71">
        <f t="shared" si="15"/>
        <v>0</v>
      </c>
      <c r="G121" s="49"/>
      <c r="H121" s="71">
        <f t="shared" si="16"/>
        <v>0</v>
      </c>
      <c r="I121" s="71"/>
      <c r="J121" s="76"/>
    </row>
    <row r="122" spans="1:10" ht="14.25" x14ac:dyDescent="0.2">
      <c r="A122" s="49" t="s">
        <v>274</v>
      </c>
      <c r="B122" s="49"/>
      <c r="C122" s="37">
        <v>0.01</v>
      </c>
      <c r="D122" s="60"/>
      <c r="E122" s="60"/>
      <c r="F122" s="71">
        <f t="shared" si="15"/>
        <v>0</v>
      </c>
      <c r="G122" s="49"/>
      <c r="H122" s="71">
        <f t="shared" si="16"/>
        <v>0</v>
      </c>
      <c r="I122" s="71"/>
      <c r="J122" s="76"/>
    </row>
    <row r="123" spans="1:10" ht="14.25" x14ac:dyDescent="0.2">
      <c r="A123" s="49" t="s">
        <v>275</v>
      </c>
      <c r="B123" s="49"/>
      <c r="C123" s="37">
        <v>0.01</v>
      </c>
      <c r="D123" s="60"/>
      <c r="E123" s="60"/>
      <c r="F123" s="71">
        <f t="shared" si="15"/>
        <v>0</v>
      </c>
      <c r="G123" s="49"/>
      <c r="H123" s="71">
        <f t="shared" si="16"/>
        <v>0</v>
      </c>
      <c r="I123" s="71"/>
      <c r="J123" s="76"/>
    </row>
    <row r="124" spans="1:10" ht="14.25" x14ac:dyDescent="0.2">
      <c r="A124" s="49" t="s">
        <v>276</v>
      </c>
      <c r="B124" s="49"/>
      <c r="C124" s="37">
        <v>0.01</v>
      </c>
      <c r="D124" s="60"/>
      <c r="E124" s="60"/>
      <c r="F124" s="71">
        <f t="shared" si="15"/>
        <v>0</v>
      </c>
      <c r="G124" s="49"/>
      <c r="H124" s="71">
        <f t="shared" si="16"/>
        <v>0</v>
      </c>
      <c r="I124" s="71"/>
      <c r="J124" s="76"/>
    </row>
    <row r="125" spans="1:10" ht="14.25" x14ac:dyDescent="0.2">
      <c r="A125" s="49" t="s">
        <v>277</v>
      </c>
      <c r="B125" s="49"/>
      <c r="C125" s="37">
        <v>0.01</v>
      </c>
      <c r="D125" s="60"/>
      <c r="E125" s="60"/>
      <c r="F125" s="71">
        <f t="shared" si="15"/>
        <v>0</v>
      </c>
      <c r="G125" s="49"/>
      <c r="H125" s="71">
        <f t="shared" si="16"/>
        <v>0</v>
      </c>
      <c r="I125" s="71"/>
      <c r="J125" s="76"/>
    </row>
    <row r="126" spans="1:10" ht="14.25" x14ac:dyDescent="0.2">
      <c r="A126" s="49" t="s">
        <v>278</v>
      </c>
      <c r="B126" s="49"/>
      <c r="C126" s="37">
        <v>0.01</v>
      </c>
      <c r="D126" s="60"/>
      <c r="E126" s="60"/>
      <c r="F126" s="71">
        <f t="shared" si="15"/>
        <v>0</v>
      </c>
      <c r="G126" s="49"/>
      <c r="H126" s="71">
        <f t="shared" si="16"/>
        <v>0</v>
      </c>
      <c r="I126" s="71"/>
      <c r="J126" s="74"/>
    </row>
    <row r="127" spans="1:10" ht="30" customHeight="1" x14ac:dyDescent="0.2">
      <c r="A127" s="77" t="s">
        <v>309</v>
      </c>
      <c r="B127" s="77"/>
      <c r="C127" s="77"/>
      <c r="D127" s="77"/>
      <c r="E127" s="77"/>
      <c r="F127" s="80">
        <f>SUM(F107:G126)</f>
        <v>0</v>
      </c>
      <c r="G127" s="77"/>
      <c r="H127" s="78">
        <f>SUM(H107:I126)</f>
        <v>0</v>
      </c>
      <c r="I127" s="78"/>
      <c r="J127" s="39" t="s">
        <v>311</v>
      </c>
    </row>
    <row r="128" spans="1:10" x14ac:dyDescent="0.25">
      <c r="A128" s="49"/>
      <c r="B128" s="49"/>
      <c r="C128" s="49"/>
      <c r="D128" s="49"/>
      <c r="E128" s="49"/>
      <c r="F128" s="49"/>
      <c r="G128" s="49"/>
      <c r="H128" s="49"/>
      <c r="I128" s="49"/>
      <c r="J128" s="32"/>
    </row>
    <row r="129" spans="1:10" x14ac:dyDescent="0.25">
      <c r="A129" s="55"/>
      <c r="B129" s="55"/>
      <c r="C129" s="55"/>
      <c r="D129" s="55"/>
      <c r="E129" s="55"/>
      <c r="F129" s="55"/>
      <c r="G129" s="55"/>
      <c r="H129" s="55"/>
      <c r="I129" s="55"/>
      <c r="J129" s="32"/>
    </row>
    <row r="130" spans="1:10" ht="15.75" x14ac:dyDescent="0.25">
      <c r="A130" s="75" t="s">
        <v>22</v>
      </c>
      <c r="B130" s="75"/>
      <c r="C130" s="75"/>
      <c r="D130" s="75"/>
      <c r="E130" s="75"/>
      <c r="F130" s="75"/>
      <c r="G130" s="75"/>
      <c r="H130" s="75"/>
      <c r="I130" s="75"/>
      <c r="J130" s="32"/>
    </row>
    <row r="131" spans="1:10" x14ac:dyDescent="0.25">
      <c r="A131" s="79" t="s">
        <v>82</v>
      </c>
      <c r="B131" s="79"/>
      <c r="C131" s="79"/>
      <c r="D131" s="79" t="s">
        <v>81</v>
      </c>
      <c r="E131" s="79"/>
      <c r="F131" s="79" t="s">
        <v>68</v>
      </c>
      <c r="G131" s="79"/>
      <c r="H131" s="79" t="s">
        <v>69</v>
      </c>
      <c r="I131" s="79"/>
      <c r="J131" s="32"/>
    </row>
    <row r="132" spans="1:10" ht="14.45" customHeight="1" x14ac:dyDescent="0.2">
      <c r="A132" s="81" t="s">
        <v>83</v>
      </c>
      <c r="B132" s="81"/>
      <c r="C132" s="81"/>
      <c r="D132" s="60"/>
      <c r="E132" s="60"/>
      <c r="F132" s="60"/>
      <c r="G132" s="60"/>
      <c r="H132" s="60"/>
      <c r="I132" s="60"/>
      <c r="J132" s="73" t="s">
        <v>323</v>
      </c>
    </row>
    <row r="133" spans="1:10" ht="14.45" customHeight="1" x14ac:dyDescent="0.2">
      <c r="A133" s="81" t="s">
        <v>84</v>
      </c>
      <c r="B133" s="81"/>
      <c r="C133" s="81"/>
      <c r="D133" s="60"/>
      <c r="E133" s="60"/>
      <c r="F133" s="60"/>
      <c r="G133" s="60"/>
      <c r="H133" s="60"/>
      <c r="I133" s="60"/>
      <c r="J133" s="76"/>
    </row>
    <row r="134" spans="1:10" ht="14.45" customHeight="1" x14ac:dyDescent="0.2">
      <c r="A134" s="81" t="s">
        <v>85</v>
      </c>
      <c r="B134" s="81"/>
      <c r="C134" s="81"/>
      <c r="D134" s="60"/>
      <c r="E134" s="60"/>
      <c r="F134" s="60"/>
      <c r="G134" s="60"/>
      <c r="H134" s="60"/>
      <c r="I134" s="60"/>
      <c r="J134" s="76"/>
    </row>
    <row r="135" spans="1:10" ht="14.45" customHeight="1" x14ac:dyDescent="0.2">
      <c r="A135" s="81" t="s">
        <v>86</v>
      </c>
      <c r="B135" s="81"/>
      <c r="C135" s="81"/>
      <c r="D135" s="60"/>
      <c r="E135" s="60"/>
      <c r="F135" s="60"/>
      <c r="G135" s="60"/>
      <c r="H135" s="60"/>
      <c r="I135" s="60"/>
      <c r="J135" s="76"/>
    </row>
    <row r="136" spans="1:10" ht="14.45" customHeight="1" x14ac:dyDescent="0.2">
      <c r="A136" s="81" t="s">
        <v>87</v>
      </c>
      <c r="B136" s="81"/>
      <c r="C136" s="81"/>
      <c r="D136" s="60"/>
      <c r="E136" s="60"/>
      <c r="F136" s="60"/>
      <c r="G136" s="60"/>
      <c r="H136" s="60"/>
      <c r="I136" s="60"/>
      <c r="J136" s="76"/>
    </row>
    <row r="137" spans="1:10" ht="14.45" customHeight="1" x14ac:dyDescent="0.2">
      <c r="A137" s="81" t="s">
        <v>88</v>
      </c>
      <c r="B137" s="81"/>
      <c r="C137" s="81"/>
      <c r="D137" s="60"/>
      <c r="E137" s="60"/>
      <c r="F137" s="60"/>
      <c r="G137" s="60"/>
      <c r="H137" s="60"/>
      <c r="I137" s="60"/>
      <c r="J137" s="74"/>
    </row>
    <row r="138" spans="1:10" ht="30" customHeight="1" x14ac:dyDescent="0.2">
      <c r="A138" s="82" t="s">
        <v>89</v>
      </c>
      <c r="B138" s="82"/>
      <c r="C138" s="82"/>
      <c r="D138" s="83">
        <f>SUM(D132:E137)</f>
        <v>0</v>
      </c>
      <c r="E138" s="83"/>
      <c r="F138" s="83">
        <f>SUM(F132:G137)</f>
        <v>0</v>
      </c>
      <c r="G138" s="83"/>
      <c r="H138" s="83">
        <f>SUM(H132:I137)</f>
        <v>0</v>
      </c>
      <c r="I138" s="83"/>
      <c r="J138" s="39" t="s">
        <v>311</v>
      </c>
    </row>
    <row r="139" spans="1:10" x14ac:dyDescent="0.25">
      <c r="A139" s="49"/>
      <c r="B139" s="49"/>
      <c r="C139" s="49"/>
      <c r="D139" s="49"/>
      <c r="E139" s="49"/>
      <c r="F139" s="49"/>
      <c r="G139" s="49"/>
      <c r="H139" s="49"/>
      <c r="I139" s="49"/>
      <c r="J139" s="32"/>
    </row>
    <row r="140" spans="1:10" x14ac:dyDescent="0.25">
      <c r="A140" s="79" t="s">
        <v>90</v>
      </c>
      <c r="B140" s="79"/>
      <c r="C140" s="79"/>
      <c r="D140" s="79" t="s">
        <v>81</v>
      </c>
      <c r="E140" s="79"/>
      <c r="F140" s="79" t="s">
        <v>68</v>
      </c>
      <c r="G140" s="79"/>
      <c r="H140" s="79" t="s">
        <v>69</v>
      </c>
      <c r="I140" s="79"/>
      <c r="J140" s="32"/>
    </row>
    <row r="141" spans="1:10" ht="14.45" customHeight="1" x14ac:dyDescent="0.2">
      <c r="A141" s="81" t="str">
        <f t="shared" ref="A141:A146" si="17">A132</f>
        <v>Product / Service 1</v>
      </c>
      <c r="B141" s="81"/>
      <c r="C141" s="81"/>
      <c r="D141" s="60"/>
      <c r="E141" s="60"/>
      <c r="F141" s="60"/>
      <c r="G141" s="60"/>
      <c r="H141" s="60"/>
      <c r="I141" s="60"/>
      <c r="J141" s="73" t="s">
        <v>322</v>
      </c>
    </row>
    <row r="142" spans="1:10" ht="14.45" customHeight="1" x14ac:dyDescent="0.2">
      <c r="A142" s="81" t="str">
        <f t="shared" si="17"/>
        <v>Product / Service 2</v>
      </c>
      <c r="B142" s="81"/>
      <c r="C142" s="81"/>
      <c r="D142" s="60"/>
      <c r="E142" s="60"/>
      <c r="F142" s="60"/>
      <c r="G142" s="60"/>
      <c r="H142" s="60"/>
      <c r="I142" s="60"/>
      <c r="J142" s="76"/>
    </row>
    <row r="143" spans="1:10" ht="14.45" customHeight="1" x14ac:dyDescent="0.2">
      <c r="A143" s="81" t="str">
        <f t="shared" si="17"/>
        <v>Product / Service 3</v>
      </c>
      <c r="B143" s="81"/>
      <c r="C143" s="81"/>
      <c r="D143" s="60"/>
      <c r="E143" s="60"/>
      <c r="F143" s="60"/>
      <c r="G143" s="60"/>
      <c r="H143" s="60"/>
      <c r="I143" s="60"/>
      <c r="J143" s="76"/>
    </row>
    <row r="144" spans="1:10" ht="14.45" customHeight="1" x14ac:dyDescent="0.2">
      <c r="A144" s="81" t="str">
        <f t="shared" si="17"/>
        <v>Product / Service 4</v>
      </c>
      <c r="B144" s="81"/>
      <c r="C144" s="81"/>
      <c r="D144" s="60"/>
      <c r="E144" s="60"/>
      <c r="F144" s="60"/>
      <c r="G144" s="60"/>
      <c r="H144" s="60"/>
      <c r="I144" s="60"/>
      <c r="J144" s="76"/>
    </row>
    <row r="145" spans="1:10" ht="14.45" customHeight="1" x14ac:dyDescent="0.2">
      <c r="A145" s="81" t="str">
        <f t="shared" si="17"/>
        <v>Product / Service 5</v>
      </c>
      <c r="B145" s="81"/>
      <c r="C145" s="81"/>
      <c r="D145" s="60"/>
      <c r="E145" s="60"/>
      <c r="F145" s="60"/>
      <c r="G145" s="60"/>
      <c r="H145" s="60"/>
      <c r="I145" s="60"/>
      <c r="J145" s="76"/>
    </row>
    <row r="146" spans="1:10" ht="14.45" customHeight="1" x14ac:dyDescent="0.2">
      <c r="A146" s="81" t="str">
        <f t="shared" si="17"/>
        <v>Product / Service 6</v>
      </c>
      <c r="B146" s="81"/>
      <c r="C146" s="81"/>
      <c r="D146" s="60"/>
      <c r="E146" s="60"/>
      <c r="F146" s="60"/>
      <c r="G146" s="60"/>
      <c r="H146" s="60"/>
      <c r="I146" s="60"/>
      <c r="J146" s="74"/>
    </row>
    <row r="147" spans="1:10" ht="30" customHeight="1" x14ac:dyDescent="0.2">
      <c r="A147" s="82" t="s">
        <v>91</v>
      </c>
      <c r="B147" s="82"/>
      <c r="C147" s="82"/>
      <c r="D147" s="83">
        <f>SUM(D141:E146)</f>
        <v>0</v>
      </c>
      <c r="E147" s="83"/>
      <c r="F147" s="83">
        <f>SUM(F141:G146)</f>
        <v>0</v>
      </c>
      <c r="G147" s="83"/>
      <c r="H147" s="83">
        <f>SUM(H141:I146)</f>
        <v>0</v>
      </c>
      <c r="I147" s="83"/>
      <c r="J147" s="39" t="s">
        <v>311</v>
      </c>
    </row>
    <row r="148" spans="1:10" x14ac:dyDescent="0.25">
      <c r="A148" s="49"/>
      <c r="B148" s="49"/>
      <c r="C148" s="49"/>
      <c r="D148" s="49"/>
      <c r="E148" s="49"/>
      <c r="F148" s="49"/>
      <c r="G148" s="49"/>
      <c r="H148" s="49"/>
      <c r="I148" s="49"/>
    </row>
    <row r="149" spans="1:10" ht="30" customHeight="1" x14ac:dyDescent="0.2">
      <c r="A149" s="82" t="s">
        <v>92</v>
      </c>
      <c r="B149" s="82"/>
      <c r="C149" s="82"/>
      <c r="D149" s="83">
        <f>D138-D147</f>
        <v>0</v>
      </c>
      <c r="E149" s="83"/>
      <c r="F149" s="83">
        <f>F138-F147</f>
        <v>0</v>
      </c>
      <c r="G149" s="83"/>
      <c r="H149" s="83">
        <f>H138-H147</f>
        <v>0</v>
      </c>
      <c r="I149" s="83"/>
      <c r="J149" s="39" t="s">
        <v>314</v>
      </c>
    </row>
    <row r="150" spans="1:10" x14ac:dyDescent="0.25">
      <c r="A150" s="49"/>
      <c r="B150" s="49"/>
      <c r="C150" s="49"/>
      <c r="D150" s="49"/>
      <c r="E150" s="49"/>
      <c r="F150" s="49"/>
      <c r="G150" s="49"/>
      <c r="H150" s="49"/>
      <c r="I150" s="49"/>
      <c r="J150" s="32"/>
    </row>
    <row r="151" spans="1:10" x14ac:dyDescent="0.25">
      <c r="A151" s="79" t="s">
        <v>93</v>
      </c>
      <c r="B151" s="79"/>
      <c r="C151" s="79"/>
      <c r="D151" s="79" t="s">
        <v>81</v>
      </c>
      <c r="E151" s="79"/>
      <c r="F151" s="79" t="s">
        <v>68</v>
      </c>
      <c r="G151" s="79"/>
      <c r="H151" s="79" t="s">
        <v>69</v>
      </c>
      <c r="I151" s="79"/>
      <c r="J151" s="32"/>
    </row>
    <row r="152" spans="1:10" ht="14.45" customHeight="1" x14ac:dyDescent="0.2">
      <c r="A152" s="81" t="s">
        <v>94</v>
      </c>
      <c r="B152" s="81"/>
      <c r="C152" s="81"/>
      <c r="D152" s="60"/>
      <c r="E152" s="60"/>
      <c r="F152" s="60"/>
      <c r="G152" s="60"/>
      <c r="H152" s="60"/>
      <c r="I152" s="60"/>
      <c r="J152" s="73" t="s">
        <v>321</v>
      </c>
    </row>
    <row r="153" spans="1:10" ht="14.45" customHeight="1" x14ac:dyDescent="0.2">
      <c r="A153" s="81" t="s">
        <v>95</v>
      </c>
      <c r="B153" s="81"/>
      <c r="C153" s="81"/>
      <c r="D153" s="60"/>
      <c r="E153" s="60"/>
      <c r="F153" s="60"/>
      <c r="G153" s="60"/>
      <c r="H153" s="60"/>
      <c r="I153" s="60"/>
      <c r="J153" s="76"/>
    </row>
    <row r="154" spans="1:10" ht="14.45" customHeight="1" x14ac:dyDescent="0.2">
      <c r="A154" s="81" t="s">
        <v>96</v>
      </c>
      <c r="B154" s="81"/>
      <c r="C154" s="81"/>
      <c r="D154" s="60"/>
      <c r="E154" s="60"/>
      <c r="F154" s="60"/>
      <c r="G154" s="60"/>
      <c r="H154" s="60"/>
      <c r="I154" s="60"/>
      <c r="J154" s="76"/>
    </row>
    <row r="155" spans="1:10" ht="14.45" customHeight="1" x14ac:dyDescent="0.2">
      <c r="A155" s="81" t="s">
        <v>97</v>
      </c>
      <c r="B155" s="81"/>
      <c r="C155" s="81"/>
      <c r="D155" s="60"/>
      <c r="E155" s="60"/>
      <c r="F155" s="60"/>
      <c r="G155" s="60"/>
      <c r="H155" s="60"/>
      <c r="I155" s="60"/>
      <c r="J155" s="76"/>
    </row>
    <row r="156" spans="1:10" ht="14.45" customHeight="1" x14ac:dyDescent="0.2">
      <c r="A156" s="81" t="s">
        <v>98</v>
      </c>
      <c r="B156" s="81"/>
      <c r="C156" s="81"/>
      <c r="D156" s="60"/>
      <c r="E156" s="60"/>
      <c r="F156" s="60"/>
      <c r="G156" s="60"/>
      <c r="H156" s="60"/>
      <c r="I156" s="60"/>
      <c r="J156" s="76"/>
    </row>
    <row r="157" spans="1:10" ht="14.45" customHeight="1" x14ac:dyDescent="0.2">
      <c r="A157" s="81" t="s">
        <v>99</v>
      </c>
      <c r="B157" s="81"/>
      <c r="C157" s="81"/>
      <c r="D157" s="60"/>
      <c r="E157" s="60"/>
      <c r="F157" s="60"/>
      <c r="G157" s="60"/>
      <c r="H157" s="60"/>
      <c r="I157" s="60"/>
      <c r="J157" s="76"/>
    </row>
    <row r="158" spans="1:10" ht="14.45" customHeight="1" x14ac:dyDescent="0.2">
      <c r="A158" s="81" t="s">
        <v>100</v>
      </c>
      <c r="B158" s="81"/>
      <c r="C158" s="81"/>
      <c r="D158" s="60"/>
      <c r="E158" s="60"/>
      <c r="F158" s="60"/>
      <c r="G158" s="60"/>
      <c r="H158" s="60"/>
      <c r="I158" s="60"/>
      <c r="J158" s="76"/>
    </row>
    <row r="159" spans="1:10" ht="14.45" customHeight="1" x14ac:dyDescent="0.2">
      <c r="A159" s="81" t="s">
        <v>101</v>
      </c>
      <c r="B159" s="81"/>
      <c r="C159" s="81"/>
      <c r="D159" s="60"/>
      <c r="E159" s="60"/>
      <c r="F159" s="60"/>
      <c r="G159" s="60"/>
      <c r="H159" s="60"/>
      <c r="I159" s="60"/>
      <c r="J159" s="76"/>
    </row>
    <row r="160" spans="1:10" ht="14.45" customHeight="1" x14ac:dyDescent="0.2">
      <c r="A160" s="81" t="s">
        <v>102</v>
      </c>
      <c r="B160" s="81"/>
      <c r="C160" s="81"/>
      <c r="D160" s="60"/>
      <c r="E160" s="60"/>
      <c r="F160" s="60"/>
      <c r="G160" s="60"/>
      <c r="H160" s="60"/>
      <c r="I160" s="60"/>
      <c r="J160" s="76"/>
    </row>
    <row r="161" spans="1:10" ht="14.45" customHeight="1" x14ac:dyDescent="0.2">
      <c r="A161" s="81" t="s">
        <v>103</v>
      </c>
      <c r="B161" s="81"/>
      <c r="C161" s="81"/>
      <c r="D161" s="60"/>
      <c r="E161" s="60"/>
      <c r="F161" s="60"/>
      <c r="G161" s="60"/>
      <c r="H161" s="60"/>
      <c r="I161" s="60"/>
      <c r="J161" s="76"/>
    </row>
    <row r="162" spans="1:10" ht="14.45" customHeight="1" x14ac:dyDescent="0.2">
      <c r="A162" s="81" t="s">
        <v>104</v>
      </c>
      <c r="B162" s="81"/>
      <c r="C162" s="81"/>
      <c r="D162" s="60"/>
      <c r="E162" s="60"/>
      <c r="F162" s="60"/>
      <c r="G162" s="60"/>
      <c r="H162" s="60"/>
      <c r="I162" s="60"/>
      <c r="J162" s="76"/>
    </row>
    <row r="163" spans="1:10" ht="14.45" customHeight="1" x14ac:dyDescent="0.2">
      <c r="A163" s="81" t="s">
        <v>105</v>
      </c>
      <c r="B163" s="81"/>
      <c r="C163" s="81"/>
      <c r="D163" s="60"/>
      <c r="E163" s="60"/>
      <c r="F163" s="60"/>
      <c r="G163" s="60"/>
      <c r="H163" s="60"/>
      <c r="I163" s="60"/>
      <c r="J163" s="74"/>
    </row>
    <row r="164" spans="1:10" ht="30" customHeight="1" x14ac:dyDescent="0.25">
      <c r="A164" s="82" t="s">
        <v>106</v>
      </c>
      <c r="B164" s="82"/>
      <c r="C164" s="82"/>
      <c r="D164" s="83">
        <f>SUM(D152:E163)</f>
        <v>0</v>
      </c>
      <c r="E164" s="83"/>
      <c r="F164" s="83">
        <f>SUM(F152:G163)</f>
        <v>0</v>
      </c>
      <c r="G164" s="83"/>
      <c r="H164" s="83">
        <f>SUM(H152:I163)</f>
        <v>0</v>
      </c>
      <c r="I164" s="83"/>
      <c r="J164" s="42" t="s">
        <v>315</v>
      </c>
    </row>
    <row r="165" spans="1:10" x14ac:dyDescent="0.25">
      <c r="A165" s="49"/>
      <c r="B165" s="49"/>
      <c r="C165" s="49"/>
      <c r="D165" s="49"/>
      <c r="E165" s="49"/>
      <c r="F165" s="49"/>
      <c r="G165" s="49"/>
      <c r="H165" s="49"/>
      <c r="I165" s="49"/>
    </row>
    <row r="166" spans="1:10" ht="30" customHeight="1" x14ac:dyDescent="0.25">
      <c r="A166" s="82" t="s">
        <v>107</v>
      </c>
      <c r="B166" s="82"/>
      <c r="C166" s="82"/>
      <c r="D166" s="83">
        <f>D149-D164</f>
        <v>0</v>
      </c>
      <c r="E166" s="83"/>
      <c r="F166" s="83">
        <f t="shared" ref="F166" si="18">F149-F164</f>
        <v>0</v>
      </c>
      <c r="G166" s="83"/>
      <c r="H166" s="83">
        <f t="shared" ref="H166" si="19">H149-H164</f>
        <v>0</v>
      </c>
      <c r="I166" s="83"/>
      <c r="J166" s="42" t="s">
        <v>316</v>
      </c>
    </row>
    <row r="167" spans="1:10" x14ac:dyDescent="0.25">
      <c r="A167" s="49"/>
      <c r="B167" s="49"/>
      <c r="C167" s="49"/>
      <c r="D167" s="49"/>
      <c r="E167" s="49"/>
      <c r="F167" s="49"/>
      <c r="G167" s="49"/>
      <c r="H167" s="49"/>
      <c r="I167" s="49"/>
    </row>
    <row r="168" spans="1:10" ht="30" customHeight="1" x14ac:dyDescent="0.25">
      <c r="A168" s="72" t="s">
        <v>108</v>
      </c>
      <c r="B168" s="72"/>
      <c r="C168" s="72"/>
      <c r="D168" s="86"/>
      <c r="E168" s="86"/>
      <c r="F168" s="86"/>
      <c r="G168" s="86"/>
      <c r="H168" s="86"/>
      <c r="I168" s="86"/>
      <c r="J168" s="38" t="s">
        <v>320</v>
      </c>
    </row>
    <row r="169" spans="1:10" x14ac:dyDescent="0.25">
      <c r="A169" s="49"/>
      <c r="B169" s="49"/>
      <c r="C169" s="49"/>
      <c r="D169" s="49"/>
      <c r="E169" s="49"/>
      <c r="F169" s="49"/>
      <c r="G169" s="49"/>
      <c r="H169" s="49"/>
      <c r="I169" s="49"/>
      <c r="J169" s="32"/>
    </row>
    <row r="170" spans="1:10" ht="30" x14ac:dyDescent="0.25">
      <c r="A170" s="72" t="s">
        <v>109</v>
      </c>
      <c r="B170" s="72"/>
      <c r="C170" s="72"/>
      <c r="D170" s="83">
        <f>D166-D168</f>
        <v>0</v>
      </c>
      <c r="E170" s="83"/>
      <c r="F170" s="83">
        <f t="shared" ref="F170" si="20">F166-F168</f>
        <v>0</v>
      </c>
      <c r="G170" s="83"/>
      <c r="H170" s="83">
        <f t="shared" ref="H170" si="21">H166-H168</f>
        <v>0</v>
      </c>
      <c r="I170" s="83"/>
      <c r="J170" s="42" t="s">
        <v>317</v>
      </c>
    </row>
    <row r="171" spans="1:10" ht="28.9" customHeight="1" x14ac:dyDescent="0.2">
      <c r="A171" s="84" t="s">
        <v>110</v>
      </c>
      <c r="B171" s="84"/>
      <c r="C171" s="84"/>
      <c r="D171" s="85"/>
      <c r="E171" s="85"/>
      <c r="F171" s="85"/>
      <c r="G171" s="85"/>
      <c r="H171" s="85"/>
      <c r="I171" s="85"/>
      <c r="J171" s="39" t="s">
        <v>319</v>
      </c>
    </row>
    <row r="172" spans="1:10" ht="45" x14ac:dyDescent="0.25">
      <c r="A172" s="72" t="s">
        <v>111</v>
      </c>
      <c r="B172" s="72"/>
      <c r="C172" s="72"/>
      <c r="D172" s="83">
        <f>D170*D171</f>
        <v>0</v>
      </c>
      <c r="E172" s="83"/>
      <c r="F172" s="83">
        <f>F170*F171</f>
        <v>0</v>
      </c>
      <c r="G172" s="83"/>
      <c r="H172" s="83">
        <f>H170*H171</f>
        <v>0</v>
      </c>
      <c r="I172" s="83"/>
      <c r="J172" s="42" t="s">
        <v>318</v>
      </c>
    </row>
  </sheetData>
  <sheetProtection algorithmName="SHA-512" hashValue="W6k8jG+SzLnIEOHrnPwtqfmg06THrHOoBptFww3lpZkNVM/3wMGnwuSgg7I0qrGkTp6szfPELQmas5D3jrc1rA==" saltValue="ncSQHc7FKdi4Ujz/0Bp/Cw==" spinCount="100000" sheet="1" selectLockedCells="1"/>
  <mergeCells count="537">
    <mergeCell ref="A131:C131"/>
    <mergeCell ref="A140:C140"/>
    <mergeCell ref="A151:C151"/>
    <mergeCell ref="A15:I15"/>
    <mergeCell ref="A10:G10"/>
    <mergeCell ref="A11:G11"/>
    <mergeCell ref="A12:G12"/>
    <mergeCell ref="A13:G13"/>
    <mergeCell ref="H10:I10"/>
    <mergeCell ref="H11:I11"/>
    <mergeCell ref="H12:I12"/>
    <mergeCell ref="H13:I13"/>
    <mergeCell ref="F122:G122"/>
    <mergeCell ref="H122:I122"/>
    <mergeCell ref="F123:G123"/>
    <mergeCell ref="H123:I123"/>
    <mergeCell ref="F124:G124"/>
    <mergeCell ref="H124:I124"/>
    <mergeCell ref="F125:G125"/>
    <mergeCell ref="H125:I125"/>
    <mergeCell ref="F126:G126"/>
    <mergeCell ref="H126:I126"/>
    <mergeCell ref="F117:G117"/>
    <mergeCell ref="H117:I117"/>
    <mergeCell ref="F118:G118"/>
    <mergeCell ref="H118:I118"/>
    <mergeCell ref="F119:G119"/>
    <mergeCell ref="H119:I119"/>
    <mergeCell ref="F120:G120"/>
    <mergeCell ref="H120:I120"/>
    <mergeCell ref="F121:G121"/>
    <mergeCell ref="H121:I121"/>
    <mergeCell ref="A123:B123"/>
    <mergeCell ref="A124:B124"/>
    <mergeCell ref="A125:B125"/>
    <mergeCell ref="A126:B126"/>
    <mergeCell ref="D117:E117"/>
    <mergeCell ref="D118:E118"/>
    <mergeCell ref="D119:E119"/>
    <mergeCell ref="D120:E120"/>
    <mergeCell ref="D121:E121"/>
    <mergeCell ref="D122:E122"/>
    <mergeCell ref="D123:E123"/>
    <mergeCell ref="D124:E124"/>
    <mergeCell ref="D125:E125"/>
    <mergeCell ref="D126:E126"/>
    <mergeCell ref="A98:B98"/>
    <mergeCell ref="A99:B99"/>
    <mergeCell ref="A100:B100"/>
    <mergeCell ref="A101:B101"/>
    <mergeCell ref="D92:E92"/>
    <mergeCell ref="D93:E93"/>
    <mergeCell ref="D94:E94"/>
    <mergeCell ref="D95:E95"/>
    <mergeCell ref="D96:E96"/>
    <mergeCell ref="D97:E97"/>
    <mergeCell ref="D98:E98"/>
    <mergeCell ref="D99:E99"/>
    <mergeCell ref="D100:E100"/>
    <mergeCell ref="D101:E101"/>
    <mergeCell ref="A92:B92"/>
    <mergeCell ref="A93:B93"/>
    <mergeCell ref="A94:B94"/>
    <mergeCell ref="A95:B95"/>
    <mergeCell ref="A96:B96"/>
    <mergeCell ref="A97:B97"/>
    <mergeCell ref="F94:G94"/>
    <mergeCell ref="H94:I94"/>
    <mergeCell ref="F95:G95"/>
    <mergeCell ref="H95:I95"/>
    <mergeCell ref="F96:G96"/>
    <mergeCell ref="H96:I96"/>
    <mergeCell ref="D83:E83"/>
    <mergeCell ref="H83:I83"/>
    <mergeCell ref="F83:G83"/>
    <mergeCell ref="F92:G92"/>
    <mergeCell ref="F67:G67"/>
    <mergeCell ref="H67:I67"/>
    <mergeCell ref="F68:G68"/>
    <mergeCell ref="H68:I68"/>
    <mergeCell ref="F69:G69"/>
    <mergeCell ref="H69:I69"/>
    <mergeCell ref="F70:G70"/>
    <mergeCell ref="H70:I70"/>
    <mergeCell ref="F71:G71"/>
    <mergeCell ref="H71:I71"/>
    <mergeCell ref="F76:G76"/>
    <mergeCell ref="H76:I76"/>
    <mergeCell ref="A68:B68"/>
    <mergeCell ref="A69:B69"/>
    <mergeCell ref="A70:B70"/>
    <mergeCell ref="A71:B71"/>
    <mergeCell ref="A72:B72"/>
    <mergeCell ref="A73:B73"/>
    <mergeCell ref="A74:B74"/>
    <mergeCell ref="A75:B75"/>
    <mergeCell ref="A76:B76"/>
    <mergeCell ref="D73:E73"/>
    <mergeCell ref="D74:E74"/>
    <mergeCell ref="D75:E75"/>
    <mergeCell ref="D76:E76"/>
    <mergeCell ref="F72:G72"/>
    <mergeCell ref="H72:I72"/>
    <mergeCell ref="F73:G73"/>
    <mergeCell ref="H73:I73"/>
    <mergeCell ref="F74:G74"/>
    <mergeCell ref="H74:I74"/>
    <mergeCell ref="F75:G75"/>
    <mergeCell ref="H75:I75"/>
    <mergeCell ref="F49:G49"/>
    <mergeCell ref="H49:I49"/>
    <mergeCell ref="F50:G50"/>
    <mergeCell ref="H50:I50"/>
    <mergeCell ref="F51:G51"/>
    <mergeCell ref="H51:I51"/>
    <mergeCell ref="A9:G9"/>
    <mergeCell ref="H9:I9"/>
    <mergeCell ref="A67:B67"/>
    <mergeCell ref="D67:E67"/>
    <mergeCell ref="F44:G44"/>
    <mergeCell ref="H44:I44"/>
    <mergeCell ref="F45:G45"/>
    <mergeCell ref="H45:I45"/>
    <mergeCell ref="F46:G46"/>
    <mergeCell ref="H46:I46"/>
    <mergeCell ref="F47:G47"/>
    <mergeCell ref="H47:I47"/>
    <mergeCell ref="F48:G48"/>
    <mergeCell ref="H48:I48"/>
    <mergeCell ref="H35:I35"/>
    <mergeCell ref="H36:I36"/>
    <mergeCell ref="H37:I37"/>
    <mergeCell ref="H38:I38"/>
    <mergeCell ref="H39:I39"/>
    <mergeCell ref="H40:I40"/>
    <mergeCell ref="C4:I4"/>
    <mergeCell ref="A17:I17"/>
    <mergeCell ref="H31:I31"/>
    <mergeCell ref="H32:I32"/>
    <mergeCell ref="H33:I33"/>
    <mergeCell ref="H34:I34"/>
    <mergeCell ref="F31:G31"/>
    <mergeCell ref="F32:G32"/>
    <mergeCell ref="F33:G33"/>
    <mergeCell ref="F34:G34"/>
    <mergeCell ref="F35:G35"/>
    <mergeCell ref="F36:G36"/>
    <mergeCell ref="F37:G37"/>
    <mergeCell ref="F38:G38"/>
    <mergeCell ref="F39:G39"/>
    <mergeCell ref="F40:G40"/>
    <mergeCell ref="A5:I5"/>
    <mergeCell ref="A16:I16"/>
    <mergeCell ref="H7:I7"/>
    <mergeCell ref="H8:I8"/>
    <mergeCell ref="A6:G6"/>
    <mergeCell ref="A7:G7"/>
    <mergeCell ref="F41:G41"/>
    <mergeCell ref="D57:E57"/>
    <mergeCell ref="D58:E58"/>
    <mergeCell ref="D59:E59"/>
    <mergeCell ref="A53:I53"/>
    <mergeCell ref="A55:I55"/>
    <mergeCell ref="D56:E56"/>
    <mergeCell ref="H56:I56"/>
    <mergeCell ref="H41:I41"/>
    <mergeCell ref="F56:G56"/>
    <mergeCell ref="A42:D42"/>
    <mergeCell ref="A43:D43"/>
    <mergeCell ref="A44:D44"/>
    <mergeCell ref="A45:D45"/>
    <mergeCell ref="A46:D46"/>
    <mergeCell ref="A47:D47"/>
    <mergeCell ref="A48:D48"/>
    <mergeCell ref="A49:D49"/>
    <mergeCell ref="A50:D50"/>
    <mergeCell ref="A51:D51"/>
    <mergeCell ref="F42:G42"/>
    <mergeCell ref="H42:I42"/>
    <mergeCell ref="F43:G43"/>
    <mergeCell ref="H43:I43"/>
    <mergeCell ref="H81:I81"/>
    <mergeCell ref="D66:E66"/>
    <mergeCell ref="F66:G66"/>
    <mergeCell ref="H60:I60"/>
    <mergeCell ref="H61:I61"/>
    <mergeCell ref="H62:I62"/>
    <mergeCell ref="H63:I63"/>
    <mergeCell ref="H64:I64"/>
    <mergeCell ref="H65:I65"/>
    <mergeCell ref="D60:E60"/>
    <mergeCell ref="D61:E61"/>
    <mergeCell ref="D62:E62"/>
    <mergeCell ref="D63:E63"/>
    <mergeCell ref="D64:E64"/>
    <mergeCell ref="D65:E65"/>
    <mergeCell ref="F62:G62"/>
    <mergeCell ref="F63:G63"/>
    <mergeCell ref="F64:G64"/>
    <mergeCell ref="F65:G65"/>
    <mergeCell ref="D68:E68"/>
    <mergeCell ref="D69:E69"/>
    <mergeCell ref="D70:E70"/>
    <mergeCell ref="D71:E71"/>
    <mergeCell ref="D72:E72"/>
    <mergeCell ref="H109:I109"/>
    <mergeCell ref="D110:E110"/>
    <mergeCell ref="H110:I110"/>
    <mergeCell ref="F108:G108"/>
    <mergeCell ref="F109:G109"/>
    <mergeCell ref="F110:G110"/>
    <mergeCell ref="D107:E107"/>
    <mergeCell ref="H107:I107"/>
    <mergeCell ref="F90:G90"/>
    <mergeCell ref="F91:G91"/>
    <mergeCell ref="F107:G107"/>
    <mergeCell ref="F98:G98"/>
    <mergeCell ref="H98:I98"/>
    <mergeCell ref="F99:G99"/>
    <mergeCell ref="H99:I99"/>
    <mergeCell ref="F100:G100"/>
    <mergeCell ref="H100:I100"/>
    <mergeCell ref="F101:G101"/>
    <mergeCell ref="H101:I101"/>
    <mergeCell ref="F97:G97"/>
    <mergeCell ref="H97:I97"/>
    <mergeCell ref="H92:I92"/>
    <mergeCell ref="F93:G93"/>
    <mergeCell ref="H93:I93"/>
    <mergeCell ref="F138:G138"/>
    <mergeCell ref="H138:I138"/>
    <mergeCell ref="H132:I132"/>
    <mergeCell ref="H133:I133"/>
    <mergeCell ref="H134:I134"/>
    <mergeCell ref="H135:I135"/>
    <mergeCell ref="H136:I136"/>
    <mergeCell ref="H137:I137"/>
    <mergeCell ref="D138:E138"/>
    <mergeCell ref="F132:G132"/>
    <mergeCell ref="F133:G133"/>
    <mergeCell ref="F134:G134"/>
    <mergeCell ref="F135:G135"/>
    <mergeCell ref="F136:G136"/>
    <mergeCell ref="F137:G137"/>
    <mergeCell ref="D132:E132"/>
    <mergeCell ref="D133:E133"/>
    <mergeCell ref="D134:E134"/>
    <mergeCell ref="D135:E135"/>
    <mergeCell ref="D136:E136"/>
    <mergeCell ref="D137:E137"/>
    <mergeCell ref="D143:E143"/>
    <mergeCell ref="F143:G143"/>
    <mergeCell ref="H143:I143"/>
    <mergeCell ref="D144:E144"/>
    <mergeCell ref="F144:G144"/>
    <mergeCell ref="H144:I144"/>
    <mergeCell ref="F140:G140"/>
    <mergeCell ref="H140:I140"/>
    <mergeCell ref="F141:G141"/>
    <mergeCell ref="H141:I141"/>
    <mergeCell ref="D142:E142"/>
    <mergeCell ref="F142:G142"/>
    <mergeCell ref="H142:I142"/>
    <mergeCell ref="D140:E140"/>
    <mergeCell ref="D141:E141"/>
    <mergeCell ref="D147:E147"/>
    <mergeCell ref="F147:G147"/>
    <mergeCell ref="H147:I147"/>
    <mergeCell ref="D149:E149"/>
    <mergeCell ref="F149:G149"/>
    <mergeCell ref="H149:I149"/>
    <mergeCell ref="D145:E145"/>
    <mergeCell ref="F145:G145"/>
    <mergeCell ref="H145:I145"/>
    <mergeCell ref="D146:E146"/>
    <mergeCell ref="F146:G146"/>
    <mergeCell ref="H146:I146"/>
    <mergeCell ref="H153:I153"/>
    <mergeCell ref="D154:E154"/>
    <mergeCell ref="F154:G154"/>
    <mergeCell ref="H154:I154"/>
    <mergeCell ref="D151:E151"/>
    <mergeCell ref="F151:G151"/>
    <mergeCell ref="H151:I151"/>
    <mergeCell ref="D152:E152"/>
    <mergeCell ref="F152:G152"/>
    <mergeCell ref="H152:I152"/>
    <mergeCell ref="D159:E159"/>
    <mergeCell ref="F159:G159"/>
    <mergeCell ref="H159:I159"/>
    <mergeCell ref="D160:E160"/>
    <mergeCell ref="F160:G160"/>
    <mergeCell ref="H160:I160"/>
    <mergeCell ref="D157:E157"/>
    <mergeCell ref="F157:G157"/>
    <mergeCell ref="H157:I157"/>
    <mergeCell ref="D158:E158"/>
    <mergeCell ref="F158:G158"/>
    <mergeCell ref="H158:I158"/>
    <mergeCell ref="A2:I2"/>
    <mergeCell ref="A3:H3"/>
    <mergeCell ref="A4:B4"/>
    <mergeCell ref="D170:E170"/>
    <mergeCell ref="F170:G170"/>
    <mergeCell ref="H170:I170"/>
    <mergeCell ref="A171:C171"/>
    <mergeCell ref="D172:E172"/>
    <mergeCell ref="F172:G172"/>
    <mergeCell ref="H172:I172"/>
    <mergeCell ref="A170:C170"/>
    <mergeCell ref="A172:C172"/>
    <mergeCell ref="D171:E171"/>
    <mergeCell ref="D166:E166"/>
    <mergeCell ref="F166:G166"/>
    <mergeCell ref="H166:I166"/>
    <mergeCell ref="A130:I130"/>
    <mergeCell ref="D168:E168"/>
    <mergeCell ref="F168:G168"/>
    <mergeCell ref="H168:I168"/>
    <mergeCell ref="D163:E163"/>
    <mergeCell ref="F163:G163"/>
    <mergeCell ref="A26:I26"/>
    <mergeCell ref="H6:I6"/>
    <mergeCell ref="A8:G8"/>
    <mergeCell ref="A28:I28"/>
    <mergeCell ref="A19:F19"/>
    <mergeCell ref="A20:F20"/>
    <mergeCell ref="A21:F21"/>
    <mergeCell ref="A22:F22"/>
    <mergeCell ref="A23:F23"/>
    <mergeCell ref="A24:F24"/>
    <mergeCell ref="A25:F25"/>
    <mergeCell ref="A27:F27"/>
    <mergeCell ref="A18:F18"/>
    <mergeCell ref="A14:G14"/>
    <mergeCell ref="H14:I14"/>
    <mergeCell ref="A29:I29"/>
    <mergeCell ref="A54:I54"/>
    <mergeCell ref="A78:I78"/>
    <mergeCell ref="F57:G57"/>
    <mergeCell ref="F58:G58"/>
    <mergeCell ref="F59:G59"/>
    <mergeCell ref="F60:G60"/>
    <mergeCell ref="F61:G61"/>
    <mergeCell ref="A36:D36"/>
    <mergeCell ref="A37:D37"/>
    <mergeCell ref="A38:D38"/>
    <mergeCell ref="A39:D39"/>
    <mergeCell ref="A40:D40"/>
    <mergeCell ref="A41:D41"/>
    <mergeCell ref="A30:I30"/>
    <mergeCell ref="H57:I57"/>
    <mergeCell ref="H58:I58"/>
    <mergeCell ref="H59:I59"/>
    <mergeCell ref="A57:B57"/>
    <mergeCell ref="A58:B58"/>
    <mergeCell ref="A59:B59"/>
    <mergeCell ref="A60:B60"/>
    <mergeCell ref="A61:B61"/>
    <mergeCell ref="A62:B62"/>
    <mergeCell ref="A31:D31"/>
    <mergeCell ref="A35:D35"/>
    <mergeCell ref="A34:D34"/>
    <mergeCell ref="A33:D33"/>
    <mergeCell ref="A32:D32"/>
    <mergeCell ref="A56:B56"/>
    <mergeCell ref="A63:B63"/>
    <mergeCell ref="A64:B64"/>
    <mergeCell ref="A65:B65"/>
    <mergeCell ref="A66:B66"/>
    <mergeCell ref="A81:B81"/>
    <mergeCell ref="F82:G82"/>
    <mergeCell ref="F81:G81"/>
    <mergeCell ref="D81:E81"/>
    <mergeCell ref="A82:B82"/>
    <mergeCell ref="A80:I80"/>
    <mergeCell ref="A79:I79"/>
    <mergeCell ref="A89:B89"/>
    <mergeCell ref="D87:E87"/>
    <mergeCell ref="H87:I87"/>
    <mergeCell ref="D88:E88"/>
    <mergeCell ref="H88:I88"/>
    <mergeCell ref="D89:E89"/>
    <mergeCell ref="H89:I89"/>
    <mergeCell ref="F87:G87"/>
    <mergeCell ref="F88:G88"/>
    <mergeCell ref="F89:G89"/>
    <mergeCell ref="F84:G84"/>
    <mergeCell ref="F85:G85"/>
    <mergeCell ref="F86:G86"/>
    <mergeCell ref="H66:I66"/>
    <mergeCell ref="D82:E82"/>
    <mergeCell ref="H82:I82"/>
    <mergeCell ref="A90:B90"/>
    <mergeCell ref="A91:B91"/>
    <mergeCell ref="A103:I103"/>
    <mergeCell ref="A105:I105"/>
    <mergeCell ref="A106:B106"/>
    <mergeCell ref="D106:E106"/>
    <mergeCell ref="F106:G106"/>
    <mergeCell ref="A83:B83"/>
    <mergeCell ref="A84:B84"/>
    <mergeCell ref="A85:B85"/>
    <mergeCell ref="A86:B86"/>
    <mergeCell ref="A87:B87"/>
    <mergeCell ref="A88:B88"/>
    <mergeCell ref="D90:E90"/>
    <mergeCell ref="H90:I90"/>
    <mergeCell ref="D91:E91"/>
    <mergeCell ref="H91:I91"/>
    <mergeCell ref="D84:E84"/>
    <mergeCell ref="H84:I84"/>
    <mergeCell ref="D85:E85"/>
    <mergeCell ref="H85:I85"/>
    <mergeCell ref="D86:E86"/>
    <mergeCell ref="H86:I86"/>
    <mergeCell ref="A104:I104"/>
    <mergeCell ref="A107:B107"/>
    <mergeCell ref="A108:B108"/>
    <mergeCell ref="A109:B109"/>
    <mergeCell ref="A110:B110"/>
    <mergeCell ref="A111:B111"/>
    <mergeCell ref="A112:B112"/>
    <mergeCell ref="D114:E114"/>
    <mergeCell ref="H114:I114"/>
    <mergeCell ref="D115:E115"/>
    <mergeCell ref="H115:I115"/>
    <mergeCell ref="F114:G114"/>
    <mergeCell ref="F115:G115"/>
    <mergeCell ref="D111:E111"/>
    <mergeCell ref="H111:I111"/>
    <mergeCell ref="D112:E112"/>
    <mergeCell ref="H112:I112"/>
    <mergeCell ref="D113:E113"/>
    <mergeCell ref="H113:I113"/>
    <mergeCell ref="F111:G111"/>
    <mergeCell ref="F112:G112"/>
    <mergeCell ref="F113:G113"/>
    <mergeCell ref="D108:E108"/>
    <mergeCell ref="H108:I108"/>
    <mergeCell ref="D109:E109"/>
    <mergeCell ref="A132:C132"/>
    <mergeCell ref="A133:C133"/>
    <mergeCell ref="A134:C134"/>
    <mergeCell ref="A135:C135"/>
    <mergeCell ref="A136:C136"/>
    <mergeCell ref="A137:C137"/>
    <mergeCell ref="A113:B113"/>
    <mergeCell ref="A114:B114"/>
    <mergeCell ref="A115:B115"/>
    <mergeCell ref="A116:B116"/>
    <mergeCell ref="A129:I129"/>
    <mergeCell ref="A128:I128"/>
    <mergeCell ref="D116:E116"/>
    <mergeCell ref="H116:I116"/>
    <mergeCell ref="F116:G116"/>
    <mergeCell ref="D131:E131"/>
    <mergeCell ref="F131:G131"/>
    <mergeCell ref="H131:I131"/>
    <mergeCell ref="A117:B117"/>
    <mergeCell ref="A118:B118"/>
    <mergeCell ref="A119:B119"/>
    <mergeCell ref="A120:B120"/>
    <mergeCell ref="A121:B121"/>
    <mergeCell ref="A122:B122"/>
    <mergeCell ref="A154:C154"/>
    <mergeCell ref="A155:C155"/>
    <mergeCell ref="A156:C156"/>
    <mergeCell ref="A157:C157"/>
    <mergeCell ref="A138:C138"/>
    <mergeCell ref="A139:I139"/>
    <mergeCell ref="A147:C147"/>
    <mergeCell ref="A148:I148"/>
    <mergeCell ref="A149:C149"/>
    <mergeCell ref="A150:I150"/>
    <mergeCell ref="A141:C141"/>
    <mergeCell ref="A142:C142"/>
    <mergeCell ref="A143:C143"/>
    <mergeCell ref="A144:C144"/>
    <mergeCell ref="A145:C145"/>
    <mergeCell ref="A146:C146"/>
    <mergeCell ref="D155:E155"/>
    <mergeCell ref="F155:G155"/>
    <mergeCell ref="H155:I155"/>
    <mergeCell ref="D156:E156"/>
    <mergeCell ref="F156:G156"/>
    <mergeCell ref="H156:I156"/>
    <mergeCell ref="D153:E153"/>
    <mergeCell ref="F153:G153"/>
    <mergeCell ref="F171:G171"/>
    <mergeCell ref="H171:I171"/>
    <mergeCell ref="A164:C164"/>
    <mergeCell ref="A165:I165"/>
    <mergeCell ref="A166:C166"/>
    <mergeCell ref="A167:I167"/>
    <mergeCell ref="A169:I169"/>
    <mergeCell ref="A168:C168"/>
    <mergeCell ref="A158:C158"/>
    <mergeCell ref="A159:C159"/>
    <mergeCell ref="A160:C160"/>
    <mergeCell ref="A161:C161"/>
    <mergeCell ref="A162:C162"/>
    <mergeCell ref="A163:C163"/>
    <mergeCell ref="H163:I163"/>
    <mergeCell ref="D164:E164"/>
    <mergeCell ref="F164:G164"/>
    <mergeCell ref="H164:I164"/>
    <mergeCell ref="D161:E161"/>
    <mergeCell ref="F161:G161"/>
    <mergeCell ref="H161:I161"/>
    <mergeCell ref="D162:E162"/>
    <mergeCell ref="F162:G162"/>
    <mergeCell ref="H162:I162"/>
    <mergeCell ref="J141:J146"/>
    <mergeCell ref="J152:J163"/>
    <mergeCell ref="A1:I1"/>
    <mergeCell ref="J6:J14"/>
    <mergeCell ref="J19:J25"/>
    <mergeCell ref="J27:J28"/>
    <mergeCell ref="J32:J51"/>
    <mergeCell ref="J57:J76"/>
    <mergeCell ref="J82:J101"/>
    <mergeCell ref="J107:J126"/>
    <mergeCell ref="J132:J137"/>
    <mergeCell ref="H52:I52"/>
    <mergeCell ref="A52:G52"/>
    <mergeCell ref="H77:I77"/>
    <mergeCell ref="F77:G77"/>
    <mergeCell ref="A77:E77"/>
    <mergeCell ref="A102:E102"/>
    <mergeCell ref="F102:G102"/>
    <mergeCell ref="H102:I102"/>
    <mergeCell ref="A127:E127"/>
    <mergeCell ref="F127:G127"/>
    <mergeCell ref="H127:I127"/>
    <mergeCell ref="A152:C152"/>
    <mergeCell ref="A153:C153"/>
  </mergeCells>
  <phoneticPr fontId="2" type="noConversion"/>
  <dataValidations count="1">
    <dataValidation type="list" allowBlank="1" showInputMessage="1" showErrorMessage="1" sqref="I3" xr:uid="{0E583EDC-BA1D-4089-B7BA-2A02D95CDE6F}">
      <formula1>"Y,N"</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_______________________________&amp;R&amp;"Arial Nova Cond,Regular"&amp;1#&amp;10&amp;K000000Confidential
Page &amp;P of &amp;N</oddFooter>
  </headerFooter>
  <rowBreaks count="6" manualBreakCount="6">
    <brk id="29" max="8" man="1"/>
    <brk id="54" max="16383" man="1"/>
    <brk id="78" max="16383" man="1"/>
    <brk id="103" max="16383" man="1"/>
    <brk id="128" max="16383" man="1"/>
    <brk id="1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D06D7-DB36-440B-A30A-93FB8437AF8F}">
  <sheetPr codeName="Sheet4"/>
  <dimension ref="A1:M172"/>
  <sheetViews>
    <sheetView zoomScaleNormal="100" workbookViewId="0">
      <pane ySplit="2" topLeftCell="A3" activePane="bottomLeft" state="frozen"/>
      <selection pane="bottomLeft" activeCell="I3" sqref="I3"/>
    </sheetView>
  </sheetViews>
  <sheetFormatPr defaultColWidth="8.85546875" defaultRowHeight="15" x14ac:dyDescent="0.25"/>
  <cols>
    <col min="1" max="4" width="8.85546875" style="43"/>
    <col min="5" max="5" width="9.28515625" style="43" customWidth="1"/>
    <col min="6" max="6" width="8.85546875" style="43"/>
    <col min="7" max="8" width="9.7109375" style="43" bestFit="1" customWidth="1"/>
    <col min="9" max="9" width="8.85546875" style="43"/>
    <col min="10" max="10" width="51.7109375" style="31" customWidth="1"/>
    <col min="11" max="13" width="8.85546875" style="34"/>
    <col min="14" max="16384" width="8.85546875" style="1"/>
  </cols>
  <sheetData>
    <row r="1" spans="1:10" x14ac:dyDescent="0.2">
      <c r="A1" s="55"/>
      <c r="B1" s="55"/>
      <c r="C1" s="55"/>
      <c r="D1" s="55"/>
      <c r="E1" s="55"/>
      <c r="F1" s="55"/>
      <c r="G1" s="55"/>
      <c r="H1" s="55"/>
      <c r="I1" s="55"/>
      <c r="J1" s="30" t="s">
        <v>306</v>
      </c>
    </row>
    <row r="2" spans="1:10" ht="60" customHeight="1" x14ac:dyDescent="0.2">
      <c r="A2" s="56" t="str">
        <f>"The information for submitting a bid for 
Bram Fischer Airport Service Station with Convenient Store Operations for "&amp;CHAR(10)&amp;Summary!E2</f>
        <v xml:space="preserve">The information for submitting a bid for 
Bram Fischer Airport Service Station with Convenient Store Operations for 
</v>
      </c>
      <c r="B2" s="56"/>
      <c r="C2" s="56"/>
      <c r="D2" s="56"/>
      <c r="E2" s="56"/>
      <c r="F2" s="56"/>
      <c r="G2" s="56"/>
      <c r="H2" s="56"/>
      <c r="I2" s="56"/>
      <c r="J2" s="39" t="s">
        <v>307</v>
      </c>
    </row>
    <row r="3" spans="1:10" x14ac:dyDescent="0.25">
      <c r="A3" s="49" t="s">
        <v>116</v>
      </c>
      <c r="B3" s="49"/>
      <c r="C3" s="49"/>
      <c r="D3" s="49"/>
      <c r="E3" s="49"/>
      <c r="F3" s="49"/>
      <c r="G3" s="49"/>
      <c r="H3" s="49"/>
      <c r="I3" s="44" t="s">
        <v>45</v>
      </c>
      <c r="J3" s="38" t="s">
        <v>330</v>
      </c>
    </row>
    <row r="4" spans="1:10" x14ac:dyDescent="0.25">
      <c r="A4" s="49" t="s">
        <v>46</v>
      </c>
      <c r="B4" s="49"/>
      <c r="C4" s="57">
        <f>Summary!E2</f>
        <v>0</v>
      </c>
      <c r="D4" s="57"/>
      <c r="E4" s="57"/>
      <c r="F4" s="57"/>
      <c r="G4" s="57"/>
      <c r="H4" s="57"/>
      <c r="I4" s="57"/>
      <c r="J4" s="38" t="s">
        <v>304</v>
      </c>
    </row>
    <row r="5" spans="1:10" x14ac:dyDescent="0.25">
      <c r="A5" s="49"/>
      <c r="B5" s="49"/>
      <c r="C5" s="49"/>
      <c r="D5" s="49"/>
      <c r="E5" s="49"/>
      <c r="F5" s="49"/>
      <c r="G5" s="49"/>
      <c r="H5" s="49"/>
      <c r="I5" s="49"/>
      <c r="J5" s="32"/>
    </row>
    <row r="6" spans="1:10" ht="14.45" customHeight="1" x14ac:dyDescent="0.2">
      <c r="A6" s="49" t="s">
        <v>47</v>
      </c>
      <c r="B6" s="49"/>
      <c r="C6" s="49"/>
      <c r="D6" s="49"/>
      <c r="E6" s="49"/>
      <c r="F6" s="49"/>
      <c r="G6" s="49"/>
      <c r="H6" s="60">
        <v>0</v>
      </c>
      <c r="I6" s="60"/>
      <c r="J6" s="68" t="s">
        <v>329</v>
      </c>
    </row>
    <row r="7" spans="1:10" ht="14.45" customHeight="1" x14ac:dyDescent="0.2">
      <c r="A7" s="49" t="s">
        <v>48</v>
      </c>
      <c r="B7" s="49"/>
      <c r="C7" s="49"/>
      <c r="D7" s="49"/>
      <c r="E7" s="49"/>
      <c r="F7" s="49"/>
      <c r="G7" s="49"/>
      <c r="H7" s="58">
        <v>0</v>
      </c>
      <c r="I7" s="58"/>
      <c r="J7" s="69"/>
    </row>
    <row r="8" spans="1:10" ht="14.45" customHeight="1" x14ac:dyDescent="0.2">
      <c r="A8" s="49" t="s">
        <v>49</v>
      </c>
      <c r="B8" s="49"/>
      <c r="C8" s="49"/>
      <c r="D8" s="49"/>
      <c r="E8" s="49"/>
      <c r="F8" s="49"/>
      <c r="G8" s="49"/>
      <c r="H8" s="60">
        <v>0</v>
      </c>
      <c r="I8" s="60"/>
      <c r="J8" s="69"/>
    </row>
    <row r="9" spans="1:10" ht="13.15" customHeight="1" x14ac:dyDescent="0.2">
      <c r="A9" s="49" t="s">
        <v>279</v>
      </c>
      <c r="B9" s="49"/>
      <c r="C9" s="49"/>
      <c r="D9" s="49"/>
      <c r="E9" s="49"/>
      <c r="F9" s="49"/>
      <c r="G9" s="49"/>
      <c r="H9" s="59">
        <v>0</v>
      </c>
      <c r="I9" s="59"/>
      <c r="J9" s="69"/>
    </row>
    <row r="10" spans="1:10" ht="13.15" customHeight="1" x14ac:dyDescent="0.2">
      <c r="A10" s="49" t="s">
        <v>281</v>
      </c>
      <c r="B10" s="49"/>
      <c r="C10" s="49"/>
      <c r="D10" s="49"/>
      <c r="E10" s="49"/>
      <c r="F10" s="49"/>
      <c r="G10" s="49"/>
      <c r="H10" s="58">
        <v>0</v>
      </c>
      <c r="I10" s="58"/>
      <c r="J10" s="69"/>
    </row>
    <row r="11" spans="1:10" ht="13.15" customHeight="1" x14ac:dyDescent="0.2">
      <c r="A11" s="49" t="s">
        <v>286</v>
      </c>
      <c r="B11" s="49"/>
      <c r="C11" s="49"/>
      <c r="D11" s="49"/>
      <c r="E11" s="49"/>
      <c r="F11" s="49"/>
      <c r="G11" s="49"/>
      <c r="H11" s="59">
        <v>0</v>
      </c>
      <c r="I11" s="59"/>
      <c r="J11" s="69"/>
    </row>
    <row r="12" spans="1:10" ht="13.15" customHeight="1" x14ac:dyDescent="0.2">
      <c r="A12" s="49" t="s">
        <v>285</v>
      </c>
      <c r="B12" s="49"/>
      <c r="C12" s="49"/>
      <c r="D12" s="49"/>
      <c r="E12" s="49"/>
      <c r="F12" s="49"/>
      <c r="G12" s="49"/>
      <c r="H12" s="59">
        <v>0</v>
      </c>
      <c r="I12" s="59"/>
      <c r="J12" s="69"/>
    </row>
    <row r="13" spans="1:10" ht="13.15" customHeight="1" x14ac:dyDescent="0.2">
      <c r="A13" s="49" t="s">
        <v>282</v>
      </c>
      <c r="B13" s="49"/>
      <c r="C13" s="49"/>
      <c r="D13" s="49"/>
      <c r="E13" s="49"/>
      <c r="F13" s="49"/>
      <c r="G13" s="49"/>
      <c r="H13" s="59">
        <v>0</v>
      </c>
      <c r="I13" s="59"/>
      <c r="J13" s="69"/>
    </row>
    <row r="14" spans="1:10" ht="13.15" customHeight="1" x14ac:dyDescent="0.2">
      <c r="A14" s="65" t="s">
        <v>284</v>
      </c>
      <c r="B14" s="65"/>
      <c r="C14" s="65"/>
      <c r="D14" s="65"/>
      <c r="E14" s="65"/>
      <c r="F14" s="65"/>
      <c r="G14" s="65"/>
      <c r="H14" s="58">
        <v>0</v>
      </c>
      <c r="I14" s="58"/>
      <c r="J14" s="70"/>
    </row>
    <row r="15" spans="1:10" ht="15" customHeight="1" x14ac:dyDescent="0.25">
      <c r="A15" s="49"/>
      <c r="B15" s="49"/>
      <c r="C15" s="49"/>
      <c r="D15" s="49"/>
      <c r="E15" s="49"/>
      <c r="F15" s="49"/>
      <c r="G15" s="49"/>
      <c r="H15" s="49"/>
      <c r="I15" s="49"/>
      <c r="J15" s="32"/>
    </row>
    <row r="16" spans="1:10" x14ac:dyDescent="0.25">
      <c r="A16" s="49"/>
      <c r="B16" s="49"/>
      <c r="C16" s="49"/>
      <c r="D16" s="49"/>
      <c r="E16" s="49"/>
      <c r="F16" s="49"/>
      <c r="G16" s="49"/>
      <c r="H16" s="49"/>
      <c r="I16" s="49"/>
      <c r="J16" s="32"/>
    </row>
    <row r="17" spans="1:13" s="19" customFormat="1" ht="45" customHeight="1" x14ac:dyDescent="0.25">
      <c r="A17" s="66" t="s">
        <v>280</v>
      </c>
      <c r="B17" s="66"/>
      <c r="C17" s="66"/>
      <c r="D17" s="66"/>
      <c r="E17" s="66"/>
      <c r="F17" s="66"/>
      <c r="G17" s="66"/>
      <c r="H17" s="66"/>
      <c r="I17" s="66"/>
      <c r="J17" s="33"/>
      <c r="K17" s="35"/>
      <c r="L17" s="35"/>
      <c r="M17" s="35"/>
    </row>
    <row r="18" spans="1:13" ht="30" x14ac:dyDescent="0.25">
      <c r="A18" s="67" t="s">
        <v>50</v>
      </c>
      <c r="B18" s="67"/>
      <c r="C18" s="67"/>
      <c r="D18" s="67"/>
      <c r="E18" s="67"/>
      <c r="F18" s="67"/>
      <c r="G18" s="40" t="s">
        <v>51</v>
      </c>
      <c r="H18" s="40" t="s">
        <v>52</v>
      </c>
      <c r="I18" s="40" t="s">
        <v>53</v>
      </c>
      <c r="J18" s="32"/>
    </row>
    <row r="19" spans="1:13" ht="14.25" x14ac:dyDescent="0.2">
      <c r="A19" s="61" t="s">
        <v>54</v>
      </c>
      <c r="B19" s="61"/>
      <c r="C19" s="61"/>
      <c r="D19" s="61"/>
      <c r="E19" s="61"/>
      <c r="F19" s="61"/>
      <c r="G19" s="45"/>
      <c r="H19" s="45"/>
      <c r="I19" s="1">
        <f>NETWORKDAYS(G19,H19)</f>
        <v>0</v>
      </c>
      <c r="J19" s="62" t="s">
        <v>328</v>
      </c>
    </row>
    <row r="20" spans="1:13" ht="14.45" customHeight="1" x14ac:dyDescent="0.2">
      <c r="A20" s="61" t="s">
        <v>55</v>
      </c>
      <c r="B20" s="61"/>
      <c r="C20" s="61"/>
      <c r="D20" s="61"/>
      <c r="E20" s="61"/>
      <c r="F20" s="61"/>
      <c r="G20" s="45"/>
      <c r="H20" s="45"/>
      <c r="I20" s="1">
        <f t="shared" ref="I20:I27" si="0">NETWORKDAYS(G20,H20)</f>
        <v>0</v>
      </c>
      <c r="J20" s="63"/>
    </row>
    <row r="21" spans="1:13" ht="14.45" customHeight="1" x14ac:dyDescent="0.2">
      <c r="A21" s="61" t="s">
        <v>56</v>
      </c>
      <c r="B21" s="61"/>
      <c r="C21" s="61"/>
      <c r="D21" s="61"/>
      <c r="E21" s="61"/>
      <c r="F21" s="61"/>
      <c r="G21" s="45"/>
      <c r="H21" s="45"/>
      <c r="I21" s="1">
        <f t="shared" si="0"/>
        <v>0</v>
      </c>
      <c r="J21" s="63"/>
    </row>
    <row r="22" spans="1:13" ht="14.45" customHeight="1" x14ac:dyDescent="0.2">
      <c r="A22" s="61" t="s">
        <v>57</v>
      </c>
      <c r="B22" s="61"/>
      <c r="C22" s="61"/>
      <c r="D22" s="61"/>
      <c r="E22" s="61"/>
      <c r="F22" s="61"/>
      <c r="G22" s="45"/>
      <c r="H22" s="45"/>
      <c r="I22" s="1">
        <f t="shared" si="0"/>
        <v>0</v>
      </c>
      <c r="J22" s="63"/>
    </row>
    <row r="23" spans="1:13" ht="14.45" customHeight="1" x14ac:dyDescent="0.2">
      <c r="A23" s="61" t="s">
        <v>58</v>
      </c>
      <c r="B23" s="61"/>
      <c r="C23" s="61"/>
      <c r="D23" s="61"/>
      <c r="E23" s="61"/>
      <c r="F23" s="61"/>
      <c r="G23" s="45"/>
      <c r="H23" s="45"/>
      <c r="I23" s="1">
        <f t="shared" si="0"/>
        <v>0</v>
      </c>
      <c r="J23" s="63"/>
    </row>
    <row r="24" spans="1:13" ht="14.45" customHeight="1" x14ac:dyDescent="0.2">
      <c r="A24" s="61" t="s">
        <v>59</v>
      </c>
      <c r="B24" s="61"/>
      <c r="C24" s="61"/>
      <c r="D24" s="61"/>
      <c r="E24" s="61"/>
      <c r="F24" s="61"/>
      <c r="G24" s="45"/>
      <c r="H24" s="45"/>
      <c r="I24" s="1">
        <f t="shared" si="0"/>
        <v>0</v>
      </c>
      <c r="J24" s="63"/>
    </row>
    <row r="25" spans="1:13" ht="14.45" customHeight="1" x14ac:dyDescent="0.2">
      <c r="A25" s="61" t="s">
        <v>60</v>
      </c>
      <c r="B25" s="61"/>
      <c r="C25" s="61"/>
      <c r="D25" s="61"/>
      <c r="E25" s="61"/>
      <c r="F25" s="61"/>
      <c r="G25" s="45"/>
      <c r="H25" s="45"/>
      <c r="I25" s="1">
        <f t="shared" si="0"/>
        <v>0</v>
      </c>
      <c r="J25" s="64"/>
    </row>
    <row r="26" spans="1:13" x14ac:dyDescent="0.25">
      <c r="A26" s="61"/>
      <c r="B26" s="61"/>
      <c r="C26" s="61"/>
      <c r="D26" s="61"/>
      <c r="E26" s="61"/>
      <c r="F26" s="61"/>
      <c r="G26" s="61"/>
      <c r="H26" s="61"/>
      <c r="I26" s="61"/>
      <c r="J26" s="32"/>
    </row>
    <row r="27" spans="1:13" ht="30" customHeight="1" x14ac:dyDescent="0.2">
      <c r="A27" s="72" t="s">
        <v>61</v>
      </c>
      <c r="B27" s="72"/>
      <c r="C27" s="72"/>
      <c r="D27" s="72"/>
      <c r="E27" s="72"/>
      <c r="F27" s="72"/>
      <c r="G27" s="46">
        <f>MIN(G19:G25)</f>
        <v>0</v>
      </c>
      <c r="H27" s="46">
        <f>MAX(H19:H25)</f>
        <v>0</v>
      </c>
      <c r="I27" s="19">
        <f t="shared" si="0"/>
        <v>0</v>
      </c>
      <c r="J27" s="73" t="s">
        <v>308</v>
      </c>
    </row>
    <row r="28" spans="1:13" ht="15" customHeight="1" x14ac:dyDescent="0.2">
      <c r="A28" s="49"/>
      <c r="B28" s="49"/>
      <c r="C28" s="49"/>
      <c r="D28" s="49"/>
      <c r="E28" s="49"/>
      <c r="F28" s="49"/>
      <c r="G28" s="49"/>
      <c r="H28" s="49"/>
      <c r="I28" s="49"/>
      <c r="J28" s="74"/>
    </row>
    <row r="29" spans="1:13" x14ac:dyDescent="0.25">
      <c r="A29" s="55"/>
      <c r="B29" s="55"/>
      <c r="C29" s="55"/>
      <c r="D29" s="55"/>
      <c r="E29" s="55"/>
      <c r="F29" s="55"/>
      <c r="G29" s="55"/>
      <c r="H29" s="55"/>
      <c r="I29" s="55"/>
      <c r="J29" s="32"/>
    </row>
    <row r="30" spans="1:13" ht="15.75" x14ac:dyDescent="0.25">
      <c r="A30" s="75" t="s">
        <v>293</v>
      </c>
      <c r="B30" s="75"/>
      <c r="C30" s="75"/>
      <c r="D30" s="75"/>
      <c r="E30" s="75"/>
      <c r="F30" s="75"/>
      <c r="G30" s="75"/>
      <c r="H30" s="75"/>
      <c r="I30" s="75"/>
      <c r="J30" s="32"/>
    </row>
    <row r="31" spans="1:13" ht="28.5" x14ac:dyDescent="0.25">
      <c r="A31" s="51" t="s">
        <v>62</v>
      </c>
      <c r="B31" s="51"/>
      <c r="C31" s="51"/>
      <c r="D31" s="51"/>
      <c r="E31" s="40" t="s">
        <v>63</v>
      </c>
      <c r="F31" s="67" t="s">
        <v>64</v>
      </c>
      <c r="G31" s="67"/>
      <c r="H31" s="67" t="s">
        <v>65</v>
      </c>
      <c r="I31" s="67"/>
      <c r="J31" s="32"/>
    </row>
    <row r="32" spans="1:13" ht="14.45" customHeight="1" x14ac:dyDescent="0.2">
      <c r="A32" s="49" t="s">
        <v>66</v>
      </c>
      <c r="B32" s="49"/>
      <c r="C32" s="49"/>
      <c r="D32" s="49"/>
      <c r="E32" s="20" t="s">
        <v>67</v>
      </c>
      <c r="F32" s="60"/>
      <c r="G32" s="60"/>
      <c r="H32" s="71">
        <f t="shared" ref="H32:H51" si="1">F32*12</f>
        <v>0</v>
      </c>
      <c r="I32" s="71"/>
      <c r="J32" s="73" t="s">
        <v>327</v>
      </c>
    </row>
    <row r="33" spans="1:10" ht="14.45" customHeight="1" x14ac:dyDescent="0.2">
      <c r="A33" s="49" t="s">
        <v>68</v>
      </c>
      <c r="B33" s="49"/>
      <c r="C33" s="49"/>
      <c r="D33" s="49"/>
      <c r="E33" s="36">
        <v>0.08</v>
      </c>
      <c r="F33" s="71">
        <f t="shared" ref="F33:F51" si="2">(F32*(1+E33))</f>
        <v>0</v>
      </c>
      <c r="G33" s="71"/>
      <c r="H33" s="71">
        <f t="shared" si="1"/>
        <v>0</v>
      </c>
      <c r="I33" s="71"/>
      <c r="J33" s="76"/>
    </row>
    <row r="34" spans="1:10" ht="14.45" customHeight="1" x14ac:dyDescent="0.2">
      <c r="A34" s="49" t="s">
        <v>69</v>
      </c>
      <c r="B34" s="49"/>
      <c r="C34" s="49"/>
      <c r="D34" s="49"/>
      <c r="E34" s="36">
        <v>0.08</v>
      </c>
      <c r="F34" s="71">
        <f t="shared" si="2"/>
        <v>0</v>
      </c>
      <c r="G34" s="71"/>
      <c r="H34" s="71">
        <f t="shared" si="1"/>
        <v>0</v>
      </c>
      <c r="I34" s="71"/>
      <c r="J34" s="76"/>
    </row>
    <row r="35" spans="1:10" ht="14.45" customHeight="1" x14ac:dyDescent="0.2">
      <c r="A35" s="49" t="s">
        <v>70</v>
      </c>
      <c r="B35" s="49"/>
      <c r="C35" s="49"/>
      <c r="D35" s="49"/>
      <c r="E35" s="36">
        <v>0.08</v>
      </c>
      <c r="F35" s="71">
        <f t="shared" si="2"/>
        <v>0</v>
      </c>
      <c r="G35" s="71"/>
      <c r="H35" s="71">
        <f t="shared" si="1"/>
        <v>0</v>
      </c>
      <c r="I35" s="71"/>
      <c r="J35" s="76"/>
    </row>
    <row r="36" spans="1:10" ht="14.45" customHeight="1" x14ac:dyDescent="0.2">
      <c r="A36" s="49" t="s">
        <v>71</v>
      </c>
      <c r="B36" s="49"/>
      <c r="C36" s="49"/>
      <c r="D36" s="49"/>
      <c r="E36" s="36">
        <v>0.08</v>
      </c>
      <c r="F36" s="71">
        <f t="shared" si="2"/>
        <v>0</v>
      </c>
      <c r="G36" s="71"/>
      <c r="H36" s="71">
        <f t="shared" si="1"/>
        <v>0</v>
      </c>
      <c r="I36" s="71"/>
      <c r="J36" s="76"/>
    </row>
    <row r="37" spans="1:10" ht="14.45" customHeight="1" x14ac:dyDescent="0.2">
      <c r="A37" s="49" t="s">
        <v>72</v>
      </c>
      <c r="B37" s="49"/>
      <c r="C37" s="49"/>
      <c r="D37" s="49"/>
      <c r="E37" s="36">
        <v>0.08</v>
      </c>
      <c r="F37" s="71">
        <f t="shared" si="2"/>
        <v>0</v>
      </c>
      <c r="G37" s="71"/>
      <c r="H37" s="71">
        <f t="shared" si="1"/>
        <v>0</v>
      </c>
      <c r="I37" s="71"/>
      <c r="J37" s="76"/>
    </row>
    <row r="38" spans="1:10" ht="14.45" customHeight="1" x14ac:dyDescent="0.2">
      <c r="A38" s="49" t="s">
        <v>73</v>
      </c>
      <c r="B38" s="49"/>
      <c r="C38" s="49"/>
      <c r="D38" s="49"/>
      <c r="E38" s="36">
        <v>0.08</v>
      </c>
      <c r="F38" s="71">
        <f t="shared" si="2"/>
        <v>0</v>
      </c>
      <c r="G38" s="71"/>
      <c r="H38" s="71">
        <f t="shared" si="1"/>
        <v>0</v>
      </c>
      <c r="I38" s="71"/>
      <c r="J38" s="76"/>
    </row>
    <row r="39" spans="1:10" ht="14.45" customHeight="1" x14ac:dyDescent="0.2">
      <c r="A39" s="49" t="s">
        <v>74</v>
      </c>
      <c r="B39" s="49"/>
      <c r="C39" s="49"/>
      <c r="D39" s="49"/>
      <c r="E39" s="36">
        <v>0.08</v>
      </c>
      <c r="F39" s="71">
        <f t="shared" si="2"/>
        <v>0</v>
      </c>
      <c r="G39" s="71"/>
      <c r="H39" s="71">
        <f t="shared" si="1"/>
        <v>0</v>
      </c>
      <c r="I39" s="71"/>
      <c r="J39" s="76"/>
    </row>
    <row r="40" spans="1:10" ht="14.45" customHeight="1" x14ac:dyDescent="0.2">
      <c r="A40" s="49" t="s">
        <v>75</v>
      </c>
      <c r="B40" s="49"/>
      <c r="C40" s="49"/>
      <c r="D40" s="49"/>
      <c r="E40" s="36">
        <v>0.08</v>
      </c>
      <c r="F40" s="71">
        <f t="shared" si="2"/>
        <v>0</v>
      </c>
      <c r="G40" s="71"/>
      <c r="H40" s="71">
        <f t="shared" si="1"/>
        <v>0</v>
      </c>
      <c r="I40" s="71"/>
      <c r="J40" s="76"/>
    </row>
    <row r="41" spans="1:10" ht="14.45" customHeight="1" x14ac:dyDescent="0.2">
      <c r="A41" s="49" t="s">
        <v>76</v>
      </c>
      <c r="B41" s="49"/>
      <c r="C41" s="49"/>
      <c r="D41" s="49"/>
      <c r="E41" s="36">
        <v>0.08</v>
      </c>
      <c r="F41" s="71">
        <f t="shared" si="2"/>
        <v>0</v>
      </c>
      <c r="G41" s="71"/>
      <c r="H41" s="71">
        <f t="shared" si="1"/>
        <v>0</v>
      </c>
      <c r="I41" s="71"/>
      <c r="J41" s="76"/>
    </row>
    <row r="42" spans="1:10" ht="14.45" customHeight="1" x14ac:dyDescent="0.2">
      <c r="A42" s="49" t="s">
        <v>269</v>
      </c>
      <c r="B42" s="49"/>
      <c r="C42" s="49"/>
      <c r="D42" s="49"/>
      <c r="E42" s="36">
        <v>0.08</v>
      </c>
      <c r="F42" s="71">
        <f t="shared" si="2"/>
        <v>0</v>
      </c>
      <c r="G42" s="71"/>
      <c r="H42" s="71">
        <f t="shared" si="1"/>
        <v>0</v>
      </c>
      <c r="I42" s="71"/>
      <c r="J42" s="76"/>
    </row>
    <row r="43" spans="1:10" ht="14.45" customHeight="1" x14ac:dyDescent="0.2">
      <c r="A43" s="49" t="s">
        <v>270</v>
      </c>
      <c r="B43" s="49"/>
      <c r="C43" s="49"/>
      <c r="D43" s="49"/>
      <c r="E43" s="36">
        <v>0.08</v>
      </c>
      <c r="F43" s="71">
        <f t="shared" si="2"/>
        <v>0</v>
      </c>
      <c r="G43" s="71"/>
      <c r="H43" s="71">
        <f t="shared" si="1"/>
        <v>0</v>
      </c>
      <c r="I43" s="71"/>
      <c r="J43" s="76"/>
    </row>
    <row r="44" spans="1:10" ht="14.45" customHeight="1" x14ac:dyDescent="0.2">
      <c r="A44" s="49" t="s">
        <v>271</v>
      </c>
      <c r="B44" s="49"/>
      <c r="C44" s="49"/>
      <c r="D44" s="49"/>
      <c r="E44" s="36">
        <v>0.08</v>
      </c>
      <c r="F44" s="71">
        <f t="shared" si="2"/>
        <v>0</v>
      </c>
      <c r="G44" s="71"/>
      <c r="H44" s="71">
        <f t="shared" si="1"/>
        <v>0</v>
      </c>
      <c r="I44" s="71"/>
      <c r="J44" s="76"/>
    </row>
    <row r="45" spans="1:10" ht="14.45" customHeight="1" x14ac:dyDescent="0.2">
      <c r="A45" s="49" t="s">
        <v>272</v>
      </c>
      <c r="B45" s="49"/>
      <c r="C45" s="49"/>
      <c r="D45" s="49"/>
      <c r="E45" s="36">
        <v>0.08</v>
      </c>
      <c r="F45" s="71">
        <f t="shared" si="2"/>
        <v>0</v>
      </c>
      <c r="G45" s="71"/>
      <c r="H45" s="71">
        <f>F45*12</f>
        <v>0</v>
      </c>
      <c r="I45" s="71"/>
      <c r="J45" s="76"/>
    </row>
    <row r="46" spans="1:10" ht="14.45" customHeight="1" x14ac:dyDescent="0.2">
      <c r="A46" s="49" t="s">
        <v>273</v>
      </c>
      <c r="B46" s="49"/>
      <c r="C46" s="49"/>
      <c r="D46" s="49"/>
      <c r="E46" s="36">
        <v>0.08</v>
      </c>
      <c r="F46" s="71">
        <f t="shared" si="2"/>
        <v>0</v>
      </c>
      <c r="G46" s="71"/>
      <c r="H46" s="71">
        <f>F46*12</f>
        <v>0</v>
      </c>
      <c r="I46" s="71"/>
      <c r="J46" s="76"/>
    </row>
    <row r="47" spans="1:10" ht="14.45" customHeight="1" x14ac:dyDescent="0.2">
      <c r="A47" s="49" t="s">
        <v>274</v>
      </c>
      <c r="B47" s="49"/>
      <c r="C47" s="49"/>
      <c r="D47" s="49"/>
      <c r="E47" s="36">
        <v>0.08</v>
      </c>
      <c r="F47" s="71">
        <f t="shared" si="2"/>
        <v>0</v>
      </c>
      <c r="G47" s="71"/>
      <c r="H47" s="71">
        <f>F47*12</f>
        <v>0</v>
      </c>
      <c r="I47" s="71"/>
      <c r="J47" s="76"/>
    </row>
    <row r="48" spans="1:10" ht="14.45" customHeight="1" x14ac:dyDescent="0.2">
      <c r="A48" s="49" t="s">
        <v>275</v>
      </c>
      <c r="B48" s="49"/>
      <c r="C48" s="49"/>
      <c r="D48" s="49"/>
      <c r="E48" s="36">
        <v>0.08</v>
      </c>
      <c r="F48" s="71">
        <f t="shared" si="2"/>
        <v>0</v>
      </c>
      <c r="G48" s="71"/>
      <c r="H48" s="71">
        <f>F48*12</f>
        <v>0</v>
      </c>
      <c r="I48" s="71"/>
      <c r="J48" s="76"/>
    </row>
    <row r="49" spans="1:10" ht="14.45" customHeight="1" x14ac:dyDescent="0.2">
      <c r="A49" s="49" t="s">
        <v>276</v>
      </c>
      <c r="B49" s="49"/>
      <c r="C49" s="49"/>
      <c r="D49" s="49"/>
      <c r="E49" s="36">
        <v>0.08</v>
      </c>
      <c r="F49" s="71">
        <f t="shared" si="2"/>
        <v>0</v>
      </c>
      <c r="G49" s="71"/>
      <c r="H49" s="71">
        <f>F49*12</f>
        <v>0</v>
      </c>
      <c r="I49" s="71"/>
      <c r="J49" s="76"/>
    </row>
    <row r="50" spans="1:10" ht="14.45" customHeight="1" x14ac:dyDescent="0.2">
      <c r="A50" s="49" t="s">
        <v>277</v>
      </c>
      <c r="B50" s="49"/>
      <c r="C50" s="49"/>
      <c r="D50" s="49"/>
      <c r="E50" s="36">
        <v>0.08</v>
      </c>
      <c r="F50" s="71">
        <f t="shared" si="2"/>
        <v>0</v>
      </c>
      <c r="G50" s="71"/>
      <c r="H50" s="71">
        <f t="shared" si="1"/>
        <v>0</v>
      </c>
      <c r="I50" s="71"/>
      <c r="J50" s="76"/>
    </row>
    <row r="51" spans="1:10" ht="14.45" customHeight="1" x14ac:dyDescent="0.2">
      <c r="A51" s="49" t="s">
        <v>278</v>
      </c>
      <c r="B51" s="49"/>
      <c r="C51" s="49"/>
      <c r="D51" s="49"/>
      <c r="E51" s="36">
        <v>0.08</v>
      </c>
      <c r="F51" s="71">
        <f t="shared" si="2"/>
        <v>0</v>
      </c>
      <c r="G51" s="71"/>
      <c r="H51" s="71">
        <f t="shared" si="1"/>
        <v>0</v>
      </c>
      <c r="I51" s="71"/>
      <c r="J51" s="74"/>
    </row>
    <row r="52" spans="1:10" ht="30" customHeight="1" x14ac:dyDescent="0.2">
      <c r="A52" s="77" t="s">
        <v>309</v>
      </c>
      <c r="B52" s="77"/>
      <c r="C52" s="77"/>
      <c r="D52" s="77"/>
      <c r="E52" s="77"/>
      <c r="F52" s="77"/>
      <c r="G52" s="77"/>
      <c r="H52" s="78">
        <f>SUM(H32:I51)</f>
        <v>0</v>
      </c>
      <c r="I52" s="78"/>
      <c r="J52" s="39" t="s">
        <v>311</v>
      </c>
    </row>
    <row r="53" spans="1:10" x14ac:dyDescent="0.25">
      <c r="A53" s="49"/>
      <c r="B53" s="49"/>
      <c r="C53" s="49"/>
      <c r="D53" s="49"/>
      <c r="E53" s="49"/>
      <c r="F53" s="49"/>
      <c r="G53" s="49"/>
      <c r="H53" s="49"/>
      <c r="I53" s="49"/>
      <c r="J53" s="32"/>
    </row>
    <row r="54" spans="1:10" x14ac:dyDescent="0.25">
      <c r="A54" s="55"/>
      <c r="B54" s="55"/>
      <c r="C54" s="55"/>
      <c r="D54" s="55"/>
      <c r="E54" s="55"/>
      <c r="F54" s="55"/>
      <c r="G54" s="55"/>
      <c r="H54" s="55"/>
      <c r="I54" s="55"/>
      <c r="J54" s="32"/>
    </row>
    <row r="55" spans="1:10" ht="15.75" x14ac:dyDescent="0.25">
      <c r="A55" s="75" t="s">
        <v>10</v>
      </c>
      <c r="B55" s="75"/>
      <c r="C55" s="75"/>
      <c r="D55" s="75"/>
      <c r="E55" s="75"/>
      <c r="F55" s="75"/>
      <c r="G55" s="75"/>
      <c r="H55" s="75"/>
      <c r="I55" s="75"/>
      <c r="J55" s="32"/>
    </row>
    <row r="56" spans="1:10" ht="14.45" customHeight="1" x14ac:dyDescent="0.25">
      <c r="A56" s="51" t="s">
        <v>62</v>
      </c>
      <c r="B56" s="51"/>
      <c r="C56" s="41" t="s">
        <v>77</v>
      </c>
      <c r="D56" s="79" t="s">
        <v>78</v>
      </c>
      <c r="E56" s="79"/>
      <c r="F56" s="79" t="s">
        <v>79</v>
      </c>
      <c r="G56" s="79"/>
      <c r="H56" s="79" t="s">
        <v>80</v>
      </c>
      <c r="I56" s="79"/>
      <c r="J56" s="32"/>
    </row>
    <row r="57" spans="1:10" ht="14.25" x14ac:dyDescent="0.2">
      <c r="A57" s="49" t="s">
        <v>81</v>
      </c>
      <c r="B57" s="49"/>
      <c r="C57" s="37">
        <v>0.1</v>
      </c>
      <c r="D57" s="60"/>
      <c r="E57" s="60"/>
      <c r="F57" s="71">
        <f>D57*12</f>
        <v>0</v>
      </c>
      <c r="G57" s="49"/>
      <c r="H57" s="71">
        <f t="shared" ref="H57:H76" si="3">(D57*C57)*12</f>
        <v>0</v>
      </c>
      <c r="I57" s="71"/>
      <c r="J57" s="73" t="s">
        <v>326</v>
      </c>
    </row>
    <row r="58" spans="1:10" ht="14.25" x14ac:dyDescent="0.2">
      <c r="A58" s="49" t="s">
        <v>68</v>
      </c>
      <c r="B58" s="49"/>
      <c r="C58" s="37">
        <v>0.1</v>
      </c>
      <c r="D58" s="60"/>
      <c r="E58" s="60"/>
      <c r="F58" s="71">
        <f t="shared" ref="F58:F76" si="4">D58*12</f>
        <v>0</v>
      </c>
      <c r="G58" s="49"/>
      <c r="H58" s="71">
        <f t="shared" si="3"/>
        <v>0</v>
      </c>
      <c r="I58" s="71"/>
      <c r="J58" s="76"/>
    </row>
    <row r="59" spans="1:10" ht="14.25" x14ac:dyDescent="0.2">
      <c r="A59" s="49" t="s">
        <v>69</v>
      </c>
      <c r="B59" s="49"/>
      <c r="C59" s="37">
        <v>0.1</v>
      </c>
      <c r="D59" s="60"/>
      <c r="E59" s="60"/>
      <c r="F59" s="71">
        <f t="shared" si="4"/>
        <v>0</v>
      </c>
      <c r="G59" s="49"/>
      <c r="H59" s="71">
        <f t="shared" si="3"/>
        <v>0</v>
      </c>
      <c r="I59" s="71"/>
      <c r="J59" s="76"/>
    </row>
    <row r="60" spans="1:10" ht="14.25" x14ac:dyDescent="0.2">
      <c r="A60" s="49" t="s">
        <v>70</v>
      </c>
      <c r="B60" s="49"/>
      <c r="C60" s="37">
        <v>0.1</v>
      </c>
      <c r="D60" s="60"/>
      <c r="E60" s="60"/>
      <c r="F60" s="71">
        <f t="shared" si="4"/>
        <v>0</v>
      </c>
      <c r="G60" s="49"/>
      <c r="H60" s="71">
        <f t="shared" si="3"/>
        <v>0</v>
      </c>
      <c r="I60" s="71"/>
      <c r="J60" s="76"/>
    </row>
    <row r="61" spans="1:10" ht="14.25" x14ac:dyDescent="0.2">
      <c r="A61" s="49" t="s">
        <v>71</v>
      </c>
      <c r="B61" s="49"/>
      <c r="C61" s="37">
        <v>0.1</v>
      </c>
      <c r="D61" s="60"/>
      <c r="E61" s="60"/>
      <c r="F61" s="71">
        <f t="shared" si="4"/>
        <v>0</v>
      </c>
      <c r="G61" s="49"/>
      <c r="H61" s="71">
        <f t="shared" si="3"/>
        <v>0</v>
      </c>
      <c r="I61" s="71"/>
      <c r="J61" s="76"/>
    </row>
    <row r="62" spans="1:10" ht="14.25" x14ac:dyDescent="0.2">
      <c r="A62" s="49" t="s">
        <v>72</v>
      </c>
      <c r="B62" s="49"/>
      <c r="C62" s="37">
        <v>0.1</v>
      </c>
      <c r="D62" s="60"/>
      <c r="E62" s="60"/>
      <c r="F62" s="71">
        <f t="shared" si="4"/>
        <v>0</v>
      </c>
      <c r="G62" s="49"/>
      <c r="H62" s="71">
        <f t="shared" si="3"/>
        <v>0</v>
      </c>
      <c r="I62" s="71"/>
      <c r="J62" s="76"/>
    </row>
    <row r="63" spans="1:10" ht="14.25" x14ac:dyDescent="0.2">
      <c r="A63" s="49" t="s">
        <v>73</v>
      </c>
      <c r="B63" s="49"/>
      <c r="C63" s="37">
        <v>0.1</v>
      </c>
      <c r="D63" s="60"/>
      <c r="E63" s="60"/>
      <c r="F63" s="71">
        <f t="shared" si="4"/>
        <v>0</v>
      </c>
      <c r="G63" s="49"/>
      <c r="H63" s="71">
        <f t="shared" si="3"/>
        <v>0</v>
      </c>
      <c r="I63" s="71"/>
      <c r="J63" s="76"/>
    </row>
    <row r="64" spans="1:10" ht="14.25" x14ac:dyDescent="0.2">
      <c r="A64" s="49" t="s">
        <v>74</v>
      </c>
      <c r="B64" s="49"/>
      <c r="C64" s="37">
        <v>0.1</v>
      </c>
      <c r="D64" s="60"/>
      <c r="E64" s="60"/>
      <c r="F64" s="71">
        <f t="shared" si="4"/>
        <v>0</v>
      </c>
      <c r="G64" s="49"/>
      <c r="H64" s="71">
        <f t="shared" si="3"/>
        <v>0</v>
      </c>
      <c r="I64" s="71"/>
      <c r="J64" s="76"/>
    </row>
    <row r="65" spans="1:10" ht="14.25" x14ac:dyDescent="0.2">
      <c r="A65" s="49" t="s">
        <v>75</v>
      </c>
      <c r="B65" s="49"/>
      <c r="C65" s="37">
        <v>0.1</v>
      </c>
      <c r="D65" s="60"/>
      <c r="E65" s="60"/>
      <c r="F65" s="71">
        <f t="shared" si="4"/>
        <v>0</v>
      </c>
      <c r="G65" s="49"/>
      <c r="H65" s="71">
        <f t="shared" si="3"/>
        <v>0</v>
      </c>
      <c r="I65" s="71"/>
      <c r="J65" s="76"/>
    </row>
    <row r="66" spans="1:10" ht="14.25" x14ac:dyDescent="0.2">
      <c r="A66" s="49" t="s">
        <v>76</v>
      </c>
      <c r="B66" s="49"/>
      <c r="C66" s="37">
        <v>0.1</v>
      </c>
      <c r="D66" s="60"/>
      <c r="E66" s="60"/>
      <c r="F66" s="71">
        <f t="shared" si="4"/>
        <v>0</v>
      </c>
      <c r="G66" s="49"/>
      <c r="H66" s="71">
        <f t="shared" si="3"/>
        <v>0</v>
      </c>
      <c r="I66" s="71"/>
      <c r="J66" s="76"/>
    </row>
    <row r="67" spans="1:10" ht="14.25" x14ac:dyDescent="0.2">
      <c r="A67" s="49" t="s">
        <v>269</v>
      </c>
      <c r="B67" s="49"/>
      <c r="C67" s="37">
        <v>0.1</v>
      </c>
      <c r="D67" s="60"/>
      <c r="E67" s="60"/>
      <c r="F67" s="71">
        <f t="shared" si="4"/>
        <v>0</v>
      </c>
      <c r="G67" s="49"/>
      <c r="H67" s="71">
        <f t="shared" si="3"/>
        <v>0</v>
      </c>
      <c r="I67" s="71"/>
      <c r="J67" s="76"/>
    </row>
    <row r="68" spans="1:10" ht="14.25" x14ac:dyDescent="0.2">
      <c r="A68" s="49" t="s">
        <v>270</v>
      </c>
      <c r="B68" s="49"/>
      <c r="C68" s="37">
        <v>0.1</v>
      </c>
      <c r="D68" s="60"/>
      <c r="E68" s="60"/>
      <c r="F68" s="71">
        <f t="shared" si="4"/>
        <v>0</v>
      </c>
      <c r="G68" s="49"/>
      <c r="H68" s="71">
        <f t="shared" si="3"/>
        <v>0</v>
      </c>
      <c r="I68" s="71"/>
      <c r="J68" s="76"/>
    </row>
    <row r="69" spans="1:10" ht="14.25" x14ac:dyDescent="0.2">
      <c r="A69" s="49" t="s">
        <v>271</v>
      </c>
      <c r="B69" s="49"/>
      <c r="C69" s="37">
        <v>0.1</v>
      </c>
      <c r="D69" s="60"/>
      <c r="E69" s="60"/>
      <c r="F69" s="71">
        <f t="shared" si="4"/>
        <v>0</v>
      </c>
      <c r="G69" s="49"/>
      <c r="H69" s="71">
        <f t="shared" si="3"/>
        <v>0</v>
      </c>
      <c r="I69" s="71"/>
      <c r="J69" s="76"/>
    </row>
    <row r="70" spans="1:10" ht="14.25" x14ac:dyDescent="0.2">
      <c r="A70" s="49" t="s">
        <v>272</v>
      </c>
      <c r="B70" s="49"/>
      <c r="C70" s="37">
        <v>0.1</v>
      </c>
      <c r="D70" s="60"/>
      <c r="E70" s="60"/>
      <c r="F70" s="71">
        <f t="shared" si="4"/>
        <v>0</v>
      </c>
      <c r="G70" s="49"/>
      <c r="H70" s="71">
        <f t="shared" si="3"/>
        <v>0</v>
      </c>
      <c r="I70" s="71"/>
      <c r="J70" s="76"/>
    </row>
    <row r="71" spans="1:10" ht="14.25" x14ac:dyDescent="0.2">
      <c r="A71" s="49" t="s">
        <v>273</v>
      </c>
      <c r="B71" s="49"/>
      <c r="C71" s="37">
        <v>0.1</v>
      </c>
      <c r="D71" s="60"/>
      <c r="E71" s="60"/>
      <c r="F71" s="71">
        <f t="shared" si="4"/>
        <v>0</v>
      </c>
      <c r="G71" s="49"/>
      <c r="H71" s="71">
        <f t="shared" si="3"/>
        <v>0</v>
      </c>
      <c r="I71" s="71"/>
      <c r="J71" s="76"/>
    </row>
    <row r="72" spans="1:10" ht="14.25" x14ac:dyDescent="0.2">
      <c r="A72" s="49" t="s">
        <v>274</v>
      </c>
      <c r="B72" s="49"/>
      <c r="C72" s="37">
        <v>0.1</v>
      </c>
      <c r="D72" s="60"/>
      <c r="E72" s="60"/>
      <c r="F72" s="71">
        <f t="shared" si="4"/>
        <v>0</v>
      </c>
      <c r="G72" s="49"/>
      <c r="H72" s="71">
        <f t="shared" si="3"/>
        <v>0</v>
      </c>
      <c r="I72" s="71"/>
      <c r="J72" s="76"/>
    </row>
    <row r="73" spans="1:10" ht="14.25" x14ac:dyDescent="0.2">
      <c r="A73" s="49" t="s">
        <v>275</v>
      </c>
      <c r="B73" s="49"/>
      <c r="C73" s="37">
        <v>0.1</v>
      </c>
      <c r="D73" s="60"/>
      <c r="E73" s="60"/>
      <c r="F73" s="71">
        <f t="shared" si="4"/>
        <v>0</v>
      </c>
      <c r="G73" s="49"/>
      <c r="H73" s="71">
        <f t="shared" si="3"/>
        <v>0</v>
      </c>
      <c r="I73" s="71"/>
      <c r="J73" s="76"/>
    </row>
    <row r="74" spans="1:10" ht="14.25" x14ac:dyDescent="0.2">
      <c r="A74" s="49" t="s">
        <v>276</v>
      </c>
      <c r="B74" s="49"/>
      <c r="C74" s="37">
        <v>0.1</v>
      </c>
      <c r="D74" s="60"/>
      <c r="E74" s="60"/>
      <c r="F74" s="71">
        <f t="shared" si="4"/>
        <v>0</v>
      </c>
      <c r="G74" s="49"/>
      <c r="H74" s="71">
        <f t="shared" si="3"/>
        <v>0</v>
      </c>
      <c r="I74" s="71"/>
      <c r="J74" s="76"/>
    </row>
    <row r="75" spans="1:10" ht="14.25" x14ac:dyDescent="0.2">
      <c r="A75" s="49" t="s">
        <v>277</v>
      </c>
      <c r="B75" s="49"/>
      <c r="C75" s="37">
        <v>0.1</v>
      </c>
      <c r="D75" s="60"/>
      <c r="E75" s="60"/>
      <c r="F75" s="71">
        <f t="shared" si="4"/>
        <v>0</v>
      </c>
      <c r="G75" s="49"/>
      <c r="H75" s="71">
        <f t="shared" si="3"/>
        <v>0</v>
      </c>
      <c r="I75" s="71"/>
      <c r="J75" s="76"/>
    </row>
    <row r="76" spans="1:10" ht="14.25" x14ac:dyDescent="0.2">
      <c r="A76" s="49" t="s">
        <v>278</v>
      </c>
      <c r="B76" s="49"/>
      <c r="C76" s="37">
        <v>0.1</v>
      </c>
      <c r="D76" s="60"/>
      <c r="E76" s="60"/>
      <c r="F76" s="71">
        <f t="shared" si="4"/>
        <v>0</v>
      </c>
      <c r="G76" s="49"/>
      <c r="H76" s="71">
        <f t="shared" si="3"/>
        <v>0</v>
      </c>
      <c r="I76" s="71"/>
      <c r="J76" s="74"/>
    </row>
    <row r="77" spans="1:10" ht="30" customHeight="1" x14ac:dyDescent="0.2">
      <c r="A77" s="77" t="s">
        <v>309</v>
      </c>
      <c r="B77" s="77"/>
      <c r="C77" s="77"/>
      <c r="D77" s="77"/>
      <c r="E77" s="77"/>
      <c r="F77" s="80">
        <f>SUM(F57:G76)</f>
        <v>0</v>
      </c>
      <c r="G77" s="77"/>
      <c r="H77" s="78">
        <f>SUM(H57:I76)</f>
        <v>0</v>
      </c>
      <c r="I77" s="78"/>
      <c r="J77" s="39" t="s">
        <v>311</v>
      </c>
    </row>
    <row r="78" spans="1:10" x14ac:dyDescent="0.25">
      <c r="A78" s="49"/>
      <c r="B78" s="49"/>
      <c r="C78" s="49"/>
      <c r="D78" s="49"/>
      <c r="E78" s="49"/>
      <c r="F78" s="49"/>
      <c r="G78" s="49"/>
      <c r="H78" s="49"/>
      <c r="I78" s="49"/>
      <c r="J78" s="32"/>
    </row>
    <row r="79" spans="1:10" x14ac:dyDescent="0.25">
      <c r="A79" s="55"/>
      <c r="B79" s="55"/>
      <c r="C79" s="55"/>
      <c r="D79" s="55"/>
      <c r="E79" s="55"/>
      <c r="F79" s="55"/>
      <c r="G79" s="55"/>
      <c r="H79" s="55"/>
      <c r="I79" s="55"/>
      <c r="J79" s="32"/>
    </row>
    <row r="80" spans="1:10" ht="15.75" x14ac:dyDescent="0.25">
      <c r="A80" s="75" t="s">
        <v>16</v>
      </c>
      <c r="B80" s="75"/>
      <c r="C80" s="75"/>
      <c r="D80" s="75"/>
      <c r="E80" s="75"/>
      <c r="F80" s="75"/>
      <c r="G80" s="75"/>
      <c r="H80" s="75"/>
      <c r="I80" s="75"/>
      <c r="J80" s="32"/>
    </row>
    <row r="81" spans="1:10" ht="14.45" customHeight="1" x14ac:dyDescent="0.25">
      <c r="A81" s="51" t="s">
        <v>62</v>
      </c>
      <c r="B81" s="51"/>
      <c r="C81" s="41" t="s">
        <v>77</v>
      </c>
      <c r="D81" s="79" t="s">
        <v>78</v>
      </c>
      <c r="E81" s="79"/>
      <c r="F81" s="79" t="s">
        <v>79</v>
      </c>
      <c r="G81" s="79"/>
      <c r="H81" s="79" t="s">
        <v>80</v>
      </c>
      <c r="I81" s="79"/>
      <c r="J81" s="32"/>
    </row>
    <row r="82" spans="1:10" ht="14.25" x14ac:dyDescent="0.2">
      <c r="A82" s="49" t="s">
        <v>81</v>
      </c>
      <c r="B82" s="49"/>
      <c r="C82" s="37">
        <v>0.01</v>
      </c>
      <c r="D82" s="60"/>
      <c r="E82" s="60"/>
      <c r="F82" s="71">
        <f>D82*12</f>
        <v>0</v>
      </c>
      <c r="G82" s="49"/>
      <c r="H82" s="71">
        <f t="shared" ref="H82:H101" si="5">(D82*C82)*12</f>
        <v>0</v>
      </c>
      <c r="I82" s="71"/>
      <c r="J82" s="73" t="s">
        <v>325</v>
      </c>
    </row>
    <row r="83" spans="1:10" ht="14.25" x14ac:dyDescent="0.2">
      <c r="A83" s="49" t="s">
        <v>68</v>
      </c>
      <c r="B83" s="49"/>
      <c r="C83" s="37">
        <v>0.01</v>
      </c>
      <c r="D83" s="60"/>
      <c r="E83" s="60"/>
      <c r="F83" s="71">
        <f t="shared" ref="F83:F101" si="6">D83*12</f>
        <v>0</v>
      </c>
      <c r="G83" s="49"/>
      <c r="H83" s="71">
        <f t="shared" si="5"/>
        <v>0</v>
      </c>
      <c r="I83" s="71"/>
      <c r="J83" s="76"/>
    </row>
    <row r="84" spans="1:10" ht="14.25" x14ac:dyDescent="0.2">
      <c r="A84" s="49" t="s">
        <v>69</v>
      </c>
      <c r="B84" s="49"/>
      <c r="C84" s="37">
        <v>0.01</v>
      </c>
      <c r="D84" s="60"/>
      <c r="E84" s="60"/>
      <c r="F84" s="71">
        <f t="shared" si="6"/>
        <v>0</v>
      </c>
      <c r="G84" s="49"/>
      <c r="H84" s="71">
        <f t="shared" si="5"/>
        <v>0</v>
      </c>
      <c r="I84" s="71"/>
      <c r="J84" s="76"/>
    </row>
    <row r="85" spans="1:10" ht="14.25" x14ac:dyDescent="0.2">
      <c r="A85" s="49" t="s">
        <v>70</v>
      </c>
      <c r="B85" s="49"/>
      <c r="C85" s="37">
        <v>0.01</v>
      </c>
      <c r="D85" s="60"/>
      <c r="E85" s="60"/>
      <c r="F85" s="71">
        <f t="shared" si="6"/>
        <v>0</v>
      </c>
      <c r="G85" s="49"/>
      <c r="H85" s="71">
        <f t="shared" si="5"/>
        <v>0</v>
      </c>
      <c r="I85" s="71"/>
      <c r="J85" s="76"/>
    </row>
    <row r="86" spans="1:10" ht="14.25" x14ac:dyDescent="0.2">
      <c r="A86" s="49" t="s">
        <v>71</v>
      </c>
      <c r="B86" s="49"/>
      <c r="C86" s="37">
        <v>0.01</v>
      </c>
      <c r="D86" s="60"/>
      <c r="E86" s="60"/>
      <c r="F86" s="71">
        <f t="shared" si="6"/>
        <v>0</v>
      </c>
      <c r="G86" s="49"/>
      <c r="H86" s="71">
        <f t="shared" si="5"/>
        <v>0</v>
      </c>
      <c r="I86" s="71"/>
      <c r="J86" s="76"/>
    </row>
    <row r="87" spans="1:10" ht="14.25" x14ac:dyDescent="0.2">
      <c r="A87" s="49" t="s">
        <v>72</v>
      </c>
      <c r="B87" s="49"/>
      <c r="C87" s="37">
        <v>0.01</v>
      </c>
      <c r="D87" s="60"/>
      <c r="E87" s="60"/>
      <c r="F87" s="71">
        <f t="shared" si="6"/>
        <v>0</v>
      </c>
      <c r="G87" s="49"/>
      <c r="H87" s="71">
        <f t="shared" si="5"/>
        <v>0</v>
      </c>
      <c r="I87" s="71"/>
      <c r="J87" s="76"/>
    </row>
    <row r="88" spans="1:10" ht="14.25" x14ac:dyDescent="0.2">
      <c r="A88" s="49" t="s">
        <v>73</v>
      </c>
      <c r="B88" s="49"/>
      <c r="C88" s="37">
        <v>0.01</v>
      </c>
      <c r="D88" s="60"/>
      <c r="E88" s="60"/>
      <c r="F88" s="71">
        <f t="shared" si="6"/>
        <v>0</v>
      </c>
      <c r="G88" s="49"/>
      <c r="H88" s="71">
        <f t="shared" si="5"/>
        <v>0</v>
      </c>
      <c r="I88" s="71"/>
      <c r="J88" s="76"/>
    </row>
    <row r="89" spans="1:10" ht="14.25" x14ac:dyDescent="0.2">
      <c r="A89" s="49" t="s">
        <v>74</v>
      </c>
      <c r="B89" s="49"/>
      <c r="C89" s="37">
        <v>0.01</v>
      </c>
      <c r="D89" s="60"/>
      <c r="E89" s="60"/>
      <c r="F89" s="71">
        <f t="shared" si="6"/>
        <v>0</v>
      </c>
      <c r="G89" s="49"/>
      <c r="H89" s="71">
        <f t="shared" si="5"/>
        <v>0</v>
      </c>
      <c r="I89" s="71"/>
      <c r="J89" s="76"/>
    </row>
    <row r="90" spans="1:10" ht="14.25" x14ac:dyDescent="0.2">
      <c r="A90" s="49" t="s">
        <v>75</v>
      </c>
      <c r="B90" s="49"/>
      <c r="C90" s="37">
        <v>0.01</v>
      </c>
      <c r="D90" s="60"/>
      <c r="E90" s="60"/>
      <c r="F90" s="71">
        <f t="shared" si="6"/>
        <v>0</v>
      </c>
      <c r="G90" s="49"/>
      <c r="H90" s="71">
        <f t="shared" si="5"/>
        <v>0</v>
      </c>
      <c r="I90" s="71"/>
      <c r="J90" s="76"/>
    </row>
    <row r="91" spans="1:10" ht="14.25" x14ac:dyDescent="0.2">
      <c r="A91" s="49" t="s">
        <v>76</v>
      </c>
      <c r="B91" s="49"/>
      <c r="C91" s="37">
        <v>0.01</v>
      </c>
      <c r="D91" s="60"/>
      <c r="E91" s="60"/>
      <c r="F91" s="71">
        <f t="shared" si="6"/>
        <v>0</v>
      </c>
      <c r="G91" s="49"/>
      <c r="H91" s="71">
        <f t="shared" si="5"/>
        <v>0</v>
      </c>
      <c r="I91" s="71"/>
      <c r="J91" s="76"/>
    </row>
    <row r="92" spans="1:10" ht="14.25" x14ac:dyDescent="0.2">
      <c r="A92" s="49" t="s">
        <v>269</v>
      </c>
      <c r="B92" s="49"/>
      <c r="C92" s="37">
        <v>0.01</v>
      </c>
      <c r="D92" s="60"/>
      <c r="E92" s="60"/>
      <c r="F92" s="71">
        <f t="shared" si="6"/>
        <v>0</v>
      </c>
      <c r="G92" s="49"/>
      <c r="H92" s="71">
        <f t="shared" si="5"/>
        <v>0</v>
      </c>
      <c r="I92" s="71"/>
      <c r="J92" s="76"/>
    </row>
    <row r="93" spans="1:10" ht="14.25" x14ac:dyDescent="0.2">
      <c r="A93" s="49" t="s">
        <v>270</v>
      </c>
      <c r="B93" s="49"/>
      <c r="C93" s="37">
        <v>0.01</v>
      </c>
      <c r="D93" s="60"/>
      <c r="E93" s="60"/>
      <c r="F93" s="71">
        <f t="shared" si="6"/>
        <v>0</v>
      </c>
      <c r="G93" s="49"/>
      <c r="H93" s="71">
        <f t="shared" si="5"/>
        <v>0</v>
      </c>
      <c r="I93" s="71"/>
      <c r="J93" s="76"/>
    </row>
    <row r="94" spans="1:10" ht="14.25" x14ac:dyDescent="0.2">
      <c r="A94" s="49" t="s">
        <v>271</v>
      </c>
      <c r="B94" s="49"/>
      <c r="C94" s="37">
        <v>0.01</v>
      </c>
      <c r="D94" s="60"/>
      <c r="E94" s="60"/>
      <c r="F94" s="71">
        <f t="shared" si="6"/>
        <v>0</v>
      </c>
      <c r="G94" s="49"/>
      <c r="H94" s="71">
        <f t="shared" si="5"/>
        <v>0</v>
      </c>
      <c r="I94" s="71"/>
      <c r="J94" s="76"/>
    </row>
    <row r="95" spans="1:10" ht="14.25" x14ac:dyDescent="0.2">
      <c r="A95" s="49" t="s">
        <v>272</v>
      </c>
      <c r="B95" s="49"/>
      <c r="C95" s="37">
        <v>0.01</v>
      </c>
      <c r="D95" s="60"/>
      <c r="E95" s="60"/>
      <c r="F95" s="71">
        <f t="shared" si="6"/>
        <v>0</v>
      </c>
      <c r="G95" s="49"/>
      <c r="H95" s="71">
        <f t="shared" si="5"/>
        <v>0</v>
      </c>
      <c r="I95" s="71"/>
      <c r="J95" s="76"/>
    </row>
    <row r="96" spans="1:10" ht="14.25" x14ac:dyDescent="0.2">
      <c r="A96" s="49" t="s">
        <v>273</v>
      </c>
      <c r="B96" s="49"/>
      <c r="C96" s="37">
        <v>0.01</v>
      </c>
      <c r="D96" s="60"/>
      <c r="E96" s="60"/>
      <c r="F96" s="71">
        <f t="shared" si="6"/>
        <v>0</v>
      </c>
      <c r="G96" s="49"/>
      <c r="H96" s="71">
        <f t="shared" si="5"/>
        <v>0</v>
      </c>
      <c r="I96" s="71"/>
      <c r="J96" s="76"/>
    </row>
    <row r="97" spans="1:10" ht="14.25" x14ac:dyDescent="0.2">
      <c r="A97" s="49" t="s">
        <v>274</v>
      </c>
      <c r="B97" s="49"/>
      <c r="C97" s="37">
        <v>0.01</v>
      </c>
      <c r="D97" s="60"/>
      <c r="E97" s="60"/>
      <c r="F97" s="71">
        <f t="shared" si="6"/>
        <v>0</v>
      </c>
      <c r="G97" s="49"/>
      <c r="H97" s="71">
        <f t="shared" si="5"/>
        <v>0</v>
      </c>
      <c r="I97" s="71"/>
      <c r="J97" s="76"/>
    </row>
    <row r="98" spans="1:10" ht="14.25" x14ac:dyDescent="0.2">
      <c r="A98" s="49" t="s">
        <v>275</v>
      </c>
      <c r="B98" s="49"/>
      <c r="C98" s="37">
        <v>0.01</v>
      </c>
      <c r="D98" s="60"/>
      <c r="E98" s="60"/>
      <c r="F98" s="71">
        <f t="shared" si="6"/>
        <v>0</v>
      </c>
      <c r="G98" s="49"/>
      <c r="H98" s="71">
        <f t="shared" si="5"/>
        <v>0</v>
      </c>
      <c r="I98" s="71"/>
      <c r="J98" s="76"/>
    </row>
    <row r="99" spans="1:10" ht="14.25" x14ac:dyDescent="0.2">
      <c r="A99" s="49" t="s">
        <v>276</v>
      </c>
      <c r="B99" s="49"/>
      <c r="C99" s="37">
        <v>0.01</v>
      </c>
      <c r="D99" s="60"/>
      <c r="E99" s="60"/>
      <c r="F99" s="71">
        <f t="shared" si="6"/>
        <v>0</v>
      </c>
      <c r="G99" s="49"/>
      <c r="H99" s="71">
        <f t="shared" si="5"/>
        <v>0</v>
      </c>
      <c r="I99" s="71"/>
      <c r="J99" s="76"/>
    </row>
    <row r="100" spans="1:10" ht="14.25" x14ac:dyDescent="0.2">
      <c r="A100" s="49" t="s">
        <v>277</v>
      </c>
      <c r="B100" s="49"/>
      <c r="C100" s="37">
        <v>0.01</v>
      </c>
      <c r="D100" s="60"/>
      <c r="E100" s="60"/>
      <c r="F100" s="71">
        <f t="shared" si="6"/>
        <v>0</v>
      </c>
      <c r="G100" s="49"/>
      <c r="H100" s="71">
        <f t="shared" si="5"/>
        <v>0</v>
      </c>
      <c r="I100" s="71"/>
      <c r="J100" s="76"/>
    </row>
    <row r="101" spans="1:10" ht="14.25" x14ac:dyDescent="0.2">
      <c r="A101" s="49" t="s">
        <v>278</v>
      </c>
      <c r="B101" s="49"/>
      <c r="C101" s="37">
        <v>0.01</v>
      </c>
      <c r="D101" s="60"/>
      <c r="E101" s="60"/>
      <c r="F101" s="71">
        <f t="shared" si="6"/>
        <v>0</v>
      </c>
      <c r="G101" s="49"/>
      <c r="H101" s="71">
        <f t="shared" si="5"/>
        <v>0</v>
      </c>
      <c r="I101" s="71"/>
      <c r="J101" s="74"/>
    </row>
    <row r="102" spans="1:10" ht="30" customHeight="1" x14ac:dyDescent="0.2">
      <c r="A102" s="77" t="s">
        <v>309</v>
      </c>
      <c r="B102" s="77"/>
      <c r="C102" s="77"/>
      <c r="D102" s="77"/>
      <c r="E102" s="77"/>
      <c r="F102" s="80">
        <f>SUM(F82:G101)</f>
        <v>0</v>
      </c>
      <c r="G102" s="77"/>
      <c r="H102" s="78">
        <f>SUM(H82:I101)</f>
        <v>0</v>
      </c>
      <c r="I102" s="78"/>
      <c r="J102" s="39" t="s">
        <v>311</v>
      </c>
    </row>
    <row r="103" spans="1:10" x14ac:dyDescent="0.25">
      <c r="A103" s="49"/>
      <c r="B103" s="49"/>
      <c r="C103" s="49"/>
      <c r="D103" s="49"/>
      <c r="E103" s="49"/>
      <c r="F103" s="49"/>
      <c r="G103" s="49"/>
      <c r="H103" s="49"/>
      <c r="I103" s="49"/>
    </row>
    <row r="104" spans="1:10" x14ac:dyDescent="0.25">
      <c r="A104" s="55"/>
      <c r="B104" s="55"/>
      <c r="C104" s="55"/>
      <c r="D104" s="55"/>
      <c r="E104" s="55"/>
      <c r="F104" s="55"/>
      <c r="G104" s="55"/>
      <c r="H104" s="55"/>
      <c r="I104" s="55"/>
    </row>
    <row r="105" spans="1:10" ht="15.75" x14ac:dyDescent="0.25">
      <c r="A105" s="75" t="s">
        <v>19</v>
      </c>
      <c r="B105" s="75"/>
      <c r="C105" s="75"/>
      <c r="D105" s="75"/>
      <c r="E105" s="75"/>
      <c r="F105" s="75"/>
      <c r="G105" s="75"/>
      <c r="H105" s="75"/>
      <c r="I105" s="75"/>
    </row>
    <row r="106" spans="1:10" ht="14.45" customHeight="1" x14ac:dyDescent="0.25">
      <c r="A106" s="51" t="s">
        <v>62</v>
      </c>
      <c r="B106" s="51"/>
      <c r="C106" s="41" t="s">
        <v>77</v>
      </c>
      <c r="D106" s="79" t="s">
        <v>78</v>
      </c>
      <c r="E106" s="79"/>
      <c r="F106" s="79" t="s">
        <v>79</v>
      </c>
      <c r="G106" s="79"/>
      <c r="H106" s="41" t="s">
        <v>80</v>
      </c>
      <c r="I106" s="41"/>
    </row>
    <row r="107" spans="1:10" ht="14.25" x14ac:dyDescent="0.2">
      <c r="A107" s="49" t="s">
        <v>81</v>
      </c>
      <c r="B107" s="49"/>
      <c r="C107" s="37">
        <v>0.01</v>
      </c>
      <c r="D107" s="60"/>
      <c r="E107" s="60"/>
      <c r="F107" s="71">
        <f t="shared" ref="F107:F126" si="7">D107*12</f>
        <v>0</v>
      </c>
      <c r="G107" s="49"/>
      <c r="H107" s="71">
        <f t="shared" ref="H107:H126" si="8">(D107*C107)*12</f>
        <v>0</v>
      </c>
      <c r="I107" s="71"/>
      <c r="J107" s="73" t="s">
        <v>324</v>
      </c>
    </row>
    <row r="108" spans="1:10" ht="14.25" x14ac:dyDescent="0.2">
      <c r="A108" s="49" t="s">
        <v>68</v>
      </c>
      <c r="B108" s="49"/>
      <c r="C108" s="37">
        <v>0.01</v>
      </c>
      <c r="D108" s="60"/>
      <c r="E108" s="60"/>
      <c r="F108" s="71">
        <f t="shared" si="7"/>
        <v>0</v>
      </c>
      <c r="G108" s="49"/>
      <c r="H108" s="71">
        <f t="shared" si="8"/>
        <v>0</v>
      </c>
      <c r="I108" s="71"/>
      <c r="J108" s="76"/>
    </row>
    <row r="109" spans="1:10" ht="14.25" x14ac:dyDescent="0.2">
      <c r="A109" s="49" t="s">
        <v>69</v>
      </c>
      <c r="B109" s="49"/>
      <c r="C109" s="37">
        <v>0.01</v>
      </c>
      <c r="D109" s="60"/>
      <c r="E109" s="60"/>
      <c r="F109" s="71">
        <f t="shared" si="7"/>
        <v>0</v>
      </c>
      <c r="G109" s="49"/>
      <c r="H109" s="71">
        <f t="shared" si="8"/>
        <v>0</v>
      </c>
      <c r="I109" s="71"/>
      <c r="J109" s="76"/>
    </row>
    <row r="110" spans="1:10" ht="14.25" x14ac:dyDescent="0.2">
      <c r="A110" s="49" t="s">
        <v>70</v>
      </c>
      <c r="B110" s="49"/>
      <c r="C110" s="37">
        <v>0.01</v>
      </c>
      <c r="D110" s="60"/>
      <c r="E110" s="60"/>
      <c r="F110" s="71">
        <f t="shared" si="7"/>
        <v>0</v>
      </c>
      <c r="G110" s="49"/>
      <c r="H110" s="71">
        <f t="shared" si="8"/>
        <v>0</v>
      </c>
      <c r="I110" s="71"/>
      <c r="J110" s="76"/>
    </row>
    <row r="111" spans="1:10" ht="14.25" x14ac:dyDescent="0.2">
      <c r="A111" s="49" t="s">
        <v>71</v>
      </c>
      <c r="B111" s="49"/>
      <c r="C111" s="37">
        <v>0.01</v>
      </c>
      <c r="D111" s="60"/>
      <c r="E111" s="60"/>
      <c r="F111" s="71">
        <f t="shared" si="7"/>
        <v>0</v>
      </c>
      <c r="G111" s="49"/>
      <c r="H111" s="71">
        <f t="shared" si="8"/>
        <v>0</v>
      </c>
      <c r="I111" s="71"/>
      <c r="J111" s="76"/>
    </row>
    <row r="112" spans="1:10" ht="14.25" x14ac:dyDescent="0.2">
      <c r="A112" s="49" t="s">
        <v>72</v>
      </c>
      <c r="B112" s="49"/>
      <c r="C112" s="37">
        <v>0.01</v>
      </c>
      <c r="D112" s="60"/>
      <c r="E112" s="60"/>
      <c r="F112" s="71">
        <f t="shared" si="7"/>
        <v>0</v>
      </c>
      <c r="G112" s="49"/>
      <c r="H112" s="71">
        <f t="shared" si="8"/>
        <v>0</v>
      </c>
      <c r="I112" s="71"/>
      <c r="J112" s="76"/>
    </row>
    <row r="113" spans="1:10" ht="14.25" x14ac:dyDescent="0.2">
      <c r="A113" s="49" t="s">
        <v>73</v>
      </c>
      <c r="B113" s="49"/>
      <c r="C113" s="37">
        <v>0.01</v>
      </c>
      <c r="D113" s="60"/>
      <c r="E113" s="60"/>
      <c r="F113" s="71">
        <f t="shared" si="7"/>
        <v>0</v>
      </c>
      <c r="G113" s="49"/>
      <c r="H113" s="71">
        <f t="shared" si="8"/>
        <v>0</v>
      </c>
      <c r="I113" s="71"/>
      <c r="J113" s="76"/>
    </row>
    <row r="114" spans="1:10" ht="14.25" x14ac:dyDescent="0.2">
      <c r="A114" s="49" t="s">
        <v>74</v>
      </c>
      <c r="B114" s="49"/>
      <c r="C114" s="37">
        <v>0.01</v>
      </c>
      <c r="D114" s="60"/>
      <c r="E114" s="60"/>
      <c r="F114" s="71">
        <f t="shared" si="7"/>
        <v>0</v>
      </c>
      <c r="G114" s="49"/>
      <c r="H114" s="71">
        <f t="shared" si="8"/>
        <v>0</v>
      </c>
      <c r="I114" s="71"/>
      <c r="J114" s="76"/>
    </row>
    <row r="115" spans="1:10" ht="14.25" x14ac:dyDescent="0.2">
      <c r="A115" s="49" t="s">
        <v>75</v>
      </c>
      <c r="B115" s="49"/>
      <c r="C115" s="37">
        <v>0.01</v>
      </c>
      <c r="D115" s="60"/>
      <c r="E115" s="60"/>
      <c r="F115" s="71">
        <f t="shared" si="7"/>
        <v>0</v>
      </c>
      <c r="G115" s="49"/>
      <c r="H115" s="71">
        <f t="shared" si="8"/>
        <v>0</v>
      </c>
      <c r="I115" s="71"/>
      <c r="J115" s="76"/>
    </row>
    <row r="116" spans="1:10" ht="14.25" x14ac:dyDescent="0.2">
      <c r="A116" s="49" t="s">
        <v>76</v>
      </c>
      <c r="B116" s="49"/>
      <c r="C116" s="37">
        <v>0.01</v>
      </c>
      <c r="D116" s="60"/>
      <c r="E116" s="60"/>
      <c r="F116" s="71">
        <f t="shared" si="7"/>
        <v>0</v>
      </c>
      <c r="G116" s="49"/>
      <c r="H116" s="71">
        <f t="shared" si="8"/>
        <v>0</v>
      </c>
      <c r="I116" s="71"/>
      <c r="J116" s="76"/>
    </row>
    <row r="117" spans="1:10" ht="14.25" x14ac:dyDescent="0.2">
      <c r="A117" s="49" t="s">
        <v>269</v>
      </c>
      <c r="B117" s="49"/>
      <c r="C117" s="37">
        <v>0.01</v>
      </c>
      <c r="D117" s="60"/>
      <c r="E117" s="60"/>
      <c r="F117" s="71">
        <f t="shared" si="7"/>
        <v>0</v>
      </c>
      <c r="G117" s="49"/>
      <c r="H117" s="71">
        <f t="shared" si="8"/>
        <v>0</v>
      </c>
      <c r="I117" s="71"/>
      <c r="J117" s="76"/>
    </row>
    <row r="118" spans="1:10" ht="14.25" x14ac:dyDescent="0.2">
      <c r="A118" s="49" t="s">
        <v>270</v>
      </c>
      <c r="B118" s="49"/>
      <c r="C118" s="37">
        <v>0.01</v>
      </c>
      <c r="D118" s="60"/>
      <c r="E118" s="60"/>
      <c r="F118" s="71">
        <f t="shared" si="7"/>
        <v>0</v>
      </c>
      <c r="G118" s="49"/>
      <c r="H118" s="71">
        <f t="shared" si="8"/>
        <v>0</v>
      </c>
      <c r="I118" s="71"/>
      <c r="J118" s="76"/>
    </row>
    <row r="119" spans="1:10" ht="14.25" x14ac:dyDescent="0.2">
      <c r="A119" s="49" t="s">
        <v>271</v>
      </c>
      <c r="B119" s="49"/>
      <c r="C119" s="37">
        <v>0.01</v>
      </c>
      <c r="D119" s="60"/>
      <c r="E119" s="60"/>
      <c r="F119" s="71">
        <f t="shared" si="7"/>
        <v>0</v>
      </c>
      <c r="G119" s="49"/>
      <c r="H119" s="71">
        <f t="shared" si="8"/>
        <v>0</v>
      </c>
      <c r="I119" s="71"/>
      <c r="J119" s="76"/>
    </row>
    <row r="120" spans="1:10" ht="14.25" x14ac:dyDescent="0.2">
      <c r="A120" s="49" t="s">
        <v>272</v>
      </c>
      <c r="B120" s="49"/>
      <c r="C120" s="37">
        <v>0.01</v>
      </c>
      <c r="D120" s="60"/>
      <c r="E120" s="60"/>
      <c r="F120" s="71">
        <f t="shared" si="7"/>
        <v>0</v>
      </c>
      <c r="G120" s="49"/>
      <c r="H120" s="71">
        <f t="shared" si="8"/>
        <v>0</v>
      </c>
      <c r="I120" s="71"/>
      <c r="J120" s="76"/>
    </row>
    <row r="121" spans="1:10" ht="14.25" x14ac:dyDescent="0.2">
      <c r="A121" s="49" t="s">
        <v>273</v>
      </c>
      <c r="B121" s="49"/>
      <c r="C121" s="37">
        <v>0.01</v>
      </c>
      <c r="D121" s="60"/>
      <c r="E121" s="60"/>
      <c r="F121" s="71">
        <f t="shared" si="7"/>
        <v>0</v>
      </c>
      <c r="G121" s="49"/>
      <c r="H121" s="71">
        <f t="shared" si="8"/>
        <v>0</v>
      </c>
      <c r="I121" s="71"/>
      <c r="J121" s="76"/>
    </row>
    <row r="122" spans="1:10" ht="14.25" x14ac:dyDescent="0.2">
      <c r="A122" s="49" t="s">
        <v>274</v>
      </c>
      <c r="B122" s="49"/>
      <c r="C122" s="37">
        <v>0.01</v>
      </c>
      <c r="D122" s="60"/>
      <c r="E122" s="60"/>
      <c r="F122" s="71">
        <f t="shared" si="7"/>
        <v>0</v>
      </c>
      <c r="G122" s="49"/>
      <c r="H122" s="71">
        <f t="shared" si="8"/>
        <v>0</v>
      </c>
      <c r="I122" s="71"/>
      <c r="J122" s="76"/>
    </row>
    <row r="123" spans="1:10" ht="14.25" x14ac:dyDescent="0.2">
      <c r="A123" s="49" t="s">
        <v>275</v>
      </c>
      <c r="B123" s="49"/>
      <c r="C123" s="37">
        <v>0.01</v>
      </c>
      <c r="D123" s="60"/>
      <c r="E123" s="60"/>
      <c r="F123" s="71">
        <f t="shared" si="7"/>
        <v>0</v>
      </c>
      <c r="G123" s="49"/>
      <c r="H123" s="71">
        <f t="shared" si="8"/>
        <v>0</v>
      </c>
      <c r="I123" s="71"/>
      <c r="J123" s="76"/>
    </row>
    <row r="124" spans="1:10" ht="14.25" x14ac:dyDescent="0.2">
      <c r="A124" s="49" t="s">
        <v>276</v>
      </c>
      <c r="B124" s="49"/>
      <c r="C124" s="37">
        <v>0.01</v>
      </c>
      <c r="D124" s="60"/>
      <c r="E124" s="60"/>
      <c r="F124" s="71">
        <f t="shared" si="7"/>
        <v>0</v>
      </c>
      <c r="G124" s="49"/>
      <c r="H124" s="71">
        <f t="shared" si="8"/>
        <v>0</v>
      </c>
      <c r="I124" s="71"/>
      <c r="J124" s="76"/>
    </row>
    <row r="125" spans="1:10" ht="14.25" x14ac:dyDescent="0.2">
      <c r="A125" s="49" t="s">
        <v>277</v>
      </c>
      <c r="B125" s="49"/>
      <c r="C125" s="37">
        <v>0.01</v>
      </c>
      <c r="D125" s="60"/>
      <c r="E125" s="60"/>
      <c r="F125" s="71">
        <f t="shared" si="7"/>
        <v>0</v>
      </c>
      <c r="G125" s="49"/>
      <c r="H125" s="71">
        <f t="shared" si="8"/>
        <v>0</v>
      </c>
      <c r="I125" s="71"/>
      <c r="J125" s="76"/>
    </row>
    <row r="126" spans="1:10" ht="14.25" x14ac:dyDescent="0.2">
      <c r="A126" s="49" t="s">
        <v>278</v>
      </c>
      <c r="B126" s="49"/>
      <c r="C126" s="37">
        <v>0.01</v>
      </c>
      <c r="D126" s="60"/>
      <c r="E126" s="60"/>
      <c r="F126" s="71">
        <f t="shared" si="7"/>
        <v>0</v>
      </c>
      <c r="G126" s="49"/>
      <c r="H126" s="71">
        <f t="shared" si="8"/>
        <v>0</v>
      </c>
      <c r="I126" s="71"/>
      <c r="J126" s="74"/>
    </row>
    <row r="127" spans="1:10" ht="30" customHeight="1" x14ac:dyDescent="0.2">
      <c r="A127" s="77" t="s">
        <v>309</v>
      </c>
      <c r="B127" s="77"/>
      <c r="C127" s="77"/>
      <c r="D127" s="77"/>
      <c r="E127" s="77"/>
      <c r="F127" s="80">
        <f>SUM(F107:G126)</f>
        <v>0</v>
      </c>
      <c r="G127" s="77"/>
      <c r="H127" s="78">
        <f>SUM(H107:I126)</f>
        <v>0</v>
      </c>
      <c r="I127" s="78"/>
      <c r="J127" s="39" t="s">
        <v>311</v>
      </c>
    </row>
    <row r="128" spans="1:10" x14ac:dyDescent="0.25">
      <c r="A128" s="49"/>
      <c r="B128" s="49"/>
      <c r="C128" s="49"/>
      <c r="D128" s="49"/>
      <c r="E128" s="49"/>
      <c r="F128" s="49"/>
      <c r="G128" s="49"/>
      <c r="H128" s="49"/>
      <c r="I128" s="49"/>
      <c r="J128" s="32"/>
    </row>
    <row r="129" spans="1:10" x14ac:dyDescent="0.25">
      <c r="A129" s="55"/>
      <c r="B129" s="55"/>
      <c r="C129" s="55"/>
      <c r="D129" s="55"/>
      <c r="E129" s="55"/>
      <c r="F129" s="55"/>
      <c r="G129" s="55"/>
      <c r="H129" s="55"/>
      <c r="I129" s="55"/>
      <c r="J129" s="32"/>
    </row>
    <row r="130" spans="1:10" ht="15.75" x14ac:dyDescent="0.25">
      <c r="A130" s="75" t="s">
        <v>22</v>
      </c>
      <c r="B130" s="75"/>
      <c r="C130" s="75"/>
      <c r="D130" s="75"/>
      <c r="E130" s="75"/>
      <c r="F130" s="75"/>
      <c r="G130" s="75"/>
      <c r="H130" s="75"/>
      <c r="I130" s="75"/>
      <c r="J130" s="32"/>
    </row>
    <row r="131" spans="1:10" x14ac:dyDescent="0.25">
      <c r="A131" s="79" t="s">
        <v>82</v>
      </c>
      <c r="B131" s="79"/>
      <c r="C131" s="79"/>
      <c r="D131" s="79" t="s">
        <v>81</v>
      </c>
      <c r="E131" s="79"/>
      <c r="F131" s="79" t="s">
        <v>68</v>
      </c>
      <c r="G131" s="79"/>
      <c r="H131" s="79" t="s">
        <v>69</v>
      </c>
      <c r="I131" s="79"/>
      <c r="J131" s="32"/>
    </row>
    <row r="132" spans="1:10" ht="14.45" customHeight="1" x14ac:dyDescent="0.2">
      <c r="A132" s="81" t="s">
        <v>83</v>
      </c>
      <c r="B132" s="81"/>
      <c r="C132" s="81"/>
      <c r="D132" s="60"/>
      <c r="E132" s="60"/>
      <c r="F132" s="60"/>
      <c r="G132" s="60"/>
      <c r="H132" s="60"/>
      <c r="I132" s="60"/>
      <c r="J132" s="73" t="s">
        <v>323</v>
      </c>
    </row>
    <row r="133" spans="1:10" ht="14.45" customHeight="1" x14ac:dyDescent="0.2">
      <c r="A133" s="81" t="s">
        <v>84</v>
      </c>
      <c r="B133" s="81"/>
      <c r="C133" s="81"/>
      <c r="D133" s="60"/>
      <c r="E133" s="60"/>
      <c r="F133" s="60"/>
      <c r="G133" s="60"/>
      <c r="H133" s="60"/>
      <c r="I133" s="60"/>
      <c r="J133" s="76"/>
    </row>
    <row r="134" spans="1:10" ht="14.45" customHeight="1" x14ac:dyDescent="0.2">
      <c r="A134" s="81" t="s">
        <v>85</v>
      </c>
      <c r="B134" s="81"/>
      <c r="C134" s="81"/>
      <c r="D134" s="60"/>
      <c r="E134" s="60"/>
      <c r="F134" s="60"/>
      <c r="G134" s="60"/>
      <c r="H134" s="60"/>
      <c r="I134" s="60"/>
      <c r="J134" s="76"/>
    </row>
    <row r="135" spans="1:10" ht="14.45" customHeight="1" x14ac:dyDescent="0.2">
      <c r="A135" s="81" t="s">
        <v>86</v>
      </c>
      <c r="B135" s="81"/>
      <c r="C135" s="81"/>
      <c r="D135" s="60"/>
      <c r="E135" s="60"/>
      <c r="F135" s="60"/>
      <c r="G135" s="60"/>
      <c r="H135" s="60"/>
      <c r="I135" s="60"/>
      <c r="J135" s="76"/>
    </row>
    <row r="136" spans="1:10" ht="14.45" customHeight="1" x14ac:dyDescent="0.2">
      <c r="A136" s="81" t="s">
        <v>87</v>
      </c>
      <c r="B136" s="81"/>
      <c r="C136" s="81"/>
      <c r="D136" s="60"/>
      <c r="E136" s="60"/>
      <c r="F136" s="60"/>
      <c r="G136" s="60"/>
      <c r="H136" s="60"/>
      <c r="I136" s="60"/>
      <c r="J136" s="76"/>
    </row>
    <row r="137" spans="1:10" ht="14.45" customHeight="1" x14ac:dyDescent="0.2">
      <c r="A137" s="81" t="s">
        <v>88</v>
      </c>
      <c r="B137" s="81"/>
      <c r="C137" s="81"/>
      <c r="D137" s="60"/>
      <c r="E137" s="60"/>
      <c r="F137" s="60"/>
      <c r="G137" s="60"/>
      <c r="H137" s="60"/>
      <c r="I137" s="60"/>
      <c r="J137" s="74"/>
    </row>
    <row r="138" spans="1:10" ht="30" customHeight="1" x14ac:dyDescent="0.2">
      <c r="A138" s="82" t="s">
        <v>89</v>
      </c>
      <c r="B138" s="82"/>
      <c r="C138" s="82"/>
      <c r="D138" s="83">
        <f>SUM(D132:E137)</f>
        <v>0</v>
      </c>
      <c r="E138" s="83"/>
      <c r="F138" s="83">
        <f>SUM(F132:G137)</f>
        <v>0</v>
      </c>
      <c r="G138" s="83"/>
      <c r="H138" s="83">
        <f>SUM(H132:I137)</f>
        <v>0</v>
      </c>
      <c r="I138" s="83"/>
      <c r="J138" s="39" t="s">
        <v>311</v>
      </c>
    </row>
    <row r="139" spans="1:10" x14ac:dyDescent="0.25">
      <c r="A139" s="49"/>
      <c r="B139" s="49"/>
      <c r="C139" s="49"/>
      <c r="D139" s="49"/>
      <c r="E139" s="49"/>
      <c r="F139" s="49"/>
      <c r="G139" s="49"/>
      <c r="H139" s="49"/>
      <c r="I139" s="49"/>
      <c r="J139" s="32"/>
    </row>
    <row r="140" spans="1:10" x14ac:dyDescent="0.25">
      <c r="A140" s="79" t="s">
        <v>90</v>
      </c>
      <c r="B140" s="79"/>
      <c r="C140" s="79"/>
      <c r="D140" s="79" t="s">
        <v>81</v>
      </c>
      <c r="E140" s="79"/>
      <c r="F140" s="79" t="s">
        <v>68</v>
      </c>
      <c r="G140" s="79"/>
      <c r="H140" s="79" t="s">
        <v>69</v>
      </c>
      <c r="I140" s="79"/>
      <c r="J140" s="32"/>
    </row>
    <row r="141" spans="1:10" ht="14.45" customHeight="1" x14ac:dyDescent="0.2">
      <c r="A141" s="81" t="str">
        <f t="shared" ref="A141:A146" si="9">A132</f>
        <v>Product / Service 1</v>
      </c>
      <c r="B141" s="81"/>
      <c r="C141" s="81"/>
      <c r="D141" s="60"/>
      <c r="E141" s="60"/>
      <c r="F141" s="60"/>
      <c r="G141" s="60"/>
      <c r="H141" s="60"/>
      <c r="I141" s="60"/>
      <c r="J141" s="73" t="s">
        <v>322</v>
      </c>
    </row>
    <row r="142" spans="1:10" ht="14.45" customHeight="1" x14ac:dyDescent="0.2">
      <c r="A142" s="81" t="str">
        <f t="shared" si="9"/>
        <v>Product / Service 2</v>
      </c>
      <c r="B142" s="81"/>
      <c r="C142" s="81"/>
      <c r="D142" s="60"/>
      <c r="E142" s="60"/>
      <c r="F142" s="60"/>
      <c r="G142" s="60"/>
      <c r="H142" s="60"/>
      <c r="I142" s="60"/>
      <c r="J142" s="76"/>
    </row>
    <row r="143" spans="1:10" ht="14.45" customHeight="1" x14ac:dyDescent="0.2">
      <c r="A143" s="81" t="str">
        <f t="shared" si="9"/>
        <v>Product / Service 3</v>
      </c>
      <c r="B143" s="81"/>
      <c r="C143" s="81"/>
      <c r="D143" s="60"/>
      <c r="E143" s="60"/>
      <c r="F143" s="60"/>
      <c r="G143" s="60"/>
      <c r="H143" s="60"/>
      <c r="I143" s="60"/>
      <c r="J143" s="76"/>
    </row>
    <row r="144" spans="1:10" ht="14.45" customHeight="1" x14ac:dyDescent="0.2">
      <c r="A144" s="81" t="str">
        <f t="shared" si="9"/>
        <v>Product / Service 4</v>
      </c>
      <c r="B144" s="81"/>
      <c r="C144" s="81"/>
      <c r="D144" s="60"/>
      <c r="E144" s="60"/>
      <c r="F144" s="60"/>
      <c r="G144" s="60"/>
      <c r="H144" s="60"/>
      <c r="I144" s="60"/>
      <c r="J144" s="76"/>
    </row>
    <row r="145" spans="1:10" ht="14.45" customHeight="1" x14ac:dyDescent="0.2">
      <c r="A145" s="81" t="str">
        <f t="shared" si="9"/>
        <v>Product / Service 5</v>
      </c>
      <c r="B145" s="81"/>
      <c r="C145" s="81"/>
      <c r="D145" s="60"/>
      <c r="E145" s="60"/>
      <c r="F145" s="60"/>
      <c r="G145" s="60"/>
      <c r="H145" s="60"/>
      <c r="I145" s="60"/>
      <c r="J145" s="76"/>
    </row>
    <row r="146" spans="1:10" ht="14.45" customHeight="1" x14ac:dyDescent="0.2">
      <c r="A146" s="81" t="str">
        <f t="shared" si="9"/>
        <v>Product / Service 6</v>
      </c>
      <c r="B146" s="81"/>
      <c r="C146" s="81"/>
      <c r="D146" s="60"/>
      <c r="E146" s="60"/>
      <c r="F146" s="60"/>
      <c r="G146" s="60"/>
      <c r="H146" s="60"/>
      <c r="I146" s="60"/>
      <c r="J146" s="74"/>
    </row>
    <row r="147" spans="1:10" ht="30" customHeight="1" x14ac:dyDescent="0.2">
      <c r="A147" s="82" t="s">
        <v>91</v>
      </c>
      <c r="B147" s="82"/>
      <c r="C147" s="82"/>
      <c r="D147" s="83">
        <f>SUM(D141:E146)</f>
        <v>0</v>
      </c>
      <c r="E147" s="83"/>
      <c r="F147" s="83">
        <f>SUM(F141:G146)</f>
        <v>0</v>
      </c>
      <c r="G147" s="83"/>
      <c r="H147" s="83">
        <f>SUM(H141:I146)</f>
        <v>0</v>
      </c>
      <c r="I147" s="83"/>
      <c r="J147" s="39" t="s">
        <v>311</v>
      </c>
    </row>
    <row r="148" spans="1:10" x14ac:dyDescent="0.25">
      <c r="A148" s="49"/>
      <c r="B148" s="49"/>
      <c r="C148" s="49"/>
      <c r="D148" s="49"/>
      <c r="E148" s="49"/>
      <c r="F148" s="49"/>
      <c r="G148" s="49"/>
      <c r="H148" s="49"/>
      <c r="I148" s="49"/>
    </row>
    <row r="149" spans="1:10" ht="30" customHeight="1" x14ac:dyDescent="0.2">
      <c r="A149" s="82" t="s">
        <v>92</v>
      </c>
      <c r="B149" s="82"/>
      <c r="C149" s="82"/>
      <c r="D149" s="83">
        <f>D138-D147</f>
        <v>0</v>
      </c>
      <c r="E149" s="83"/>
      <c r="F149" s="83">
        <f>F138-F147</f>
        <v>0</v>
      </c>
      <c r="G149" s="83"/>
      <c r="H149" s="83">
        <f>H138-H147</f>
        <v>0</v>
      </c>
      <c r="I149" s="83"/>
      <c r="J149" s="39" t="s">
        <v>314</v>
      </c>
    </row>
    <row r="150" spans="1:10" x14ac:dyDescent="0.25">
      <c r="A150" s="49"/>
      <c r="B150" s="49"/>
      <c r="C150" s="49"/>
      <c r="D150" s="49"/>
      <c r="E150" s="49"/>
      <c r="F150" s="49"/>
      <c r="G150" s="49"/>
      <c r="H150" s="49"/>
      <c r="I150" s="49"/>
      <c r="J150" s="32"/>
    </row>
    <row r="151" spans="1:10" x14ac:dyDescent="0.25">
      <c r="A151" s="79" t="s">
        <v>93</v>
      </c>
      <c r="B151" s="79"/>
      <c r="C151" s="79"/>
      <c r="D151" s="79" t="s">
        <v>81</v>
      </c>
      <c r="E151" s="79"/>
      <c r="F151" s="79" t="s">
        <v>68</v>
      </c>
      <c r="G151" s="79"/>
      <c r="H151" s="79" t="s">
        <v>69</v>
      </c>
      <c r="I151" s="79"/>
      <c r="J151" s="32"/>
    </row>
    <row r="152" spans="1:10" ht="14.45" customHeight="1" x14ac:dyDescent="0.2">
      <c r="A152" s="81" t="s">
        <v>94</v>
      </c>
      <c r="B152" s="81"/>
      <c r="C152" s="81"/>
      <c r="D152" s="60"/>
      <c r="E152" s="60"/>
      <c r="F152" s="60"/>
      <c r="G152" s="60"/>
      <c r="H152" s="60"/>
      <c r="I152" s="60"/>
      <c r="J152" s="73" t="s">
        <v>321</v>
      </c>
    </row>
    <row r="153" spans="1:10" ht="14.45" customHeight="1" x14ac:dyDescent="0.2">
      <c r="A153" s="81" t="s">
        <v>95</v>
      </c>
      <c r="B153" s="81"/>
      <c r="C153" s="81"/>
      <c r="D153" s="60"/>
      <c r="E153" s="60"/>
      <c r="F153" s="60"/>
      <c r="G153" s="60"/>
      <c r="H153" s="60"/>
      <c r="I153" s="60"/>
      <c r="J153" s="76"/>
    </row>
    <row r="154" spans="1:10" ht="14.45" customHeight="1" x14ac:dyDescent="0.2">
      <c r="A154" s="81" t="s">
        <v>96</v>
      </c>
      <c r="B154" s="81"/>
      <c r="C154" s="81"/>
      <c r="D154" s="60"/>
      <c r="E154" s="60"/>
      <c r="F154" s="60"/>
      <c r="G154" s="60"/>
      <c r="H154" s="60"/>
      <c r="I154" s="60"/>
      <c r="J154" s="76"/>
    </row>
    <row r="155" spans="1:10" ht="14.45" customHeight="1" x14ac:dyDescent="0.2">
      <c r="A155" s="81" t="s">
        <v>97</v>
      </c>
      <c r="B155" s="81"/>
      <c r="C155" s="81"/>
      <c r="D155" s="60"/>
      <c r="E155" s="60"/>
      <c r="F155" s="60"/>
      <c r="G155" s="60"/>
      <c r="H155" s="60"/>
      <c r="I155" s="60"/>
      <c r="J155" s="76"/>
    </row>
    <row r="156" spans="1:10" ht="14.45" customHeight="1" x14ac:dyDescent="0.2">
      <c r="A156" s="81" t="s">
        <v>98</v>
      </c>
      <c r="B156" s="81"/>
      <c r="C156" s="81"/>
      <c r="D156" s="60"/>
      <c r="E156" s="60"/>
      <c r="F156" s="60"/>
      <c r="G156" s="60"/>
      <c r="H156" s="60"/>
      <c r="I156" s="60"/>
      <c r="J156" s="76"/>
    </row>
    <row r="157" spans="1:10" ht="14.45" customHeight="1" x14ac:dyDescent="0.2">
      <c r="A157" s="81" t="s">
        <v>99</v>
      </c>
      <c r="B157" s="81"/>
      <c r="C157" s="81"/>
      <c r="D157" s="60"/>
      <c r="E157" s="60"/>
      <c r="F157" s="60"/>
      <c r="G157" s="60"/>
      <c r="H157" s="60"/>
      <c r="I157" s="60"/>
      <c r="J157" s="76"/>
    </row>
    <row r="158" spans="1:10" ht="14.45" customHeight="1" x14ac:dyDescent="0.2">
      <c r="A158" s="81" t="s">
        <v>100</v>
      </c>
      <c r="B158" s="81"/>
      <c r="C158" s="81"/>
      <c r="D158" s="60"/>
      <c r="E158" s="60"/>
      <c r="F158" s="60"/>
      <c r="G158" s="60"/>
      <c r="H158" s="60"/>
      <c r="I158" s="60"/>
      <c r="J158" s="76"/>
    </row>
    <row r="159" spans="1:10" ht="14.45" customHeight="1" x14ac:dyDescent="0.2">
      <c r="A159" s="81" t="s">
        <v>101</v>
      </c>
      <c r="B159" s="81"/>
      <c r="C159" s="81"/>
      <c r="D159" s="60"/>
      <c r="E159" s="60"/>
      <c r="F159" s="60"/>
      <c r="G159" s="60"/>
      <c r="H159" s="60"/>
      <c r="I159" s="60"/>
      <c r="J159" s="76"/>
    </row>
    <row r="160" spans="1:10" ht="14.45" customHeight="1" x14ac:dyDescent="0.2">
      <c r="A160" s="81" t="s">
        <v>102</v>
      </c>
      <c r="B160" s="81"/>
      <c r="C160" s="81"/>
      <c r="D160" s="60"/>
      <c r="E160" s="60"/>
      <c r="F160" s="60"/>
      <c r="G160" s="60"/>
      <c r="H160" s="60"/>
      <c r="I160" s="60"/>
      <c r="J160" s="76"/>
    </row>
    <row r="161" spans="1:10" ht="14.45" customHeight="1" x14ac:dyDescent="0.2">
      <c r="A161" s="81" t="s">
        <v>103</v>
      </c>
      <c r="B161" s="81"/>
      <c r="C161" s="81"/>
      <c r="D161" s="60"/>
      <c r="E161" s="60"/>
      <c r="F161" s="60"/>
      <c r="G161" s="60"/>
      <c r="H161" s="60"/>
      <c r="I161" s="60"/>
      <c r="J161" s="76"/>
    </row>
    <row r="162" spans="1:10" ht="14.45" customHeight="1" x14ac:dyDescent="0.2">
      <c r="A162" s="81" t="s">
        <v>104</v>
      </c>
      <c r="B162" s="81"/>
      <c r="C162" s="81"/>
      <c r="D162" s="60"/>
      <c r="E162" s="60"/>
      <c r="F162" s="60"/>
      <c r="G162" s="60"/>
      <c r="H162" s="60"/>
      <c r="I162" s="60"/>
      <c r="J162" s="76"/>
    </row>
    <row r="163" spans="1:10" ht="14.45" customHeight="1" x14ac:dyDescent="0.2">
      <c r="A163" s="81" t="s">
        <v>105</v>
      </c>
      <c r="B163" s="81"/>
      <c r="C163" s="81"/>
      <c r="D163" s="60"/>
      <c r="E163" s="60"/>
      <c r="F163" s="60"/>
      <c r="G163" s="60"/>
      <c r="H163" s="60"/>
      <c r="I163" s="60"/>
      <c r="J163" s="74"/>
    </row>
    <row r="164" spans="1:10" ht="30" customHeight="1" x14ac:dyDescent="0.25">
      <c r="A164" s="82" t="s">
        <v>106</v>
      </c>
      <c r="B164" s="82"/>
      <c r="C164" s="82"/>
      <c r="D164" s="83">
        <f>SUM(D152:E163)</f>
        <v>0</v>
      </c>
      <c r="E164" s="83"/>
      <c r="F164" s="83">
        <f>SUM(F152:G163)</f>
        <v>0</v>
      </c>
      <c r="G164" s="83"/>
      <c r="H164" s="83">
        <f>SUM(H152:I163)</f>
        <v>0</v>
      </c>
      <c r="I164" s="83"/>
      <c r="J164" s="42" t="s">
        <v>315</v>
      </c>
    </row>
    <row r="165" spans="1:10" x14ac:dyDescent="0.25">
      <c r="A165" s="49"/>
      <c r="B165" s="49"/>
      <c r="C165" s="49"/>
      <c r="D165" s="49"/>
      <c r="E165" s="49"/>
      <c r="F165" s="49"/>
      <c r="G165" s="49"/>
      <c r="H165" s="49"/>
      <c r="I165" s="49"/>
    </row>
    <row r="166" spans="1:10" ht="30" customHeight="1" x14ac:dyDescent="0.25">
      <c r="A166" s="82" t="s">
        <v>107</v>
      </c>
      <c r="B166" s="82"/>
      <c r="C166" s="82"/>
      <c r="D166" s="83">
        <f>D149-D164</f>
        <v>0</v>
      </c>
      <c r="E166" s="83"/>
      <c r="F166" s="83">
        <f t="shared" ref="F166" si="10">F149-F164</f>
        <v>0</v>
      </c>
      <c r="G166" s="83"/>
      <c r="H166" s="83">
        <f t="shared" ref="H166" si="11">H149-H164</f>
        <v>0</v>
      </c>
      <c r="I166" s="83"/>
      <c r="J166" s="42" t="s">
        <v>316</v>
      </c>
    </row>
    <row r="167" spans="1:10" x14ac:dyDescent="0.25">
      <c r="A167" s="49"/>
      <c r="B167" s="49"/>
      <c r="C167" s="49"/>
      <c r="D167" s="49"/>
      <c r="E167" s="49"/>
      <c r="F167" s="49"/>
      <c r="G167" s="49"/>
      <c r="H167" s="49"/>
      <c r="I167" s="49"/>
    </row>
    <row r="168" spans="1:10" ht="30" customHeight="1" x14ac:dyDescent="0.25">
      <c r="A168" s="72" t="s">
        <v>108</v>
      </c>
      <c r="B168" s="72"/>
      <c r="C168" s="72"/>
      <c r="D168" s="86"/>
      <c r="E168" s="86"/>
      <c r="F168" s="86"/>
      <c r="G168" s="86"/>
      <c r="H168" s="86"/>
      <c r="I168" s="86"/>
      <c r="J168" s="38" t="s">
        <v>320</v>
      </c>
    </row>
    <row r="169" spans="1:10" x14ac:dyDescent="0.25">
      <c r="A169" s="49"/>
      <c r="B169" s="49"/>
      <c r="C169" s="49"/>
      <c r="D169" s="49"/>
      <c r="E169" s="49"/>
      <c r="F169" s="49"/>
      <c r="G169" s="49"/>
      <c r="H169" s="49"/>
      <c r="I169" s="49"/>
      <c r="J169" s="32"/>
    </row>
    <row r="170" spans="1:10" ht="30" x14ac:dyDescent="0.25">
      <c r="A170" s="72" t="s">
        <v>109</v>
      </c>
      <c r="B170" s="72"/>
      <c r="C170" s="72"/>
      <c r="D170" s="83">
        <f>D166-D168</f>
        <v>0</v>
      </c>
      <c r="E170" s="83"/>
      <c r="F170" s="83">
        <f t="shared" ref="F170" si="12">F166-F168</f>
        <v>0</v>
      </c>
      <c r="G170" s="83"/>
      <c r="H170" s="83">
        <f t="shared" ref="H170" si="13">H166-H168</f>
        <v>0</v>
      </c>
      <c r="I170" s="83"/>
      <c r="J170" s="42" t="s">
        <v>317</v>
      </c>
    </row>
    <row r="171" spans="1:10" ht="28.9" customHeight="1" x14ac:dyDescent="0.2">
      <c r="A171" s="84" t="s">
        <v>110</v>
      </c>
      <c r="B171" s="84"/>
      <c r="C171" s="84"/>
      <c r="D171" s="85"/>
      <c r="E171" s="85"/>
      <c r="F171" s="85"/>
      <c r="G171" s="85"/>
      <c r="H171" s="85"/>
      <c r="I171" s="85"/>
      <c r="J171" s="39" t="s">
        <v>319</v>
      </c>
    </row>
    <row r="172" spans="1:10" ht="45" x14ac:dyDescent="0.25">
      <c r="A172" s="72" t="s">
        <v>111</v>
      </c>
      <c r="B172" s="72"/>
      <c r="C172" s="72"/>
      <c r="D172" s="83">
        <f>D170*D171</f>
        <v>0</v>
      </c>
      <c r="E172" s="83"/>
      <c r="F172" s="83">
        <f>F170*F171</f>
        <v>0</v>
      </c>
      <c r="G172" s="83"/>
      <c r="H172" s="83">
        <f>H170*H171</f>
        <v>0</v>
      </c>
      <c r="I172" s="83"/>
      <c r="J172" s="42" t="s">
        <v>318</v>
      </c>
    </row>
  </sheetData>
  <sheetProtection algorithmName="SHA-512" hashValue="kFx12BqxFdt2lik/PtK/QTYRuvwxmOFjjmxkcrDv9E1DbWdEyi/ik2UPFn0YJnuJCGS3zkma1JH3qNsEP2+PQQ==" saltValue="lL04TiqWFHCO4hIYuCmORA==" spinCount="100000" sheet="1" selectLockedCells="1"/>
  <mergeCells count="537">
    <mergeCell ref="A11:G11"/>
    <mergeCell ref="H11:I11"/>
    <mergeCell ref="H8:I8"/>
    <mergeCell ref="A9:G9"/>
    <mergeCell ref="H9:I9"/>
    <mergeCell ref="A10:G10"/>
    <mergeCell ref="A1:I1"/>
    <mergeCell ref="A2:I2"/>
    <mergeCell ref="A3:H3"/>
    <mergeCell ref="A4:B4"/>
    <mergeCell ref="C4:I4"/>
    <mergeCell ref="A5:I5"/>
    <mergeCell ref="H10:I10"/>
    <mergeCell ref="A19:F19"/>
    <mergeCell ref="J19:J25"/>
    <mergeCell ref="A20:F20"/>
    <mergeCell ref="A21:F21"/>
    <mergeCell ref="A22:F22"/>
    <mergeCell ref="A23:F23"/>
    <mergeCell ref="A24:F24"/>
    <mergeCell ref="A25:F25"/>
    <mergeCell ref="A14:G14"/>
    <mergeCell ref="H14:I14"/>
    <mergeCell ref="A15:I15"/>
    <mergeCell ref="A16:I16"/>
    <mergeCell ref="A17:I17"/>
    <mergeCell ref="A18:F18"/>
    <mergeCell ref="J6:J14"/>
    <mergeCell ref="A12:G12"/>
    <mergeCell ref="H12:I12"/>
    <mergeCell ref="A13:G13"/>
    <mergeCell ref="H13:I13"/>
    <mergeCell ref="A6:G6"/>
    <mergeCell ref="H6:I6"/>
    <mergeCell ref="A7:G7"/>
    <mergeCell ref="H7:I7"/>
    <mergeCell ref="A8:G8"/>
    <mergeCell ref="A31:D31"/>
    <mergeCell ref="F31:G31"/>
    <mergeCell ref="H31:I31"/>
    <mergeCell ref="A32:D32"/>
    <mergeCell ref="F32:G32"/>
    <mergeCell ref="H32:I32"/>
    <mergeCell ref="A26:I26"/>
    <mergeCell ref="A27:F27"/>
    <mergeCell ref="J27:J28"/>
    <mergeCell ref="A28:I28"/>
    <mergeCell ref="A29:I29"/>
    <mergeCell ref="A30:I30"/>
    <mergeCell ref="J32:J51"/>
    <mergeCell ref="A33:D33"/>
    <mergeCell ref="F33:G33"/>
    <mergeCell ref="H33:I33"/>
    <mergeCell ref="A34:D34"/>
    <mergeCell ref="F34:G34"/>
    <mergeCell ref="H34:I34"/>
    <mergeCell ref="A35:D35"/>
    <mergeCell ref="F35:G35"/>
    <mergeCell ref="H35:I35"/>
    <mergeCell ref="A38:D38"/>
    <mergeCell ref="F38:G38"/>
    <mergeCell ref="H38:I38"/>
    <mergeCell ref="A39:D39"/>
    <mergeCell ref="F39:G39"/>
    <mergeCell ref="H39:I39"/>
    <mergeCell ref="A36:D36"/>
    <mergeCell ref="F36:G36"/>
    <mergeCell ref="H36:I36"/>
    <mergeCell ref="A37:D37"/>
    <mergeCell ref="F37:G37"/>
    <mergeCell ref="H37:I37"/>
    <mergeCell ref="A42:D42"/>
    <mergeCell ref="F42:G42"/>
    <mergeCell ref="H42:I42"/>
    <mergeCell ref="A43:D43"/>
    <mergeCell ref="F43:G43"/>
    <mergeCell ref="H43:I43"/>
    <mergeCell ref="A40:D40"/>
    <mergeCell ref="F40:G40"/>
    <mergeCell ref="H40:I40"/>
    <mergeCell ref="A41:D41"/>
    <mergeCell ref="F41:G41"/>
    <mergeCell ref="H41:I41"/>
    <mergeCell ref="A46:D46"/>
    <mergeCell ref="F46:G46"/>
    <mergeCell ref="H46:I46"/>
    <mergeCell ref="A47:D47"/>
    <mergeCell ref="F47:G47"/>
    <mergeCell ref="H47:I47"/>
    <mergeCell ref="A44:D44"/>
    <mergeCell ref="F44:G44"/>
    <mergeCell ref="H44:I44"/>
    <mergeCell ref="A45:D45"/>
    <mergeCell ref="F45:G45"/>
    <mergeCell ref="H45:I45"/>
    <mergeCell ref="A50:D50"/>
    <mergeCell ref="F50:G50"/>
    <mergeCell ref="H50:I50"/>
    <mergeCell ref="A51:D51"/>
    <mergeCell ref="F51:G51"/>
    <mergeCell ref="H51:I51"/>
    <mergeCell ref="A48:D48"/>
    <mergeCell ref="F48:G48"/>
    <mergeCell ref="H48:I48"/>
    <mergeCell ref="A49:D49"/>
    <mergeCell ref="F49:G49"/>
    <mergeCell ref="H49:I49"/>
    <mergeCell ref="J57:J76"/>
    <mergeCell ref="A58:B58"/>
    <mergeCell ref="D58:E58"/>
    <mergeCell ref="F58:G58"/>
    <mergeCell ref="H58:I58"/>
    <mergeCell ref="A59:B59"/>
    <mergeCell ref="A52:G52"/>
    <mergeCell ref="H52:I52"/>
    <mergeCell ref="A53:I53"/>
    <mergeCell ref="A54:I54"/>
    <mergeCell ref="A55:I55"/>
    <mergeCell ref="A56:B56"/>
    <mergeCell ref="D56:E56"/>
    <mergeCell ref="F56:G56"/>
    <mergeCell ref="H56:I56"/>
    <mergeCell ref="D59:E59"/>
    <mergeCell ref="F59:G59"/>
    <mergeCell ref="H59:I59"/>
    <mergeCell ref="A60:B60"/>
    <mergeCell ref="D60:E60"/>
    <mergeCell ref="F60:G60"/>
    <mergeCell ref="H60:I60"/>
    <mergeCell ref="A57:B57"/>
    <mergeCell ref="D57:E57"/>
    <mergeCell ref="F57:G57"/>
    <mergeCell ref="H57:I57"/>
    <mergeCell ref="A63:B63"/>
    <mergeCell ref="D63:E63"/>
    <mergeCell ref="F63:G63"/>
    <mergeCell ref="H63:I63"/>
    <mergeCell ref="A64:B64"/>
    <mergeCell ref="D64:E64"/>
    <mergeCell ref="F64:G64"/>
    <mergeCell ref="H64:I64"/>
    <mergeCell ref="A61:B61"/>
    <mergeCell ref="D61:E61"/>
    <mergeCell ref="F61:G61"/>
    <mergeCell ref="H61:I61"/>
    <mergeCell ref="A62:B62"/>
    <mergeCell ref="D62:E62"/>
    <mergeCell ref="F62:G62"/>
    <mergeCell ref="H62:I62"/>
    <mergeCell ref="A67:B67"/>
    <mergeCell ref="D67:E67"/>
    <mergeCell ref="F67:G67"/>
    <mergeCell ref="H67:I67"/>
    <mergeCell ref="A68:B68"/>
    <mergeCell ref="D68:E68"/>
    <mergeCell ref="F68:G68"/>
    <mergeCell ref="H68:I68"/>
    <mergeCell ref="A65:B65"/>
    <mergeCell ref="D65:E65"/>
    <mergeCell ref="F65:G65"/>
    <mergeCell ref="H65:I65"/>
    <mergeCell ref="A66:B66"/>
    <mergeCell ref="D66:E66"/>
    <mergeCell ref="F66:G66"/>
    <mergeCell ref="H66:I66"/>
    <mergeCell ref="A71:B71"/>
    <mergeCell ref="D71:E71"/>
    <mergeCell ref="F71:G71"/>
    <mergeCell ref="H71:I71"/>
    <mergeCell ref="A72:B72"/>
    <mergeCell ref="D72:E72"/>
    <mergeCell ref="F72:G72"/>
    <mergeCell ref="H72:I72"/>
    <mergeCell ref="A69:B69"/>
    <mergeCell ref="D69:E69"/>
    <mergeCell ref="F69:G69"/>
    <mergeCell ref="H69:I69"/>
    <mergeCell ref="A70:B70"/>
    <mergeCell ref="D70:E70"/>
    <mergeCell ref="F70:G70"/>
    <mergeCell ref="H70:I70"/>
    <mergeCell ref="A75:B75"/>
    <mergeCell ref="D75:E75"/>
    <mergeCell ref="F75:G75"/>
    <mergeCell ref="H75:I75"/>
    <mergeCell ref="A76:B76"/>
    <mergeCell ref="D76:E76"/>
    <mergeCell ref="F76:G76"/>
    <mergeCell ref="H76:I76"/>
    <mergeCell ref="A73:B73"/>
    <mergeCell ref="D73:E73"/>
    <mergeCell ref="F73:G73"/>
    <mergeCell ref="H73:I73"/>
    <mergeCell ref="A74:B74"/>
    <mergeCell ref="D74:E74"/>
    <mergeCell ref="F74:G74"/>
    <mergeCell ref="H74:I74"/>
    <mergeCell ref="A81:B81"/>
    <mergeCell ref="D81:E81"/>
    <mergeCell ref="F81:G81"/>
    <mergeCell ref="H81:I81"/>
    <mergeCell ref="A82:B82"/>
    <mergeCell ref="D82:E82"/>
    <mergeCell ref="F82:G82"/>
    <mergeCell ref="H82:I82"/>
    <mergeCell ref="A77:E77"/>
    <mergeCell ref="F77:G77"/>
    <mergeCell ref="H77:I77"/>
    <mergeCell ref="A78:I78"/>
    <mergeCell ref="A79:I79"/>
    <mergeCell ref="A80:I80"/>
    <mergeCell ref="D85:E85"/>
    <mergeCell ref="F85:G85"/>
    <mergeCell ref="H85:I85"/>
    <mergeCell ref="A86:B86"/>
    <mergeCell ref="D86:E86"/>
    <mergeCell ref="F86:G86"/>
    <mergeCell ref="H86:I86"/>
    <mergeCell ref="J82:J101"/>
    <mergeCell ref="A83:B83"/>
    <mergeCell ref="D83:E83"/>
    <mergeCell ref="F83:G83"/>
    <mergeCell ref="H83:I83"/>
    <mergeCell ref="A84:B84"/>
    <mergeCell ref="D84:E84"/>
    <mergeCell ref="F84:G84"/>
    <mergeCell ref="H84:I84"/>
    <mergeCell ref="A85:B85"/>
    <mergeCell ref="A89:B89"/>
    <mergeCell ref="D89:E89"/>
    <mergeCell ref="F89:G89"/>
    <mergeCell ref="H89:I89"/>
    <mergeCell ref="A90:B90"/>
    <mergeCell ref="D90:E90"/>
    <mergeCell ref="F90:G90"/>
    <mergeCell ref="H90:I90"/>
    <mergeCell ref="A87:B87"/>
    <mergeCell ref="D87:E87"/>
    <mergeCell ref="F87:G87"/>
    <mergeCell ref="H87:I87"/>
    <mergeCell ref="A88:B88"/>
    <mergeCell ref="D88:E88"/>
    <mergeCell ref="F88:G88"/>
    <mergeCell ref="H88:I88"/>
    <mergeCell ref="A93:B93"/>
    <mergeCell ref="D93:E93"/>
    <mergeCell ref="F93:G93"/>
    <mergeCell ref="H93:I93"/>
    <mergeCell ref="A94:B94"/>
    <mergeCell ref="D94:E94"/>
    <mergeCell ref="F94:G94"/>
    <mergeCell ref="H94:I94"/>
    <mergeCell ref="A91:B91"/>
    <mergeCell ref="D91:E91"/>
    <mergeCell ref="F91:G91"/>
    <mergeCell ref="H91:I91"/>
    <mergeCell ref="A92:B92"/>
    <mergeCell ref="D92:E92"/>
    <mergeCell ref="F92:G92"/>
    <mergeCell ref="H92:I92"/>
    <mergeCell ref="A97:B97"/>
    <mergeCell ref="D97:E97"/>
    <mergeCell ref="F97:G97"/>
    <mergeCell ref="H97:I97"/>
    <mergeCell ref="A98:B98"/>
    <mergeCell ref="D98:E98"/>
    <mergeCell ref="F98:G98"/>
    <mergeCell ref="H98:I98"/>
    <mergeCell ref="A95:B95"/>
    <mergeCell ref="D95:E95"/>
    <mergeCell ref="F95:G95"/>
    <mergeCell ref="H95:I95"/>
    <mergeCell ref="A96:B96"/>
    <mergeCell ref="D96:E96"/>
    <mergeCell ref="F96:G96"/>
    <mergeCell ref="H96:I96"/>
    <mergeCell ref="A101:B101"/>
    <mergeCell ref="D101:E101"/>
    <mergeCell ref="F101:G101"/>
    <mergeCell ref="H101:I101"/>
    <mergeCell ref="A102:E102"/>
    <mergeCell ref="F102:G102"/>
    <mergeCell ref="H102:I102"/>
    <mergeCell ref="A99:B99"/>
    <mergeCell ref="D99:E99"/>
    <mergeCell ref="F99:G99"/>
    <mergeCell ref="H99:I99"/>
    <mergeCell ref="A100:B100"/>
    <mergeCell ref="D100:E100"/>
    <mergeCell ref="F100:G100"/>
    <mergeCell ref="H100:I100"/>
    <mergeCell ref="J107:J126"/>
    <mergeCell ref="A108:B108"/>
    <mergeCell ref="D108:E108"/>
    <mergeCell ref="F108:G108"/>
    <mergeCell ref="H108:I108"/>
    <mergeCell ref="A109:B109"/>
    <mergeCell ref="A103:I103"/>
    <mergeCell ref="A104:I104"/>
    <mergeCell ref="A105:I105"/>
    <mergeCell ref="A106:B106"/>
    <mergeCell ref="D106:E106"/>
    <mergeCell ref="F106:G106"/>
    <mergeCell ref="D109:E109"/>
    <mergeCell ref="F109:G109"/>
    <mergeCell ref="H109:I109"/>
    <mergeCell ref="A110:B110"/>
    <mergeCell ref="D110:E110"/>
    <mergeCell ref="F110:G110"/>
    <mergeCell ref="H110:I110"/>
    <mergeCell ref="A107:B107"/>
    <mergeCell ref="D107:E107"/>
    <mergeCell ref="F107:G107"/>
    <mergeCell ref="H107:I107"/>
    <mergeCell ref="A113:B113"/>
    <mergeCell ref="D113:E113"/>
    <mergeCell ref="F113:G113"/>
    <mergeCell ref="H113:I113"/>
    <mergeCell ref="A114:B114"/>
    <mergeCell ref="D114:E114"/>
    <mergeCell ref="F114:G114"/>
    <mergeCell ref="H114:I114"/>
    <mergeCell ref="A111:B111"/>
    <mergeCell ref="D111:E111"/>
    <mergeCell ref="F111:G111"/>
    <mergeCell ref="H111:I111"/>
    <mergeCell ref="A112:B112"/>
    <mergeCell ref="D112:E112"/>
    <mergeCell ref="F112:G112"/>
    <mergeCell ref="H112:I112"/>
    <mergeCell ref="A117:B117"/>
    <mergeCell ref="D117:E117"/>
    <mergeCell ref="F117:G117"/>
    <mergeCell ref="H117:I117"/>
    <mergeCell ref="A118:B118"/>
    <mergeCell ref="D118:E118"/>
    <mergeCell ref="F118:G118"/>
    <mergeCell ref="H118:I118"/>
    <mergeCell ref="A115:B115"/>
    <mergeCell ref="D115:E115"/>
    <mergeCell ref="F115:G115"/>
    <mergeCell ref="H115:I115"/>
    <mergeCell ref="A116:B116"/>
    <mergeCell ref="D116:E116"/>
    <mergeCell ref="F116:G116"/>
    <mergeCell ref="H116:I116"/>
    <mergeCell ref="A121:B121"/>
    <mergeCell ref="D121:E121"/>
    <mergeCell ref="F121:G121"/>
    <mergeCell ref="H121:I121"/>
    <mergeCell ref="A122:B122"/>
    <mergeCell ref="D122:E122"/>
    <mergeCell ref="F122:G122"/>
    <mergeCell ref="H122:I122"/>
    <mergeCell ref="A119:B119"/>
    <mergeCell ref="D119:E119"/>
    <mergeCell ref="F119:G119"/>
    <mergeCell ref="H119:I119"/>
    <mergeCell ref="A120:B120"/>
    <mergeCell ref="D120:E120"/>
    <mergeCell ref="F120:G120"/>
    <mergeCell ref="H120:I120"/>
    <mergeCell ref="A125:B125"/>
    <mergeCell ref="D125:E125"/>
    <mergeCell ref="F125:G125"/>
    <mergeCell ref="H125:I125"/>
    <mergeCell ref="A126:B126"/>
    <mergeCell ref="D126:E126"/>
    <mergeCell ref="F126:G126"/>
    <mergeCell ref="H126:I126"/>
    <mergeCell ref="A123:B123"/>
    <mergeCell ref="D123:E123"/>
    <mergeCell ref="F123:G123"/>
    <mergeCell ref="H123:I123"/>
    <mergeCell ref="A124:B124"/>
    <mergeCell ref="D124:E124"/>
    <mergeCell ref="F124:G124"/>
    <mergeCell ref="H124:I124"/>
    <mergeCell ref="A131:C131"/>
    <mergeCell ref="D131:E131"/>
    <mergeCell ref="F131:G131"/>
    <mergeCell ref="H131:I131"/>
    <mergeCell ref="A132:C132"/>
    <mergeCell ref="D132:E132"/>
    <mergeCell ref="F132:G132"/>
    <mergeCell ref="H132:I132"/>
    <mergeCell ref="A127:E127"/>
    <mergeCell ref="F127:G127"/>
    <mergeCell ref="H127:I127"/>
    <mergeCell ref="A128:I128"/>
    <mergeCell ref="A129:I129"/>
    <mergeCell ref="A130:I130"/>
    <mergeCell ref="J132:J137"/>
    <mergeCell ref="A133:C133"/>
    <mergeCell ref="D133:E133"/>
    <mergeCell ref="F133:G133"/>
    <mergeCell ref="H133:I133"/>
    <mergeCell ref="A134:C134"/>
    <mergeCell ref="D134:E134"/>
    <mergeCell ref="F134:G134"/>
    <mergeCell ref="H134:I134"/>
    <mergeCell ref="A135:C135"/>
    <mergeCell ref="A137:C137"/>
    <mergeCell ref="D137:E137"/>
    <mergeCell ref="F137:G137"/>
    <mergeCell ref="H137:I137"/>
    <mergeCell ref="A138:C138"/>
    <mergeCell ref="D138:E138"/>
    <mergeCell ref="F138:G138"/>
    <mergeCell ref="H138:I138"/>
    <mergeCell ref="D135:E135"/>
    <mergeCell ref="F135:G135"/>
    <mergeCell ref="H135:I135"/>
    <mergeCell ref="A136:C136"/>
    <mergeCell ref="D136:E136"/>
    <mergeCell ref="F136:G136"/>
    <mergeCell ref="H136:I136"/>
    <mergeCell ref="A139:I139"/>
    <mergeCell ref="A140:C140"/>
    <mergeCell ref="D140:E140"/>
    <mergeCell ref="F140:G140"/>
    <mergeCell ref="H140:I140"/>
    <mergeCell ref="A141:C141"/>
    <mergeCell ref="D141:E141"/>
    <mergeCell ref="F141:G141"/>
    <mergeCell ref="H141:I141"/>
    <mergeCell ref="J141:J146"/>
    <mergeCell ref="A142:C142"/>
    <mergeCell ref="D142:E142"/>
    <mergeCell ref="F142:G142"/>
    <mergeCell ref="H142:I142"/>
    <mergeCell ref="A143:C143"/>
    <mergeCell ref="D143:E143"/>
    <mergeCell ref="F143:G143"/>
    <mergeCell ref="H143:I143"/>
    <mergeCell ref="A144:C144"/>
    <mergeCell ref="A146:C146"/>
    <mergeCell ref="D146:E146"/>
    <mergeCell ref="F146:G146"/>
    <mergeCell ref="H146:I146"/>
    <mergeCell ref="A147:C147"/>
    <mergeCell ref="D147:E147"/>
    <mergeCell ref="F147:G147"/>
    <mergeCell ref="H147:I147"/>
    <mergeCell ref="D144:E144"/>
    <mergeCell ref="F144:G144"/>
    <mergeCell ref="H144:I144"/>
    <mergeCell ref="A145:C145"/>
    <mergeCell ref="D145:E145"/>
    <mergeCell ref="F145:G145"/>
    <mergeCell ref="H145:I145"/>
    <mergeCell ref="A151:C151"/>
    <mergeCell ref="D151:E151"/>
    <mergeCell ref="F151:G151"/>
    <mergeCell ref="H151:I151"/>
    <mergeCell ref="A152:C152"/>
    <mergeCell ref="D152:E152"/>
    <mergeCell ref="F152:G152"/>
    <mergeCell ref="H152:I152"/>
    <mergeCell ref="A148:I148"/>
    <mergeCell ref="A149:C149"/>
    <mergeCell ref="D149:E149"/>
    <mergeCell ref="F149:G149"/>
    <mergeCell ref="H149:I149"/>
    <mergeCell ref="A150:I150"/>
    <mergeCell ref="J152:J163"/>
    <mergeCell ref="A153:C153"/>
    <mergeCell ref="D153:E153"/>
    <mergeCell ref="F153:G153"/>
    <mergeCell ref="H153:I153"/>
    <mergeCell ref="A154:C154"/>
    <mergeCell ref="D154:E154"/>
    <mergeCell ref="F154:G154"/>
    <mergeCell ref="H154:I154"/>
    <mergeCell ref="A155:C155"/>
    <mergeCell ref="A157:C157"/>
    <mergeCell ref="D157:E157"/>
    <mergeCell ref="F157:G157"/>
    <mergeCell ref="H157:I157"/>
    <mergeCell ref="A158:C158"/>
    <mergeCell ref="D158:E158"/>
    <mergeCell ref="F158:G158"/>
    <mergeCell ref="H158:I158"/>
    <mergeCell ref="D155:E155"/>
    <mergeCell ref="F155:G155"/>
    <mergeCell ref="H155:I155"/>
    <mergeCell ref="A156:C156"/>
    <mergeCell ref="D156:E156"/>
    <mergeCell ref="F156:G156"/>
    <mergeCell ref="H156:I156"/>
    <mergeCell ref="A161:C161"/>
    <mergeCell ref="D161:E161"/>
    <mergeCell ref="F161:G161"/>
    <mergeCell ref="H161:I161"/>
    <mergeCell ref="A162:C162"/>
    <mergeCell ref="D162:E162"/>
    <mergeCell ref="F162:G162"/>
    <mergeCell ref="H162:I162"/>
    <mergeCell ref="A159:C159"/>
    <mergeCell ref="D159:E159"/>
    <mergeCell ref="F159:G159"/>
    <mergeCell ref="H159:I159"/>
    <mergeCell ref="A160:C160"/>
    <mergeCell ref="D160:E160"/>
    <mergeCell ref="F160:G160"/>
    <mergeCell ref="H160:I160"/>
    <mergeCell ref="A165:I165"/>
    <mergeCell ref="A166:C166"/>
    <mergeCell ref="D166:E166"/>
    <mergeCell ref="F166:G166"/>
    <mergeCell ref="H166:I166"/>
    <mergeCell ref="A167:I167"/>
    <mergeCell ref="A163:C163"/>
    <mergeCell ref="D163:E163"/>
    <mergeCell ref="F163:G163"/>
    <mergeCell ref="H163:I163"/>
    <mergeCell ref="A164:C164"/>
    <mergeCell ref="D164:E164"/>
    <mergeCell ref="F164:G164"/>
    <mergeCell ref="H164:I164"/>
    <mergeCell ref="A171:C171"/>
    <mergeCell ref="D171:E171"/>
    <mergeCell ref="F171:G171"/>
    <mergeCell ref="H171:I171"/>
    <mergeCell ref="A172:C172"/>
    <mergeCell ref="D172:E172"/>
    <mergeCell ref="F172:G172"/>
    <mergeCell ref="H172:I172"/>
    <mergeCell ref="A168:C168"/>
    <mergeCell ref="D168:E168"/>
    <mergeCell ref="F168:G168"/>
    <mergeCell ref="H168:I168"/>
    <mergeCell ref="A169:I169"/>
    <mergeCell ref="A170:C170"/>
    <mergeCell ref="D170:E170"/>
    <mergeCell ref="F170:G170"/>
    <mergeCell ref="H170:I170"/>
  </mergeCells>
  <dataValidations count="1">
    <dataValidation type="list" allowBlank="1" showInputMessage="1" showErrorMessage="1" sqref="I3" xr:uid="{DDF75249-BF1F-4A91-B0AC-319D2F54784F}">
      <formula1>"Y,N"</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_______________________________&amp;R&amp;"Arial Nova Cond,Regular"&amp;1#&amp;10&amp;K000000Confidential
Page &amp;P of &amp;N</oddFooter>
  </headerFooter>
  <rowBreaks count="6" manualBreakCount="6">
    <brk id="29" max="8" man="1"/>
    <brk id="54" max="16383" man="1"/>
    <brk id="78" max="16383" man="1"/>
    <brk id="103" max="16383" man="1"/>
    <brk id="128" max="16383" man="1"/>
    <brk id="1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8E96-A417-4854-9B1F-026572356EC0}">
  <sheetPr codeName="Sheet5"/>
  <dimension ref="A1:M172"/>
  <sheetViews>
    <sheetView zoomScaleNormal="100" workbookViewId="0">
      <pane ySplit="2" topLeftCell="A3" activePane="bottomLeft" state="frozen"/>
      <selection pane="bottomLeft" activeCell="I3" sqref="I3"/>
    </sheetView>
  </sheetViews>
  <sheetFormatPr defaultColWidth="8.85546875" defaultRowHeight="15" x14ac:dyDescent="0.25"/>
  <cols>
    <col min="1" max="4" width="8.85546875" style="43"/>
    <col min="5" max="5" width="9.28515625" style="43" customWidth="1"/>
    <col min="6" max="6" width="8.85546875" style="43"/>
    <col min="7" max="8" width="9.7109375" style="43" bestFit="1" customWidth="1"/>
    <col min="9" max="9" width="8.85546875" style="43"/>
    <col min="10" max="10" width="51.7109375" style="31" customWidth="1"/>
    <col min="11" max="13" width="8.85546875" style="34"/>
    <col min="14" max="16384" width="8.85546875" style="1"/>
  </cols>
  <sheetData>
    <row r="1" spans="1:10" x14ac:dyDescent="0.2">
      <c r="A1" s="55"/>
      <c r="B1" s="55"/>
      <c r="C1" s="55"/>
      <c r="D1" s="55"/>
      <c r="E1" s="55"/>
      <c r="F1" s="55"/>
      <c r="G1" s="55"/>
      <c r="H1" s="55"/>
      <c r="I1" s="55"/>
      <c r="J1" s="30" t="s">
        <v>306</v>
      </c>
    </row>
    <row r="2" spans="1:10" ht="60" customHeight="1" x14ac:dyDescent="0.2">
      <c r="A2" s="56" t="str">
        <f>"The information for submitting a bid for 
George Airport Service Station with Convenient Store Operations for "&amp;CHAR(10)&amp;Summary!E2</f>
        <v xml:space="preserve">The information for submitting a bid for 
George Airport Service Station with Convenient Store Operations for 
</v>
      </c>
      <c r="B2" s="56"/>
      <c r="C2" s="56"/>
      <c r="D2" s="56"/>
      <c r="E2" s="56"/>
      <c r="F2" s="56"/>
      <c r="G2" s="56"/>
      <c r="H2" s="56"/>
      <c r="I2" s="56"/>
      <c r="J2" s="39" t="s">
        <v>307</v>
      </c>
    </row>
    <row r="3" spans="1:10" x14ac:dyDescent="0.25">
      <c r="A3" s="49" t="s">
        <v>117</v>
      </c>
      <c r="B3" s="49"/>
      <c r="C3" s="49"/>
      <c r="D3" s="49"/>
      <c r="E3" s="49"/>
      <c r="F3" s="49"/>
      <c r="G3" s="49"/>
      <c r="H3" s="49"/>
      <c r="I3" s="44" t="s">
        <v>45</v>
      </c>
      <c r="J3" s="38" t="s">
        <v>330</v>
      </c>
    </row>
    <row r="4" spans="1:10" x14ac:dyDescent="0.25">
      <c r="A4" s="49" t="s">
        <v>46</v>
      </c>
      <c r="B4" s="49"/>
      <c r="C4" s="57">
        <f>Summary!E2</f>
        <v>0</v>
      </c>
      <c r="D4" s="57"/>
      <c r="E4" s="57"/>
      <c r="F4" s="57"/>
      <c r="G4" s="57"/>
      <c r="H4" s="57"/>
      <c r="I4" s="57"/>
      <c r="J4" s="38" t="s">
        <v>304</v>
      </c>
    </row>
    <row r="5" spans="1:10" x14ac:dyDescent="0.25">
      <c r="A5" s="49"/>
      <c r="B5" s="49"/>
      <c r="C5" s="49"/>
      <c r="D5" s="49"/>
      <c r="E5" s="49"/>
      <c r="F5" s="49"/>
      <c r="G5" s="49"/>
      <c r="H5" s="49"/>
      <c r="I5" s="49"/>
      <c r="J5" s="32"/>
    </row>
    <row r="6" spans="1:10" ht="14.45" customHeight="1" x14ac:dyDescent="0.2">
      <c r="A6" s="49" t="s">
        <v>47</v>
      </c>
      <c r="B6" s="49"/>
      <c r="C6" s="49"/>
      <c r="D6" s="49"/>
      <c r="E6" s="49"/>
      <c r="F6" s="49"/>
      <c r="G6" s="49"/>
      <c r="H6" s="60">
        <v>0</v>
      </c>
      <c r="I6" s="60"/>
      <c r="J6" s="68" t="s">
        <v>329</v>
      </c>
    </row>
    <row r="7" spans="1:10" ht="14.45" customHeight="1" x14ac:dyDescent="0.2">
      <c r="A7" s="49" t="s">
        <v>48</v>
      </c>
      <c r="B7" s="49"/>
      <c r="C7" s="49"/>
      <c r="D7" s="49"/>
      <c r="E7" s="49"/>
      <c r="F7" s="49"/>
      <c r="G7" s="49"/>
      <c r="H7" s="58">
        <v>0</v>
      </c>
      <c r="I7" s="58"/>
      <c r="J7" s="69"/>
    </row>
    <row r="8" spans="1:10" ht="14.45" customHeight="1" x14ac:dyDescent="0.2">
      <c r="A8" s="49" t="s">
        <v>49</v>
      </c>
      <c r="B8" s="49"/>
      <c r="C8" s="49"/>
      <c r="D8" s="49"/>
      <c r="E8" s="49"/>
      <c r="F8" s="49"/>
      <c r="G8" s="49"/>
      <c r="H8" s="60">
        <v>0</v>
      </c>
      <c r="I8" s="60"/>
      <c r="J8" s="69"/>
    </row>
    <row r="9" spans="1:10" ht="13.15" customHeight="1" x14ac:dyDescent="0.2">
      <c r="A9" s="49" t="s">
        <v>279</v>
      </c>
      <c r="B9" s="49"/>
      <c r="C9" s="49"/>
      <c r="D9" s="49"/>
      <c r="E9" s="49"/>
      <c r="F9" s="49"/>
      <c r="G9" s="49"/>
      <c r="H9" s="59">
        <v>0</v>
      </c>
      <c r="I9" s="59"/>
      <c r="J9" s="69"/>
    </row>
    <row r="10" spans="1:10" ht="13.15" customHeight="1" x14ac:dyDescent="0.2">
      <c r="A10" s="49" t="s">
        <v>281</v>
      </c>
      <c r="B10" s="49"/>
      <c r="C10" s="49"/>
      <c r="D10" s="49"/>
      <c r="E10" s="49"/>
      <c r="F10" s="49"/>
      <c r="G10" s="49"/>
      <c r="H10" s="58">
        <v>0</v>
      </c>
      <c r="I10" s="58"/>
      <c r="J10" s="69"/>
    </row>
    <row r="11" spans="1:10" ht="13.15" customHeight="1" x14ac:dyDescent="0.2">
      <c r="A11" s="49" t="s">
        <v>286</v>
      </c>
      <c r="B11" s="49"/>
      <c r="C11" s="49"/>
      <c r="D11" s="49"/>
      <c r="E11" s="49"/>
      <c r="F11" s="49"/>
      <c r="G11" s="49"/>
      <c r="H11" s="59">
        <v>0</v>
      </c>
      <c r="I11" s="59"/>
      <c r="J11" s="69"/>
    </row>
    <row r="12" spans="1:10" ht="13.15" customHeight="1" x14ac:dyDescent="0.2">
      <c r="A12" s="49" t="s">
        <v>285</v>
      </c>
      <c r="B12" s="49"/>
      <c r="C12" s="49"/>
      <c r="D12" s="49"/>
      <c r="E12" s="49"/>
      <c r="F12" s="49"/>
      <c r="G12" s="49"/>
      <c r="H12" s="59">
        <v>0</v>
      </c>
      <c r="I12" s="59"/>
      <c r="J12" s="69"/>
    </row>
    <row r="13" spans="1:10" ht="13.15" customHeight="1" x14ac:dyDescent="0.2">
      <c r="A13" s="49" t="s">
        <v>282</v>
      </c>
      <c r="B13" s="49"/>
      <c r="C13" s="49"/>
      <c r="D13" s="49"/>
      <c r="E13" s="49"/>
      <c r="F13" s="49"/>
      <c r="G13" s="49"/>
      <c r="H13" s="59">
        <v>0</v>
      </c>
      <c r="I13" s="59"/>
      <c r="J13" s="69"/>
    </row>
    <row r="14" spans="1:10" ht="13.15" customHeight="1" x14ac:dyDescent="0.2">
      <c r="A14" s="65" t="s">
        <v>284</v>
      </c>
      <c r="B14" s="65"/>
      <c r="C14" s="65"/>
      <c r="D14" s="65"/>
      <c r="E14" s="65"/>
      <c r="F14" s="65"/>
      <c r="G14" s="65"/>
      <c r="H14" s="58">
        <v>0</v>
      </c>
      <c r="I14" s="58"/>
      <c r="J14" s="70"/>
    </row>
    <row r="15" spans="1:10" ht="15" customHeight="1" x14ac:dyDescent="0.25">
      <c r="A15" s="49"/>
      <c r="B15" s="49"/>
      <c r="C15" s="49"/>
      <c r="D15" s="49"/>
      <c r="E15" s="49"/>
      <c r="F15" s="49"/>
      <c r="G15" s="49"/>
      <c r="H15" s="49"/>
      <c r="I15" s="49"/>
      <c r="J15" s="32"/>
    </row>
    <row r="16" spans="1:10" x14ac:dyDescent="0.25">
      <c r="A16" s="49"/>
      <c r="B16" s="49"/>
      <c r="C16" s="49"/>
      <c r="D16" s="49"/>
      <c r="E16" s="49"/>
      <c r="F16" s="49"/>
      <c r="G16" s="49"/>
      <c r="H16" s="49"/>
      <c r="I16" s="49"/>
      <c r="J16" s="32"/>
    </row>
    <row r="17" spans="1:13" s="19" customFormat="1" ht="45" customHeight="1" x14ac:dyDescent="0.25">
      <c r="A17" s="66" t="s">
        <v>280</v>
      </c>
      <c r="B17" s="66"/>
      <c r="C17" s="66"/>
      <c r="D17" s="66"/>
      <c r="E17" s="66"/>
      <c r="F17" s="66"/>
      <c r="G17" s="66"/>
      <c r="H17" s="66"/>
      <c r="I17" s="66"/>
      <c r="J17" s="33"/>
      <c r="K17" s="35"/>
      <c r="L17" s="35"/>
      <c r="M17" s="35"/>
    </row>
    <row r="18" spans="1:13" ht="30" x14ac:dyDescent="0.25">
      <c r="A18" s="67" t="s">
        <v>50</v>
      </c>
      <c r="B18" s="67"/>
      <c r="C18" s="67"/>
      <c r="D18" s="67"/>
      <c r="E18" s="67"/>
      <c r="F18" s="67"/>
      <c r="G18" s="40" t="s">
        <v>51</v>
      </c>
      <c r="H18" s="40" t="s">
        <v>52</v>
      </c>
      <c r="I18" s="40" t="s">
        <v>53</v>
      </c>
      <c r="J18" s="32"/>
    </row>
    <row r="19" spans="1:13" ht="14.25" x14ac:dyDescent="0.2">
      <c r="A19" s="61" t="s">
        <v>54</v>
      </c>
      <c r="B19" s="61"/>
      <c r="C19" s="61"/>
      <c r="D19" s="61"/>
      <c r="E19" s="61"/>
      <c r="F19" s="61"/>
      <c r="G19" s="45"/>
      <c r="H19" s="45"/>
      <c r="I19" s="1">
        <f>NETWORKDAYS(G19,H19)</f>
        <v>0</v>
      </c>
      <c r="J19" s="62" t="s">
        <v>328</v>
      </c>
    </row>
    <row r="20" spans="1:13" ht="14.45" customHeight="1" x14ac:dyDescent="0.2">
      <c r="A20" s="61" t="s">
        <v>55</v>
      </c>
      <c r="B20" s="61"/>
      <c r="C20" s="61"/>
      <c r="D20" s="61"/>
      <c r="E20" s="61"/>
      <c r="F20" s="61"/>
      <c r="G20" s="45"/>
      <c r="H20" s="45"/>
      <c r="I20" s="1">
        <f t="shared" ref="I20:I27" si="0">NETWORKDAYS(G20,H20)</f>
        <v>0</v>
      </c>
      <c r="J20" s="63"/>
    </row>
    <row r="21" spans="1:13" ht="14.45" customHeight="1" x14ac:dyDescent="0.2">
      <c r="A21" s="61" t="s">
        <v>56</v>
      </c>
      <c r="B21" s="61"/>
      <c r="C21" s="61"/>
      <c r="D21" s="61"/>
      <c r="E21" s="61"/>
      <c r="F21" s="61"/>
      <c r="G21" s="45"/>
      <c r="H21" s="45"/>
      <c r="I21" s="1">
        <f t="shared" si="0"/>
        <v>0</v>
      </c>
      <c r="J21" s="63"/>
    </row>
    <row r="22" spans="1:13" ht="14.45" customHeight="1" x14ac:dyDescent="0.2">
      <c r="A22" s="61" t="s">
        <v>57</v>
      </c>
      <c r="B22" s="61"/>
      <c r="C22" s="61"/>
      <c r="D22" s="61"/>
      <c r="E22" s="61"/>
      <c r="F22" s="61"/>
      <c r="G22" s="45"/>
      <c r="H22" s="45"/>
      <c r="I22" s="1">
        <f t="shared" si="0"/>
        <v>0</v>
      </c>
      <c r="J22" s="63"/>
    </row>
    <row r="23" spans="1:13" ht="14.45" customHeight="1" x14ac:dyDescent="0.2">
      <c r="A23" s="61" t="s">
        <v>58</v>
      </c>
      <c r="B23" s="61"/>
      <c r="C23" s="61"/>
      <c r="D23" s="61"/>
      <c r="E23" s="61"/>
      <c r="F23" s="61"/>
      <c r="G23" s="45"/>
      <c r="H23" s="45"/>
      <c r="I23" s="1">
        <f t="shared" si="0"/>
        <v>0</v>
      </c>
      <c r="J23" s="63"/>
    </row>
    <row r="24" spans="1:13" ht="14.45" customHeight="1" x14ac:dyDescent="0.2">
      <c r="A24" s="61" t="s">
        <v>59</v>
      </c>
      <c r="B24" s="61"/>
      <c r="C24" s="61"/>
      <c r="D24" s="61"/>
      <c r="E24" s="61"/>
      <c r="F24" s="61"/>
      <c r="G24" s="45"/>
      <c r="H24" s="45"/>
      <c r="I24" s="1">
        <f t="shared" si="0"/>
        <v>0</v>
      </c>
      <c r="J24" s="63"/>
    </row>
    <row r="25" spans="1:13" ht="14.45" customHeight="1" x14ac:dyDescent="0.2">
      <c r="A25" s="61" t="s">
        <v>60</v>
      </c>
      <c r="B25" s="61"/>
      <c r="C25" s="61"/>
      <c r="D25" s="61"/>
      <c r="E25" s="61"/>
      <c r="F25" s="61"/>
      <c r="G25" s="45"/>
      <c r="H25" s="45"/>
      <c r="I25" s="1">
        <f t="shared" si="0"/>
        <v>0</v>
      </c>
      <c r="J25" s="64"/>
    </row>
    <row r="26" spans="1:13" x14ac:dyDescent="0.25">
      <c r="A26" s="61"/>
      <c r="B26" s="61"/>
      <c r="C26" s="61"/>
      <c r="D26" s="61"/>
      <c r="E26" s="61"/>
      <c r="F26" s="61"/>
      <c r="G26" s="61"/>
      <c r="H26" s="61"/>
      <c r="I26" s="61"/>
      <c r="J26" s="32"/>
    </row>
    <row r="27" spans="1:13" ht="30" customHeight="1" x14ac:dyDescent="0.2">
      <c r="A27" s="72" t="s">
        <v>61</v>
      </c>
      <c r="B27" s="72"/>
      <c r="C27" s="72"/>
      <c r="D27" s="72"/>
      <c r="E27" s="72"/>
      <c r="F27" s="72"/>
      <c r="G27" s="46">
        <f>MIN(G19:G25)</f>
        <v>0</v>
      </c>
      <c r="H27" s="46">
        <f>MAX(H19:H25)</f>
        <v>0</v>
      </c>
      <c r="I27" s="19">
        <f t="shared" si="0"/>
        <v>0</v>
      </c>
      <c r="J27" s="73" t="s">
        <v>308</v>
      </c>
    </row>
    <row r="28" spans="1:13" ht="15" customHeight="1" x14ac:dyDescent="0.2">
      <c r="A28" s="49"/>
      <c r="B28" s="49"/>
      <c r="C28" s="49"/>
      <c r="D28" s="49"/>
      <c r="E28" s="49"/>
      <c r="F28" s="49"/>
      <c r="G28" s="49"/>
      <c r="H28" s="49"/>
      <c r="I28" s="49"/>
      <c r="J28" s="74"/>
    </row>
    <row r="29" spans="1:13" x14ac:dyDescent="0.25">
      <c r="A29" s="55"/>
      <c r="B29" s="55"/>
      <c r="C29" s="55"/>
      <c r="D29" s="55"/>
      <c r="E29" s="55"/>
      <c r="F29" s="55"/>
      <c r="G29" s="55"/>
      <c r="H29" s="55"/>
      <c r="I29" s="55"/>
      <c r="J29" s="32"/>
    </row>
    <row r="30" spans="1:13" ht="15.75" x14ac:dyDescent="0.25">
      <c r="A30" s="75" t="s">
        <v>293</v>
      </c>
      <c r="B30" s="75"/>
      <c r="C30" s="75"/>
      <c r="D30" s="75"/>
      <c r="E30" s="75"/>
      <c r="F30" s="75"/>
      <c r="G30" s="75"/>
      <c r="H30" s="75"/>
      <c r="I30" s="75"/>
      <c r="J30" s="32"/>
    </row>
    <row r="31" spans="1:13" ht="28.5" x14ac:dyDescent="0.25">
      <c r="A31" s="51" t="s">
        <v>62</v>
      </c>
      <c r="B31" s="51"/>
      <c r="C31" s="51"/>
      <c r="D31" s="51"/>
      <c r="E31" s="40" t="s">
        <v>63</v>
      </c>
      <c r="F31" s="67" t="s">
        <v>64</v>
      </c>
      <c r="G31" s="67"/>
      <c r="H31" s="67" t="s">
        <v>65</v>
      </c>
      <c r="I31" s="67"/>
      <c r="J31" s="32"/>
    </row>
    <row r="32" spans="1:13" ht="14.45" customHeight="1" x14ac:dyDescent="0.2">
      <c r="A32" s="49" t="s">
        <v>66</v>
      </c>
      <c r="B32" s="49"/>
      <c r="C32" s="49"/>
      <c r="D32" s="49"/>
      <c r="E32" s="20" t="s">
        <v>67</v>
      </c>
      <c r="F32" s="60"/>
      <c r="G32" s="60"/>
      <c r="H32" s="71">
        <f t="shared" ref="H32:H51" si="1">F32*12</f>
        <v>0</v>
      </c>
      <c r="I32" s="71"/>
      <c r="J32" s="73" t="s">
        <v>327</v>
      </c>
    </row>
    <row r="33" spans="1:10" ht="14.45" customHeight="1" x14ac:dyDescent="0.2">
      <c r="A33" s="49" t="s">
        <v>68</v>
      </c>
      <c r="B33" s="49"/>
      <c r="C33" s="49"/>
      <c r="D33" s="49"/>
      <c r="E33" s="36">
        <v>0.08</v>
      </c>
      <c r="F33" s="71">
        <f t="shared" ref="F33:F51" si="2">(F32*(1+E33))</f>
        <v>0</v>
      </c>
      <c r="G33" s="71"/>
      <c r="H33" s="71">
        <f t="shared" si="1"/>
        <v>0</v>
      </c>
      <c r="I33" s="71"/>
      <c r="J33" s="76"/>
    </row>
    <row r="34" spans="1:10" ht="14.45" customHeight="1" x14ac:dyDescent="0.2">
      <c r="A34" s="49" t="s">
        <v>69</v>
      </c>
      <c r="B34" s="49"/>
      <c r="C34" s="49"/>
      <c r="D34" s="49"/>
      <c r="E34" s="36">
        <v>0.08</v>
      </c>
      <c r="F34" s="71">
        <f t="shared" si="2"/>
        <v>0</v>
      </c>
      <c r="G34" s="71"/>
      <c r="H34" s="71">
        <f t="shared" si="1"/>
        <v>0</v>
      </c>
      <c r="I34" s="71"/>
      <c r="J34" s="76"/>
    </row>
    <row r="35" spans="1:10" ht="14.45" customHeight="1" x14ac:dyDescent="0.2">
      <c r="A35" s="49" t="s">
        <v>70</v>
      </c>
      <c r="B35" s="49"/>
      <c r="C35" s="49"/>
      <c r="D35" s="49"/>
      <c r="E35" s="36">
        <v>0.08</v>
      </c>
      <c r="F35" s="71">
        <f t="shared" si="2"/>
        <v>0</v>
      </c>
      <c r="G35" s="71"/>
      <c r="H35" s="71">
        <f t="shared" si="1"/>
        <v>0</v>
      </c>
      <c r="I35" s="71"/>
      <c r="J35" s="76"/>
    </row>
    <row r="36" spans="1:10" ht="14.45" customHeight="1" x14ac:dyDescent="0.2">
      <c r="A36" s="49" t="s">
        <v>71</v>
      </c>
      <c r="B36" s="49"/>
      <c r="C36" s="49"/>
      <c r="D36" s="49"/>
      <c r="E36" s="36">
        <v>0.08</v>
      </c>
      <c r="F36" s="71">
        <f t="shared" si="2"/>
        <v>0</v>
      </c>
      <c r="G36" s="71"/>
      <c r="H36" s="71">
        <f t="shared" si="1"/>
        <v>0</v>
      </c>
      <c r="I36" s="71"/>
      <c r="J36" s="76"/>
    </row>
    <row r="37" spans="1:10" ht="14.45" customHeight="1" x14ac:dyDescent="0.2">
      <c r="A37" s="49" t="s">
        <v>72</v>
      </c>
      <c r="B37" s="49"/>
      <c r="C37" s="49"/>
      <c r="D37" s="49"/>
      <c r="E37" s="36">
        <v>0.08</v>
      </c>
      <c r="F37" s="71">
        <f t="shared" si="2"/>
        <v>0</v>
      </c>
      <c r="G37" s="71"/>
      <c r="H37" s="71">
        <f t="shared" si="1"/>
        <v>0</v>
      </c>
      <c r="I37" s="71"/>
      <c r="J37" s="76"/>
    </row>
    <row r="38" spans="1:10" ht="14.45" customHeight="1" x14ac:dyDescent="0.2">
      <c r="A38" s="49" t="s">
        <v>73</v>
      </c>
      <c r="B38" s="49"/>
      <c r="C38" s="49"/>
      <c r="D38" s="49"/>
      <c r="E38" s="36">
        <v>0.08</v>
      </c>
      <c r="F38" s="71">
        <f t="shared" si="2"/>
        <v>0</v>
      </c>
      <c r="G38" s="71"/>
      <c r="H38" s="71">
        <f t="shared" si="1"/>
        <v>0</v>
      </c>
      <c r="I38" s="71"/>
      <c r="J38" s="76"/>
    </row>
    <row r="39" spans="1:10" ht="14.45" customHeight="1" x14ac:dyDescent="0.2">
      <c r="A39" s="49" t="s">
        <v>74</v>
      </c>
      <c r="B39" s="49"/>
      <c r="C39" s="49"/>
      <c r="D39" s="49"/>
      <c r="E39" s="36">
        <v>0.08</v>
      </c>
      <c r="F39" s="71">
        <f t="shared" si="2"/>
        <v>0</v>
      </c>
      <c r="G39" s="71"/>
      <c r="H39" s="71">
        <f t="shared" si="1"/>
        <v>0</v>
      </c>
      <c r="I39" s="71"/>
      <c r="J39" s="76"/>
    </row>
    <row r="40" spans="1:10" ht="14.45" customHeight="1" x14ac:dyDescent="0.2">
      <c r="A40" s="49" t="s">
        <v>75</v>
      </c>
      <c r="B40" s="49"/>
      <c r="C40" s="49"/>
      <c r="D40" s="49"/>
      <c r="E40" s="36">
        <v>0.08</v>
      </c>
      <c r="F40" s="71">
        <f t="shared" si="2"/>
        <v>0</v>
      </c>
      <c r="G40" s="71"/>
      <c r="H40" s="71">
        <f t="shared" si="1"/>
        <v>0</v>
      </c>
      <c r="I40" s="71"/>
      <c r="J40" s="76"/>
    </row>
    <row r="41" spans="1:10" ht="14.45" customHeight="1" x14ac:dyDescent="0.2">
      <c r="A41" s="49" t="s">
        <v>76</v>
      </c>
      <c r="B41" s="49"/>
      <c r="C41" s="49"/>
      <c r="D41" s="49"/>
      <c r="E41" s="36">
        <v>0.08</v>
      </c>
      <c r="F41" s="71">
        <f t="shared" si="2"/>
        <v>0</v>
      </c>
      <c r="G41" s="71"/>
      <c r="H41" s="71">
        <f t="shared" si="1"/>
        <v>0</v>
      </c>
      <c r="I41" s="71"/>
      <c r="J41" s="76"/>
    </row>
    <row r="42" spans="1:10" ht="14.45" customHeight="1" x14ac:dyDescent="0.2">
      <c r="A42" s="49" t="s">
        <v>269</v>
      </c>
      <c r="B42" s="49"/>
      <c r="C42" s="49"/>
      <c r="D42" s="49"/>
      <c r="E42" s="36">
        <v>0.08</v>
      </c>
      <c r="F42" s="71">
        <f t="shared" si="2"/>
        <v>0</v>
      </c>
      <c r="G42" s="71"/>
      <c r="H42" s="71">
        <f t="shared" si="1"/>
        <v>0</v>
      </c>
      <c r="I42" s="71"/>
      <c r="J42" s="76"/>
    </row>
    <row r="43" spans="1:10" ht="14.45" customHeight="1" x14ac:dyDescent="0.2">
      <c r="A43" s="49" t="s">
        <v>270</v>
      </c>
      <c r="B43" s="49"/>
      <c r="C43" s="49"/>
      <c r="D43" s="49"/>
      <c r="E43" s="36">
        <v>0.08</v>
      </c>
      <c r="F43" s="71">
        <f t="shared" si="2"/>
        <v>0</v>
      </c>
      <c r="G43" s="71"/>
      <c r="H43" s="71">
        <f t="shared" si="1"/>
        <v>0</v>
      </c>
      <c r="I43" s="71"/>
      <c r="J43" s="76"/>
    </row>
    <row r="44" spans="1:10" ht="14.45" customHeight="1" x14ac:dyDescent="0.2">
      <c r="A44" s="49" t="s">
        <v>271</v>
      </c>
      <c r="B44" s="49"/>
      <c r="C44" s="49"/>
      <c r="D44" s="49"/>
      <c r="E44" s="36">
        <v>0.08</v>
      </c>
      <c r="F44" s="71">
        <f t="shared" si="2"/>
        <v>0</v>
      </c>
      <c r="G44" s="71"/>
      <c r="H44" s="71">
        <f t="shared" si="1"/>
        <v>0</v>
      </c>
      <c r="I44" s="71"/>
      <c r="J44" s="76"/>
    </row>
    <row r="45" spans="1:10" ht="14.45" customHeight="1" x14ac:dyDescent="0.2">
      <c r="A45" s="49" t="s">
        <v>272</v>
      </c>
      <c r="B45" s="49"/>
      <c r="C45" s="49"/>
      <c r="D45" s="49"/>
      <c r="E45" s="36">
        <v>0.08</v>
      </c>
      <c r="F45" s="71">
        <f t="shared" si="2"/>
        <v>0</v>
      </c>
      <c r="G45" s="71"/>
      <c r="H45" s="71">
        <f>F45*12</f>
        <v>0</v>
      </c>
      <c r="I45" s="71"/>
      <c r="J45" s="76"/>
    </row>
    <row r="46" spans="1:10" ht="14.45" customHeight="1" x14ac:dyDescent="0.2">
      <c r="A46" s="49" t="s">
        <v>273</v>
      </c>
      <c r="B46" s="49"/>
      <c r="C46" s="49"/>
      <c r="D46" s="49"/>
      <c r="E46" s="36">
        <v>0.08</v>
      </c>
      <c r="F46" s="71">
        <f t="shared" si="2"/>
        <v>0</v>
      </c>
      <c r="G46" s="71"/>
      <c r="H46" s="71">
        <f>F46*12</f>
        <v>0</v>
      </c>
      <c r="I46" s="71"/>
      <c r="J46" s="76"/>
    </row>
    <row r="47" spans="1:10" ht="14.45" customHeight="1" x14ac:dyDescent="0.2">
      <c r="A47" s="49" t="s">
        <v>274</v>
      </c>
      <c r="B47" s="49"/>
      <c r="C47" s="49"/>
      <c r="D47" s="49"/>
      <c r="E47" s="36">
        <v>0.08</v>
      </c>
      <c r="F47" s="71">
        <f t="shared" si="2"/>
        <v>0</v>
      </c>
      <c r="G47" s="71"/>
      <c r="H47" s="71">
        <f>F47*12</f>
        <v>0</v>
      </c>
      <c r="I47" s="71"/>
      <c r="J47" s="76"/>
    </row>
    <row r="48" spans="1:10" ht="14.45" customHeight="1" x14ac:dyDescent="0.2">
      <c r="A48" s="49" t="s">
        <v>275</v>
      </c>
      <c r="B48" s="49"/>
      <c r="C48" s="49"/>
      <c r="D48" s="49"/>
      <c r="E48" s="36">
        <v>0.08</v>
      </c>
      <c r="F48" s="71">
        <f t="shared" si="2"/>
        <v>0</v>
      </c>
      <c r="G48" s="71"/>
      <c r="H48" s="71">
        <f>F48*12</f>
        <v>0</v>
      </c>
      <c r="I48" s="71"/>
      <c r="J48" s="76"/>
    </row>
    <row r="49" spans="1:10" ht="14.45" customHeight="1" x14ac:dyDescent="0.2">
      <c r="A49" s="49" t="s">
        <v>276</v>
      </c>
      <c r="B49" s="49"/>
      <c r="C49" s="49"/>
      <c r="D49" s="49"/>
      <c r="E49" s="36">
        <v>0.08</v>
      </c>
      <c r="F49" s="71">
        <f t="shared" si="2"/>
        <v>0</v>
      </c>
      <c r="G49" s="71"/>
      <c r="H49" s="71">
        <f>F49*12</f>
        <v>0</v>
      </c>
      <c r="I49" s="71"/>
      <c r="J49" s="76"/>
    </row>
    <row r="50" spans="1:10" ht="14.45" customHeight="1" x14ac:dyDescent="0.2">
      <c r="A50" s="49" t="s">
        <v>277</v>
      </c>
      <c r="B50" s="49"/>
      <c r="C50" s="49"/>
      <c r="D50" s="49"/>
      <c r="E50" s="36">
        <v>0.08</v>
      </c>
      <c r="F50" s="71">
        <f t="shared" si="2"/>
        <v>0</v>
      </c>
      <c r="G50" s="71"/>
      <c r="H50" s="71">
        <f t="shared" si="1"/>
        <v>0</v>
      </c>
      <c r="I50" s="71"/>
      <c r="J50" s="76"/>
    </row>
    <row r="51" spans="1:10" ht="14.45" customHeight="1" x14ac:dyDescent="0.2">
      <c r="A51" s="49" t="s">
        <v>278</v>
      </c>
      <c r="B51" s="49"/>
      <c r="C51" s="49"/>
      <c r="D51" s="49"/>
      <c r="E51" s="36">
        <v>0.08</v>
      </c>
      <c r="F51" s="71">
        <f t="shared" si="2"/>
        <v>0</v>
      </c>
      <c r="G51" s="71"/>
      <c r="H51" s="71">
        <f t="shared" si="1"/>
        <v>0</v>
      </c>
      <c r="I51" s="71"/>
      <c r="J51" s="74"/>
    </row>
    <row r="52" spans="1:10" ht="30" customHeight="1" x14ac:dyDescent="0.2">
      <c r="A52" s="77" t="s">
        <v>309</v>
      </c>
      <c r="B52" s="77"/>
      <c r="C52" s="77"/>
      <c r="D52" s="77"/>
      <c r="E52" s="77"/>
      <c r="F52" s="77"/>
      <c r="G52" s="77"/>
      <c r="H52" s="78">
        <f>SUM(H32:I51)</f>
        <v>0</v>
      </c>
      <c r="I52" s="78"/>
      <c r="J52" s="39" t="s">
        <v>311</v>
      </c>
    </row>
    <row r="53" spans="1:10" x14ac:dyDescent="0.25">
      <c r="A53" s="49"/>
      <c r="B53" s="49"/>
      <c r="C53" s="49"/>
      <c r="D53" s="49"/>
      <c r="E53" s="49"/>
      <c r="F53" s="49"/>
      <c r="G53" s="49"/>
      <c r="H53" s="49"/>
      <c r="I53" s="49"/>
      <c r="J53" s="32"/>
    </row>
    <row r="54" spans="1:10" x14ac:dyDescent="0.25">
      <c r="A54" s="55"/>
      <c r="B54" s="55"/>
      <c r="C54" s="55"/>
      <c r="D54" s="55"/>
      <c r="E54" s="55"/>
      <c r="F54" s="55"/>
      <c r="G54" s="55"/>
      <c r="H54" s="55"/>
      <c r="I54" s="55"/>
      <c r="J54" s="32"/>
    </row>
    <row r="55" spans="1:10" ht="15.75" x14ac:dyDescent="0.25">
      <c r="A55" s="75" t="s">
        <v>10</v>
      </c>
      <c r="B55" s="75"/>
      <c r="C55" s="75"/>
      <c r="D55" s="75"/>
      <c r="E55" s="75"/>
      <c r="F55" s="75"/>
      <c r="G55" s="75"/>
      <c r="H55" s="75"/>
      <c r="I55" s="75"/>
      <c r="J55" s="32"/>
    </row>
    <row r="56" spans="1:10" ht="14.45" customHeight="1" x14ac:dyDescent="0.25">
      <c r="A56" s="51" t="s">
        <v>62</v>
      </c>
      <c r="B56" s="51"/>
      <c r="C56" s="41" t="s">
        <v>77</v>
      </c>
      <c r="D56" s="79" t="s">
        <v>78</v>
      </c>
      <c r="E56" s="79"/>
      <c r="F56" s="79" t="s">
        <v>79</v>
      </c>
      <c r="G56" s="79"/>
      <c r="H56" s="79" t="s">
        <v>80</v>
      </c>
      <c r="I56" s="79"/>
      <c r="J56" s="32"/>
    </row>
    <row r="57" spans="1:10" ht="14.25" x14ac:dyDescent="0.2">
      <c r="A57" s="49" t="s">
        <v>81</v>
      </c>
      <c r="B57" s="49"/>
      <c r="C57" s="37">
        <v>0.1</v>
      </c>
      <c r="D57" s="60"/>
      <c r="E57" s="60"/>
      <c r="F57" s="71">
        <f>D57*12</f>
        <v>0</v>
      </c>
      <c r="G57" s="49"/>
      <c r="H57" s="71">
        <f t="shared" ref="H57:H76" si="3">(D57*C57)*12</f>
        <v>0</v>
      </c>
      <c r="I57" s="71"/>
      <c r="J57" s="73" t="s">
        <v>326</v>
      </c>
    </row>
    <row r="58" spans="1:10" ht="14.25" x14ac:dyDescent="0.2">
      <c r="A58" s="49" t="s">
        <v>68</v>
      </c>
      <c r="B58" s="49"/>
      <c r="C58" s="37">
        <v>0.1</v>
      </c>
      <c r="D58" s="60"/>
      <c r="E58" s="60"/>
      <c r="F58" s="71">
        <f t="shared" ref="F58:F76" si="4">D58*12</f>
        <v>0</v>
      </c>
      <c r="G58" s="49"/>
      <c r="H58" s="71">
        <f t="shared" si="3"/>
        <v>0</v>
      </c>
      <c r="I58" s="71"/>
      <c r="J58" s="76"/>
    </row>
    <row r="59" spans="1:10" ht="14.25" x14ac:dyDescent="0.2">
      <c r="A59" s="49" t="s">
        <v>69</v>
      </c>
      <c r="B59" s="49"/>
      <c r="C59" s="37">
        <v>0.1</v>
      </c>
      <c r="D59" s="60"/>
      <c r="E59" s="60"/>
      <c r="F59" s="71">
        <f t="shared" si="4"/>
        <v>0</v>
      </c>
      <c r="G59" s="49"/>
      <c r="H59" s="71">
        <f t="shared" si="3"/>
        <v>0</v>
      </c>
      <c r="I59" s="71"/>
      <c r="J59" s="76"/>
    </row>
    <row r="60" spans="1:10" ht="14.25" x14ac:dyDescent="0.2">
      <c r="A60" s="49" t="s">
        <v>70</v>
      </c>
      <c r="B60" s="49"/>
      <c r="C60" s="37">
        <v>0.1</v>
      </c>
      <c r="D60" s="60"/>
      <c r="E60" s="60"/>
      <c r="F60" s="71">
        <f t="shared" si="4"/>
        <v>0</v>
      </c>
      <c r="G60" s="49"/>
      <c r="H60" s="71">
        <f t="shared" si="3"/>
        <v>0</v>
      </c>
      <c r="I60" s="71"/>
      <c r="J60" s="76"/>
    </row>
    <row r="61" spans="1:10" ht="14.25" x14ac:dyDescent="0.2">
      <c r="A61" s="49" t="s">
        <v>71</v>
      </c>
      <c r="B61" s="49"/>
      <c r="C61" s="37">
        <v>0.1</v>
      </c>
      <c r="D61" s="60"/>
      <c r="E61" s="60"/>
      <c r="F61" s="71">
        <f t="shared" si="4"/>
        <v>0</v>
      </c>
      <c r="G61" s="49"/>
      <c r="H61" s="71">
        <f t="shared" si="3"/>
        <v>0</v>
      </c>
      <c r="I61" s="71"/>
      <c r="J61" s="76"/>
    </row>
    <row r="62" spans="1:10" ht="14.25" x14ac:dyDescent="0.2">
      <c r="A62" s="49" t="s">
        <v>72</v>
      </c>
      <c r="B62" s="49"/>
      <c r="C62" s="37">
        <v>0.1</v>
      </c>
      <c r="D62" s="60"/>
      <c r="E62" s="60"/>
      <c r="F62" s="71">
        <f t="shared" si="4"/>
        <v>0</v>
      </c>
      <c r="G62" s="49"/>
      <c r="H62" s="71">
        <f t="shared" si="3"/>
        <v>0</v>
      </c>
      <c r="I62" s="71"/>
      <c r="J62" s="76"/>
    </row>
    <row r="63" spans="1:10" ht="14.25" x14ac:dyDescent="0.2">
      <c r="A63" s="49" t="s">
        <v>73</v>
      </c>
      <c r="B63" s="49"/>
      <c r="C63" s="37">
        <v>0.1</v>
      </c>
      <c r="D63" s="60"/>
      <c r="E63" s="60"/>
      <c r="F63" s="71">
        <f t="shared" si="4"/>
        <v>0</v>
      </c>
      <c r="G63" s="49"/>
      <c r="H63" s="71">
        <f t="shared" si="3"/>
        <v>0</v>
      </c>
      <c r="I63" s="71"/>
      <c r="J63" s="76"/>
    </row>
    <row r="64" spans="1:10" ht="14.25" x14ac:dyDescent="0.2">
      <c r="A64" s="49" t="s">
        <v>74</v>
      </c>
      <c r="B64" s="49"/>
      <c r="C64" s="37">
        <v>0.1</v>
      </c>
      <c r="D64" s="60"/>
      <c r="E64" s="60"/>
      <c r="F64" s="71">
        <f t="shared" si="4"/>
        <v>0</v>
      </c>
      <c r="G64" s="49"/>
      <c r="H64" s="71">
        <f t="shared" si="3"/>
        <v>0</v>
      </c>
      <c r="I64" s="71"/>
      <c r="J64" s="76"/>
    </row>
    <row r="65" spans="1:10" ht="14.25" x14ac:dyDescent="0.2">
      <c r="A65" s="49" t="s">
        <v>75</v>
      </c>
      <c r="B65" s="49"/>
      <c r="C65" s="37">
        <v>0.1</v>
      </c>
      <c r="D65" s="60"/>
      <c r="E65" s="60"/>
      <c r="F65" s="71">
        <f t="shared" si="4"/>
        <v>0</v>
      </c>
      <c r="G65" s="49"/>
      <c r="H65" s="71">
        <f t="shared" si="3"/>
        <v>0</v>
      </c>
      <c r="I65" s="71"/>
      <c r="J65" s="76"/>
    </row>
    <row r="66" spans="1:10" ht="14.25" x14ac:dyDescent="0.2">
      <c r="A66" s="49" t="s">
        <v>76</v>
      </c>
      <c r="B66" s="49"/>
      <c r="C66" s="37">
        <v>0.1</v>
      </c>
      <c r="D66" s="60"/>
      <c r="E66" s="60"/>
      <c r="F66" s="71">
        <f t="shared" si="4"/>
        <v>0</v>
      </c>
      <c r="G66" s="49"/>
      <c r="H66" s="71">
        <f t="shared" si="3"/>
        <v>0</v>
      </c>
      <c r="I66" s="71"/>
      <c r="J66" s="76"/>
    </row>
    <row r="67" spans="1:10" ht="14.25" x14ac:dyDescent="0.2">
      <c r="A67" s="49" t="s">
        <v>269</v>
      </c>
      <c r="B67" s="49"/>
      <c r="C67" s="37">
        <v>0.1</v>
      </c>
      <c r="D67" s="60"/>
      <c r="E67" s="60"/>
      <c r="F67" s="71">
        <f t="shared" si="4"/>
        <v>0</v>
      </c>
      <c r="G67" s="49"/>
      <c r="H67" s="71">
        <f t="shared" si="3"/>
        <v>0</v>
      </c>
      <c r="I67" s="71"/>
      <c r="J67" s="76"/>
    </row>
    <row r="68" spans="1:10" ht="14.25" x14ac:dyDescent="0.2">
      <c r="A68" s="49" t="s">
        <v>270</v>
      </c>
      <c r="B68" s="49"/>
      <c r="C68" s="37">
        <v>0.1</v>
      </c>
      <c r="D68" s="60"/>
      <c r="E68" s="60"/>
      <c r="F68" s="71">
        <f t="shared" si="4"/>
        <v>0</v>
      </c>
      <c r="G68" s="49"/>
      <c r="H68" s="71">
        <f t="shared" si="3"/>
        <v>0</v>
      </c>
      <c r="I68" s="71"/>
      <c r="J68" s="76"/>
    </row>
    <row r="69" spans="1:10" ht="14.25" x14ac:dyDescent="0.2">
      <c r="A69" s="49" t="s">
        <v>271</v>
      </c>
      <c r="B69" s="49"/>
      <c r="C69" s="37">
        <v>0.1</v>
      </c>
      <c r="D69" s="60"/>
      <c r="E69" s="60"/>
      <c r="F69" s="71">
        <f t="shared" si="4"/>
        <v>0</v>
      </c>
      <c r="G69" s="49"/>
      <c r="H69" s="71">
        <f t="shared" si="3"/>
        <v>0</v>
      </c>
      <c r="I69" s="71"/>
      <c r="J69" s="76"/>
    </row>
    <row r="70" spans="1:10" ht="14.25" x14ac:dyDescent="0.2">
      <c r="A70" s="49" t="s">
        <v>272</v>
      </c>
      <c r="B70" s="49"/>
      <c r="C70" s="37">
        <v>0.1</v>
      </c>
      <c r="D70" s="60"/>
      <c r="E70" s="60"/>
      <c r="F70" s="71">
        <f t="shared" si="4"/>
        <v>0</v>
      </c>
      <c r="G70" s="49"/>
      <c r="H70" s="71">
        <f t="shared" si="3"/>
        <v>0</v>
      </c>
      <c r="I70" s="71"/>
      <c r="J70" s="76"/>
    </row>
    <row r="71" spans="1:10" ht="14.25" x14ac:dyDescent="0.2">
      <c r="A71" s="49" t="s">
        <v>273</v>
      </c>
      <c r="B71" s="49"/>
      <c r="C71" s="37">
        <v>0.1</v>
      </c>
      <c r="D71" s="60"/>
      <c r="E71" s="60"/>
      <c r="F71" s="71">
        <f t="shared" si="4"/>
        <v>0</v>
      </c>
      <c r="G71" s="49"/>
      <c r="H71" s="71">
        <f t="shared" si="3"/>
        <v>0</v>
      </c>
      <c r="I71" s="71"/>
      <c r="J71" s="76"/>
    </row>
    <row r="72" spans="1:10" ht="14.25" x14ac:dyDescent="0.2">
      <c r="A72" s="49" t="s">
        <v>274</v>
      </c>
      <c r="B72" s="49"/>
      <c r="C72" s="37">
        <v>0.1</v>
      </c>
      <c r="D72" s="60"/>
      <c r="E72" s="60"/>
      <c r="F72" s="71">
        <f t="shared" si="4"/>
        <v>0</v>
      </c>
      <c r="G72" s="49"/>
      <c r="H72" s="71">
        <f t="shared" si="3"/>
        <v>0</v>
      </c>
      <c r="I72" s="71"/>
      <c r="J72" s="76"/>
    </row>
    <row r="73" spans="1:10" ht="14.25" x14ac:dyDescent="0.2">
      <c r="A73" s="49" t="s">
        <v>275</v>
      </c>
      <c r="B73" s="49"/>
      <c r="C73" s="37">
        <v>0.1</v>
      </c>
      <c r="D73" s="60"/>
      <c r="E73" s="60"/>
      <c r="F73" s="71">
        <f t="shared" si="4"/>
        <v>0</v>
      </c>
      <c r="G73" s="49"/>
      <c r="H73" s="71">
        <f t="shared" si="3"/>
        <v>0</v>
      </c>
      <c r="I73" s="71"/>
      <c r="J73" s="76"/>
    </row>
    <row r="74" spans="1:10" ht="14.25" x14ac:dyDescent="0.2">
      <c r="A74" s="49" t="s">
        <v>276</v>
      </c>
      <c r="B74" s="49"/>
      <c r="C74" s="37">
        <v>0.1</v>
      </c>
      <c r="D74" s="60"/>
      <c r="E74" s="60"/>
      <c r="F74" s="71">
        <f t="shared" si="4"/>
        <v>0</v>
      </c>
      <c r="G74" s="49"/>
      <c r="H74" s="71">
        <f t="shared" si="3"/>
        <v>0</v>
      </c>
      <c r="I74" s="71"/>
      <c r="J74" s="76"/>
    </row>
    <row r="75" spans="1:10" ht="14.25" x14ac:dyDescent="0.2">
      <c r="A75" s="49" t="s">
        <v>277</v>
      </c>
      <c r="B75" s="49"/>
      <c r="C75" s="37">
        <v>0.1</v>
      </c>
      <c r="D75" s="60"/>
      <c r="E75" s="60"/>
      <c r="F75" s="71">
        <f t="shared" si="4"/>
        <v>0</v>
      </c>
      <c r="G75" s="49"/>
      <c r="H75" s="71">
        <f t="shared" si="3"/>
        <v>0</v>
      </c>
      <c r="I75" s="71"/>
      <c r="J75" s="76"/>
    </row>
    <row r="76" spans="1:10" ht="14.25" x14ac:dyDescent="0.2">
      <c r="A76" s="49" t="s">
        <v>278</v>
      </c>
      <c r="B76" s="49"/>
      <c r="C76" s="37">
        <v>0.1</v>
      </c>
      <c r="D76" s="60"/>
      <c r="E76" s="60"/>
      <c r="F76" s="71">
        <f t="shared" si="4"/>
        <v>0</v>
      </c>
      <c r="G76" s="49"/>
      <c r="H76" s="71">
        <f t="shared" si="3"/>
        <v>0</v>
      </c>
      <c r="I76" s="71"/>
      <c r="J76" s="74"/>
    </row>
    <row r="77" spans="1:10" ht="30" customHeight="1" x14ac:dyDescent="0.2">
      <c r="A77" s="77" t="s">
        <v>309</v>
      </c>
      <c r="B77" s="77"/>
      <c r="C77" s="77"/>
      <c r="D77" s="77"/>
      <c r="E77" s="77"/>
      <c r="F77" s="80">
        <f>SUM(F57:G76)</f>
        <v>0</v>
      </c>
      <c r="G77" s="77"/>
      <c r="H77" s="78">
        <f>SUM(H57:I76)</f>
        <v>0</v>
      </c>
      <c r="I77" s="78"/>
      <c r="J77" s="39" t="s">
        <v>311</v>
      </c>
    </row>
    <row r="78" spans="1:10" x14ac:dyDescent="0.25">
      <c r="A78" s="49"/>
      <c r="B78" s="49"/>
      <c r="C78" s="49"/>
      <c r="D78" s="49"/>
      <c r="E78" s="49"/>
      <c r="F78" s="49"/>
      <c r="G78" s="49"/>
      <c r="H78" s="49"/>
      <c r="I78" s="49"/>
      <c r="J78" s="32"/>
    </row>
    <row r="79" spans="1:10" x14ac:dyDescent="0.25">
      <c r="A79" s="55"/>
      <c r="B79" s="55"/>
      <c r="C79" s="55"/>
      <c r="D79" s="55"/>
      <c r="E79" s="55"/>
      <c r="F79" s="55"/>
      <c r="G79" s="55"/>
      <c r="H79" s="55"/>
      <c r="I79" s="55"/>
      <c r="J79" s="32"/>
    </row>
    <row r="80" spans="1:10" ht="15.75" x14ac:dyDescent="0.25">
      <c r="A80" s="75" t="s">
        <v>16</v>
      </c>
      <c r="B80" s="75"/>
      <c r="C80" s="75"/>
      <c r="D80" s="75"/>
      <c r="E80" s="75"/>
      <c r="F80" s="75"/>
      <c r="G80" s="75"/>
      <c r="H80" s="75"/>
      <c r="I80" s="75"/>
      <c r="J80" s="32"/>
    </row>
    <row r="81" spans="1:10" ht="14.45" customHeight="1" x14ac:dyDescent="0.25">
      <c r="A81" s="51" t="s">
        <v>62</v>
      </c>
      <c r="B81" s="51"/>
      <c r="C81" s="41" t="s">
        <v>77</v>
      </c>
      <c r="D81" s="79" t="s">
        <v>78</v>
      </c>
      <c r="E81" s="79"/>
      <c r="F81" s="79" t="s">
        <v>79</v>
      </c>
      <c r="G81" s="79"/>
      <c r="H81" s="79" t="s">
        <v>80</v>
      </c>
      <c r="I81" s="79"/>
      <c r="J81" s="32"/>
    </row>
    <row r="82" spans="1:10" ht="14.25" x14ac:dyDescent="0.2">
      <c r="A82" s="49" t="s">
        <v>81</v>
      </c>
      <c r="B82" s="49"/>
      <c r="C82" s="37">
        <v>0.01</v>
      </c>
      <c r="D82" s="60"/>
      <c r="E82" s="60"/>
      <c r="F82" s="71">
        <f>D82*12</f>
        <v>0</v>
      </c>
      <c r="G82" s="49"/>
      <c r="H82" s="71">
        <f t="shared" ref="H82:H101" si="5">(D82*C82)*12</f>
        <v>0</v>
      </c>
      <c r="I82" s="71"/>
      <c r="J82" s="73" t="s">
        <v>325</v>
      </c>
    </row>
    <row r="83" spans="1:10" ht="14.25" x14ac:dyDescent="0.2">
      <c r="A83" s="49" t="s">
        <v>68</v>
      </c>
      <c r="B83" s="49"/>
      <c r="C83" s="37">
        <v>0.01</v>
      </c>
      <c r="D83" s="60"/>
      <c r="E83" s="60"/>
      <c r="F83" s="71">
        <f t="shared" ref="F83:F101" si="6">D83*12</f>
        <v>0</v>
      </c>
      <c r="G83" s="49"/>
      <c r="H83" s="71">
        <f t="shared" si="5"/>
        <v>0</v>
      </c>
      <c r="I83" s="71"/>
      <c r="J83" s="76"/>
    </row>
    <row r="84" spans="1:10" ht="14.25" x14ac:dyDescent="0.2">
      <c r="A84" s="49" t="s">
        <v>69</v>
      </c>
      <c r="B84" s="49"/>
      <c r="C84" s="37">
        <v>0.01</v>
      </c>
      <c r="D84" s="60"/>
      <c r="E84" s="60"/>
      <c r="F84" s="71">
        <f t="shared" si="6"/>
        <v>0</v>
      </c>
      <c r="G84" s="49"/>
      <c r="H84" s="71">
        <f t="shared" si="5"/>
        <v>0</v>
      </c>
      <c r="I84" s="71"/>
      <c r="J84" s="76"/>
    </row>
    <row r="85" spans="1:10" ht="14.25" x14ac:dyDescent="0.2">
      <c r="A85" s="49" t="s">
        <v>70</v>
      </c>
      <c r="B85" s="49"/>
      <c r="C85" s="37">
        <v>0.01</v>
      </c>
      <c r="D85" s="60"/>
      <c r="E85" s="60"/>
      <c r="F85" s="71">
        <f t="shared" si="6"/>
        <v>0</v>
      </c>
      <c r="G85" s="49"/>
      <c r="H85" s="71">
        <f t="shared" si="5"/>
        <v>0</v>
      </c>
      <c r="I85" s="71"/>
      <c r="J85" s="76"/>
    </row>
    <row r="86" spans="1:10" ht="14.25" x14ac:dyDescent="0.2">
      <c r="A86" s="49" t="s">
        <v>71</v>
      </c>
      <c r="B86" s="49"/>
      <c r="C86" s="37">
        <v>0.01</v>
      </c>
      <c r="D86" s="60"/>
      <c r="E86" s="60"/>
      <c r="F86" s="71">
        <f t="shared" si="6"/>
        <v>0</v>
      </c>
      <c r="G86" s="49"/>
      <c r="H86" s="71">
        <f t="shared" si="5"/>
        <v>0</v>
      </c>
      <c r="I86" s="71"/>
      <c r="J86" s="76"/>
    </row>
    <row r="87" spans="1:10" ht="14.25" x14ac:dyDescent="0.2">
      <c r="A87" s="49" t="s">
        <v>72</v>
      </c>
      <c r="B87" s="49"/>
      <c r="C87" s="37">
        <v>0.01</v>
      </c>
      <c r="D87" s="60"/>
      <c r="E87" s="60"/>
      <c r="F87" s="71">
        <f t="shared" si="6"/>
        <v>0</v>
      </c>
      <c r="G87" s="49"/>
      <c r="H87" s="71">
        <f t="shared" si="5"/>
        <v>0</v>
      </c>
      <c r="I87" s="71"/>
      <c r="J87" s="76"/>
    </row>
    <row r="88" spans="1:10" ht="14.25" x14ac:dyDescent="0.2">
      <c r="A88" s="49" t="s">
        <v>73</v>
      </c>
      <c r="B88" s="49"/>
      <c r="C88" s="37">
        <v>0.01</v>
      </c>
      <c r="D88" s="60"/>
      <c r="E88" s="60"/>
      <c r="F88" s="71">
        <f t="shared" si="6"/>
        <v>0</v>
      </c>
      <c r="G88" s="49"/>
      <c r="H88" s="71">
        <f t="shared" si="5"/>
        <v>0</v>
      </c>
      <c r="I88" s="71"/>
      <c r="J88" s="76"/>
    </row>
    <row r="89" spans="1:10" ht="14.25" x14ac:dyDescent="0.2">
      <c r="A89" s="49" t="s">
        <v>74</v>
      </c>
      <c r="B89" s="49"/>
      <c r="C89" s="37">
        <v>0.01</v>
      </c>
      <c r="D89" s="60"/>
      <c r="E89" s="60"/>
      <c r="F89" s="71">
        <f t="shared" si="6"/>
        <v>0</v>
      </c>
      <c r="G89" s="49"/>
      <c r="H89" s="71">
        <f t="shared" si="5"/>
        <v>0</v>
      </c>
      <c r="I89" s="71"/>
      <c r="J89" s="76"/>
    </row>
    <row r="90" spans="1:10" ht="14.25" x14ac:dyDescent="0.2">
      <c r="A90" s="49" t="s">
        <v>75</v>
      </c>
      <c r="B90" s="49"/>
      <c r="C90" s="37">
        <v>0.01</v>
      </c>
      <c r="D90" s="60"/>
      <c r="E90" s="60"/>
      <c r="F90" s="71">
        <f t="shared" si="6"/>
        <v>0</v>
      </c>
      <c r="G90" s="49"/>
      <c r="H90" s="71">
        <f t="shared" si="5"/>
        <v>0</v>
      </c>
      <c r="I90" s="71"/>
      <c r="J90" s="76"/>
    </row>
    <row r="91" spans="1:10" ht="14.25" x14ac:dyDescent="0.2">
      <c r="A91" s="49" t="s">
        <v>76</v>
      </c>
      <c r="B91" s="49"/>
      <c r="C91" s="37">
        <v>0.01</v>
      </c>
      <c r="D91" s="60"/>
      <c r="E91" s="60"/>
      <c r="F91" s="71">
        <f t="shared" si="6"/>
        <v>0</v>
      </c>
      <c r="G91" s="49"/>
      <c r="H91" s="71">
        <f t="shared" si="5"/>
        <v>0</v>
      </c>
      <c r="I91" s="71"/>
      <c r="J91" s="76"/>
    </row>
    <row r="92" spans="1:10" ht="14.25" x14ac:dyDescent="0.2">
      <c r="A92" s="49" t="s">
        <v>269</v>
      </c>
      <c r="B92" s="49"/>
      <c r="C92" s="37">
        <v>0.01</v>
      </c>
      <c r="D92" s="60"/>
      <c r="E92" s="60"/>
      <c r="F92" s="71">
        <f t="shared" si="6"/>
        <v>0</v>
      </c>
      <c r="G92" s="49"/>
      <c r="H92" s="71">
        <f t="shared" si="5"/>
        <v>0</v>
      </c>
      <c r="I92" s="71"/>
      <c r="J92" s="76"/>
    </row>
    <row r="93" spans="1:10" ht="14.25" x14ac:dyDescent="0.2">
      <c r="A93" s="49" t="s">
        <v>270</v>
      </c>
      <c r="B93" s="49"/>
      <c r="C93" s="37">
        <v>0.01</v>
      </c>
      <c r="D93" s="60"/>
      <c r="E93" s="60"/>
      <c r="F93" s="71">
        <f t="shared" si="6"/>
        <v>0</v>
      </c>
      <c r="G93" s="49"/>
      <c r="H93" s="71">
        <f t="shared" si="5"/>
        <v>0</v>
      </c>
      <c r="I93" s="71"/>
      <c r="J93" s="76"/>
    </row>
    <row r="94" spans="1:10" ht="14.25" x14ac:dyDescent="0.2">
      <c r="A94" s="49" t="s">
        <v>271</v>
      </c>
      <c r="B94" s="49"/>
      <c r="C94" s="37">
        <v>0.01</v>
      </c>
      <c r="D94" s="60"/>
      <c r="E94" s="60"/>
      <c r="F94" s="71">
        <f t="shared" si="6"/>
        <v>0</v>
      </c>
      <c r="G94" s="49"/>
      <c r="H94" s="71">
        <f t="shared" si="5"/>
        <v>0</v>
      </c>
      <c r="I94" s="71"/>
      <c r="J94" s="76"/>
    </row>
    <row r="95" spans="1:10" ht="14.25" x14ac:dyDescent="0.2">
      <c r="A95" s="49" t="s">
        <v>272</v>
      </c>
      <c r="B95" s="49"/>
      <c r="C95" s="37">
        <v>0.01</v>
      </c>
      <c r="D95" s="60"/>
      <c r="E95" s="60"/>
      <c r="F95" s="71">
        <f t="shared" si="6"/>
        <v>0</v>
      </c>
      <c r="G95" s="49"/>
      <c r="H95" s="71">
        <f t="shared" si="5"/>
        <v>0</v>
      </c>
      <c r="I95" s="71"/>
      <c r="J95" s="76"/>
    </row>
    <row r="96" spans="1:10" ht="14.25" x14ac:dyDescent="0.2">
      <c r="A96" s="49" t="s">
        <v>273</v>
      </c>
      <c r="B96" s="49"/>
      <c r="C96" s="37">
        <v>0.01</v>
      </c>
      <c r="D96" s="60"/>
      <c r="E96" s="60"/>
      <c r="F96" s="71">
        <f t="shared" si="6"/>
        <v>0</v>
      </c>
      <c r="G96" s="49"/>
      <c r="H96" s="71">
        <f t="shared" si="5"/>
        <v>0</v>
      </c>
      <c r="I96" s="71"/>
      <c r="J96" s="76"/>
    </row>
    <row r="97" spans="1:10" ht="14.25" x14ac:dyDescent="0.2">
      <c r="A97" s="49" t="s">
        <v>274</v>
      </c>
      <c r="B97" s="49"/>
      <c r="C97" s="37">
        <v>0.01</v>
      </c>
      <c r="D97" s="60"/>
      <c r="E97" s="60"/>
      <c r="F97" s="71">
        <f t="shared" si="6"/>
        <v>0</v>
      </c>
      <c r="G97" s="49"/>
      <c r="H97" s="71">
        <f t="shared" si="5"/>
        <v>0</v>
      </c>
      <c r="I97" s="71"/>
      <c r="J97" s="76"/>
    </row>
    <row r="98" spans="1:10" ht="14.25" x14ac:dyDescent="0.2">
      <c r="A98" s="49" t="s">
        <v>275</v>
      </c>
      <c r="B98" s="49"/>
      <c r="C98" s="37">
        <v>0.01</v>
      </c>
      <c r="D98" s="60"/>
      <c r="E98" s="60"/>
      <c r="F98" s="71">
        <f t="shared" si="6"/>
        <v>0</v>
      </c>
      <c r="G98" s="49"/>
      <c r="H98" s="71">
        <f t="shared" si="5"/>
        <v>0</v>
      </c>
      <c r="I98" s="71"/>
      <c r="J98" s="76"/>
    </row>
    <row r="99" spans="1:10" ht="14.25" x14ac:dyDescent="0.2">
      <c r="A99" s="49" t="s">
        <v>276</v>
      </c>
      <c r="B99" s="49"/>
      <c r="C99" s="37">
        <v>0.01</v>
      </c>
      <c r="D99" s="60"/>
      <c r="E99" s="60"/>
      <c r="F99" s="71">
        <f t="shared" si="6"/>
        <v>0</v>
      </c>
      <c r="G99" s="49"/>
      <c r="H99" s="71">
        <f t="shared" si="5"/>
        <v>0</v>
      </c>
      <c r="I99" s="71"/>
      <c r="J99" s="76"/>
    </row>
    <row r="100" spans="1:10" ht="14.25" x14ac:dyDescent="0.2">
      <c r="A100" s="49" t="s">
        <v>277</v>
      </c>
      <c r="B100" s="49"/>
      <c r="C100" s="37">
        <v>0.01</v>
      </c>
      <c r="D100" s="60"/>
      <c r="E100" s="60"/>
      <c r="F100" s="71">
        <f t="shared" si="6"/>
        <v>0</v>
      </c>
      <c r="G100" s="49"/>
      <c r="H100" s="71">
        <f t="shared" si="5"/>
        <v>0</v>
      </c>
      <c r="I100" s="71"/>
      <c r="J100" s="76"/>
    </row>
    <row r="101" spans="1:10" ht="14.25" x14ac:dyDescent="0.2">
      <c r="A101" s="49" t="s">
        <v>278</v>
      </c>
      <c r="B101" s="49"/>
      <c r="C101" s="37">
        <v>0.01</v>
      </c>
      <c r="D101" s="60"/>
      <c r="E101" s="60"/>
      <c r="F101" s="71">
        <f t="shared" si="6"/>
        <v>0</v>
      </c>
      <c r="G101" s="49"/>
      <c r="H101" s="71">
        <f t="shared" si="5"/>
        <v>0</v>
      </c>
      <c r="I101" s="71"/>
      <c r="J101" s="74"/>
    </row>
    <row r="102" spans="1:10" ht="30" customHeight="1" x14ac:dyDescent="0.2">
      <c r="A102" s="77" t="s">
        <v>309</v>
      </c>
      <c r="B102" s="77"/>
      <c r="C102" s="77"/>
      <c r="D102" s="77"/>
      <c r="E102" s="77"/>
      <c r="F102" s="80">
        <f>SUM(F82:G101)</f>
        <v>0</v>
      </c>
      <c r="G102" s="77"/>
      <c r="H102" s="78">
        <f>SUM(H82:I101)</f>
        <v>0</v>
      </c>
      <c r="I102" s="78"/>
      <c r="J102" s="39" t="s">
        <v>311</v>
      </c>
    </row>
    <row r="103" spans="1:10" x14ac:dyDescent="0.25">
      <c r="A103" s="49"/>
      <c r="B103" s="49"/>
      <c r="C103" s="49"/>
      <c r="D103" s="49"/>
      <c r="E103" s="49"/>
      <c r="F103" s="49"/>
      <c r="G103" s="49"/>
      <c r="H103" s="49"/>
      <c r="I103" s="49"/>
    </row>
    <row r="104" spans="1:10" x14ac:dyDescent="0.25">
      <c r="A104" s="55"/>
      <c r="B104" s="55"/>
      <c r="C104" s="55"/>
      <c r="D104" s="55"/>
      <c r="E104" s="55"/>
      <c r="F104" s="55"/>
      <c r="G104" s="55"/>
      <c r="H104" s="55"/>
      <c r="I104" s="55"/>
    </row>
    <row r="105" spans="1:10" ht="15.75" x14ac:dyDescent="0.25">
      <c r="A105" s="75" t="s">
        <v>19</v>
      </c>
      <c r="B105" s="75"/>
      <c r="C105" s="75"/>
      <c r="D105" s="75"/>
      <c r="E105" s="75"/>
      <c r="F105" s="75"/>
      <c r="G105" s="75"/>
      <c r="H105" s="75"/>
      <c r="I105" s="75"/>
    </row>
    <row r="106" spans="1:10" ht="14.45" customHeight="1" x14ac:dyDescent="0.25">
      <c r="A106" s="51" t="s">
        <v>62</v>
      </c>
      <c r="B106" s="51"/>
      <c r="C106" s="41" t="s">
        <v>77</v>
      </c>
      <c r="D106" s="79" t="s">
        <v>78</v>
      </c>
      <c r="E106" s="79"/>
      <c r="F106" s="79" t="s">
        <v>79</v>
      </c>
      <c r="G106" s="79"/>
      <c r="H106" s="41" t="s">
        <v>80</v>
      </c>
      <c r="I106" s="41"/>
    </row>
    <row r="107" spans="1:10" ht="14.25" x14ac:dyDescent="0.2">
      <c r="A107" s="49" t="s">
        <v>81</v>
      </c>
      <c r="B107" s="49"/>
      <c r="C107" s="37">
        <v>0.01</v>
      </c>
      <c r="D107" s="60"/>
      <c r="E107" s="60"/>
      <c r="F107" s="71">
        <f t="shared" ref="F107:F126" si="7">D107*12</f>
        <v>0</v>
      </c>
      <c r="G107" s="49"/>
      <c r="H107" s="71">
        <f t="shared" ref="H107:H126" si="8">(D107*C107)*12</f>
        <v>0</v>
      </c>
      <c r="I107" s="71"/>
      <c r="J107" s="73" t="s">
        <v>324</v>
      </c>
    </row>
    <row r="108" spans="1:10" ht="14.25" x14ac:dyDescent="0.2">
      <c r="A108" s="49" t="s">
        <v>68</v>
      </c>
      <c r="B108" s="49"/>
      <c r="C108" s="37">
        <v>0.01</v>
      </c>
      <c r="D108" s="60"/>
      <c r="E108" s="60"/>
      <c r="F108" s="71">
        <f t="shared" si="7"/>
        <v>0</v>
      </c>
      <c r="G108" s="49"/>
      <c r="H108" s="71">
        <f t="shared" si="8"/>
        <v>0</v>
      </c>
      <c r="I108" s="71"/>
      <c r="J108" s="76"/>
    </row>
    <row r="109" spans="1:10" ht="14.25" x14ac:dyDescent="0.2">
      <c r="A109" s="49" t="s">
        <v>69</v>
      </c>
      <c r="B109" s="49"/>
      <c r="C109" s="37">
        <v>0.01</v>
      </c>
      <c r="D109" s="60"/>
      <c r="E109" s="60"/>
      <c r="F109" s="71">
        <f t="shared" si="7"/>
        <v>0</v>
      </c>
      <c r="G109" s="49"/>
      <c r="H109" s="71">
        <f t="shared" si="8"/>
        <v>0</v>
      </c>
      <c r="I109" s="71"/>
      <c r="J109" s="76"/>
    </row>
    <row r="110" spans="1:10" ht="14.25" x14ac:dyDescent="0.2">
      <c r="A110" s="49" t="s">
        <v>70</v>
      </c>
      <c r="B110" s="49"/>
      <c r="C110" s="37">
        <v>0.01</v>
      </c>
      <c r="D110" s="60"/>
      <c r="E110" s="60"/>
      <c r="F110" s="71">
        <f t="shared" si="7"/>
        <v>0</v>
      </c>
      <c r="G110" s="49"/>
      <c r="H110" s="71">
        <f t="shared" si="8"/>
        <v>0</v>
      </c>
      <c r="I110" s="71"/>
      <c r="J110" s="76"/>
    </row>
    <row r="111" spans="1:10" ht="14.25" x14ac:dyDescent="0.2">
      <c r="A111" s="49" t="s">
        <v>71</v>
      </c>
      <c r="B111" s="49"/>
      <c r="C111" s="37">
        <v>0.01</v>
      </c>
      <c r="D111" s="60"/>
      <c r="E111" s="60"/>
      <c r="F111" s="71">
        <f t="shared" si="7"/>
        <v>0</v>
      </c>
      <c r="G111" s="49"/>
      <c r="H111" s="71">
        <f t="shared" si="8"/>
        <v>0</v>
      </c>
      <c r="I111" s="71"/>
      <c r="J111" s="76"/>
    </row>
    <row r="112" spans="1:10" ht="14.25" x14ac:dyDescent="0.2">
      <c r="A112" s="49" t="s">
        <v>72</v>
      </c>
      <c r="B112" s="49"/>
      <c r="C112" s="37">
        <v>0.01</v>
      </c>
      <c r="D112" s="60"/>
      <c r="E112" s="60"/>
      <c r="F112" s="71">
        <f t="shared" si="7"/>
        <v>0</v>
      </c>
      <c r="G112" s="49"/>
      <c r="H112" s="71">
        <f t="shared" si="8"/>
        <v>0</v>
      </c>
      <c r="I112" s="71"/>
      <c r="J112" s="76"/>
    </row>
    <row r="113" spans="1:10" ht="14.25" x14ac:dyDescent="0.2">
      <c r="A113" s="49" t="s">
        <v>73</v>
      </c>
      <c r="B113" s="49"/>
      <c r="C113" s="37">
        <v>0.01</v>
      </c>
      <c r="D113" s="60"/>
      <c r="E113" s="60"/>
      <c r="F113" s="71">
        <f t="shared" si="7"/>
        <v>0</v>
      </c>
      <c r="G113" s="49"/>
      <c r="H113" s="71">
        <f t="shared" si="8"/>
        <v>0</v>
      </c>
      <c r="I113" s="71"/>
      <c r="J113" s="76"/>
    </row>
    <row r="114" spans="1:10" ht="14.25" x14ac:dyDescent="0.2">
      <c r="A114" s="49" t="s">
        <v>74</v>
      </c>
      <c r="B114" s="49"/>
      <c r="C114" s="37">
        <v>0.01</v>
      </c>
      <c r="D114" s="60"/>
      <c r="E114" s="60"/>
      <c r="F114" s="71">
        <f t="shared" si="7"/>
        <v>0</v>
      </c>
      <c r="G114" s="49"/>
      <c r="H114" s="71">
        <f t="shared" si="8"/>
        <v>0</v>
      </c>
      <c r="I114" s="71"/>
      <c r="J114" s="76"/>
    </row>
    <row r="115" spans="1:10" ht="14.25" x14ac:dyDescent="0.2">
      <c r="A115" s="49" t="s">
        <v>75</v>
      </c>
      <c r="B115" s="49"/>
      <c r="C115" s="37">
        <v>0.01</v>
      </c>
      <c r="D115" s="60"/>
      <c r="E115" s="60"/>
      <c r="F115" s="71">
        <f t="shared" si="7"/>
        <v>0</v>
      </c>
      <c r="G115" s="49"/>
      <c r="H115" s="71">
        <f t="shared" si="8"/>
        <v>0</v>
      </c>
      <c r="I115" s="71"/>
      <c r="J115" s="76"/>
    </row>
    <row r="116" spans="1:10" ht="14.25" x14ac:dyDescent="0.2">
      <c r="A116" s="49" t="s">
        <v>76</v>
      </c>
      <c r="B116" s="49"/>
      <c r="C116" s="37">
        <v>0.01</v>
      </c>
      <c r="D116" s="60"/>
      <c r="E116" s="60"/>
      <c r="F116" s="71">
        <f t="shared" si="7"/>
        <v>0</v>
      </c>
      <c r="G116" s="49"/>
      <c r="H116" s="71">
        <f t="shared" si="8"/>
        <v>0</v>
      </c>
      <c r="I116" s="71"/>
      <c r="J116" s="76"/>
    </row>
    <row r="117" spans="1:10" ht="14.25" x14ac:dyDescent="0.2">
      <c r="A117" s="49" t="s">
        <v>269</v>
      </c>
      <c r="B117" s="49"/>
      <c r="C117" s="37">
        <v>0.01</v>
      </c>
      <c r="D117" s="60"/>
      <c r="E117" s="60"/>
      <c r="F117" s="71">
        <f t="shared" si="7"/>
        <v>0</v>
      </c>
      <c r="G117" s="49"/>
      <c r="H117" s="71">
        <f t="shared" si="8"/>
        <v>0</v>
      </c>
      <c r="I117" s="71"/>
      <c r="J117" s="76"/>
    </row>
    <row r="118" spans="1:10" ht="14.25" x14ac:dyDescent="0.2">
      <c r="A118" s="49" t="s">
        <v>270</v>
      </c>
      <c r="B118" s="49"/>
      <c r="C118" s="37">
        <v>0.01</v>
      </c>
      <c r="D118" s="60"/>
      <c r="E118" s="60"/>
      <c r="F118" s="71">
        <f t="shared" si="7"/>
        <v>0</v>
      </c>
      <c r="G118" s="49"/>
      <c r="H118" s="71">
        <f t="shared" si="8"/>
        <v>0</v>
      </c>
      <c r="I118" s="71"/>
      <c r="J118" s="76"/>
    </row>
    <row r="119" spans="1:10" ht="14.25" x14ac:dyDescent="0.2">
      <c r="A119" s="49" t="s">
        <v>271</v>
      </c>
      <c r="B119" s="49"/>
      <c r="C119" s="37">
        <v>0.01</v>
      </c>
      <c r="D119" s="60"/>
      <c r="E119" s="60"/>
      <c r="F119" s="71">
        <f t="shared" si="7"/>
        <v>0</v>
      </c>
      <c r="G119" s="49"/>
      <c r="H119" s="71">
        <f t="shared" si="8"/>
        <v>0</v>
      </c>
      <c r="I119" s="71"/>
      <c r="J119" s="76"/>
    </row>
    <row r="120" spans="1:10" ht="14.25" x14ac:dyDescent="0.2">
      <c r="A120" s="49" t="s">
        <v>272</v>
      </c>
      <c r="B120" s="49"/>
      <c r="C120" s="37">
        <v>0.01</v>
      </c>
      <c r="D120" s="60"/>
      <c r="E120" s="60"/>
      <c r="F120" s="71">
        <f t="shared" si="7"/>
        <v>0</v>
      </c>
      <c r="G120" s="49"/>
      <c r="H120" s="71">
        <f t="shared" si="8"/>
        <v>0</v>
      </c>
      <c r="I120" s="71"/>
      <c r="J120" s="76"/>
    </row>
    <row r="121" spans="1:10" ht="14.25" x14ac:dyDescent="0.2">
      <c r="A121" s="49" t="s">
        <v>273</v>
      </c>
      <c r="B121" s="49"/>
      <c r="C121" s="37">
        <v>0.01</v>
      </c>
      <c r="D121" s="60"/>
      <c r="E121" s="60"/>
      <c r="F121" s="71">
        <f t="shared" si="7"/>
        <v>0</v>
      </c>
      <c r="G121" s="49"/>
      <c r="H121" s="71">
        <f t="shared" si="8"/>
        <v>0</v>
      </c>
      <c r="I121" s="71"/>
      <c r="J121" s="76"/>
    </row>
    <row r="122" spans="1:10" ht="14.25" x14ac:dyDescent="0.2">
      <c r="A122" s="49" t="s">
        <v>274</v>
      </c>
      <c r="B122" s="49"/>
      <c r="C122" s="37">
        <v>0.01</v>
      </c>
      <c r="D122" s="60"/>
      <c r="E122" s="60"/>
      <c r="F122" s="71">
        <f t="shared" si="7"/>
        <v>0</v>
      </c>
      <c r="G122" s="49"/>
      <c r="H122" s="71">
        <f t="shared" si="8"/>
        <v>0</v>
      </c>
      <c r="I122" s="71"/>
      <c r="J122" s="76"/>
    </row>
    <row r="123" spans="1:10" ht="14.25" x14ac:dyDescent="0.2">
      <c r="A123" s="49" t="s">
        <v>275</v>
      </c>
      <c r="B123" s="49"/>
      <c r="C123" s="37">
        <v>0.01</v>
      </c>
      <c r="D123" s="60"/>
      <c r="E123" s="60"/>
      <c r="F123" s="71">
        <f t="shared" si="7"/>
        <v>0</v>
      </c>
      <c r="G123" s="49"/>
      <c r="H123" s="71">
        <f t="shared" si="8"/>
        <v>0</v>
      </c>
      <c r="I123" s="71"/>
      <c r="J123" s="76"/>
    </row>
    <row r="124" spans="1:10" ht="14.25" x14ac:dyDescent="0.2">
      <c r="A124" s="49" t="s">
        <v>276</v>
      </c>
      <c r="B124" s="49"/>
      <c r="C124" s="37">
        <v>0.01</v>
      </c>
      <c r="D124" s="60"/>
      <c r="E124" s="60"/>
      <c r="F124" s="71">
        <f t="shared" si="7"/>
        <v>0</v>
      </c>
      <c r="G124" s="49"/>
      <c r="H124" s="71">
        <f t="shared" si="8"/>
        <v>0</v>
      </c>
      <c r="I124" s="71"/>
      <c r="J124" s="76"/>
    </row>
    <row r="125" spans="1:10" ht="14.25" x14ac:dyDescent="0.2">
      <c r="A125" s="49" t="s">
        <v>277</v>
      </c>
      <c r="B125" s="49"/>
      <c r="C125" s="37">
        <v>0.01</v>
      </c>
      <c r="D125" s="60"/>
      <c r="E125" s="60"/>
      <c r="F125" s="71">
        <f t="shared" si="7"/>
        <v>0</v>
      </c>
      <c r="G125" s="49"/>
      <c r="H125" s="71">
        <f t="shared" si="8"/>
        <v>0</v>
      </c>
      <c r="I125" s="71"/>
      <c r="J125" s="76"/>
    </row>
    <row r="126" spans="1:10" ht="14.25" x14ac:dyDescent="0.2">
      <c r="A126" s="49" t="s">
        <v>278</v>
      </c>
      <c r="B126" s="49"/>
      <c r="C126" s="37">
        <v>0.01</v>
      </c>
      <c r="D126" s="60"/>
      <c r="E126" s="60"/>
      <c r="F126" s="71">
        <f t="shared" si="7"/>
        <v>0</v>
      </c>
      <c r="G126" s="49"/>
      <c r="H126" s="71">
        <f t="shared" si="8"/>
        <v>0</v>
      </c>
      <c r="I126" s="71"/>
      <c r="J126" s="74"/>
    </row>
    <row r="127" spans="1:10" ht="30" customHeight="1" x14ac:dyDescent="0.2">
      <c r="A127" s="77" t="s">
        <v>309</v>
      </c>
      <c r="B127" s="77"/>
      <c r="C127" s="77"/>
      <c r="D127" s="77"/>
      <c r="E127" s="77"/>
      <c r="F127" s="80">
        <f>SUM(F107:G126)</f>
        <v>0</v>
      </c>
      <c r="G127" s="77"/>
      <c r="H127" s="78">
        <f>SUM(H107:I126)</f>
        <v>0</v>
      </c>
      <c r="I127" s="78"/>
      <c r="J127" s="39" t="s">
        <v>311</v>
      </c>
    </row>
    <row r="128" spans="1:10" x14ac:dyDescent="0.25">
      <c r="A128" s="49"/>
      <c r="B128" s="49"/>
      <c r="C128" s="49"/>
      <c r="D128" s="49"/>
      <c r="E128" s="49"/>
      <c r="F128" s="49"/>
      <c r="G128" s="49"/>
      <c r="H128" s="49"/>
      <c r="I128" s="49"/>
      <c r="J128" s="32"/>
    </row>
    <row r="129" spans="1:10" x14ac:dyDescent="0.25">
      <c r="A129" s="55"/>
      <c r="B129" s="55"/>
      <c r="C129" s="55"/>
      <c r="D129" s="55"/>
      <c r="E129" s="55"/>
      <c r="F129" s="55"/>
      <c r="G129" s="55"/>
      <c r="H129" s="55"/>
      <c r="I129" s="55"/>
      <c r="J129" s="32"/>
    </row>
    <row r="130" spans="1:10" ht="15.75" x14ac:dyDescent="0.25">
      <c r="A130" s="75" t="s">
        <v>22</v>
      </c>
      <c r="B130" s="75"/>
      <c r="C130" s="75"/>
      <c r="D130" s="75"/>
      <c r="E130" s="75"/>
      <c r="F130" s="75"/>
      <c r="G130" s="75"/>
      <c r="H130" s="75"/>
      <c r="I130" s="75"/>
      <c r="J130" s="32"/>
    </row>
    <row r="131" spans="1:10" x14ac:dyDescent="0.25">
      <c r="A131" s="79" t="s">
        <v>82</v>
      </c>
      <c r="B131" s="79"/>
      <c r="C131" s="79"/>
      <c r="D131" s="79" t="s">
        <v>81</v>
      </c>
      <c r="E131" s="79"/>
      <c r="F131" s="79" t="s">
        <v>68</v>
      </c>
      <c r="G131" s="79"/>
      <c r="H131" s="79" t="s">
        <v>69</v>
      </c>
      <c r="I131" s="79"/>
      <c r="J131" s="32"/>
    </row>
    <row r="132" spans="1:10" ht="14.45" customHeight="1" x14ac:dyDescent="0.2">
      <c r="A132" s="81" t="s">
        <v>83</v>
      </c>
      <c r="B132" s="81"/>
      <c r="C132" s="81"/>
      <c r="D132" s="60"/>
      <c r="E132" s="60"/>
      <c r="F132" s="60"/>
      <c r="G132" s="60"/>
      <c r="H132" s="60"/>
      <c r="I132" s="60"/>
      <c r="J132" s="73" t="s">
        <v>323</v>
      </c>
    </row>
    <row r="133" spans="1:10" ht="14.45" customHeight="1" x14ac:dyDescent="0.2">
      <c r="A133" s="81" t="s">
        <v>84</v>
      </c>
      <c r="B133" s="81"/>
      <c r="C133" s="81"/>
      <c r="D133" s="60"/>
      <c r="E133" s="60"/>
      <c r="F133" s="60"/>
      <c r="G133" s="60"/>
      <c r="H133" s="60"/>
      <c r="I133" s="60"/>
      <c r="J133" s="76"/>
    </row>
    <row r="134" spans="1:10" ht="14.45" customHeight="1" x14ac:dyDescent="0.2">
      <c r="A134" s="81" t="s">
        <v>85</v>
      </c>
      <c r="B134" s="81"/>
      <c r="C134" s="81"/>
      <c r="D134" s="60"/>
      <c r="E134" s="60"/>
      <c r="F134" s="60"/>
      <c r="G134" s="60"/>
      <c r="H134" s="60"/>
      <c r="I134" s="60"/>
      <c r="J134" s="76"/>
    </row>
    <row r="135" spans="1:10" ht="14.45" customHeight="1" x14ac:dyDescent="0.2">
      <c r="A135" s="81" t="s">
        <v>86</v>
      </c>
      <c r="B135" s="81"/>
      <c r="C135" s="81"/>
      <c r="D135" s="60"/>
      <c r="E135" s="60"/>
      <c r="F135" s="60"/>
      <c r="G135" s="60"/>
      <c r="H135" s="60"/>
      <c r="I135" s="60"/>
      <c r="J135" s="76"/>
    </row>
    <row r="136" spans="1:10" ht="14.45" customHeight="1" x14ac:dyDescent="0.2">
      <c r="A136" s="81" t="s">
        <v>87</v>
      </c>
      <c r="B136" s="81"/>
      <c r="C136" s="81"/>
      <c r="D136" s="60"/>
      <c r="E136" s="60"/>
      <c r="F136" s="60"/>
      <c r="G136" s="60"/>
      <c r="H136" s="60"/>
      <c r="I136" s="60"/>
      <c r="J136" s="76"/>
    </row>
    <row r="137" spans="1:10" ht="14.45" customHeight="1" x14ac:dyDescent="0.2">
      <c r="A137" s="81" t="s">
        <v>88</v>
      </c>
      <c r="B137" s="81"/>
      <c r="C137" s="81"/>
      <c r="D137" s="60"/>
      <c r="E137" s="60"/>
      <c r="F137" s="60"/>
      <c r="G137" s="60"/>
      <c r="H137" s="60"/>
      <c r="I137" s="60"/>
      <c r="J137" s="74"/>
    </row>
    <row r="138" spans="1:10" ht="30" customHeight="1" x14ac:dyDescent="0.2">
      <c r="A138" s="82" t="s">
        <v>89</v>
      </c>
      <c r="B138" s="82"/>
      <c r="C138" s="82"/>
      <c r="D138" s="83">
        <f>SUM(D132:E137)</f>
        <v>0</v>
      </c>
      <c r="E138" s="83"/>
      <c r="F138" s="83">
        <f>SUM(F132:G137)</f>
        <v>0</v>
      </c>
      <c r="G138" s="83"/>
      <c r="H138" s="83">
        <f>SUM(H132:I137)</f>
        <v>0</v>
      </c>
      <c r="I138" s="83"/>
      <c r="J138" s="39" t="s">
        <v>311</v>
      </c>
    </row>
    <row r="139" spans="1:10" x14ac:dyDescent="0.25">
      <c r="A139" s="49"/>
      <c r="B139" s="49"/>
      <c r="C139" s="49"/>
      <c r="D139" s="49"/>
      <c r="E139" s="49"/>
      <c r="F139" s="49"/>
      <c r="G139" s="49"/>
      <c r="H139" s="49"/>
      <c r="I139" s="49"/>
      <c r="J139" s="32"/>
    </row>
    <row r="140" spans="1:10" x14ac:dyDescent="0.25">
      <c r="A140" s="79" t="s">
        <v>90</v>
      </c>
      <c r="B140" s="79"/>
      <c r="C140" s="79"/>
      <c r="D140" s="79" t="s">
        <v>81</v>
      </c>
      <c r="E140" s="79"/>
      <c r="F140" s="79" t="s">
        <v>68</v>
      </c>
      <c r="G140" s="79"/>
      <c r="H140" s="79" t="s">
        <v>69</v>
      </c>
      <c r="I140" s="79"/>
      <c r="J140" s="32"/>
    </row>
    <row r="141" spans="1:10" ht="14.45" customHeight="1" x14ac:dyDescent="0.2">
      <c r="A141" s="81" t="str">
        <f t="shared" ref="A141:A146" si="9">A132</f>
        <v>Product / Service 1</v>
      </c>
      <c r="B141" s="81"/>
      <c r="C141" s="81"/>
      <c r="D141" s="60"/>
      <c r="E141" s="60"/>
      <c r="F141" s="60"/>
      <c r="G141" s="60"/>
      <c r="H141" s="60"/>
      <c r="I141" s="60"/>
      <c r="J141" s="73" t="s">
        <v>322</v>
      </c>
    </row>
    <row r="142" spans="1:10" ht="14.45" customHeight="1" x14ac:dyDescent="0.2">
      <c r="A142" s="81" t="str">
        <f t="shared" si="9"/>
        <v>Product / Service 2</v>
      </c>
      <c r="B142" s="81"/>
      <c r="C142" s="81"/>
      <c r="D142" s="60"/>
      <c r="E142" s="60"/>
      <c r="F142" s="60"/>
      <c r="G142" s="60"/>
      <c r="H142" s="60"/>
      <c r="I142" s="60"/>
      <c r="J142" s="76"/>
    </row>
    <row r="143" spans="1:10" ht="14.45" customHeight="1" x14ac:dyDescent="0.2">
      <c r="A143" s="81" t="str">
        <f t="shared" si="9"/>
        <v>Product / Service 3</v>
      </c>
      <c r="B143" s="81"/>
      <c r="C143" s="81"/>
      <c r="D143" s="60"/>
      <c r="E143" s="60"/>
      <c r="F143" s="60"/>
      <c r="G143" s="60"/>
      <c r="H143" s="60"/>
      <c r="I143" s="60"/>
      <c r="J143" s="76"/>
    </row>
    <row r="144" spans="1:10" ht="14.45" customHeight="1" x14ac:dyDescent="0.2">
      <c r="A144" s="81" t="str">
        <f t="shared" si="9"/>
        <v>Product / Service 4</v>
      </c>
      <c r="B144" s="81"/>
      <c r="C144" s="81"/>
      <c r="D144" s="60"/>
      <c r="E144" s="60"/>
      <c r="F144" s="60"/>
      <c r="G144" s="60"/>
      <c r="H144" s="60"/>
      <c r="I144" s="60"/>
      <c r="J144" s="76"/>
    </row>
    <row r="145" spans="1:10" ht="14.45" customHeight="1" x14ac:dyDescent="0.2">
      <c r="A145" s="81" t="str">
        <f t="shared" si="9"/>
        <v>Product / Service 5</v>
      </c>
      <c r="B145" s="81"/>
      <c r="C145" s="81"/>
      <c r="D145" s="60"/>
      <c r="E145" s="60"/>
      <c r="F145" s="60"/>
      <c r="G145" s="60"/>
      <c r="H145" s="60"/>
      <c r="I145" s="60"/>
      <c r="J145" s="76"/>
    </row>
    <row r="146" spans="1:10" ht="14.45" customHeight="1" x14ac:dyDescent="0.2">
      <c r="A146" s="81" t="str">
        <f t="shared" si="9"/>
        <v>Product / Service 6</v>
      </c>
      <c r="B146" s="81"/>
      <c r="C146" s="81"/>
      <c r="D146" s="60"/>
      <c r="E146" s="60"/>
      <c r="F146" s="60"/>
      <c r="G146" s="60"/>
      <c r="H146" s="60"/>
      <c r="I146" s="60"/>
      <c r="J146" s="74"/>
    </row>
    <row r="147" spans="1:10" ht="30" customHeight="1" x14ac:dyDescent="0.2">
      <c r="A147" s="82" t="s">
        <v>91</v>
      </c>
      <c r="B147" s="82"/>
      <c r="C147" s="82"/>
      <c r="D147" s="83">
        <f>SUM(D141:E146)</f>
        <v>0</v>
      </c>
      <c r="E147" s="83"/>
      <c r="F147" s="83">
        <f>SUM(F141:G146)</f>
        <v>0</v>
      </c>
      <c r="G147" s="83"/>
      <c r="H147" s="83">
        <f>SUM(H141:I146)</f>
        <v>0</v>
      </c>
      <c r="I147" s="83"/>
      <c r="J147" s="39" t="s">
        <v>311</v>
      </c>
    </row>
    <row r="148" spans="1:10" x14ac:dyDescent="0.25">
      <c r="A148" s="49"/>
      <c r="B148" s="49"/>
      <c r="C148" s="49"/>
      <c r="D148" s="49"/>
      <c r="E148" s="49"/>
      <c r="F148" s="49"/>
      <c r="G148" s="49"/>
      <c r="H148" s="49"/>
      <c r="I148" s="49"/>
    </row>
    <row r="149" spans="1:10" ht="30" customHeight="1" x14ac:dyDescent="0.2">
      <c r="A149" s="82" t="s">
        <v>92</v>
      </c>
      <c r="B149" s="82"/>
      <c r="C149" s="82"/>
      <c r="D149" s="83">
        <f>D138-D147</f>
        <v>0</v>
      </c>
      <c r="E149" s="83"/>
      <c r="F149" s="83">
        <f>F138-F147</f>
        <v>0</v>
      </c>
      <c r="G149" s="83"/>
      <c r="H149" s="83">
        <f>H138-H147</f>
        <v>0</v>
      </c>
      <c r="I149" s="83"/>
      <c r="J149" s="39" t="s">
        <v>314</v>
      </c>
    </row>
    <row r="150" spans="1:10" x14ac:dyDescent="0.25">
      <c r="A150" s="49"/>
      <c r="B150" s="49"/>
      <c r="C150" s="49"/>
      <c r="D150" s="49"/>
      <c r="E150" s="49"/>
      <c r="F150" s="49"/>
      <c r="G150" s="49"/>
      <c r="H150" s="49"/>
      <c r="I150" s="49"/>
      <c r="J150" s="32"/>
    </row>
    <row r="151" spans="1:10" x14ac:dyDescent="0.25">
      <c r="A151" s="79" t="s">
        <v>93</v>
      </c>
      <c r="B151" s="79"/>
      <c r="C151" s="79"/>
      <c r="D151" s="79" t="s">
        <v>81</v>
      </c>
      <c r="E151" s="79"/>
      <c r="F151" s="79" t="s">
        <v>68</v>
      </c>
      <c r="G151" s="79"/>
      <c r="H151" s="79" t="s">
        <v>69</v>
      </c>
      <c r="I151" s="79"/>
      <c r="J151" s="32"/>
    </row>
    <row r="152" spans="1:10" ht="14.45" customHeight="1" x14ac:dyDescent="0.2">
      <c r="A152" s="81" t="s">
        <v>94</v>
      </c>
      <c r="B152" s="81"/>
      <c r="C152" s="81"/>
      <c r="D152" s="60"/>
      <c r="E152" s="60"/>
      <c r="F152" s="60"/>
      <c r="G152" s="60"/>
      <c r="H152" s="60"/>
      <c r="I152" s="60"/>
      <c r="J152" s="73" t="s">
        <v>321</v>
      </c>
    </row>
    <row r="153" spans="1:10" ht="14.45" customHeight="1" x14ac:dyDescent="0.2">
      <c r="A153" s="81" t="s">
        <v>95</v>
      </c>
      <c r="B153" s="81"/>
      <c r="C153" s="81"/>
      <c r="D153" s="60"/>
      <c r="E153" s="60"/>
      <c r="F153" s="60"/>
      <c r="G153" s="60"/>
      <c r="H153" s="60"/>
      <c r="I153" s="60"/>
      <c r="J153" s="76"/>
    </row>
    <row r="154" spans="1:10" ht="14.45" customHeight="1" x14ac:dyDescent="0.2">
      <c r="A154" s="81" t="s">
        <v>96</v>
      </c>
      <c r="B154" s="81"/>
      <c r="C154" s="81"/>
      <c r="D154" s="60"/>
      <c r="E154" s="60"/>
      <c r="F154" s="60"/>
      <c r="G154" s="60"/>
      <c r="H154" s="60"/>
      <c r="I154" s="60"/>
      <c r="J154" s="76"/>
    </row>
    <row r="155" spans="1:10" ht="14.45" customHeight="1" x14ac:dyDescent="0.2">
      <c r="A155" s="81" t="s">
        <v>97</v>
      </c>
      <c r="B155" s="81"/>
      <c r="C155" s="81"/>
      <c r="D155" s="60"/>
      <c r="E155" s="60"/>
      <c r="F155" s="60"/>
      <c r="G155" s="60"/>
      <c r="H155" s="60"/>
      <c r="I155" s="60"/>
      <c r="J155" s="76"/>
    </row>
    <row r="156" spans="1:10" ht="14.45" customHeight="1" x14ac:dyDescent="0.2">
      <c r="A156" s="81" t="s">
        <v>98</v>
      </c>
      <c r="B156" s="81"/>
      <c r="C156" s="81"/>
      <c r="D156" s="60"/>
      <c r="E156" s="60"/>
      <c r="F156" s="60"/>
      <c r="G156" s="60"/>
      <c r="H156" s="60"/>
      <c r="I156" s="60"/>
      <c r="J156" s="76"/>
    </row>
    <row r="157" spans="1:10" ht="14.45" customHeight="1" x14ac:dyDescent="0.2">
      <c r="A157" s="81" t="s">
        <v>99</v>
      </c>
      <c r="B157" s="81"/>
      <c r="C157" s="81"/>
      <c r="D157" s="60"/>
      <c r="E157" s="60"/>
      <c r="F157" s="60"/>
      <c r="G157" s="60"/>
      <c r="H157" s="60"/>
      <c r="I157" s="60"/>
      <c r="J157" s="76"/>
    </row>
    <row r="158" spans="1:10" ht="14.45" customHeight="1" x14ac:dyDescent="0.2">
      <c r="A158" s="81" t="s">
        <v>100</v>
      </c>
      <c r="B158" s="81"/>
      <c r="C158" s="81"/>
      <c r="D158" s="60"/>
      <c r="E158" s="60"/>
      <c r="F158" s="60"/>
      <c r="G158" s="60"/>
      <c r="H158" s="60"/>
      <c r="I158" s="60"/>
      <c r="J158" s="76"/>
    </row>
    <row r="159" spans="1:10" ht="14.45" customHeight="1" x14ac:dyDescent="0.2">
      <c r="A159" s="81" t="s">
        <v>101</v>
      </c>
      <c r="B159" s="81"/>
      <c r="C159" s="81"/>
      <c r="D159" s="60"/>
      <c r="E159" s="60"/>
      <c r="F159" s="60"/>
      <c r="G159" s="60"/>
      <c r="H159" s="60"/>
      <c r="I159" s="60"/>
      <c r="J159" s="76"/>
    </row>
    <row r="160" spans="1:10" ht="14.45" customHeight="1" x14ac:dyDescent="0.2">
      <c r="A160" s="81" t="s">
        <v>102</v>
      </c>
      <c r="B160" s="81"/>
      <c r="C160" s="81"/>
      <c r="D160" s="60"/>
      <c r="E160" s="60"/>
      <c r="F160" s="60"/>
      <c r="G160" s="60"/>
      <c r="H160" s="60"/>
      <c r="I160" s="60"/>
      <c r="J160" s="76"/>
    </row>
    <row r="161" spans="1:10" ht="14.45" customHeight="1" x14ac:dyDescent="0.2">
      <c r="A161" s="81" t="s">
        <v>103</v>
      </c>
      <c r="B161" s="81"/>
      <c r="C161" s="81"/>
      <c r="D161" s="60"/>
      <c r="E161" s="60"/>
      <c r="F161" s="60"/>
      <c r="G161" s="60"/>
      <c r="H161" s="60"/>
      <c r="I161" s="60"/>
      <c r="J161" s="76"/>
    </row>
    <row r="162" spans="1:10" ht="14.45" customHeight="1" x14ac:dyDescent="0.2">
      <c r="A162" s="81" t="s">
        <v>104</v>
      </c>
      <c r="B162" s="81"/>
      <c r="C162" s="81"/>
      <c r="D162" s="60"/>
      <c r="E162" s="60"/>
      <c r="F162" s="60"/>
      <c r="G162" s="60"/>
      <c r="H162" s="60"/>
      <c r="I162" s="60"/>
      <c r="J162" s="76"/>
    </row>
    <row r="163" spans="1:10" ht="14.45" customHeight="1" x14ac:dyDescent="0.2">
      <c r="A163" s="81" t="s">
        <v>105</v>
      </c>
      <c r="B163" s="81"/>
      <c r="C163" s="81"/>
      <c r="D163" s="60"/>
      <c r="E163" s="60"/>
      <c r="F163" s="60"/>
      <c r="G163" s="60"/>
      <c r="H163" s="60"/>
      <c r="I163" s="60"/>
      <c r="J163" s="74"/>
    </row>
    <row r="164" spans="1:10" ht="30" customHeight="1" x14ac:dyDescent="0.25">
      <c r="A164" s="82" t="s">
        <v>106</v>
      </c>
      <c r="B164" s="82"/>
      <c r="C164" s="82"/>
      <c r="D164" s="83">
        <f>SUM(D152:E163)</f>
        <v>0</v>
      </c>
      <c r="E164" s="83"/>
      <c r="F164" s="83">
        <f>SUM(F152:G163)</f>
        <v>0</v>
      </c>
      <c r="G164" s="83"/>
      <c r="H164" s="83">
        <f>SUM(H152:I163)</f>
        <v>0</v>
      </c>
      <c r="I164" s="83"/>
      <c r="J164" s="42" t="s">
        <v>315</v>
      </c>
    </row>
    <row r="165" spans="1:10" x14ac:dyDescent="0.25">
      <c r="A165" s="49"/>
      <c r="B165" s="49"/>
      <c r="C165" s="49"/>
      <c r="D165" s="49"/>
      <c r="E165" s="49"/>
      <c r="F165" s="49"/>
      <c r="G165" s="49"/>
      <c r="H165" s="49"/>
      <c r="I165" s="49"/>
    </row>
    <row r="166" spans="1:10" ht="30" customHeight="1" x14ac:dyDescent="0.25">
      <c r="A166" s="82" t="s">
        <v>107</v>
      </c>
      <c r="B166" s="82"/>
      <c r="C166" s="82"/>
      <c r="D166" s="83">
        <f>D149-D164</f>
        <v>0</v>
      </c>
      <c r="E166" s="83"/>
      <c r="F166" s="83">
        <f t="shared" ref="F166" si="10">F149-F164</f>
        <v>0</v>
      </c>
      <c r="G166" s="83"/>
      <c r="H166" s="83">
        <f t="shared" ref="H166" si="11">H149-H164</f>
        <v>0</v>
      </c>
      <c r="I166" s="83"/>
      <c r="J166" s="42" t="s">
        <v>316</v>
      </c>
    </row>
    <row r="167" spans="1:10" x14ac:dyDescent="0.25">
      <c r="A167" s="49"/>
      <c r="B167" s="49"/>
      <c r="C167" s="49"/>
      <c r="D167" s="49"/>
      <c r="E167" s="49"/>
      <c r="F167" s="49"/>
      <c r="G167" s="49"/>
      <c r="H167" s="49"/>
      <c r="I167" s="49"/>
    </row>
    <row r="168" spans="1:10" ht="30" customHeight="1" x14ac:dyDescent="0.25">
      <c r="A168" s="72" t="s">
        <v>108</v>
      </c>
      <c r="B168" s="72"/>
      <c r="C168" s="72"/>
      <c r="D168" s="86"/>
      <c r="E168" s="86"/>
      <c r="F168" s="86"/>
      <c r="G168" s="86"/>
      <c r="H168" s="86"/>
      <c r="I168" s="86"/>
      <c r="J168" s="38" t="s">
        <v>320</v>
      </c>
    </row>
    <row r="169" spans="1:10" x14ac:dyDescent="0.25">
      <c r="A169" s="49"/>
      <c r="B169" s="49"/>
      <c r="C169" s="49"/>
      <c r="D169" s="49"/>
      <c r="E169" s="49"/>
      <c r="F169" s="49"/>
      <c r="G169" s="49"/>
      <c r="H169" s="49"/>
      <c r="I169" s="49"/>
      <c r="J169" s="32"/>
    </row>
    <row r="170" spans="1:10" ht="30" x14ac:dyDescent="0.25">
      <c r="A170" s="72" t="s">
        <v>109</v>
      </c>
      <c r="B170" s="72"/>
      <c r="C170" s="72"/>
      <c r="D170" s="83">
        <f>D166-D168</f>
        <v>0</v>
      </c>
      <c r="E170" s="83"/>
      <c r="F170" s="83">
        <f t="shared" ref="F170" si="12">F166-F168</f>
        <v>0</v>
      </c>
      <c r="G170" s="83"/>
      <c r="H170" s="83">
        <f t="shared" ref="H170" si="13">H166-H168</f>
        <v>0</v>
      </c>
      <c r="I170" s="83"/>
      <c r="J170" s="42" t="s">
        <v>317</v>
      </c>
    </row>
    <row r="171" spans="1:10" ht="28.9" customHeight="1" x14ac:dyDescent="0.2">
      <c r="A171" s="84" t="s">
        <v>110</v>
      </c>
      <c r="B171" s="84"/>
      <c r="C171" s="84"/>
      <c r="D171" s="85"/>
      <c r="E171" s="85"/>
      <c r="F171" s="85"/>
      <c r="G171" s="85"/>
      <c r="H171" s="85"/>
      <c r="I171" s="85"/>
      <c r="J171" s="39" t="s">
        <v>319</v>
      </c>
    </row>
    <row r="172" spans="1:10" ht="45" x14ac:dyDescent="0.25">
      <c r="A172" s="72" t="s">
        <v>111</v>
      </c>
      <c r="B172" s="72"/>
      <c r="C172" s="72"/>
      <c r="D172" s="83">
        <f>D170*D171</f>
        <v>0</v>
      </c>
      <c r="E172" s="83"/>
      <c r="F172" s="83">
        <f>F170*F171</f>
        <v>0</v>
      </c>
      <c r="G172" s="83"/>
      <c r="H172" s="83">
        <f>H170*H171</f>
        <v>0</v>
      </c>
      <c r="I172" s="83"/>
      <c r="J172" s="42" t="s">
        <v>318</v>
      </c>
    </row>
  </sheetData>
  <sheetProtection algorithmName="SHA-512" hashValue="JS+CiUyoIY8QOK6i5Qu4YwWRKlW0qA5YQtG7B7D408OPWVfYkBS0GPARs/WZ4qji1WKDVImV8m4GRpUcFz/Nyw==" saltValue="OCVtFmwtySP55BBVhDtc3g==" spinCount="100000" sheet="1" selectLockedCells="1"/>
  <mergeCells count="537">
    <mergeCell ref="A11:G11"/>
    <mergeCell ref="H11:I11"/>
    <mergeCell ref="H8:I8"/>
    <mergeCell ref="A9:G9"/>
    <mergeCell ref="H9:I9"/>
    <mergeCell ref="A10:G10"/>
    <mergeCell ref="A1:I1"/>
    <mergeCell ref="A2:I2"/>
    <mergeCell ref="A3:H3"/>
    <mergeCell ref="A4:B4"/>
    <mergeCell ref="C4:I4"/>
    <mergeCell ref="A5:I5"/>
    <mergeCell ref="H10:I10"/>
    <mergeCell ref="A19:F19"/>
    <mergeCell ref="J19:J25"/>
    <mergeCell ref="A20:F20"/>
    <mergeCell ref="A21:F21"/>
    <mergeCell ref="A22:F22"/>
    <mergeCell ref="A23:F23"/>
    <mergeCell ref="A24:F24"/>
    <mergeCell ref="A25:F25"/>
    <mergeCell ref="A14:G14"/>
    <mergeCell ref="H14:I14"/>
    <mergeCell ref="A15:I15"/>
    <mergeCell ref="A16:I16"/>
    <mergeCell ref="A17:I17"/>
    <mergeCell ref="A18:F18"/>
    <mergeCell ref="J6:J14"/>
    <mergeCell ref="A12:G12"/>
    <mergeCell ref="H12:I12"/>
    <mergeCell ref="A13:G13"/>
    <mergeCell ref="H13:I13"/>
    <mergeCell ref="A6:G6"/>
    <mergeCell ref="H6:I6"/>
    <mergeCell ref="A7:G7"/>
    <mergeCell ref="H7:I7"/>
    <mergeCell ref="A8:G8"/>
    <mergeCell ref="A31:D31"/>
    <mergeCell ref="F31:G31"/>
    <mergeCell ref="H31:I31"/>
    <mergeCell ref="A32:D32"/>
    <mergeCell ref="F32:G32"/>
    <mergeCell ref="H32:I32"/>
    <mergeCell ref="A26:I26"/>
    <mergeCell ref="A27:F27"/>
    <mergeCell ref="J27:J28"/>
    <mergeCell ref="A28:I28"/>
    <mergeCell ref="A29:I29"/>
    <mergeCell ref="A30:I30"/>
    <mergeCell ref="J32:J51"/>
    <mergeCell ref="A33:D33"/>
    <mergeCell ref="F33:G33"/>
    <mergeCell ref="H33:I33"/>
    <mergeCell ref="A34:D34"/>
    <mergeCell ref="F34:G34"/>
    <mergeCell ref="H34:I34"/>
    <mergeCell ref="A35:D35"/>
    <mergeCell ref="F35:G35"/>
    <mergeCell ref="H35:I35"/>
    <mergeCell ref="A38:D38"/>
    <mergeCell ref="F38:G38"/>
    <mergeCell ref="H38:I38"/>
    <mergeCell ref="A39:D39"/>
    <mergeCell ref="F39:G39"/>
    <mergeCell ref="H39:I39"/>
    <mergeCell ref="A36:D36"/>
    <mergeCell ref="F36:G36"/>
    <mergeCell ref="H36:I36"/>
    <mergeCell ref="A37:D37"/>
    <mergeCell ref="F37:G37"/>
    <mergeCell ref="H37:I37"/>
    <mergeCell ref="A42:D42"/>
    <mergeCell ref="F42:G42"/>
    <mergeCell ref="H42:I42"/>
    <mergeCell ref="A43:D43"/>
    <mergeCell ref="F43:G43"/>
    <mergeCell ref="H43:I43"/>
    <mergeCell ref="A40:D40"/>
    <mergeCell ref="F40:G40"/>
    <mergeCell ref="H40:I40"/>
    <mergeCell ref="A41:D41"/>
    <mergeCell ref="F41:G41"/>
    <mergeCell ref="H41:I41"/>
    <mergeCell ref="A46:D46"/>
    <mergeCell ref="F46:G46"/>
    <mergeCell ref="H46:I46"/>
    <mergeCell ref="A47:D47"/>
    <mergeCell ref="F47:G47"/>
    <mergeCell ref="H47:I47"/>
    <mergeCell ref="A44:D44"/>
    <mergeCell ref="F44:G44"/>
    <mergeCell ref="H44:I44"/>
    <mergeCell ref="A45:D45"/>
    <mergeCell ref="F45:G45"/>
    <mergeCell ref="H45:I45"/>
    <mergeCell ref="A50:D50"/>
    <mergeCell ref="F50:G50"/>
    <mergeCell ref="H50:I50"/>
    <mergeCell ref="A51:D51"/>
    <mergeCell ref="F51:G51"/>
    <mergeCell ref="H51:I51"/>
    <mergeCell ref="A48:D48"/>
    <mergeCell ref="F48:G48"/>
    <mergeCell ref="H48:I48"/>
    <mergeCell ref="A49:D49"/>
    <mergeCell ref="F49:G49"/>
    <mergeCell ref="H49:I49"/>
    <mergeCell ref="J57:J76"/>
    <mergeCell ref="A58:B58"/>
    <mergeCell ref="D58:E58"/>
    <mergeCell ref="F58:G58"/>
    <mergeCell ref="H58:I58"/>
    <mergeCell ref="A59:B59"/>
    <mergeCell ref="A52:G52"/>
    <mergeCell ref="H52:I52"/>
    <mergeCell ref="A53:I53"/>
    <mergeCell ref="A54:I54"/>
    <mergeCell ref="A55:I55"/>
    <mergeCell ref="A56:B56"/>
    <mergeCell ref="D56:E56"/>
    <mergeCell ref="F56:G56"/>
    <mergeCell ref="H56:I56"/>
    <mergeCell ref="D59:E59"/>
    <mergeCell ref="F59:G59"/>
    <mergeCell ref="H59:I59"/>
    <mergeCell ref="A60:B60"/>
    <mergeCell ref="D60:E60"/>
    <mergeCell ref="F60:G60"/>
    <mergeCell ref="H60:I60"/>
    <mergeCell ref="A57:B57"/>
    <mergeCell ref="D57:E57"/>
    <mergeCell ref="F57:G57"/>
    <mergeCell ref="H57:I57"/>
    <mergeCell ref="A63:B63"/>
    <mergeCell ref="D63:E63"/>
    <mergeCell ref="F63:G63"/>
    <mergeCell ref="H63:I63"/>
    <mergeCell ref="A64:B64"/>
    <mergeCell ref="D64:E64"/>
    <mergeCell ref="F64:G64"/>
    <mergeCell ref="H64:I64"/>
    <mergeCell ref="A61:B61"/>
    <mergeCell ref="D61:E61"/>
    <mergeCell ref="F61:G61"/>
    <mergeCell ref="H61:I61"/>
    <mergeCell ref="A62:B62"/>
    <mergeCell ref="D62:E62"/>
    <mergeCell ref="F62:G62"/>
    <mergeCell ref="H62:I62"/>
    <mergeCell ref="A67:B67"/>
    <mergeCell ref="D67:E67"/>
    <mergeCell ref="F67:G67"/>
    <mergeCell ref="H67:I67"/>
    <mergeCell ref="A68:B68"/>
    <mergeCell ref="D68:E68"/>
    <mergeCell ref="F68:G68"/>
    <mergeCell ref="H68:I68"/>
    <mergeCell ref="A65:B65"/>
    <mergeCell ref="D65:E65"/>
    <mergeCell ref="F65:G65"/>
    <mergeCell ref="H65:I65"/>
    <mergeCell ref="A66:B66"/>
    <mergeCell ref="D66:E66"/>
    <mergeCell ref="F66:G66"/>
    <mergeCell ref="H66:I66"/>
    <mergeCell ref="A71:B71"/>
    <mergeCell ref="D71:E71"/>
    <mergeCell ref="F71:G71"/>
    <mergeCell ref="H71:I71"/>
    <mergeCell ref="A72:B72"/>
    <mergeCell ref="D72:E72"/>
    <mergeCell ref="F72:G72"/>
    <mergeCell ref="H72:I72"/>
    <mergeCell ref="A69:B69"/>
    <mergeCell ref="D69:E69"/>
    <mergeCell ref="F69:G69"/>
    <mergeCell ref="H69:I69"/>
    <mergeCell ref="A70:B70"/>
    <mergeCell ref="D70:E70"/>
    <mergeCell ref="F70:G70"/>
    <mergeCell ref="H70:I70"/>
    <mergeCell ref="A75:B75"/>
    <mergeCell ref="D75:E75"/>
    <mergeCell ref="F75:G75"/>
    <mergeCell ref="H75:I75"/>
    <mergeCell ref="A76:B76"/>
    <mergeCell ref="D76:E76"/>
    <mergeCell ref="F76:G76"/>
    <mergeCell ref="H76:I76"/>
    <mergeCell ref="A73:B73"/>
    <mergeCell ref="D73:E73"/>
    <mergeCell ref="F73:G73"/>
    <mergeCell ref="H73:I73"/>
    <mergeCell ref="A74:B74"/>
    <mergeCell ref="D74:E74"/>
    <mergeCell ref="F74:G74"/>
    <mergeCell ref="H74:I74"/>
    <mergeCell ref="A81:B81"/>
    <mergeCell ref="D81:E81"/>
    <mergeCell ref="F81:G81"/>
    <mergeCell ref="H81:I81"/>
    <mergeCell ref="A82:B82"/>
    <mergeCell ref="D82:E82"/>
    <mergeCell ref="F82:G82"/>
    <mergeCell ref="H82:I82"/>
    <mergeCell ref="A77:E77"/>
    <mergeCell ref="F77:G77"/>
    <mergeCell ref="H77:I77"/>
    <mergeCell ref="A78:I78"/>
    <mergeCell ref="A79:I79"/>
    <mergeCell ref="A80:I80"/>
    <mergeCell ref="D85:E85"/>
    <mergeCell ref="F85:G85"/>
    <mergeCell ref="H85:I85"/>
    <mergeCell ref="A86:B86"/>
    <mergeCell ref="D86:E86"/>
    <mergeCell ref="F86:G86"/>
    <mergeCell ref="H86:I86"/>
    <mergeCell ref="J82:J101"/>
    <mergeCell ref="A83:B83"/>
    <mergeCell ref="D83:E83"/>
    <mergeCell ref="F83:G83"/>
    <mergeCell ref="H83:I83"/>
    <mergeCell ref="A84:B84"/>
    <mergeCell ref="D84:E84"/>
    <mergeCell ref="F84:G84"/>
    <mergeCell ref="H84:I84"/>
    <mergeCell ref="A85:B85"/>
    <mergeCell ref="A89:B89"/>
    <mergeCell ref="D89:E89"/>
    <mergeCell ref="F89:G89"/>
    <mergeCell ref="H89:I89"/>
    <mergeCell ref="A90:B90"/>
    <mergeCell ref="D90:E90"/>
    <mergeCell ref="F90:G90"/>
    <mergeCell ref="H90:I90"/>
    <mergeCell ref="A87:B87"/>
    <mergeCell ref="D87:E87"/>
    <mergeCell ref="F87:G87"/>
    <mergeCell ref="H87:I87"/>
    <mergeCell ref="A88:B88"/>
    <mergeCell ref="D88:E88"/>
    <mergeCell ref="F88:G88"/>
    <mergeCell ref="H88:I88"/>
    <mergeCell ref="A93:B93"/>
    <mergeCell ref="D93:E93"/>
    <mergeCell ref="F93:G93"/>
    <mergeCell ref="H93:I93"/>
    <mergeCell ref="A94:B94"/>
    <mergeCell ref="D94:E94"/>
    <mergeCell ref="F94:G94"/>
    <mergeCell ref="H94:I94"/>
    <mergeCell ref="A91:B91"/>
    <mergeCell ref="D91:E91"/>
    <mergeCell ref="F91:G91"/>
    <mergeCell ref="H91:I91"/>
    <mergeCell ref="A92:B92"/>
    <mergeCell ref="D92:E92"/>
    <mergeCell ref="F92:G92"/>
    <mergeCell ref="H92:I92"/>
    <mergeCell ref="A97:B97"/>
    <mergeCell ref="D97:E97"/>
    <mergeCell ref="F97:G97"/>
    <mergeCell ref="H97:I97"/>
    <mergeCell ref="A98:B98"/>
    <mergeCell ref="D98:E98"/>
    <mergeCell ref="F98:G98"/>
    <mergeCell ref="H98:I98"/>
    <mergeCell ref="A95:B95"/>
    <mergeCell ref="D95:E95"/>
    <mergeCell ref="F95:G95"/>
    <mergeCell ref="H95:I95"/>
    <mergeCell ref="A96:B96"/>
    <mergeCell ref="D96:E96"/>
    <mergeCell ref="F96:G96"/>
    <mergeCell ref="H96:I96"/>
    <mergeCell ref="A101:B101"/>
    <mergeCell ref="D101:E101"/>
    <mergeCell ref="F101:G101"/>
    <mergeCell ref="H101:I101"/>
    <mergeCell ref="A102:E102"/>
    <mergeCell ref="F102:G102"/>
    <mergeCell ref="H102:I102"/>
    <mergeCell ref="A99:B99"/>
    <mergeCell ref="D99:E99"/>
    <mergeCell ref="F99:G99"/>
    <mergeCell ref="H99:I99"/>
    <mergeCell ref="A100:B100"/>
    <mergeCell ref="D100:E100"/>
    <mergeCell ref="F100:G100"/>
    <mergeCell ref="H100:I100"/>
    <mergeCell ref="J107:J126"/>
    <mergeCell ref="A108:B108"/>
    <mergeCell ref="D108:E108"/>
    <mergeCell ref="F108:G108"/>
    <mergeCell ref="H108:I108"/>
    <mergeCell ref="A109:B109"/>
    <mergeCell ref="A103:I103"/>
    <mergeCell ref="A104:I104"/>
    <mergeCell ref="A105:I105"/>
    <mergeCell ref="A106:B106"/>
    <mergeCell ref="D106:E106"/>
    <mergeCell ref="F106:G106"/>
    <mergeCell ref="D109:E109"/>
    <mergeCell ref="F109:G109"/>
    <mergeCell ref="H109:I109"/>
    <mergeCell ref="A110:B110"/>
    <mergeCell ref="D110:E110"/>
    <mergeCell ref="F110:G110"/>
    <mergeCell ref="H110:I110"/>
    <mergeCell ref="A107:B107"/>
    <mergeCell ref="D107:E107"/>
    <mergeCell ref="F107:G107"/>
    <mergeCell ref="H107:I107"/>
    <mergeCell ref="A113:B113"/>
    <mergeCell ref="D113:E113"/>
    <mergeCell ref="F113:G113"/>
    <mergeCell ref="H113:I113"/>
    <mergeCell ref="A114:B114"/>
    <mergeCell ref="D114:E114"/>
    <mergeCell ref="F114:G114"/>
    <mergeCell ref="H114:I114"/>
    <mergeCell ref="A111:B111"/>
    <mergeCell ref="D111:E111"/>
    <mergeCell ref="F111:G111"/>
    <mergeCell ref="H111:I111"/>
    <mergeCell ref="A112:B112"/>
    <mergeCell ref="D112:E112"/>
    <mergeCell ref="F112:G112"/>
    <mergeCell ref="H112:I112"/>
    <mergeCell ref="A117:B117"/>
    <mergeCell ref="D117:E117"/>
    <mergeCell ref="F117:G117"/>
    <mergeCell ref="H117:I117"/>
    <mergeCell ref="A118:B118"/>
    <mergeCell ref="D118:E118"/>
    <mergeCell ref="F118:G118"/>
    <mergeCell ref="H118:I118"/>
    <mergeCell ref="A115:B115"/>
    <mergeCell ref="D115:E115"/>
    <mergeCell ref="F115:G115"/>
    <mergeCell ref="H115:I115"/>
    <mergeCell ref="A116:B116"/>
    <mergeCell ref="D116:E116"/>
    <mergeCell ref="F116:G116"/>
    <mergeCell ref="H116:I116"/>
    <mergeCell ref="A121:B121"/>
    <mergeCell ref="D121:E121"/>
    <mergeCell ref="F121:G121"/>
    <mergeCell ref="H121:I121"/>
    <mergeCell ref="A122:B122"/>
    <mergeCell ref="D122:E122"/>
    <mergeCell ref="F122:G122"/>
    <mergeCell ref="H122:I122"/>
    <mergeCell ref="A119:B119"/>
    <mergeCell ref="D119:E119"/>
    <mergeCell ref="F119:G119"/>
    <mergeCell ref="H119:I119"/>
    <mergeCell ref="A120:B120"/>
    <mergeCell ref="D120:E120"/>
    <mergeCell ref="F120:G120"/>
    <mergeCell ref="H120:I120"/>
    <mergeCell ref="A125:B125"/>
    <mergeCell ref="D125:E125"/>
    <mergeCell ref="F125:G125"/>
    <mergeCell ref="H125:I125"/>
    <mergeCell ref="A126:B126"/>
    <mergeCell ref="D126:E126"/>
    <mergeCell ref="F126:G126"/>
    <mergeCell ref="H126:I126"/>
    <mergeCell ref="A123:B123"/>
    <mergeCell ref="D123:E123"/>
    <mergeCell ref="F123:G123"/>
    <mergeCell ref="H123:I123"/>
    <mergeCell ref="A124:B124"/>
    <mergeCell ref="D124:E124"/>
    <mergeCell ref="F124:G124"/>
    <mergeCell ref="H124:I124"/>
    <mergeCell ref="A131:C131"/>
    <mergeCell ref="D131:E131"/>
    <mergeCell ref="F131:G131"/>
    <mergeCell ref="H131:I131"/>
    <mergeCell ref="A132:C132"/>
    <mergeCell ref="D132:E132"/>
    <mergeCell ref="F132:G132"/>
    <mergeCell ref="H132:I132"/>
    <mergeCell ref="A127:E127"/>
    <mergeCell ref="F127:G127"/>
    <mergeCell ref="H127:I127"/>
    <mergeCell ref="A128:I128"/>
    <mergeCell ref="A129:I129"/>
    <mergeCell ref="A130:I130"/>
    <mergeCell ref="J132:J137"/>
    <mergeCell ref="A133:C133"/>
    <mergeCell ref="D133:E133"/>
    <mergeCell ref="F133:G133"/>
    <mergeCell ref="H133:I133"/>
    <mergeCell ref="A134:C134"/>
    <mergeCell ref="D134:E134"/>
    <mergeCell ref="F134:G134"/>
    <mergeCell ref="H134:I134"/>
    <mergeCell ref="A135:C135"/>
    <mergeCell ref="A137:C137"/>
    <mergeCell ref="D137:E137"/>
    <mergeCell ref="F137:G137"/>
    <mergeCell ref="H137:I137"/>
    <mergeCell ref="A138:C138"/>
    <mergeCell ref="D138:E138"/>
    <mergeCell ref="F138:G138"/>
    <mergeCell ref="H138:I138"/>
    <mergeCell ref="D135:E135"/>
    <mergeCell ref="F135:G135"/>
    <mergeCell ref="H135:I135"/>
    <mergeCell ref="A136:C136"/>
    <mergeCell ref="D136:E136"/>
    <mergeCell ref="F136:G136"/>
    <mergeCell ref="H136:I136"/>
    <mergeCell ref="A139:I139"/>
    <mergeCell ref="A140:C140"/>
    <mergeCell ref="D140:E140"/>
    <mergeCell ref="F140:G140"/>
    <mergeCell ref="H140:I140"/>
    <mergeCell ref="A141:C141"/>
    <mergeCell ref="D141:E141"/>
    <mergeCell ref="F141:G141"/>
    <mergeCell ref="H141:I141"/>
    <mergeCell ref="J141:J146"/>
    <mergeCell ref="A142:C142"/>
    <mergeCell ref="D142:E142"/>
    <mergeCell ref="F142:G142"/>
    <mergeCell ref="H142:I142"/>
    <mergeCell ref="A143:C143"/>
    <mergeCell ref="D143:E143"/>
    <mergeCell ref="F143:G143"/>
    <mergeCell ref="H143:I143"/>
    <mergeCell ref="A144:C144"/>
    <mergeCell ref="A146:C146"/>
    <mergeCell ref="D146:E146"/>
    <mergeCell ref="F146:G146"/>
    <mergeCell ref="H146:I146"/>
    <mergeCell ref="A147:C147"/>
    <mergeCell ref="D147:E147"/>
    <mergeCell ref="F147:G147"/>
    <mergeCell ref="H147:I147"/>
    <mergeCell ref="D144:E144"/>
    <mergeCell ref="F144:G144"/>
    <mergeCell ref="H144:I144"/>
    <mergeCell ref="A145:C145"/>
    <mergeCell ref="D145:E145"/>
    <mergeCell ref="F145:G145"/>
    <mergeCell ref="H145:I145"/>
    <mergeCell ref="A151:C151"/>
    <mergeCell ref="D151:E151"/>
    <mergeCell ref="F151:G151"/>
    <mergeCell ref="H151:I151"/>
    <mergeCell ref="A152:C152"/>
    <mergeCell ref="D152:E152"/>
    <mergeCell ref="F152:G152"/>
    <mergeCell ref="H152:I152"/>
    <mergeCell ref="A148:I148"/>
    <mergeCell ref="A149:C149"/>
    <mergeCell ref="D149:E149"/>
    <mergeCell ref="F149:G149"/>
    <mergeCell ref="H149:I149"/>
    <mergeCell ref="A150:I150"/>
    <mergeCell ref="J152:J163"/>
    <mergeCell ref="A153:C153"/>
    <mergeCell ref="D153:E153"/>
    <mergeCell ref="F153:G153"/>
    <mergeCell ref="H153:I153"/>
    <mergeCell ref="A154:C154"/>
    <mergeCell ref="D154:E154"/>
    <mergeCell ref="F154:G154"/>
    <mergeCell ref="H154:I154"/>
    <mergeCell ref="A155:C155"/>
    <mergeCell ref="A157:C157"/>
    <mergeCell ref="D157:E157"/>
    <mergeCell ref="F157:G157"/>
    <mergeCell ref="H157:I157"/>
    <mergeCell ref="A158:C158"/>
    <mergeCell ref="D158:E158"/>
    <mergeCell ref="F158:G158"/>
    <mergeCell ref="H158:I158"/>
    <mergeCell ref="D155:E155"/>
    <mergeCell ref="F155:G155"/>
    <mergeCell ref="H155:I155"/>
    <mergeCell ref="A156:C156"/>
    <mergeCell ref="D156:E156"/>
    <mergeCell ref="F156:G156"/>
    <mergeCell ref="H156:I156"/>
    <mergeCell ref="A161:C161"/>
    <mergeCell ref="D161:E161"/>
    <mergeCell ref="F161:G161"/>
    <mergeCell ref="H161:I161"/>
    <mergeCell ref="A162:C162"/>
    <mergeCell ref="D162:E162"/>
    <mergeCell ref="F162:G162"/>
    <mergeCell ref="H162:I162"/>
    <mergeCell ref="A159:C159"/>
    <mergeCell ref="D159:E159"/>
    <mergeCell ref="F159:G159"/>
    <mergeCell ref="H159:I159"/>
    <mergeCell ref="A160:C160"/>
    <mergeCell ref="D160:E160"/>
    <mergeCell ref="F160:G160"/>
    <mergeCell ref="H160:I160"/>
    <mergeCell ref="A165:I165"/>
    <mergeCell ref="A166:C166"/>
    <mergeCell ref="D166:E166"/>
    <mergeCell ref="F166:G166"/>
    <mergeCell ref="H166:I166"/>
    <mergeCell ref="A167:I167"/>
    <mergeCell ref="A163:C163"/>
    <mergeCell ref="D163:E163"/>
    <mergeCell ref="F163:G163"/>
    <mergeCell ref="H163:I163"/>
    <mergeCell ref="A164:C164"/>
    <mergeCell ref="D164:E164"/>
    <mergeCell ref="F164:G164"/>
    <mergeCell ref="H164:I164"/>
    <mergeCell ref="A171:C171"/>
    <mergeCell ref="D171:E171"/>
    <mergeCell ref="F171:G171"/>
    <mergeCell ref="H171:I171"/>
    <mergeCell ref="A172:C172"/>
    <mergeCell ref="D172:E172"/>
    <mergeCell ref="F172:G172"/>
    <mergeCell ref="H172:I172"/>
    <mergeCell ref="A168:C168"/>
    <mergeCell ref="D168:E168"/>
    <mergeCell ref="F168:G168"/>
    <mergeCell ref="H168:I168"/>
    <mergeCell ref="A169:I169"/>
    <mergeCell ref="A170:C170"/>
    <mergeCell ref="D170:E170"/>
    <mergeCell ref="F170:G170"/>
    <mergeCell ref="H170:I170"/>
  </mergeCells>
  <dataValidations count="1">
    <dataValidation type="list" allowBlank="1" showInputMessage="1" showErrorMessage="1" sqref="I3" xr:uid="{08188616-102E-4EAB-874C-318AEC7D88ED}">
      <formula1>"Y,N"</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_______________________________&amp;R&amp;"Arial Nova Cond,Regular"&amp;1#&amp;10&amp;K000000Confidential
Page &amp;P of &amp;N</oddFooter>
  </headerFooter>
  <rowBreaks count="6" manualBreakCount="6">
    <brk id="29" max="8" man="1"/>
    <brk id="54" max="16383" man="1"/>
    <brk id="78" max="16383" man="1"/>
    <brk id="103" max="16383" man="1"/>
    <brk id="128" max="16383" man="1"/>
    <brk id="1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0CD1-05D4-4A94-85DA-247C0BD24BF8}">
  <sheetPr codeName="Sheet6">
    <pageSetUpPr fitToPage="1"/>
  </sheetPr>
  <dimension ref="A1:I6"/>
  <sheetViews>
    <sheetView zoomScaleNormal="100" workbookViewId="0">
      <pane ySplit="2" topLeftCell="A4" activePane="bottomLeft" state="frozen"/>
      <selection pane="bottomLeft" activeCell="A7" sqref="A7"/>
    </sheetView>
  </sheetViews>
  <sheetFormatPr defaultColWidth="8.85546875" defaultRowHeight="14.25" x14ac:dyDescent="0.25"/>
  <cols>
    <col min="1" max="1" width="25.7109375" style="12" customWidth="1"/>
    <col min="2" max="2" width="19.7109375" style="13" customWidth="1"/>
    <col min="3" max="3" width="26.28515625" style="13" customWidth="1"/>
    <col min="4" max="6" width="14.140625" style="14" customWidth="1"/>
    <col min="7" max="7" width="14.140625" style="22" customWidth="1"/>
    <col min="8" max="8" width="26.5703125" style="13" customWidth="1"/>
    <col min="9" max="9" width="21.85546875" style="13" customWidth="1"/>
    <col min="10" max="16384" width="8.85546875" style="4"/>
  </cols>
  <sheetData>
    <row r="1" spans="1:9" ht="45" customHeight="1" x14ac:dyDescent="0.25">
      <c r="A1" s="123" t="str">
        <f>"List of References for Bidder "&amp;CHAR(10)&amp;Summary!E2</f>
        <v xml:space="preserve">List of References for Bidder 
</v>
      </c>
      <c r="B1" s="123"/>
      <c r="C1" s="123"/>
      <c r="D1" s="123"/>
      <c r="E1" s="123"/>
      <c r="F1" s="123"/>
      <c r="G1" s="123"/>
      <c r="H1" s="123"/>
      <c r="I1" s="123"/>
    </row>
    <row r="2" spans="1:9" s="9" customFormat="1" ht="40.15" customHeight="1" x14ac:dyDescent="0.25">
      <c r="A2" s="18" t="s">
        <v>236</v>
      </c>
      <c r="B2" s="18" t="s">
        <v>237</v>
      </c>
      <c r="C2" s="18" t="s">
        <v>242</v>
      </c>
      <c r="D2" s="18" t="s">
        <v>243</v>
      </c>
      <c r="E2" s="18" t="s">
        <v>239</v>
      </c>
      <c r="F2" s="18" t="s">
        <v>238</v>
      </c>
      <c r="G2" s="18" t="s">
        <v>283</v>
      </c>
      <c r="H2" s="18" t="s">
        <v>240</v>
      </c>
      <c r="I2" s="18" t="s">
        <v>241</v>
      </c>
    </row>
    <row r="3" spans="1:9" ht="156" x14ac:dyDescent="0.25">
      <c r="A3" s="47" t="s">
        <v>335</v>
      </c>
      <c r="B3" s="47" t="s">
        <v>336</v>
      </c>
      <c r="C3" s="47" t="s">
        <v>337</v>
      </c>
      <c r="D3" s="47" t="s">
        <v>338</v>
      </c>
      <c r="E3" s="47" t="s">
        <v>339</v>
      </c>
      <c r="F3" s="47" t="s">
        <v>340</v>
      </c>
      <c r="G3" s="47" t="s">
        <v>341</v>
      </c>
      <c r="H3" s="47" t="s">
        <v>342</v>
      </c>
      <c r="I3" s="47" t="s">
        <v>343</v>
      </c>
    </row>
    <row r="4" spans="1:9" ht="51" x14ac:dyDescent="0.25">
      <c r="A4" s="15" t="s">
        <v>244</v>
      </c>
      <c r="B4" s="16" t="s">
        <v>247</v>
      </c>
      <c r="C4" s="16" t="s">
        <v>250</v>
      </c>
      <c r="D4" s="17" t="s">
        <v>253</v>
      </c>
      <c r="E4" s="17">
        <v>44942</v>
      </c>
      <c r="F4" s="17" t="s">
        <v>253</v>
      </c>
      <c r="G4" s="21">
        <v>6000000</v>
      </c>
      <c r="H4" s="16" t="s">
        <v>255</v>
      </c>
      <c r="I4" s="16" t="s">
        <v>254</v>
      </c>
    </row>
    <row r="5" spans="1:9" ht="52.9" customHeight="1" x14ac:dyDescent="0.25">
      <c r="A5" s="15" t="s">
        <v>245</v>
      </c>
      <c r="B5" s="16" t="s">
        <v>248</v>
      </c>
      <c r="C5" s="16" t="s">
        <v>251</v>
      </c>
      <c r="D5" s="17">
        <v>37802</v>
      </c>
      <c r="E5" s="17">
        <v>37378</v>
      </c>
      <c r="F5" s="17">
        <v>37771</v>
      </c>
      <c r="G5" s="21">
        <v>3000000</v>
      </c>
      <c r="H5" s="16" t="s">
        <v>257</v>
      </c>
      <c r="I5" s="16" t="s">
        <v>254</v>
      </c>
    </row>
    <row r="6" spans="1:9" ht="63.75" x14ac:dyDescent="0.25">
      <c r="A6" s="15" t="s">
        <v>246</v>
      </c>
      <c r="B6" s="16" t="s">
        <v>249</v>
      </c>
      <c r="C6" s="16" t="s">
        <v>252</v>
      </c>
      <c r="D6" s="17">
        <v>36861</v>
      </c>
      <c r="E6" s="17">
        <v>32894</v>
      </c>
      <c r="F6" s="17">
        <v>36829</v>
      </c>
      <c r="G6" s="21">
        <v>1000000</v>
      </c>
      <c r="H6" s="16" t="s">
        <v>256</v>
      </c>
      <c r="I6" s="16" t="s">
        <v>254</v>
      </c>
    </row>
  </sheetData>
  <sheetProtection algorithmName="SHA-512" hashValue="JL5b4G6yD83f8wYDlRXvp57GUjlZgs6ypDFcvof4XD2RKi4nRsWzJAu/Thu+HC/mT7KM3t7mqtf5ajmzY2sfpQ==" saltValue="bJDIreSduoxf2oUGfXVM6Q==" spinCount="100000" sheet="1" objects="1" scenarios="1" selectLockedCells="1"/>
  <mergeCells count="1">
    <mergeCell ref="A1:I1"/>
  </mergeCells>
  <dataValidations count="1">
    <dataValidation type="list" allowBlank="1" showInputMessage="1" showErrorMessage="1" errorTitle="Use the Drop Down List" error="Use the Drop Down List" promptTitle="Function" prompt="Select the nature of the function for this reference." sqref="A4:A1048576" xr:uid="{E30C5189-03F5-41C3-8D04-9FA27C7FBD84}">
      <formula1>"Developer,Operator, Developer and Operator"</formula1>
    </dataValidation>
  </dataValidations>
  <printOptions gridLines="1"/>
  <pageMargins left="0.23622047244094491" right="0.23622047244094491" top="0.74803149606299213" bottom="0.74803149606299213" header="0.31496062992125984" footer="0.31496062992125984"/>
  <pageSetup paperSize="9" scale="81" fitToHeight="0" orientation="landscape" r:id="rId1"/>
  <headerFooter>
    <oddFooter>&amp;L&amp;"Arial Nova Cond,Regular"Bidders Stamp or Initial: _______________________________&amp;R&amp;"Arial Nova Cond,Regular"Confidential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EE6B-89F2-4473-8857-5E5C323055FD}">
  <sheetPr codeName="Sheet7">
    <pageSetUpPr fitToPage="1"/>
  </sheetPr>
  <dimension ref="A1:D106"/>
  <sheetViews>
    <sheetView workbookViewId="0">
      <pane ySplit="1" topLeftCell="A2" activePane="bottomLeft" state="frozen"/>
      <selection pane="bottomLeft" activeCell="A4" sqref="A4"/>
    </sheetView>
  </sheetViews>
  <sheetFormatPr defaultColWidth="8.85546875" defaultRowHeight="14.25" x14ac:dyDescent="0.2"/>
  <cols>
    <col min="1" max="1" width="46.7109375" style="1" customWidth="1"/>
    <col min="2" max="4" width="17.85546875" style="2" customWidth="1"/>
    <col min="5" max="16384" width="8.85546875" style="1"/>
  </cols>
  <sheetData>
    <row r="1" spans="1:4" s="4" customFormat="1" ht="27.6" customHeight="1" x14ac:dyDescent="0.2">
      <c r="A1" s="7" t="s">
        <v>135</v>
      </c>
      <c r="B1" s="8" t="s">
        <v>133</v>
      </c>
      <c r="C1" s="8" t="s">
        <v>123</v>
      </c>
      <c r="D1" s="8" t="s">
        <v>124</v>
      </c>
    </row>
    <row r="2" spans="1:4" x14ac:dyDescent="0.2">
      <c r="A2" s="9" t="s">
        <v>165</v>
      </c>
      <c r="B2" s="6" t="s">
        <v>125</v>
      </c>
      <c r="C2" s="6"/>
      <c r="D2" s="6"/>
    </row>
    <row r="3" spans="1:4" x14ac:dyDescent="0.2">
      <c r="A3" s="9" t="s">
        <v>126</v>
      </c>
      <c r="B3" s="3" t="s">
        <v>125</v>
      </c>
      <c r="C3" s="3" t="s">
        <v>125</v>
      </c>
      <c r="D3" s="3" t="s">
        <v>125</v>
      </c>
    </row>
    <row r="4" spans="1:4" x14ac:dyDescent="0.2">
      <c r="A4" s="9" t="s">
        <v>232</v>
      </c>
      <c r="B4" s="3" t="s">
        <v>125</v>
      </c>
      <c r="C4" s="3"/>
      <c r="D4" s="3"/>
    </row>
    <row r="5" spans="1:4" ht="28.5" x14ac:dyDescent="0.2">
      <c r="A5" s="9" t="s">
        <v>226</v>
      </c>
      <c r="B5" s="3" t="s">
        <v>125</v>
      </c>
      <c r="C5" s="3"/>
      <c r="D5" s="3"/>
    </row>
    <row r="6" spans="1:4" x14ac:dyDescent="0.2">
      <c r="A6" s="9" t="s">
        <v>229</v>
      </c>
      <c r="B6" s="3" t="s">
        <v>125</v>
      </c>
      <c r="C6" s="3"/>
      <c r="D6" s="3"/>
    </row>
    <row r="7" spans="1:4" x14ac:dyDescent="0.2">
      <c r="A7" s="9" t="s">
        <v>222</v>
      </c>
      <c r="B7" s="3" t="s">
        <v>125</v>
      </c>
      <c r="C7" s="3" t="s">
        <v>125</v>
      </c>
      <c r="D7" s="3"/>
    </row>
    <row r="8" spans="1:4" x14ac:dyDescent="0.2">
      <c r="A8" s="9" t="s">
        <v>230</v>
      </c>
      <c r="B8" s="3"/>
      <c r="C8" s="3"/>
      <c r="D8" s="3" t="s">
        <v>125</v>
      </c>
    </row>
    <row r="9" spans="1:4" x14ac:dyDescent="0.2">
      <c r="A9" s="9" t="s">
        <v>223</v>
      </c>
      <c r="B9" s="3"/>
      <c r="C9" s="3"/>
      <c r="D9" s="3" t="s">
        <v>125</v>
      </c>
    </row>
    <row r="10" spans="1:4" ht="28.5" x14ac:dyDescent="0.2">
      <c r="A10" s="9" t="s">
        <v>148</v>
      </c>
      <c r="B10" s="3" t="s">
        <v>125</v>
      </c>
      <c r="C10" s="3" t="s">
        <v>125</v>
      </c>
      <c r="D10" s="3" t="s">
        <v>125</v>
      </c>
    </row>
    <row r="11" spans="1:4" x14ac:dyDescent="0.2">
      <c r="A11" s="9" t="s">
        <v>147</v>
      </c>
      <c r="B11" s="3"/>
      <c r="C11" s="3" t="s">
        <v>125</v>
      </c>
      <c r="D11" s="3" t="s">
        <v>125</v>
      </c>
    </row>
    <row r="12" spans="1:4" x14ac:dyDescent="0.2">
      <c r="A12" s="9" t="s">
        <v>231</v>
      </c>
      <c r="B12" s="3"/>
      <c r="C12" s="3" t="s">
        <v>125</v>
      </c>
      <c r="D12" s="3"/>
    </row>
    <row r="13" spans="1:4" x14ac:dyDescent="0.2">
      <c r="A13" s="9" t="s">
        <v>224</v>
      </c>
      <c r="B13" s="3" t="s">
        <v>125</v>
      </c>
      <c r="C13" s="3"/>
      <c r="D13" s="3"/>
    </row>
    <row r="14" spans="1:4" x14ac:dyDescent="0.2">
      <c r="A14" s="9" t="s">
        <v>227</v>
      </c>
      <c r="B14" s="3" t="s">
        <v>125</v>
      </c>
      <c r="C14" s="3"/>
      <c r="D14" s="3"/>
    </row>
    <row r="15" spans="1:4" x14ac:dyDescent="0.2">
      <c r="A15" s="9" t="s">
        <v>168</v>
      </c>
      <c r="B15" s="3" t="s">
        <v>125</v>
      </c>
      <c r="C15" s="3" t="s">
        <v>125</v>
      </c>
      <c r="D15" s="3" t="s">
        <v>125</v>
      </c>
    </row>
    <row r="16" spans="1:4" x14ac:dyDescent="0.2">
      <c r="A16" s="9" t="s">
        <v>146</v>
      </c>
      <c r="B16" s="3"/>
      <c r="C16" s="3" t="s">
        <v>125</v>
      </c>
      <c r="D16" s="3" t="s">
        <v>125</v>
      </c>
    </row>
    <row r="17" spans="1:4" x14ac:dyDescent="0.2">
      <c r="A17" s="9" t="s">
        <v>163</v>
      </c>
      <c r="B17" s="3"/>
      <c r="C17" s="3"/>
      <c r="D17" s="3" t="s">
        <v>125</v>
      </c>
    </row>
    <row r="18" spans="1:4" x14ac:dyDescent="0.2">
      <c r="A18" s="9" t="s">
        <v>221</v>
      </c>
      <c r="B18" s="3"/>
      <c r="C18" s="3"/>
      <c r="D18" s="3" t="s">
        <v>125</v>
      </c>
    </row>
    <row r="19" spans="1:4" x14ac:dyDescent="0.2">
      <c r="A19" s="9" t="s">
        <v>164</v>
      </c>
      <c r="B19" s="3"/>
      <c r="C19" s="3"/>
      <c r="D19" s="3" t="s">
        <v>125</v>
      </c>
    </row>
    <row r="20" spans="1:4" x14ac:dyDescent="0.2">
      <c r="A20" s="9" t="s">
        <v>166</v>
      </c>
      <c r="B20" s="3"/>
      <c r="C20" s="3"/>
      <c r="D20" s="3" t="s">
        <v>125</v>
      </c>
    </row>
    <row r="21" spans="1:4" x14ac:dyDescent="0.2">
      <c r="A21" s="9" t="s">
        <v>228</v>
      </c>
      <c r="B21" s="3"/>
      <c r="C21" s="3"/>
      <c r="D21" s="3" t="s">
        <v>125</v>
      </c>
    </row>
    <row r="22" spans="1:4" x14ac:dyDescent="0.2">
      <c r="A22" s="9" t="s">
        <v>225</v>
      </c>
      <c r="B22" s="3"/>
      <c r="C22" s="3" t="s">
        <v>125</v>
      </c>
      <c r="D22" s="3"/>
    </row>
    <row r="23" spans="1:4" x14ac:dyDescent="0.2">
      <c r="A23" s="9" t="s">
        <v>144</v>
      </c>
      <c r="B23" s="3"/>
      <c r="C23" s="3" t="s">
        <v>125</v>
      </c>
      <c r="D23" s="3"/>
    </row>
    <row r="24" spans="1:4" x14ac:dyDescent="0.2">
      <c r="A24" s="9" t="s">
        <v>128</v>
      </c>
      <c r="B24" s="3"/>
      <c r="C24" s="3" t="s">
        <v>125</v>
      </c>
      <c r="D24" s="3"/>
    </row>
    <row r="25" spans="1:4" x14ac:dyDescent="0.2">
      <c r="A25" s="9" t="s">
        <v>149</v>
      </c>
      <c r="B25" s="3"/>
      <c r="C25" s="3" t="s">
        <v>125</v>
      </c>
      <c r="D25" s="3"/>
    </row>
    <row r="26" spans="1:4" x14ac:dyDescent="0.2">
      <c r="A26" s="9" t="s">
        <v>167</v>
      </c>
      <c r="B26" s="3"/>
      <c r="C26" s="3" t="s">
        <v>125</v>
      </c>
      <c r="D26" s="3"/>
    </row>
    <row r="27" spans="1:4" x14ac:dyDescent="0.2">
      <c r="A27" s="9" t="s">
        <v>145</v>
      </c>
      <c r="B27" s="3"/>
      <c r="C27" s="3" t="s">
        <v>125</v>
      </c>
      <c r="D27" s="3"/>
    </row>
    <row r="28" spans="1:4" x14ac:dyDescent="0.2">
      <c r="A28" s="9" t="s">
        <v>127</v>
      </c>
      <c r="B28" s="3"/>
      <c r="C28" s="3" t="s">
        <v>125</v>
      </c>
      <c r="D28" s="3"/>
    </row>
    <row r="29" spans="1:4" x14ac:dyDescent="0.2">
      <c r="A29" s="124" t="s">
        <v>176</v>
      </c>
      <c r="B29" s="124"/>
      <c r="C29" s="124"/>
      <c r="D29" s="125"/>
    </row>
    <row r="30" spans="1:4" x14ac:dyDescent="0.2">
      <c r="A30" s="5" t="s">
        <v>129</v>
      </c>
      <c r="B30" s="3" t="s">
        <v>125</v>
      </c>
      <c r="C30" s="3"/>
      <c r="D30" s="3"/>
    </row>
    <row r="31" spans="1:4" x14ac:dyDescent="0.2">
      <c r="A31" s="5" t="s">
        <v>134</v>
      </c>
      <c r="B31" s="3" t="s">
        <v>125</v>
      </c>
      <c r="C31" s="3"/>
      <c r="D31" s="3"/>
    </row>
    <row r="32" spans="1:4" x14ac:dyDescent="0.2">
      <c r="A32" s="5" t="s">
        <v>138</v>
      </c>
      <c r="B32" s="3" t="s">
        <v>125</v>
      </c>
      <c r="C32" s="3"/>
      <c r="D32" s="3"/>
    </row>
    <row r="33" spans="1:4" x14ac:dyDescent="0.2">
      <c r="A33" s="5" t="s">
        <v>139</v>
      </c>
      <c r="B33" s="3" t="s">
        <v>125</v>
      </c>
      <c r="C33" s="3"/>
      <c r="D33" s="3"/>
    </row>
    <row r="34" spans="1:4" x14ac:dyDescent="0.2">
      <c r="A34" s="5" t="s">
        <v>143</v>
      </c>
      <c r="B34" s="3" t="s">
        <v>125</v>
      </c>
      <c r="C34" s="3"/>
      <c r="D34" s="3"/>
    </row>
    <row r="35" spans="1:4" x14ac:dyDescent="0.2">
      <c r="A35" s="5" t="s">
        <v>136</v>
      </c>
      <c r="B35" s="3" t="s">
        <v>125</v>
      </c>
      <c r="C35" s="3"/>
      <c r="D35" s="3"/>
    </row>
    <row r="36" spans="1:4" x14ac:dyDescent="0.2">
      <c r="A36" s="5" t="s">
        <v>132</v>
      </c>
      <c r="B36" s="3" t="s">
        <v>125</v>
      </c>
      <c r="C36" s="3"/>
      <c r="D36" s="3"/>
    </row>
    <row r="37" spans="1:4" x14ac:dyDescent="0.2">
      <c r="A37" s="5" t="s">
        <v>130</v>
      </c>
      <c r="B37" s="3" t="s">
        <v>125</v>
      </c>
      <c r="C37" s="3"/>
      <c r="D37" s="3"/>
    </row>
    <row r="38" spans="1:4" x14ac:dyDescent="0.2">
      <c r="A38" s="5" t="s">
        <v>137</v>
      </c>
      <c r="B38" s="3" t="s">
        <v>125</v>
      </c>
      <c r="C38" s="3" t="s">
        <v>125</v>
      </c>
      <c r="D38" s="3"/>
    </row>
    <row r="39" spans="1:4" x14ac:dyDescent="0.2">
      <c r="A39" s="5" t="s">
        <v>140</v>
      </c>
      <c r="B39" s="3" t="s">
        <v>125</v>
      </c>
      <c r="C39" s="3" t="s">
        <v>125</v>
      </c>
      <c r="D39" s="3"/>
    </row>
    <row r="40" spans="1:4" x14ac:dyDescent="0.2">
      <c r="A40" s="5" t="s">
        <v>141</v>
      </c>
      <c r="B40" s="3" t="s">
        <v>125</v>
      </c>
      <c r="C40" s="3"/>
      <c r="D40" s="3"/>
    </row>
    <row r="41" spans="1:4" x14ac:dyDescent="0.2">
      <c r="A41" s="5" t="s">
        <v>142</v>
      </c>
      <c r="B41" s="3" t="s">
        <v>125</v>
      </c>
      <c r="C41" s="3"/>
      <c r="D41" s="3"/>
    </row>
    <row r="42" spans="1:4" x14ac:dyDescent="0.2">
      <c r="A42" s="5" t="s">
        <v>131</v>
      </c>
      <c r="B42" s="3" t="s">
        <v>125</v>
      </c>
      <c r="C42" s="3"/>
      <c r="D42" s="3"/>
    </row>
    <row r="43" spans="1:4" x14ac:dyDescent="0.2">
      <c r="A43" s="126" t="s">
        <v>175</v>
      </c>
      <c r="B43" s="126"/>
      <c r="C43" s="126"/>
      <c r="D43" s="127"/>
    </row>
    <row r="44" spans="1:4" x14ac:dyDescent="0.2">
      <c r="A44" s="10" t="s">
        <v>150</v>
      </c>
      <c r="B44" s="3" t="s">
        <v>125</v>
      </c>
      <c r="C44" s="3"/>
      <c r="D44" s="3"/>
    </row>
    <row r="45" spans="1:4" ht="28.5" x14ac:dyDescent="0.2">
      <c r="A45" s="10" t="s">
        <v>162</v>
      </c>
      <c r="B45" s="3" t="s">
        <v>125</v>
      </c>
      <c r="C45" s="3"/>
      <c r="D45" s="3"/>
    </row>
    <row r="46" spans="1:4" ht="28.5" x14ac:dyDescent="0.2">
      <c r="A46" s="10" t="s">
        <v>154</v>
      </c>
      <c r="B46" s="3" t="s">
        <v>125</v>
      </c>
      <c r="C46" s="3"/>
      <c r="D46" s="3"/>
    </row>
    <row r="47" spans="1:4" x14ac:dyDescent="0.2">
      <c r="A47" s="10" t="s">
        <v>153</v>
      </c>
      <c r="B47" s="3" t="s">
        <v>125</v>
      </c>
      <c r="C47" s="3"/>
      <c r="D47" s="3"/>
    </row>
    <row r="48" spans="1:4" ht="28.5" x14ac:dyDescent="0.2">
      <c r="A48" s="10" t="s">
        <v>155</v>
      </c>
      <c r="B48" s="3" t="s">
        <v>125</v>
      </c>
      <c r="C48" s="3"/>
      <c r="D48" s="3"/>
    </row>
    <row r="49" spans="1:4" x14ac:dyDescent="0.2">
      <c r="A49" s="10" t="s">
        <v>159</v>
      </c>
      <c r="B49" s="3" t="s">
        <v>125</v>
      </c>
      <c r="C49" s="3"/>
      <c r="D49" s="3"/>
    </row>
    <row r="50" spans="1:4" x14ac:dyDescent="0.2">
      <c r="A50" s="10" t="s">
        <v>160</v>
      </c>
      <c r="B50" s="3" t="s">
        <v>125</v>
      </c>
      <c r="C50" s="3"/>
      <c r="D50" s="3"/>
    </row>
    <row r="51" spans="1:4" x14ac:dyDescent="0.2">
      <c r="A51" s="10" t="s">
        <v>161</v>
      </c>
      <c r="B51" s="3" t="s">
        <v>125</v>
      </c>
      <c r="C51" s="3"/>
      <c r="D51" s="3"/>
    </row>
    <row r="52" spans="1:4" ht="28.5" x14ac:dyDescent="0.2">
      <c r="A52" s="10" t="s">
        <v>156</v>
      </c>
      <c r="B52" s="3" t="s">
        <v>125</v>
      </c>
      <c r="C52" s="3"/>
      <c r="D52" s="3"/>
    </row>
    <row r="53" spans="1:4" ht="28.5" x14ac:dyDescent="0.2">
      <c r="A53" s="10" t="s">
        <v>157</v>
      </c>
      <c r="B53" s="3" t="s">
        <v>125</v>
      </c>
      <c r="C53" s="3"/>
      <c r="D53" s="3"/>
    </row>
    <row r="54" spans="1:4" ht="28.5" x14ac:dyDescent="0.2">
      <c r="A54" s="10" t="s">
        <v>158</v>
      </c>
      <c r="B54" s="3" t="s">
        <v>125</v>
      </c>
      <c r="C54" s="3"/>
      <c r="D54" s="3"/>
    </row>
    <row r="55" spans="1:4" x14ac:dyDescent="0.2">
      <c r="A55" s="10" t="s">
        <v>152</v>
      </c>
      <c r="B55" s="3" t="s">
        <v>125</v>
      </c>
      <c r="C55" s="3"/>
      <c r="D55" s="3"/>
    </row>
    <row r="56" spans="1:4" x14ac:dyDescent="0.2">
      <c r="A56" s="10" t="s">
        <v>151</v>
      </c>
      <c r="B56" s="3" t="s">
        <v>125</v>
      </c>
      <c r="C56" s="3"/>
      <c r="D56" s="3"/>
    </row>
    <row r="57" spans="1:4" x14ac:dyDescent="0.2">
      <c r="A57" s="126" t="s">
        <v>174</v>
      </c>
      <c r="B57" s="126"/>
      <c r="C57" s="126"/>
      <c r="D57" s="127"/>
    </row>
    <row r="58" spans="1:4" x14ac:dyDescent="0.2">
      <c r="A58" s="5" t="s">
        <v>169</v>
      </c>
      <c r="B58" s="3"/>
      <c r="C58" s="3"/>
      <c r="D58" s="3" t="s">
        <v>125</v>
      </c>
    </row>
    <row r="59" spans="1:4" x14ac:dyDescent="0.2">
      <c r="A59" s="5" t="s">
        <v>173</v>
      </c>
      <c r="B59" s="3"/>
      <c r="C59" s="3"/>
      <c r="D59" s="3" t="s">
        <v>125</v>
      </c>
    </row>
    <row r="60" spans="1:4" x14ac:dyDescent="0.2">
      <c r="A60" s="5" t="s">
        <v>170</v>
      </c>
      <c r="B60" s="3"/>
      <c r="C60" s="3"/>
      <c r="D60" s="3" t="s">
        <v>125</v>
      </c>
    </row>
    <row r="61" spans="1:4" x14ac:dyDescent="0.2">
      <c r="A61" s="5" t="s">
        <v>171</v>
      </c>
      <c r="B61" s="3"/>
      <c r="C61" s="3"/>
      <c r="D61" s="3" t="s">
        <v>125</v>
      </c>
    </row>
    <row r="62" spans="1:4" x14ac:dyDescent="0.2">
      <c r="A62" s="5" t="s">
        <v>172</v>
      </c>
      <c r="B62" s="3"/>
      <c r="C62" s="3"/>
      <c r="D62" s="3" t="s">
        <v>125</v>
      </c>
    </row>
    <row r="63" spans="1:4" x14ac:dyDescent="0.2">
      <c r="A63" s="124" t="s">
        <v>177</v>
      </c>
      <c r="B63" s="124"/>
      <c r="C63" s="124"/>
      <c r="D63" s="125"/>
    </row>
    <row r="64" spans="1:4" x14ac:dyDescent="0.2">
      <c r="A64" s="5" t="s">
        <v>178</v>
      </c>
      <c r="B64" s="3"/>
      <c r="C64" s="3"/>
      <c r="D64" s="3" t="s">
        <v>125</v>
      </c>
    </row>
    <row r="65" spans="1:4" x14ac:dyDescent="0.2">
      <c r="A65" s="5" t="s">
        <v>179</v>
      </c>
      <c r="B65" s="3"/>
      <c r="C65" s="3"/>
      <c r="D65" s="3" t="s">
        <v>125</v>
      </c>
    </row>
    <row r="66" spans="1:4" x14ac:dyDescent="0.2">
      <c r="A66" s="126" t="s">
        <v>199</v>
      </c>
      <c r="B66" s="126"/>
      <c r="C66" s="126"/>
      <c r="D66" s="127"/>
    </row>
    <row r="67" spans="1:4" x14ac:dyDescent="0.2">
      <c r="A67" s="10" t="s">
        <v>180</v>
      </c>
      <c r="B67" s="3"/>
      <c r="C67" s="3"/>
      <c r="D67" s="3" t="s">
        <v>125</v>
      </c>
    </row>
    <row r="68" spans="1:4" ht="42.75" x14ac:dyDescent="0.2">
      <c r="A68" s="10" t="s">
        <v>184</v>
      </c>
      <c r="B68" s="3"/>
      <c r="C68" s="3"/>
      <c r="D68" s="3" t="s">
        <v>125</v>
      </c>
    </row>
    <row r="69" spans="1:4" x14ac:dyDescent="0.2">
      <c r="A69" s="10" t="s">
        <v>181</v>
      </c>
      <c r="B69" s="3"/>
      <c r="C69" s="3"/>
      <c r="D69" s="3" t="s">
        <v>125</v>
      </c>
    </row>
    <row r="70" spans="1:4" x14ac:dyDescent="0.2">
      <c r="A70" s="10" t="s">
        <v>188</v>
      </c>
      <c r="B70" s="3"/>
      <c r="C70" s="3"/>
      <c r="D70" s="3" t="s">
        <v>125</v>
      </c>
    </row>
    <row r="71" spans="1:4" x14ac:dyDescent="0.2">
      <c r="A71" s="10" t="s">
        <v>189</v>
      </c>
      <c r="B71" s="3"/>
      <c r="C71" s="3"/>
      <c r="D71" s="3" t="s">
        <v>125</v>
      </c>
    </row>
    <row r="72" spans="1:4" ht="28.5" x14ac:dyDescent="0.2">
      <c r="A72" s="10" t="s">
        <v>190</v>
      </c>
      <c r="B72" s="3"/>
      <c r="C72" s="3"/>
      <c r="D72" s="3" t="s">
        <v>125</v>
      </c>
    </row>
    <row r="73" spans="1:4" x14ac:dyDescent="0.2">
      <c r="A73" s="10" t="s">
        <v>191</v>
      </c>
      <c r="B73" s="3"/>
      <c r="C73" s="3"/>
      <c r="D73" s="3" t="s">
        <v>125</v>
      </c>
    </row>
    <row r="74" spans="1:4" x14ac:dyDescent="0.2">
      <c r="A74" s="10" t="s">
        <v>192</v>
      </c>
      <c r="B74" s="3"/>
      <c r="C74" s="3"/>
      <c r="D74" s="3" t="s">
        <v>125</v>
      </c>
    </row>
    <row r="75" spans="1:4" ht="28.5" x14ac:dyDescent="0.2">
      <c r="A75" s="10" t="s">
        <v>193</v>
      </c>
      <c r="B75" s="3"/>
      <c r="C75" s="3"/>
      <c r="D75" s="3" t="s">
        <v>125</v>
      </c>
    </row>
    <row r="76" spans="1:4" x14ac:dyDescent="0.2">
      <c r="A76" s="10" t="s">
        <v>194</v>
      </c>
      <c r="B76" s="3"/>
      <c r="C76" s="3"/>
      <c r="D76" s="3" t="s">
        <v>125</v>
      </c>
    </row>
    <row r="77" spans="1:4" x14ac:dyDescent="0.2">
      <c r="A77" s="10" t="s">
        <v>195</v>
      </c>
      <c r="B77" s="3"/>
      <c r="C77" s="3"/>
      <c r="D77" s="3" t="s">
        <v>125</v>
      </c>
    </row>
    <row r="78" spans="1:4" x14ac:dyDescent="0.2">
      <c r="A78" s="10" t="s">
        <v>196</v>
      </c>
      <c r="B78" s="3"/>
      <c r="C78" s="3"/>
      <c r="D78" s="3" t="s">
        <v>125</v>
      </c>
    </row>
    <row r="79" spans="1:4" x14ac:dyDescent="0.2">
      <c r="A79" s="10" t="s">
        <v>197</v>
      </c>
      <c r="B79" s="3"/>
      <c r="C79" s="3"/>
      <c r="D79" s="3" t="s">
        <v>125</v>
      </c>
    </row>
    <row r="80" spans="1:4" ht="71.25" x14ac:dyDescent="0.2">
      <c r="A80" s="10" t="s">
        <v>185</v>
      </c>
      <c r="B80" s="3"/>
      <c r="C80" s="3"/>
      <c r="D80" s="3" t="s">
        <v>125</v>
      </c>
    </row>
    <row r="81" spans="1:4" ht="42.75" x14ac:dyDescent="0.2">
      <c r="A81" s="10" t="s">
        <v>186</v>
      </c>
      <c r="B81" s="3"/>
      <c r="C81" s="3"/>
      <c r="D81" s="3" t="s">
        <v>125</v>
      </c>
    </row>
    <row r="82" spans="1:4" ht="42.75" x14ac:dyDescent="0.2">
      <c r="A82" s="10" t="s">
        <v>187</v>
      </c>
      <c r="B82" s="3"/>
      <c r="C82" s="3"/>
      <c r="D82" s="3" t="s">
        <v>125</v>
      </c>
    </row>
    <row r="83" spans="1:4" ht="28.5" x14ac:dyDescent="0.2">
      <c r="A83" s="10" t="s">
        <v>183</v>
      </c>
      <c r="B83" s="3"/>
      <c r="C83" s="3"/>
      <c r="D83" s="3" t="s">
        <v>125</v>
      </c>
    </row>
    <row r="84" spans="1:4" x14ac:dyDescent="0.2">
      <c r="A84" s="10" t="s">
        <v>198</v>
      </c>
      <c r="B84" s="3"/>
      <c r="C84" s="3"/>
      <c r="D84" s="3" t="s">
        <v>125</v>
      </c>
    </row>
    <row r="85" spans="1:4" x14ac:dyDescent="0.2">
      <c r="A85" s="10" t="s">
        <v>182</v>
      </c>
      <c r="B85" s="3"/>
      <c r="C85" s="3"/>
      <c r="D85" s="3" t="s">
        <v>125</v>
      </c>
    </row>
    <row r="86" spans="1:4" x14ac:dyDescent="0.2">
      <c r="A86" s="124" t="s">
        <v>206</v>
      </c>
      <c r="B86" s="124"/>
      <c r="C86" s="124"/>
      <c r="D86" s="125"/>
    </row>
    <row r="87" spans="1:4" x14ac:dyDescent="0.2">
      <c r="A87" s="5" t="s">
        <v>200</v>
      </c>
      <c r="B87" s="3"/>
      <c r="C87" s="3" t="s">
        <v>125</v>
      </c>
      <c r="D87" s="3" t="s">
        <v>125</v>
      </c>
    </row>
    <row r="88" spans="1:4" x14ac:dyDescent="0.2">
      <c r="A88" s="5" t="s">
        <v>202</v>
      </c>
      <c r="B88" s="3"/>
      <c r="C88" s="3" t="s">
        <v>125</v>
      </c>
      <c r="D88" s="3" t="s">
        <v>125</v>
      </c>
    </row>
    <row r="89" spans="1:4" x14ac:dyDescent="0.2">
      <c r="A89" s="5" t="s">
        <v>203</v>
      </c>
      <c r="B89" s="3"/>
      <c r="C89" s="3" t="s">
        <v>125</v>
      </c>
      <c r="D89" s="3" t="s">
        <v>125</v>
      </c>
    </row>
    <row r="90" spans="1:4" x14ac:dyDescent="0.2">
      <c r="A90" s="5" t="s">
        <v>204</v>
      </c>
      <c r="B90" s="3"/>
      <c r="C90" s="3" t="s">
        <v>125</v>
      </c>
      <c r="D90" s="3" t="s">
        <v>125</v>
      </c>
    </row>
    <row r="91" spans="1:4" x14ac:dyDescent="0.2">
      <c r="A91" s="5" t="s">
        <v>205</v>
      </c>
      <c r="B91" s="3"/>
      <c r="C91" s="3" t="s">
        <v>125</v>
      </c>
      <c r="D91" s="3" t="s">
        <v>125</v>
      </c>
    </row>
    <row r="92" spans="1:4" x14ac:dyDescent="0.2">
      <c r="A92" s="5" t="s">
        <v>201</v>
      </c>
      <c r="B92" s="3"/>
      <c r="C92" s="3" t="s">
        <v>125</v>
      </c>
      <c r="D92" s="3" t="s">
        <v>125</v>
      </c>
    </row>
    <row r="93" spans="1:4" x14ac:dyDescent="0.2">
      <c r="A93" s="124" t="s">
        <v>220</v>
      </c>
      <c r="B93" s="124"/>
      <c r="C93" s="124"/>
      <c r="D93" s="125"/>
    </row>
    <row r="94" spans="1:4" x14ac:dyDescent="0.2">
      <c r="A94" s="5" t="s">
        <v>207</v>
      </c>
      <c r="B94" s="3" t="s">
        <v>125</v>
      </c>
      <c r="C94" s="3"/>
      <c r="D94" s="3" t="s">
        <v>125</v>
      </c>
    </row>
    <row r="95" spans="1:4" ht="28.5" x14ac:dyDescent="0.2">
      <c r="A95" s="10" t="s">
        <v>208</v>
      </c>
      <c r="B95" s="3" t="s">
        <v>125</v>
      </c>
      <c r="C95" s="3"/>
      <c r="D95" s="3" t="s">
        <v>125</v>
      </c>
    </row>
    <row r="96" spans="1:4" x14ac:dyDescent="0.2">
      <c r="A96" s="5" t="s">
        <v>209</v>
      </c>
      <c r="B96" s="3" t="s">
        <v>125</v>
      </c>
      <c r="C96" s="3"/>
      <c r="D96" s="3" t="s">
        <v>125</v>
      </c>
    </row>
    <row r="97" spans="1:4" x14ac:dyDescent="0.2">
      <c r="A97" s="5" t="s">
        <v>210</v>
      </c>
      <c r="B97" s="3" t="s">
        <v>125</v>
      </c>
      <c r="C97" s="3"/>
      <c r="D97" s="3" t="s">
        <v>125</v>
      </c>
    </row>
    <row r="98" spans="1:4" x14ac:dyDescent="0.2">
      <c r="A98" s="5" t="s">
        <v>211</v>
      </c>
      <c r="B98" s="3" t="s">
        <v>125</v>
      </c>
      <c r="C98" s="3"/>
      <c r="D98" s="3" t="s">
        <v>125</v>
      </c>
    </row>
    <row r="99" spans="1:4" ht="28.5" x14ac:dyDescent="0.2">
      <c r="A99" s="10" t="s">
        <v>212</v>
      </c>
      <c r="B99" s="3" t="s">
        <v>125</v>
      </c>
      <c r="C99" s="3"/>
      <c r="D99" s="3" t="s">
        <v>125</v>
      </c>
    </row>
    <row r="100" spans="1:4" x14ac:dyDescent="0.2">
      <c r="A100" s="5" t="s">
        <v>213</v>
      </c>
      <c r="B100" s="3" t="s">
        <v>125</v>
      </c>
      <c r="C100" s="3"/>
      <c r="D100" s="3" t="s">
        <v>125</v>
      </c>
    </row>
    <row r="101" spans="1:4" x14ac:dyDescent="0.2">
      <c r="A101" s="5" t="s">
        <v>214</v>
      </c>
      <c r="B101" s="3" t="s">
        <v>125</v>
      </c>
      <c r="C101" s="3"/>
      <c r="D101" s="3" t="s">
        <v>125</v>
      </c>
    </row>
    <row r="102" spans="1:4" x14ac:dyDescent="0.2">
      <c r="A102" s="5" t="s">
        <v>215</v>
      </c>
      <c r="B102" s="3" t="s">
        <v>125</v>
      </c>
      <c r="C102" s="3"/>
      <c r="D102" s="3" t="s">
        <v>125</v>
      </c>
    </row>
    <row r="103" spans="1:4" ht="28.5" x14ac:dyDescent="0.2">
      <c r="A103" s="10" t="s">
        <v>216</v>
      </c>
      <c r="B103" s="3" t="s">
        <v>125</v>
      </c>
      <c r="C103" s="3"/>
      <c r="D103" s="3" t="s">
        <v>125</v>
      </c>
    </row>
    <row r="104" spans="1:4" x14ac:dyDescent="0.2">
      <c r="A104" s="5" t="s">
        <v>217</v>
      </c>
      <c r="B104" s="3" t="s">
        <v>125</v>
      </c>
      <c r="C104" s="3"/>
      <c r="D104" s="3" t="s">
        <v>125</v>
      </c>
    </row>
    <row r="105" spans="1:4" ht="28.5" x14ac:dyDescent="0.2">
      <c r="A105" s="10" t="s">
        <v>218</v>
      </c>
      <c r="B105" s="3" t="s">
        <v>125</v>
      </c>
      <c r="C105" s="3"/>
      <c r="D105" s="3" t="s">
        <v>125</v>
      </c>
    </row>
    <row r="106" spans="1:4" x14ac:dyDescent="0.2">
      <c r="A106" s="5" t="s">
        <v>219</v>
      </c>
      <c r="B106" s="11" t="s">
        <v>125</v>
      </c>
      <c r="C106" s="11"/>
      <c r="D106" s="11" t="s">
        <v>125</v>
      </c>
    </row>
  </sheetData>
  <sheetProtection algorithmName="SHA-512" hashValue="noA5hNP8m//wQCqCpKBadJemXhIsZH416rQhEZBtggknXCmBwS6abhFN77hgyvxiKfouaV+DmeszbLgRNKMjjg==" saltValue="ztHeFBSVtrcO1Gd1eTBZXg==" spinCount="100000" sheet="1" objects="1" scenarios="1"/>
  <sortState xmlns:xlrd2="http://schemas.microsoft.com/office/spreadsheetml/2017/richdata2" ref="A95:A106">
    <sortCondition ref="A95:A106"/>
  </sortState>
  <mergeCells count="7">
    <mergeCell ref="A86:D86"/>
    <mergeCell ref="A93:D93"/>
    <mergeCell ref="A29:D29"/>
    <mergeCell ref="A43:D43"/>
    <mergeCell ref="A57:D57"/>
    <mergeCell ref="A63:D63"/>
    <mergeCell ref="A66:D66"/>
  </mergeCells>
  <conditionalFormatting sqref="B1:D28 B44:D56 B58:D62 B64:D65 B67:D85 B87:D92 B94:D1048576 B30:D42">
    <cfRule type="cellIs" dxfId="0" priority="1" operator="equal">
      <formula>"Y"</formula>
    </cfRule>
  </conditionalFormatting>
  <printOptions gridLines="1"/>
  <pageMargins left="0.23622047244094491" right="0.23622047244094491" top="0.74803149606299213" bottom="0.74803149606299213" header="0.31496062992125984" footer="0.31496062992125984"/>
  <pageSetup paperSize="9" scale="98" fitToHeight="0" orientation="portrait" r:id="rId1"/>
  <headerFooter>
    <oddHeader>&amp;L&amp;"Arial,Regular"&amp;12Minimum Documentation Required</oddHeader>
    <oddFooter>&amp;L&amp;"Arial,Regular"&amp;9Page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HowTo</vt:lpstr>
      <vt:lpstr>Example</vt:lpstr>
      <vt:lpstr>Summary</vt:lpstr>
      <vt:lpstr>OR Tambo</vt:lpstr>
      <vt:lpstr>Bram Fischer</vt:lpstr>
      <vt:lpstr>George</vt:lpstr>
      <vt:lpstr>References</vt:lpstr>
      <vt:lpstr>Documentation</vt:lpstr>
      <vt:lpstr>'Bram Fischer'!Print_Area</vt:lpstr>
      <vt:lpstr>Documentation!Print_Area</vt:lpstr>
      <vt:lpstr>Example!Print_Area</vt:lpstr>
      <vt:lpstr>George!Print_Area</vt:lpstr>
      <vt:lpstr>'OR Tambo'!Print_Area</vt:lpstr>
      <vt:lpstr>References!Print_Area</vt:lpstr>
      <vt:lpstr>Summary!Print_Area</vt:lpstr>
      <vt:lpstr>'Bram Fischer'!Print_Titles</vt:lpstr>
      <vt:lpstr>Documentation!Print_Titles</vt:lpstr>
      <vt:lpstr>Example!Print_Titles</vt:lpstr>
      <vt:lpstr>George!Print_Titles</vt:lpstr>
      <vt:lpstr>'OR Tambo'!Print_Titles</vt:lpstr>
      <vt:lpstr>References!Print_Titles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Penelope Kinsman</dc:creator>
  <cp:keywords/>
  <dc:description/>
  <cp:lastModifiedBy>Aslam Miller</cp:lastModifiedBy>
  <cp:revision/>
  <cp:lastPrinted>2023-05-25T08:04:03Z</cp:lastPrinted>
  <dcterms:created xsi:type="dcterms:W3CDTF">2023-04-26T06:22:31Z</dcterms:created>
  <dcterms:modified xsi:type="dcterms:W3CDTF">2023-06-07T08:19:13Z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1864d1-c16a-45ad-949f-bdea3b8c9e66_Enabled">
    <vt:lpwstr>true</vt:lpwstr>
  </property>
  <property fmtid="{D5CDD505-2E9C-101B-9397-08002B2CF9AE}" pid="3" name="MSIP_Label_a11864d1-c16a-45ad-949f-bdea3b8c9e66_SetDate">
    <vt:lpwstr>2023-04-26T07:32:12Z</vt:lpwstr>
  </property>
  <property fmtid="{D5CDD505-2E9C-101B-9397-08002B2CF9AE}" pid="4" name="MSIP_Label_a11864d1-c16a-45ad-949f-bdea3b8c9e66_Method">
    <vt:lpwstr>Standard</vt:lpwstr>
  </property>
  <property fmtid="{D5CDD505-2E9C-101B-9397-08002B2CF9AE}" pid="5" name="MSIP_Label_a11864d1-c16a-45ad-949f-bdea3b8c9e66_Name">
    <vt:lpwstr>Confidential</vt:lpwstr>
  </property>
  <property fmtid="{D5CDD505-2E9C-101B-9397-08002B2CF9AE}" pid="6" name="MSIP_Label_a11864d1-c16a-45ad-949f-bdea3b8c9e66_SiteId">
    <vt:lpwstr>fb62d46e-e86e-4673-ba82-b27b61d8202b</vt:lpwstr>
  </property>
  <property fmtid="{D5CDD505-2E9C-101B-9397-08002B2CF9AE}" pid="7" name="MSIP_Label_a11864d1-c16a-45ad-949f-bdea3b8c9e66_ActionId">
    <vt:lpwstr>3e16fbd2-5974-4359-8999-e01ebb19db62</vt:lpwstr>
  </property>
  <property fmtid="{D5CDD505-2E9C-101B-9397-08002B2CF9AE}" pid="8" name="MSIP_Label_a11864d1-c16a-45ad-949f-bdea3b8c9e66_ContentBits">
    <vt:lpwstr>3</vt:lpwstr>
  </property>
</Properties>
</file>