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qobile.myeni\Desktop\Textbooks 2025\Request for the pricing for January intake textbooks\"/>
    </mc:Choice>
  </mc:AlternateContent>
  <xr:revisionPtr revIDLastSave="0" documentId="13_ncr:1_{BEABAB79-615B-460E-BA86-F9A0B626E90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ummary " sheetId="3" r:id="rId1"/>
    <sheet name="Fabrication L2- 4" sheetId="1" r:id="rId2"/>
    <sheet name="ERD-Automotive L2-4" sheetId="2" r:id="rId3"/>
  </sheets>
  <definedNames>
    <definedName name="_xlnm.Print_Area" localSheetId="1">'Fabrication L2- 4'!$A$1:$F$42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2" l="1"/>
  <c r="J29" i="2" s="1"/>
  <c r="K47" i="2" s="1"/>
  <c r="I25" i="2"/>
  <c r="H25" i="2"/>
  <c r="J43" i="2"/>
  <c r="J16" i="2"/>
  <c r="C2" i="3"/>
  <c r="J48" i="1"/>
  <c r="K43" i="2"/>
  <c r="L43" i="2"/>
  <c r="J36" i="2"/>
  <c r="J37" i="2"/>
  <c r="J41" i="2"/>
  <c r="J40" i="2"/>
  <c r="J39" i="2"/>
  <c r="J35" i="2"/>
  <c r="J34" i="2"/>
  <c r="J33" i="2"/>
  <c r="K29" i="2"/>
  <c r="L29" i="2"/>
  <c r="J28" i="2"/>
  <c r="J27" i="2"/>
  <c r="J26" i="2"/>
  <c r="J23" i="2"/>
  <c r="J22" i="2"/>
  <c r="J21" i="2"/>
  <c r="J20" i="2"/>
  <c r="J6" i="2"/>
  <c r="L16" i="2"/>
  <c r="K16" i="2"/>
  <c r="J15" i="2"/>
  <c r="J14" i="2"/>
  <c r="J13" i="2"/>
  <c r="J12" i="2"/>
  <c r="J10" i="2"/>
  <c r="J9" i="2"/>
  <c r="J8" i="2"/>
  <c r="J7" i="2"/>
  <c r="K43" i="1"/>
  <c r="L43" i="1"/>
  <c r="K29" i="1"/>
  <c r="L29" i="1"/>
  <c r="K16" i="1"/>
  <c r="L16" i="1"/>
  <c r="H37" i="2"/>
  <c r="H42" i="2"/>
  <c r="H41" i="2"/>
  <c r="H40" i="2"/>
  <c r="H39" i="2"/>
  <c r="I39" i="2" s="1"/>
  <c r="H36" i="2"/>
  <c r="H35" i="2"/>
  <c r="I35" i="2" s="1"/>
  <c r="H34" i="2"/>
  <c r="H33" i="2"/>
  <c r="H28" i="2"/>
  <c r="H27" i="2"/>
  <c r="H26" i="2"/>
  <c r="I26" i="2"/>
  <c r="H20" i="2"/>
  <c r="I20" i="2" s="1"/>
  <c r="H23" i="2"/>
  <c r="I23" i="2" s="1"/>
  <c r="H22" i="2"/>
  <c r="I22" i="2" s="1"/>
  <c r="H21" i="2"/>
  <c r="H15" i="2"/>
  <c r="H14" i="2"/>
  <c r="H13" i="2"/>
  <c r="I13" i="2" s="1"/>
  <c r="H12" i="2"/>
  <c r="I12" i="2" s="1"/>
  <c r="H10" i="2"/>
  <c r="H9" i="2"/>
  <c r="I9" i="2" s="1"/>
  <c r="H8" i="2"/>
  <c r="H7" i="2"/>
  <c r="I7" i="2" s="1"/>
  <c r="H6" i="2"/>
  <c r="I6" i="2" s="1"/>
  <c r="H42" i="1"/>
  <c r="H39" i="1"/>
  <c r="H34" i="1"/>
  <c r="H33" i="1"/>
  <c r="I33" i="1" s="1"/>
  <c r="J33" i="1" s="1"/>
  <c r="H41" i="1"/>
  <c r="I41" i="1" s="1"/>
  <c r="H40" i="1"/>
  <c r="I40" i="1" s="1"/>
  <c r="J40" i="1" s="1"/>
  <c r="H37" i="1"/>
  <c r="H36" i="1"/>
  <c r="H35" i="1"/>
  <c r="I35" i="1" s="1"/>
  <c r="H28" i="1"/>
  <c r="H27" i="1"/>
  <c r="H26" i="1"/>
  <c r="I26" i="1"/>
  <c r="J26" i="1" s="1"/>
  <c r="H25" i="1"/>
  <c r="I25" i="1" s="1"/>
  <c r="J25" i="1" s="1"/>
  <c r="H20" i="1"/>
  <c r="I20" i="1" s="1"/>
  <c r="H23" i="1"/>
  <c r="I23" i="1" s="1"/>
  <c r="J23" i="1" s="1"/>
  <c r="H22" i="1"/>
  <c r="H21" i="1"/>
  <c r="I21" i="1" s="1"/>
  <c r="H12" i="1"/>
  <c r="H13" i="1"/>
  <c r="I13" i="1" s="1"/>
  <c r="J13" i="1" s="1"/>
  <c r="H14" i="1"/>
  <c r="I14" i="1" s="1"/>
  <c r="J14" i="1" s="1"/>
  <c r="H15" i="1"/>
  <c r="H7" i="1"/>
  <c r="I7" i="1" s="1"/>
  <c r="H8" i="1"/>
  <c r="H9" i="1"/>
  <c r="H10" i="1"/>
  <c r="H6" i="1"/>
  <c r="I6" i="1" s="1"/>
  <c r="C3" i="3" l="1"/>
  <c r="I37" i="2"/>
  <c r="I34" i="2"/>
  <c r="I36" i="2"/>
  <c r="I42" i="2"/>
  <c r="J42" i="2" s="1"/>
  <c r="I33" i="2"/>
  <c r="I40" i="2"/>
  <c r="I41" i="2"/>
  <c r="I27" i="2"/>
  <c r="I21" i="2"/>
  <c r="I28" i="2"/>
  <c r="I15" i="2"/>
  <c r="I10" i="2"/>
  <c r="I14" i="2"/>
  <c r="I8" i="2"/>
  <c r="I12" i="1"/>
  <c r="J12" i="1" s="1"/>
  <c r="J20" i="1"/>
  <c r="I36" i="1"/>
  <c r="J36" i="1" s="1"/>
  <c r="I15" i="1"/>
  <c r="J15" i="1" s="1"/>
  <c r="I37" i="1"/>
  <c r="J37" i="1" s="1"/>
  <c r="J35" i="1"/>
  <c r="I39" i="1"/>
  <c r="J39" i="1" s="1"/>
  <c r="I34" i="1"/>
  <c r="J34" i="1" s="1"/>
  <c r="J41" i="1"/>
  <c r="I42" i="1"/>
  <c r="J42" i="1" s="1"/>
  <c r="I28" i="1"/>
  <c r="J28" i="1" s="1"/>
  <c r="J21" i="1"/>
  <c r="I27" i="1"/>
  <c r="J27" i="1" s="1"/>
  <c r="I22" i="1"/>
  <c r="J22" i="1" s="1"/>
  <c r="I10" i="1"/>
  <c r="J10" i="1" s="1"/>
  <c r="I9" i="1"/>
  <c r="J9" i="1" s="1"/>
  <c r="I8" i="1"/>
  <c r="J8" i="1" s="1"/>
  <c r="J7" i="1"/>
  <c r="J6" i="1"/>
  <c r="J29" i="1" l="1"/>
  <c r="J43" i="1"/>
  <c r="J16" i="1"/>
  <c r="C4" i="3" l="1"/>
</calcChain>
</file>

<file path=xl/sharedStrings.xml><?xml version="1.0" encoding="utf-8"?>
<sst xmlns="http://schemas.openxmlformats.org/spreadsheetml/2006/main" count="360" uniqueCount="123">
  <si>
    <t xml:space="preserve">
Bellville Campus</t>
  </si>
  <si>
    <t>NC(V) Level 2: ERD- Fabrication/Boiler Making</t>
  </si>
  <si>
    <t>Subject</t>
  </si>
  <si>
    <t>Name of Text Book</t>
  </si>
  <si>
    <t>ISBN NO</t>
  </si>
  <si>
    <t>Author</t>
  </si>
  <si>
    <t>Publisher</t>
  </si>
  <si>
    <t>Order Total</t>
  </si>
  <si>
    <t>FUNDAMENTALS</t>
  </si>
  <si>
    <t>Hands on Training: Language</t>
  </si>
  <si>
    <t>Wade / Steenkamp / Muirhead</t>
  </si>
  <si>
    <t>Future Managers</t>
  </si>
  <si>
    <t>Active Study Dictionary for Intermediate / Upper</t>
  </si>
  <si>
    <t>P-9781-4082 32361- 1</t>
  </si>
  <si>
    <t>Pearson Longman</t>
  </si>
  <si>
    <t>Mathematics</t>
  </si>
  <si>
    <t xml:space="preserve"> Daniels / Solomon / Taljaard</t>
  </si>
  <si>
    <t>Life Orientation – Life Skills</t>
  </si>
  <si>
    <t>M Swart / M Hairbottle / A Pelser</t>
  </si>
  <si>
    <t>Life Orientation – Computer Literacy</t>
  </si>
  <si>
    <t>P de Villiers</t>
  </si>
  <si>
    <t>CORE</t>
  </si>
  <si>
    <t>Engineering Fundamentals</t>
  </si>
  <si>
    <t>9781 77025 5937</t>
  </si>
  <si>
    <t>H Koornhof/ E Pilbeam/N Singh</t>
  </si>
  <si>
    <t>Pearson</t>
  </si>
  <si>
    <t>Engineering Technology</t>
  </si>
  <si>
    <t>978 079622 1001</t>
  </si>
  <si>
    <t>C Brink / Lorenzo / Marashin</t>
  </si>
  <si>
    <t>Heineman</t>
  </si>
  <si>
    <t>Engineering Systems</t>
  </si>
  <si>
    <t>978 079622 0981</t>
  </si>
  <si>
    <t>C Brink / Lorenzo / Maraschin</t>
  </si>
  <si>
    <t>Engineering Fabrication (Boilermaking)</t>
  </si>
  <si>
    <t>Engineering Fabrication</t>
  </si>
  <si>
    <t xml:space="preserve">978 1 86891 763 1 </t>
  </si>
  <si>
    <t>Mey / Manyane / Semela</t>
  </si>
  <si>
    <t>NC(V) Level 3: ERD- Fabrication /Boiler Making</t>
  </si>
  <si>
    <t>Hand on Training: Language</t>
  </si>
  <si>
    <t>Wade / Hallet</t>
  </si>
  <si>
    <t xml:space="preserve">Daniels / Solomon </t>
  </si>
  <si>
    <t>Engineering Practice and Maintenance</t>
  </si>
  <si>
    <t>978 1 7702 50918</t>
  </si>
  <si>
    <t>B Hutton / M Y Masoet</t>
  </si>
  <si>
    <t>Materials Technology</t>
  </si>
  <si>
    <t>978 0 7962 2395 1</t>
  </si>
  <si>
    <t>Engineering Graphics and Design (CAD)</t>
  </si>
  <si>
    <t xml:space="preserve">978 0 7962 2397 5 </t>
  </si>
  <si>
    <t>C Brink / Lorenzo/ Maraschin</t>
  </si>
  <si>
    <t>978 17702 5025</t>
  </si>
  <si>
    <t>C Brink</t>
  </si>
  <si>
    <t>NC(V) Level 4: ERD- Fabrication/ Boiler Making</t>
  </si>
  <si>
    <t>Wade / Steenkamp</t>
  </si>
  <si>
    <t>The No. 1 Ladies’ Detective Agency</t>
  </si>
  <si>
    <t>978 0349116 754</t>
  </si>
  <si>
    <t>Alexander / McCall / Smith</t>
  </si>
  <si>
    <t>978 1 92054 0890</t>
  </si>
  <si>
    <t>Daniels / Solomon</t>
  </si>
  <si>
    <t>A Thorne</t>
  </si>
  <si>
    <t>Macmillan</t>
  </si>
  <si>
    <t>Engineering Processes</t>
  </si>
  <si>
    <t>978 1 77025 378 0</t>
  </si>
  <si>
    <t>Y Daniels/ C Smith / S Strumper</t>
  </si>
  <si>
    <t>Professional Engineering Practice</t>
  </si>
  <si>
    <t>978 177025 420 6</t>
  </si>
  <si>
    <t xml:space="preserve">J Els/ J  van den Bergh </t>
  </si>
  <si>
    <t>Applied Engineering Technology</t>
  </si>
  <si>
    <t>978-0-796226112</t>
  </si>
  <si>
    <t>C Brink, R Cameron, LMaraschin</t>
  </si>
  <si>
    <t>Heinemann</t>
  </si>
  <si>
    <t>978 1 77025 374</t>
  </si>
  <si>
    <t>C Brink / Macnamara</t>
  </si>
  <si>
    <t>Life Orientation – Life Skills-hands on Training Level 2</t>
  </si>
  <si>
    <t>978-1-920133-52-8</t>
  </si>
  <si>
    <t>Life Orientation – Life Skills Hands on Training L 3</t>
  </si>
  <si>
    <t>Life Orientation  - Life skills level 4</t>
  </si>
  <si>
    <t>978-177581- 088- 9</t>
  </si>
  <si>
    <t>978 177581 235 7</t>
  </si>
  <si>
    <t>978 1 4308 0685 1</t>
  </si>
  <si>
    <t>978 17758 1085 8</t>
  </si>
  <si>
    <t>978 192036 476 2</t>
  </si>
  <si>
    <t>978  1920 133 498</t>
  </si>
  <si>
    <t>978 1920 36427 4</t>
  </si>
  <si>
    <t>978-0-6391-0052-4</t>
  </si>
  <si>
    <t>Life Orientation – computer skills hands on Training Level 3 MS Office 2016</t>
  </si>
  <si>
    <t>978-0-6391-0054-8</t>
  </si>
  <si>
    <t xml:space="preserve">Life Orientation – Computer Skills hands on Training Level 4 MS office 2016 </t>
  </si>
  <si>
    <t>978-0-6391-0056-2</t>
  </si>
  <si>
    <r>
      <t>English 1</t>
    </r>
    <r>
      <rPr>
        <vertAlign val="superscript"/>
        <sz val="10"/>
        <color theme="1"/>
        <rFont val="Arial"/>
        <family val="2"/>
      </rPr>
      <t>st</t>
    </r>
    <r>
      <rPr>
        <sz val="10"/>
        <color theme="1"/>
        <rFont val="Arial"/>
        <family val="2"/>
      </rPr>
      <t xml:space="preserve"> Additional Language</t>
    </r>
  </si>
  <si>
    <r>
      <t>English 1</t>
    </r>
    <r>
      <rPr>
        <vertAlign val="superscript"/>
        <sz val="11"/>
        <color theme="1"/>
        <rFont val="Arial"/>
        <family val="2"/>
      </rPr>
      <t>st</t>
    </r>
    <r>
      <rPr>
        <sz val="11"/>
        <color theme="1"/>
        <rFont val="Arial"/>
        <family val="2"/>
      </rPr>
      <t xml:space="preserve"> Additional Language</t>
    </r>
  </si>
  <si>
    <r>
      <t>5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Edication</t>
    </r>
  </si>
  <si>
    <r>
      <t>English 1</t>
    </r>
    <r>
      <rPr>
        <vertAlign val="superscript"/>
        <sz val="11"/>
        <color theme="1"/>
        <rFont val="Arial"/>
        <family val="2"/>
      </rPr>
      <t>st</t>
    </r>
    <r>
      <rPr>
        <sz val="11"/>
        <color theme="1"/>
        <rFont val="Arial"/>
        <family val="2"/>
      </rPr>
      <t xml:space="preserve"> Additional Language </t>
    </r>
  </si>
  <si>
    <t>Life Orientation  Computer Skills hands on training Level 2 
 MS Office 2016</t>
  </si>
  <si>
    <t xml:space="preserve">
BELLVILLE</t>
  </si>
  <si>
    <t>NC(V) Level 2:  ERD- Automotive Repair and Maintenance</t>
  </si>
  <si>
    <r>
      <t>English 1</t>
    </r>
    <r>
      <rPr>
        <vertAlign val="superscript"/>
        <sz val="12"/>
        <color theme="1"/>
        <rFont val="Arial"/>
        <family val="2"/>
      </rPr>
      <t>st</t>
    </r>
    <r>
      <rPr>
        <sz val="12"/>
        <color theme="1"/>
        <rFont val="Arial"/>
        <family val="2"/>
      </rPr>
      <t xml:space="preserve"> Additional Language</t>
    </r>
  </si>
  <si>
    <t>978  1920 133498</t>
  </si>
  <si>
    <r>
      <t>5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Edication</t>
    </r>
  </si>
  <si>
    <t>Life Orientation  Computer Skills hands on training Level 2  MS Office 2016</t>
  </si>
  <si>
    <t>Automotive Repair and Maintenance</t>
  </si>
  <si>
    <t>978 1 430800 36 1</t>
  </si>
  <si>
    <t xml:space="preserve"> J Van Antwerpen</t>
  </si>
  <si>
    <t>NC(V) Level 3:  ERD- Automotive Repair and Maintenance</t>
  </si>
  <si>
    <t>978 17758 10858</t>
  </si>
  <si>
    <t>978 1920 3647 6 2</t>
  </si>
  <si>
    <t>978 1 7759 5120 9</t>
  </si>
  <si>
    <t>NC(V) Level 4:  ERD- Automotive Repair and Maintenance</t>
  </si>
  <si>
    <r>
      <t>English 1</t>
    </r>
    <r>
      <rPr>
        <vertAlign val="superscript"/>
        <sz val="12"/>
        <color theme="1"/>
        <rFont val="Arial"/>
        <family val="2"/>
      </rPr>
      <t>st</t>
    </r>
    <r>
      <rPr>
        <sz val="12"/>
        <color theme="1"/>
        <rFont val="Arial"/>
        <family val="2"/>
      </rPr>
      <t xml:space="preserve"> Additional Language </t>
    </r>
  </si>
  <si>
    <t>978 1 7759 5627 3</t>
  </si>
  <si>
    <t xml:space="preserve">Unit Price Excluding VAT </t>
  </si>
  <si>
    <t xml:space="preserve">Amount Excl Vat </t>
  </si>
  <si>
    <t>VAT at 15%</t>
  </si>
  <si>
    <t xml:space="preserve">Description </t>
  </si>
  <si>
    <t xml:space="preserve">Amount </t>
  </si>
  <si>
    <t xml:space="preserve">Numbers </t>
  </si>
  <si>
    <t>Fabrication Level 2 -4</t>
  </si>
  <si>
    <t>ERD-Automotive Level 2-4</t>
  </si>
  <si>
    <t xml:space="preserve">Total  Cost </t>
  </si>
  <si>
    <t>Total after VAT Year 1</t>
  </si>
  <si>
    <t>Total after VAT Year 2</t>
  </si>
  <si>
    <t>Total after VAT Year 3</t>
  </si>
  <si>
    <t xml:space="preserve">SUPPLY AND DELIVERY OF TEXTBOOKS FOR THE PERIOD OF THREE (3) YEARS </t>
  </si>
  <si>
    <t xml:space="preserve">Three (3) years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</si>
</sst>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&quot;\ #,##0.00;[Red]&quot;R&quot;\ \-#,##0.00"/>
    <numFmt numFmtId="164" formatCode="&quot;R&quot;\ #,##0.00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11"/>
      <color theme="1"/>
      <name val="Arial Narrow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1" fillId="2" borderId="0" xfId="0" applyFont="1" applyFill="1"/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/>
    <xf numFmtId="0" fontId="7" fillId="2" borderId="5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27" xfId="0" applyFont="1" applyFill="1" applyBorder="1" applyAlignment="1">
      <alignment wrapText="1"/>
    </xf>
    <xf numFmtId="0" fontId="12" fillId="2" borderId="28" xfId="0" applyFont="1" applyFill="1" applyBorder="1" applyAlignment="1">
      <alignment wrapText="1"/>
    </xf>
    <xf numFmtId="0" fontId="9" fillId="0" borderId="0" xfId="0" applyFont="1"/>
    <xf numFmtId="0" fontId="9" fillId="2" borderId="28" xfId="0" applyFont="1" applyFill="1" applyBorder="1" applyAlignment="1">
      <alignment wrapText="1"/>
    </xf>
    <xf numFmtId="0" fontId="9" fillId="2" borderId="24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vertical="center" wrapText="1"/>
    </xf>
    <xf numFmtId="0" fontId="9" fillId="2" borderId="3" xfId="0" applyFont="1" applyFill="1" applyBorder="1"/>
    <xf numFmtId="0" fontId="9" fillId="2" borderId="9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9" fillId="2" borderId="10" xfId="0" applyFont="1" applyFill="1" applyBorder="1"/>
    <xf numFmtId="0" fontId="7" fillId="2" borderId="6" xfId="0" applyFont="1" applyFill="1" applyBorder="1"/>
    <xf numFmtId="0" fontId="13" fillId="2" borderId="5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3" fillId="2" borderId="6" xfId="0" applyFont="1" applyFill="1" applyBorder="1"/>
    <xf numFmtId="0" fontId="13" fillId="2" borderId="7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13" fillId="2" borderId="3" xfId="0" applyFont="1" applyFill="1" applyBorder="1"/>
    <xf numFmtId="0" fontId="13" fillId="2" borderId="9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3" fillId="2" borderId="10" xfId="0" applyFont="1" applyFill="1" applyBorder="1"/>
    <xf numFmtId="0" fontId="7" fillId="2" borderId="27" xfId="0" applyFont="1" applyFill="1" applyBorder="1" applyAlignment="1">
      <alignment vertical="center" wrapText="1"/>
    </xf>
    <xf numFmtId="0" fontId="7" fillId="2" borderId="28" xfId="0" applyFont="1" applyFill="1" applyBorder="1" applyAlignment="1">
      <alignment vertical="center" wrapText="1"/>
    </xf>
    <xf numFmtId="3" fontId="7" fillId="2" borderId="28" xfId="0" applyNumberFormat="1" applyFont="1" applyFill="1" applyBorder="1"/>
    <xf numFmtId="0" fontId="9" fillId="2" borderId="6" xfId="0" applyFont="1" applyFill="1" applyBorder="1"/>
    <xf numFmtId="0" fontId="12" fillId="2" borderId="7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3" xfId="0" applyFont="1" applyFill="1" applyBorder="1"/>
    <xf numFmtId="0" fontId="12" fillId="2" borderId="28" xfId="0" applyFont="1" applyFill="1" applyBorder="1"/>
    <xf numFmtId="0" fontId="12" fillId="2" borderId="28" xfId="0" applyFont="1" applyFill="1" applyBorder="1" applyAlignment="1">
      <alignment vertical="center" wrapText="1"/>
    </xf>
    <xf numFmtId="0" fontId="12" fillId="2" borderId="27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/>
    </xf>
    <xf numFmtId="0" fontId="11" fillId="2" borderId="26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16" fillId="2" borderId="5" xfId="0" applyFont="1" applyFill="1" applyBorder="1" applyAlignment="1">
      <alignment wrapText="1"/>
    </xf>
    <xf numFmtId="0" fontId="16" fillId="2" borderId="6" xfId="0" applyFont="1" applyFill="1" applyBorder="1" applyAlignment="1">
      <alignment wrapText="1"/>
    </xf>
    <xf numFmtId="0" fontId="16" fillId="2" borderId="4" xfId="0" applyFont="1" applyFill="1" applyBorder="1"/>
    <xf numFmtId="0" fontId="16" fillId="2" borderId="7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wrapText="1"/>
    </xf>
    <xf numFmtId="0" fontId="16" fillId="2" borderId="3" xfId="0" applyFont="1" applyFill="1" applyBorder="1" applyAlignment="1">
      <alignment wrapText="1"/>
    </xf>
    <xf numFmtId="0" fontId="16" fillId="2" borderId="27" xfId="0" applyFont="1" applyFill="1" applyBorder="1" applyAlignment="1">
      <alignment wrapText="1"/>
    </xf>
    <xf numFmtId="0" fontId="18" fillId="2" borderId="28" xfId="0" applyFont="1" applyFill="1" applyBorder="1" applyAlignment="1">
      <alignment wrapText="1"/>
    </xf>
    <xf numFmtId="0" fontId="16" fillId="2" borderId="28" xfId="0" applyFont="1" applyFill="1" applyBorder="1" applyAlignment="1">
      <alignment wrapText="1"/>
    </xf>
    <xf numFmtId="0" fontId="16" fillId="2" borderId="5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16" fillId="2" borderId="3" xfId="0" applyFont="1" applyFill="1" applyBorder="1"/>
    <xf numFmtId="0" fontId="16" fillId="2" borderId="9" xfId="0" applyFont="1" applyFill="1" applyBorder="1" applyAlignment="1">
      <alignment vertical="center" wrapText="1"/>
    </xf>
    <xf numFmtId="0" fontId="16" fillId="2" borderId="10" xfId="0" applyFont="1" applyFill="1" applyBorder="1" applyAlignment="1">
      <alignment vertical="center" wrapText="1"/>
    </xf>
    <xf numFmtId="0" fontId="18" fillId="2" borderId="10" xfId="0" applyFont="1" applyFill="1" applyBorder="1"/>
    <xf numFmtId="0" fontId="16" fillId="2" borderId="27" xfId="0" applyFont="1" applyFill="1" applyBorder="1" applyAlignment="1">
      <alignment vertical="center" wrapText="1"/>
    </xf>
    <xf numFmtId="0" fontId="16" fillId="2" borderId="28" xfId="0" applyFont="1" applyFill="1" applyBorder="1" applyAlignment="1">
      <alignment vertical="center" wrapText="1"/>
    </xf>
    <xf numFmtId="3" fontId="16" fillId="2" borderId="28" xfId="0" applyNumberFormat="1" applyFont="1" applyFill="1" applyBorder="1"/>
    <xf numFmtId="0" fontId="16" fillId="2" borderId="6" xfId="0" applyFont="1" applyFill="1" applyBorder="1"/>
    <xf numFmtId="0" fontId="16" fillId="2" borderId="10" xfId="0" applyFont="1" applyFill="1" applyBorder="1"/>
    <xf numFmtId="3" fontId="18" fillId="2" borderId="6" xfId="0" applyNumberFormat="1" applyFont="1" applyFill="1" applyBorder="1" applyAlignment="1">
      <alignment horizontal="left"/>
    </xf>
    <xf numFmtId="0" fontId="18" fillId="2" borderId="3" xfId="0" applyFont="1" applyFill="1" applyBorder="1"/>
    <xf numFmtId="0" fontId="16" fillId="2" borderId="8" xfId="0" applyFont="1" applyFill="1" applyBorder="1"/>
    <xf numFmtId="0" fontId="18" fillId="2" borderId="7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18" fillId="2" borderId="8" xfId="0" applyFont="1" applyFill="1" applyBorder="1"/>
    <xf numFmtId="0" fontId="18" fillId="2" borderId="9" xfId="0" applyFont="1" applyFill="1" applyBorder="1" applyAlignment="1">
      <alignment vertical="center" wrapText="1"/>
    </xf>
    <xf numFmtId="0" fontId="18" fillId="2" borderId="10" xfId="0" applyFont="1" applyFill="1" applyBorder="1" applyAlignment="1">
      <alignment vertical="center" wrapText="1"/>
    </xf>
    <xf numFmtId="0" fontId="18" fillId="2" borderId="28" xfId="0" applyFont="1" applyFill="1" applyBorder="1"/>
    <xf numFmtId="0" fontId="18" fillId="2" borderId="28" xfId="0" applyFont="1" applyFill="1" applyBorder="1" applyAlignment="1">
      <alignment vertical="center" wrapText="1"/>
    </xf>
    <xf numFmtId="0" fontId="18" fillId="2" borderId="30" xfId="0" applyFont="1" applyFill="1" applyBorder="1"/>
    <xf numFmtId="0" fontId="18" fillId="2" borderId="5" xfId="0" applyFont="1" applyFill="1" applyBorder="1" applyAlignment="1">
      <alignment vertical="center" wrapText="1"/>
    </xf>
    <xf numFmtId="0" fontId="18" fillId="2" borderId="6" xfId="0" applyFont="1" applyFill="1" applyBorder="1" applyAlignment="1">
      <alignment vertical="center" wrapText="1"/>
    </xf>
    <xf numFmtId="0" fontId="18" fillId="2" borderId="6" xfId="0" applyFont="1" applyFill="1" applyBorder="1"/>
    <xf numFmtId="0" fontId="18" fillId="2" borderId="4" xfId="0" applyFont="1" applyFill="1" applyBorder="1"/>
    <xf numFmtId="0" fontId="18" fillId="2" borderId="26" xfId="0" applyFont="1" applyFill="1" applyBorder="1"/>
    <xf numFmtId="0" fontId="18" fillId="2" borderId="31" xfId="0" applyFont="1" applyFill="1" applyBorder="1"/>
    <xf numFmtId="0" fontId="16" fillId="2" borderId="32" xfId="0" applyFont="1" applyFill="1" applyBorder="1" applyAlignment="1">
      <alignment vertical="center" wrapText="1"/>
    </xf>
    <xf numFmtId="0" fontId="0" fillId="2" borderId="0" xfId="0" applyFill="1"/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/>
    <xf numFmtId="0" fontId="16" fillId="2" borderId="30" xfId="0" applyFont="1" applyFill="1" applyBorder="1"/>
    <xf numFmtId="0" fontId="16" fillId="2" borderId="11" xfId="0" applyFont="1" applyFill="1" applyBorder="1"/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" xfId="0" applyFont="1" applyFill="1" applyBorder="1"/>
    <xf numFmtId="0" fontId="7" fillId="2" borderId="33" xfId="0" applyFont="1" applyFill="1" applyBorder="1" applyAlignment="1">
      <alignment horizontal="center"/>
    </xf>
    <xf numFmtId="0" fontId="12" fillId="2" borderId="24" xfId="0" applyFont="1" applyFill="1" applyBorder="1" applyAlignment="1">
      <alignment vertical="center" wrapText="1"/>
    </xf>
    <xf numFmtId="0" fontId="12" fillId="2" borderId="25" xfId="0" applyFont="1" applyFill="1" applyBorder="1" applyAlignment="1">
      <alignment vertical="center" wrapText="1"/>
    </xf>
    <xf numFmtId="0" fontId="12" fillId="2" borderId="25" xfId="0" applyFont="1" applyFill="1" applyBorder="1"/>
    <xf numFmtId="0" fontId="12" fillId="2" borderId="26" xfId="0" applyFont="1" applyFill="1" applyBorder="1" applyAlignment="1">
      <alignment horizontal="center"/>
    </xf>
    <xf numFmtId="0" fontId="19" fillId="2" borderId="0" xfId="0" applyFont="1" applyFill="1" applyBorder="1"/>
    <xf numFmtId="8" fontId="1" fillId="2" borderId="0" xfId="0" applyNumberFormat="1" applyFont="1" applyFill="1"/>
    <xf numFmtId="0" fontId="11" fillId="2" borderId="39" xfId="0" applyFont="1" applyFill="1" applyBorder="1" applyAlignment="1">
      <alignment horizontal="center"/>
    </xf>
    <xf numFmtId="0" fontId="11" fillId="2" borderId="40" xfId="0" applyFont="1" applyFill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8" fontId="1" fillId="2" borderId="3" xfId="0" applyNumberFormat="1" applyFont="1" applyFill="1" applyBorder="1"/>
    <xf numFmtId="0" fontId="1" fillId="3" borderId="0" xfId="0" applyFont="1" applyFill="1"/>
    <xf numFmtId="0" fontId="2" fillId="4" borderId="22" xfId="0" applyFont="1" applyFill="1" applyBorder="1" applyAlignment="1">
      <alignment horizontal="center"/>
    </xf>
    <xf numFmtId="0" fontId="2" fillId="2" borderId="15" xfId="0" applyFont="1" applyFill="1" applyBorder="1"/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/>
    <xf numFmtId="0" fontId="11" fillId="2" borderId="0" xfId="0" applyFont="1" applyFill="1" applyBorder="1" applyAlignment="1">
      <alignment horizontal="center"/>
    </xf>
    <xf numFmtId="164" fontId="1" fillId="2" borderId="0" xfId="0" applyNumberFormat="1" applyFont="1" applyFill="1"/>
    <xf numFmtId="164" fontId="2" fillId="2" borderId="15" xfId="0" applyNumberFormat="1" applyFont="1" applyFill="1" applyBorder="1"/>
    <xf numFmtId="164" fontId="1" fillId="3" borderId="25" xfId="0" applyNumberFormat="1" applyFont="1" applyFill="1" applyBorder="1"/>
    <xf numFmtId="164" fontId="1" fillId="2" borderId="3" xfId="0" applyNumberFormat="1" applyFont="1" applyFill="1" applyBorder="1"/>
    <xf numFmtId="164" fontId="1" fillId="3" borderId="0" xfId="0" applyNumberFormat="1" applyFont="1" applyFill="1"/>
    <xf numFmtId="164" fontId="1" fillId="2" borderId="28" xfId="0" applyNumberFormat="1" applyFont="1" applyFill="1" applyBorder="1"/>
    <xf numFmtId="8" fontId="1" fillId="2" borderId="28" xfId="0" applyNumberFormat="1" applyFont="1" applyFill="1" applyBorder="1"/>
    <xf numFmtId="164" fontId="1" fillId="2" borderId="0" xfId="0" applyNumberFormat="1" applyFont="1" applyFill="1" applyBorder="1"/>
    <xf numFmtId="8" fontId="1" fillId="2" borderId="0" xfId="0" applyNumberFormat="1" applyFont="1" applyFill="1" applyBorder="1"/>
    <xf numFmtId="0" fontId="11" fillId="2" borderId="41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164" fontId="2" fillId="4" borderId="15" xfId="0" applyNumberFormat="1" applyFont="1" applyFill="1" applyBorder="1"/>
    <xf numFmtId="0" fontId="2" fillId="4" borderId="15" xfId="0" applyFont="1" applyFill="1" applyBorder="1"/>
    <xf numFmtId="8" fontId="1" fillId="2" borderId="42" xfId="0" applyNumberFormat="1" applyFont="1" applyFill="1" applyBorder="1"/>
    <xf numFmtId="0" fontId="13" fillId="2" borderId="2" xfId="0" applyFont="1" applyFill="1" applyBorder="1" applyAlignment="1">
      <alignment vertical="center" wrapText="1"/>
    </xf>
    <xf numFmtId="0" fontId="13" fillId="2" borderId="2" xfId="0" applyFont="1" applyFill="1" applyBorder="1"/>
    <xf numFmtId="0" fontId="7" fillId="2" borderId="2" xfId="0" applyFont="1" applyFill="1" applyBorder="1" applyAlignment="1">
      <alignment horizontal="center"/>
    </xf>
    <xf numFmtId="0" fontId="18" fillId="2" borderId="33" xfId="0" applyFont="1" applyFill="1" applyBorder="1"/>
    <xf numFmtId="0" fontId="0" fillId="2" borderId="3" xfId="0" applyFill="1" applyBorder="1"/>
    <xf numFmtId="0" fontId="5" fillId="2" borderId="18" xfId="0" applyFont="1" applyFill="1" applyBorder="1" applyAlignment="1">
      <alignment wrapText="1"/>
    </xf>
    <xf numFmtId="0" fontId="0" fillId="5" borderId="0" xfId="0" applyFill="1"/>
    <xf numFmtId="164" fontId="1" fillId="2" borderId="25" xfId="0" applyNumberFormat="1" applyFont="1" applyFill="1" applyBorder="1"/>
    <xf numFmtId="8" fontId="1" fillId="2" borderId="25" xfId="0" applyNumberFormat="1" applyFont="1" applyFill="1" applyBorder="1"/>
    <xf numFmtId="164" fontId="1" fillId="2" borderId="22" xfId="0" applyNumberFormat="1" applyFont="1" applyFill="1" applyBorder="1"/>
    <xf numFmtId="0" fontId="1" fillId="2" borderId="21" xfId="0" applyFont="1" applyFill="1" applyBorder="1"/>
    <xf numFmtId="0" fontId="16" fillId="2" borderId="37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18" fillId="2" borderId="2" xfId="0" applyFont="1" applyFill="1" applyBorder="1"/>
    <xf numFmtId="0" fontId="16" fillId="2" borderId="38" xfId="0" applyFont="1" applyFill="1" applyBorder="1"/>
    <xf numFmtId="0" fontId="16" fillId="2" borderId="2" xfId="0" applyFont="1" applyFill="1" applyBorder="1"/>
    <xf numFmtId="8" fontId="0" fillId="2" borderId="42" xfId="0" applyNumberFormat="1" applyFill="1" applyBorder="1"/>
    <xf numFmtId="164" fontId="0" fillId="2" borderId="0" xfId="0" applyNumberFormat="1" applyFill="1"/>
    <xf numFmtId="8" fontId="1" fillId="2" borderId="40" xfId="0" applyNumberFormat="1" applyFont="1" applyFill="1" applyBorder="1"/>
    <xf numFmtId="0" fontId="2" fillId="4" borderId="16" xfId="0" applyFont="1" applyFill="1" applyBorder="1" applyAlignment="1">
      <alignment horizontal="center" wrapText="1"/>
    </xf>
    <xf numFmtId="0" fontId="1" fillId="3" borderId="40" xfId="0" applyFont="1" applyFill="1" applyBorder="1"/>
    <xf numFmtId="164" fontId="7" fillId="2" borderId="3" xfId="0" applyNumberFormat="1" applyFont="1" applyFill="1" applyBorder="1"/>
    <xf numFmtId="164" fontId="7" fillId="3" borderId="3" xfId="0" applyNumberFormat="1" applyFont="1" applyFill="1" applyBorder="1"/>
    <xf numFmtId="0" fontId="0" fillId="3" borderId="0" xfId="0" applyFill="1"/>
    <xf numFmtId="0" fontId="2" fillId="2" borderId="43" xfId="0" applyFont="1" applyFill="1" applyBorder="1"/>
    <xf numFmtId="0" fontId="2" fillId="2" borderId="14" xfId="0" applyFont="1" applyFill="1" applyBorder="1"/>
    <xf numFmtId="8" fontId="0" fillId="2" borderId="3" xfId="0" applyNumberFormat="1" applyFill="1" applyBorder="1"/>
    <xf numFmtId="8" fontId="1" fillId="2" borderId="34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164" fontId="1" fillId="2" borderId="15" xfId="0" applyNumberFormat="1" applyFont="1" applyFill="1" applyBorder="1"/>
    <xf numFmtId="164" fontId="1" fillId="2" borderId="16" xfId="0" applyNumberFormat="1" applyFont="1" applyFill="1" applyBorder="1"/>
    <xf numFmtId="0" fontId="2" fillId="2" borderId="16" xfId="0" applyFont="1" applyFill="1" applyBorder="1" applyAlignment="1">
      <alignment horizontal="center" wrapText="1"/>
    </xf>
    <xf numFmtId="8" fontId="1" fillId="2" borderId="44" xfId="0" applyNumberFormat="1" applyFont="1" applyFill="1" applyBorder="1"/>
    <xf numFmtId="8" fontId="0" fillId="2" borderId="0" xfId="0" applyNumberFormat="1" applyFill="1" applyBorder="1"/>
    <xf numFmtId="8" fontId="2" fillId="2" borderId="0" xfId="0" applyNumberFormat="1" applyFont="1" applyFill="1"/>
    <xf numFmtId="8" fontId="21" fillId="2" borderId="0" xfId="0" applyNumberFormat="1" applyFont="1" applyFill="1"/>
    <xf numFmtId="0" fontId="4" fillId="2" borderId="3" xfId="0" applyFont="1" applyFill="1" applyBorder="1"/>
    <xf numFmtId="164" fontId="4" fillId="2" borderId="3" xfId="0" applyNumberFormat="1" applyFont="1" applyFill="1" applyBorder="1"/>
    <xf numFmtId="164" fontId="9" fillId="2" borderId="3" xfId="0" applyNumberFormat="1" applyFont="1" applyFill="1" applyBorder="1"/>
    <xf numFmtId="0" fontId="3" fillId="3" borderId="22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23" xfId="0" applyFont="1" applyFill="1" applyBorder="1" applyAlignment="1">
      <alignment horizontal="center" vertical="top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8" xfId="0" applyFont="1" applyFill="1" applyBorder="1" applyAlignment="1">
      <alignment horizontal="center" wrapText="1"/>
    </xf>
    <xf numFmtId="0" fontId="20" fillId="3" borderId="22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horizontal="center" wrapText="1"/>
    </xf>
    <xf numFmtId="0" fontId="5" fillId="5" borderId="36" xfId="0" applyFont="1" applyFill="1" applyBorder="1" applyAlignment="1">
      <alignment horizontal="center" wrapText="1"/>
    </xf>
    <xf numFmtId="0" fontId="5" fillId="5" borderId="37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5" fillId="5" borderId="38" xfId="0" applyFont="1" applyFill="1" applyBorder="1" applyAlignment="1">
      <alignment horizont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21A4E-F18E-48DE-87C8-C68E64A97074}">
  <dimension ref="A1:C4"/>
  <sheetViews>
    <sheetView workbookViewId="0">
      <selection activeCell="B6" sqref="B6"/>
    </sheetView>
  </sheetViews>
  <sheetFormatPr defaultRowHeight="14.4" x14ac:dyDescent="0.3"/>
  <cols>
    <col min="1" max="1" width="18" style="102" customWidth="1"/>
    <col min="2" max="2" width="26" style="102" customWidth="1"/>
    <col min="3" max="3" width="21.44140625" style="163" customWidth="1"/>
    <col min="4" max="16384" width="8.88671875" style="102"/>
  </cols>
  <sheetData>
    <row r="1" spans="1:3" x14ac:dyDescent="0.3">
      <c r="A1" s="183" t="s">
        <v>114</v>
      </c>
      <c r="B1" s="183" t="s">
        <v>112</v>
      </c>
      <c r="C1" s="184" t="s">
        <v>113</v>
      </c>
    </row>
    <row r="2" spans="1:3" x14ac:dyDescent="0.3">
      <c r="A2" s="24">
        <v>1</v>
      </c>
      <c r="B2" s="24" t="s">
        <v>115</v>
      </c>
      <c r="C2" s="185">
        <f>'Fabrication L2- 4'!J48</f>
        <v>0</v>
      </c>
    </row>
    <row r="3" spans="1:3" x14ac:dyDescent="0.3">
      <c r="A3" s="24">
        <v>2</v>
      </c>
      <c r="B3" s="24" t="s">
        <v>116</v>
      </c>
      <c r="C3" s="185">
        <f>'ERD-Automotive L2-4'!K47</f>
        <v>0</v>
      </c>
    </row>
    <row r="4" spans="1:3" x14ac:dyDescent="0.3">
      <c r="A4" s="24"/>
      <c r="B4" s="24" t="s">
        <v>117</v>
      </c>
      <c r="C4" s="185">
        <f>SUM(C2:C3)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4"/>
  <sheetViews>
    <sheetView topLeftCell="C40" zoomScale="110" zoomScaleNormal="110" workbookViewId="0">
      <selection activeCell="H48" sqref="H48"/>
    </sheetView>
  </sheetViews>
  <sheetFormatPr defaultColWidth="9.109375" defaultRowHeight="13.8" x14ac:dyDescent="0.3"/>
  <cols>
    <col min="1" max="1" width="28" style="1" customWidth="1"/>
    <col min="2" max="2" width="60.88671875" style="1" customWidth="1"/>
    <col min="3" max="3" width="22.88671875" style="1" bestFit="1" customWidth="1"/>
    <col min="4" max="4" width="32.6640625" style="1" bestFit="1" customWidth="1"/>
    <col min="5" max="5" width="20.109375" style="1" customWidth="1"/>
    <col min="6" max="6" width="13.6640625" style="50" customWidth="1"/>
    <col min="7" max="7" width="17.21875" style="132" customWidth="1"/>
    <col min="8" max="8" width="13.88671875" style="1" customWidth="1"/>
    <col min="9" max="9" width="9.109375" style="1"/>
    <col min="10" max="10" width="13" style="1" customWidth="1"/>
    <col min="11" max="11" width="14.77734375" style="1" customWidth="1"/>
    <col min="12" max="12" width="16" style="1" customWidth="1"/>
    <col min="13" max="16384" width="9.109375" style="1"/>
  </cols>
  <sheetData>
    <row r="1" spans="1:12" ht="20.100000000000001" customHeight="1" x14ac:dyDescent="0.3">
      <c r="A1" s="190" t="s">
        <v>121</v>
      </c>
      <c r="B1" s="190"/>
      <c r="C1" s="190"/>
      <c r="D1" s="190"/>
      <c r="E1" s="190"/>
      <c r="F1" s="190"/>
    </row>
    <row r="2" spans="1:12" ht="33" customHeight="1" x14ac:dyDescent="0.3">
      <c r="A2" s="192" t="s">
        <v>0</v>
      </c>
      <c r="B2" s="192"/>
      <c r="C2" s="192"/>
      <c r="D2" s="192"/>
      <c r="E2" s="192"/>
      <c r="F2" s="192"/>
    </row>
    <row r="3" spans="1:12" ht="33.6" customHeight="1" thickBot="1" x14ac:dyDescent="0.35">
      <c r="A3" s="191" t="s">
        <v>1</v>
      </c>
      <c r="B3" s="191"/>
      <c r="C3" s="191"/>
      <c r="D3" s="191"/>
      <c r="E3" s="191"/>
      <c r="F3" s="193"/>
    </row>
    <row r="4" spans="1:12" ht="27" customHeight="1" thickBot="1" x14ac:dyDescent="0.35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127" t="s">
        <v>7</v>
      </c>
      <c r="G4" s="143" t="s">
        <v>109</v>
      </c>
      <c r="H4" s="144" t="s">
        <v>110</v>
      </c>
      <c r="I4" s="144" t="s">
        <v>111</v>
      </c>
      <c r="J4" s="165" t="s">
        <v>118</v>
      </c>
      <c r="K4" s="165" t="s">
        <v>119</v>
      </c>
      <c r="L4" s="165" t="s">
        <v>120</v>
      </c>
    </row>
    <row r="5" spans="1:12" ht="27" customHeight="1" thickBot="1" x14ac:dyDescent="0.35">
      <c r="A5" s="186" t="s">
        <v>8</v>
      </c>
      <c r="B5" s="187"/>
      <c r="C5" s="187"/>
      <c r="D5" s="187"/>
      <c r="E5" s="187"/>
      <c r="F5" s="194"/>
      <c r="G5" s="134"/>
      <c r="H5" s="126"/>
      <c r="I5" s="126"/>
      <c r="J5" s="126"/>
      <c r="K5" s="126"/>
      <c r="L5" s="126"/>
    </row>
    <row r="6" spans="1:12" ht="30" x14ac:dyDescent="0.3">
      <c r="A6" s="14" t="s">
        <v>89</v>
      </c>
      <c r="B6" s="15" t="s">
        <v>9</v>
      </c>
      <c r="C6" s="15" t="s">
        <v>81</v>
      </c>
      <c r="D6" s="15" t="s">
        <v>10</v>
      </c>
      <c r="E6" s="15" t="s">
        <v>11</v>
      </c>
      <c r="F6" s="121">
        <v>110</v>
      </c>
      <c r="G6" s="135"/>
      <c r="H6" s="125">
        <f>F6*G6</f>
        <v>0</v>
      </c>
      <c r="I6" s="125">
        <f>H6*15%</f>
        <v>0</v>
      </c>
      <c r="J6" s="164">
        <f>H6+I6</f>
        <v>0</v>
      </c>
      <c r="K6" s="135"/>
      <c r="L6" s="135"/>
    </row>
    <row r="7" spans="1:12" ht="30" x14ac:dyDescent="0.3">
      <c r="A7" s="16" t="s">
        <v>89</v>
      </c>
      <c r="B7" s="17" t="s">
        <v>12</v>
      </c>
      <c r="C7" s="17" t="s">
        <v>13</v>
      </c>
      <c r="D7" s="17" t="s">
        <v>90</v>
      </c>
      <c r="E7" s="17" t="s">
        <v>14</v>
      </c>
      <c r="F7" s="122">
        <v>110</v>
      </c>
      <c r="G7" s="135"/>
      <c r="H7" s="125">
        <f t="shared" ref="H7:H15" si="0">F7*G7</f>
        <v>0</v>
      </c>
      <c r="I7" s="125">
        <f t="shared" ref="I7:I15" si="1">H7*15%</f>
        <v>0</v>
      </c>
      <c r="J7" s="164">
        <f t="shared" ref="J7:J15" si="2">H7+I7</f>
        <v>0</v>
      </c>
      <c r="K7" s="135"/>
      <c r="L7" s="135"/>
    </row>
    <row r="8" spans="1:12" ht="20.100000000000001" customHeight="1" x14ac:dyDescent="0.3">
      <c r="A8" s="16" t="s">
        <v>15</v>
      </c>
      <c r="B8" s="17" t="s">
        <v>15</v>
      </c>
      <c r="C8" s="17" t="s">
        <v>82</v>
      </c>
      <c r="D8" s="17" t="s">
        <v>16</v>
      </c>
      <c r="E8" s="17" t="s">
        <v>11</v>
      </c>
      <c r="F8" s="122">
        <v>110</v>
      </c>
      <c r="G8" s="135"/>
      <c r="H8" s="125">
        <f t="shared" si="0"/>
        <v>0</v>
      </c>
      <c r="I8" s="125">
        <f t="shared" si="1"/>
        <v>0</v>
      </c>
      <c r="J8" s="164">
        <f t="shared" si="2"/>
        <v>0</v>
      </c>
      <c r="K8" s="135"/>
      <c r="L8" s="135"/>
    </row>
    <row r="9" spans="1:12" ht="27" customHeight="1" x14ac:dyDescent="0.3">
      <c r="A9" s="16" t="s">
        <v>17</v>
      </c>
      <c r="B9" s="17" t="s">
        <v>72</v>
      </c>
      <c r="C9" s="17" t="s">
        <v>73</v>
      </c>
      <c r="D9" s="17" t="s">
        <v>18</v>
      </c>
      <c r="E9" s="17" t="s">
        <v>11</v>
      </c>
      <c r="F9" s="123">
        <v>110</v>
      </c>
      <c r="G9" s="135"/>
      <c r="H9" s="125">
        <f t="shared" si="0"/>
        <v>0</v>
      </c>
      <c r="I9" s="125">
        <f t="shared" si="1"/>
        <v>0</v>
      </c>
      <c r="J9" s="164">
        <f t="shared" si="2"/>
        <v>0</v>
      </c>
      <c r="K9" s="135"/>
      <c r="L9" s="135"/>
    </row>
    <row r="10" spans="1:12" ht="30.75" customHeight="1" thickBot="1" x14ac:dyDescent="0.35">
      <c r="A10" s="18" t="s">
        <v>19</v>
      </c>
      <c r="B10" s="19" t="s">
        <v>92</v>
      </c>
      <c r="C10" s="20" t="s">
        <v>83</v>
      </c>
      <c r="D10" s="21" t="s">
        <v>20</v>
      </c>
      <c r="E10" s="21" t="s">
        <v>11</v>
      </c>
      <c r="F10" s="124">
        <v>110</v>
      </c>
      <c r="G10" s="135"/>
      <c r="H10" s="125">
        <f t="shared" si="0"/>
        <v>0</v>
      </c>
      <c r="I10" s="125">
        <f t="shared" si="1"/>
        <v>0</v>
      </c>
      <c r="J10" s="164">
        <f t="shared" si="2"/>
        <v>0</v>
      </c>
      <c r="K10" s="135"/>
      <c r="L10" s="135"/>
    </row>
    <row r="11" spans="1:12" ht="20.100000000000001" customHeight="1" thickBot="1" x14ac:dyDescent="0.35">
      <c r="A11" s="195"/>
      <c r="B11" s="196"/>
      <c r="C11" s="196"/>
      <c r="D11" s="196"/>
      <c r="E11" s="196"/>
      <c r="F11" s="197"/>
      <c r="G11" s="136"/>
      <c r="H11" s="126"/>
      <c r="I11" s="126"/>
      <c r="J11" s="126"/>
      <c r="K11" s="136"/>
      <c r="L11" s="136"/>
    </row>
    <row r="12" spans="1:12" ht="20.100000000000001" customHeight="1" x14ac:dyDescent="0.3">
      <c r="A12" s="22" t="s">
        <v>22</v>
      </c>
      <c r="B12" s="23" t="s">
        <v>22</v>
      </c>
      <c r="C12" s="23" t="s">
        <v>23</v>
      </c>
      <c r="D12" s="23" t="s">
        <v>24</v>
      </c>
      <c r="E12" s="23" t="s">
        <v>25</v>
      </c>
      <c r="F12" s="49">
        <v>110</v>
      </c>
      <c r="G12" s="135"/>
      <c r="H12" s="125">
        <f>F12*G12</f>
        <v>0</v>
      </c>
      <c r="I12" s="125">
        <f>H12*15%</f>
        <v>0</v>
      </c>
      <c r="J12" s="125">
        <f>H12+I12</f>
        <v>0</v>
      </c>
      <c r="K12" s="135"/>
      <c r="L12" s="135"/>
    </row>
    <row r="13" spans="1:12" ht="20.100000000000001" customHeight="1" x14ac:dyDescent="0.3">
      <c r="A13" s="16" t="s">
        <v>26</v>
      </c>
      <c r="B13" s="17" t="s">
        <v>26</v>
      </c>
      <c r="C13" s="24" t="s">
        <v>27</v>
      </c>
      <c r="D13" s="17" t="s">
        <v>28</v>
      </c>
      <c r="E13" s="17" t="s">
        <v>29</v>
      </c>
      <c r="F13" s="49">
        <v>110</v>
      </c>
      <c r="G13" s="135"/>
      <c r="H13" s="125">
        <f t="shared" si="0"/>
        <v>0</v>
      </c>
      <c r="I13" s="125">
        <f t="shared" si="1"/>
        <v>0</v>
      </c>
      <c r="J13" s="125">
        <f t="shared" si="2"/>
        <v>0</v>
      </c>
      <c r="K13" s="135"/>
      <c r="L13" s="135"/>
    </row>
    <row r="14" spans="1:12" ht="20.100000000000001" customHeight="1" x14ac:dyDescent="0.3">
      <c r="A14" s="16" t="s">
        <v>30</v>
      </c>
      <c r="B14" s="17" t="s">
        <v>30</v>
      </c>
      <c r="C14" s="24" t="s">
        <v>31</v>
      </c>
      <c r="D14" s="17" t="s">
        <v>32</v>
      </c>
      <c r="E14" s="17" t="s">
        <v>25</v>
      </c>
      <c r="F14" s="49">
        <v>110</v>
      </c>
      <c r="G14" s="135"/>
      <c r="H14" s="125">
        <f t="shared" si="0"/>
        <v>0</v>
      </c>
      <c r="I14" s="125">
        <f t="shared" si="1"/>
        <v>0</v>
      </c>
      <c r="J14" s="125">
        <f t="shared" si="2"/>
        <v>0</v>
      </c>
      <c r="K14" s="135"/>
      <c r="L14" s="135"/>
    </row>
    <row r="15" spans="1:12" ht="28.2" thickBot="1" x14ac:dyDescent="0.35">
      <c r="A15" s="25" t="s">
        <v>33</v>
      </c>
      <c r="B15" s="26" t="s">
        <v>34</v>
      </c>
      <c r="C15" s="27" t="s">
        <v>35</v>
      </c>
      <c r="D15" s="26" t="s">
        <v>36</v>
      </c>
      <c r="E15" s="26" t="s">
        <v>25</v>
      </c>
      <c r="F15" s="141">
        <v>110</v>
      </c>
      <c r="G15" s="135"/>
      <c r="H15" s="125">
        <f t="shared" si="0"/>
        <v>0</v>
      </c>
      <c r="I15" s="125">
        <f t="shared" si="1"/>
        <v>0</v>
      </c>
      <c r="J15" s="125">
        <f t="shared" si="2"/>
        <v>0</v>
      </c>
      <c r="K15" s="135"/>
      <c r="L15" s="135"/>
    </row>
    <row r="16" spans="1:12" ht="15" thickBot="1" x14ac:dyDescent="0.35">
      <c r="A16" s="129"/>
      <c r="B16" s="129"/>
      <c r="C16" s="130"/>
      <c r="D16" s="129"/>
      <c r="E16" s="129"/>
      <c r="F16" s="131"/>
      <c r="G16" s="139"/>
      <c r="H16" s="140"/>
      <c r="I16" s="140"/>
      <c r="J16" s="145">
        <f>SUM(J6:J15)</f>
        <v>0</v>
      </c>
      <c r="K16" s="145">
        <f>SUM(K6:K15)</f>
        <v>0</v>
      </c>
      <c r="L16" s="145">
        <f t="shared" ref="L16" si="3">SUM(L6:L15)</f>
        <v>0</v>
      </c>
    </row>
    <row r="17" spans="1:12" ht="31.5" customHeight="1" thickBot="1" x14ac:dyDescent="0.35">
      <c r="A17" s="191" t="s">
        <v>37</v>
      </c>
      <c r="B17" s="191"/>
      <c r="C17" s="191"/>
      <c r="D17" s="191"/>
      <c r="E17" s="191"/>
      <c r="F17" s="191"/>
      <c r="G17" s="139"/>
      <c r="H17" s="140"/>
      <c r="I17" s="140"/>
      <c r="J17" s="140"/>
    </row>
    <row r="18" spans="1:12" ht="36" customHeight="1" thickBot="1" x14ac:dyDescent="0.35">
      <c r="A18" s="7" t="s">
        <v>2</v>
      </c>
      <c r="B18" s="8" t="s">
        <v>3</v>
      </c>
      <c r="C18" s="8" t="s">
        <v>4</v>
      </c>
      <c r="D18" s="8" t="s">
        <v>5</v>
      </c>
      <c r="E18" s="8" t="s">
        <v>6</v>
      </c>
      <c r="F18" s="51" t="s">
        <v>7</v>
      </c>
      <c r="G18" s="133" t="s">
        <v>109</v>
      </c>
      <c r="H18" s="128" t="s">
        <v>110</v>
      </c>
      <c r="I18" s="128" t="s">
        <v>111</v>
      </c>
      <c r="J18" s="165" t="s">
        <v>118</v>
      </c>
      <c r="K18" s="165" t="s">
        <v>119</v>
      </c>
      <c r="L18" s="165" t="s">
        <v>120</v>
      </c>
    </row>
    <row r="19" spans="1:12" ht="24.75" customHeight="1" thickBot="1" x14ac:dyDescent="0.35">
      <c r="A19" s="186" t="s">
        <v>8</v>
      </c>
      <c r="B19" s="187"/>
      <c r="C19" s="187"/>
      <c r="D19" s="187"/>
      <c r="E19" s="187"/>
      <c r="F19" s="188"/>
      <c r="G19" s="134"/>
      <c r="H19" s="126"/>
      <c r="I19" s="126"/>
      <c r="J19" s="126"/>
      <c r="K19" s="126"/>
      <c r="L19" s="126"/>
    </row>
    <row r="20" spans="1:12" ht="20.100000000000001" customHeight="1" x14ac:dyDescent="0.3">
      <c r="A20" s="12" t="s">
        <v>88</v>
      </c>
      <c r="B20" s="13" t="s">
        <v>38</v>
      </c>
      <c r="C20" s="28" t="s">
        <v>79</v>
      </c>
      <c r="D20" s="13" t="s">
        <v>39</v>
      </c>
      <c r="E20" s="13" t="s">
        <v>11</v>
      </c>
      <c r="F20" s="52">
        <v>70</v>
      </c>
      <c r="G20" s="135"/>
      <c r="H20" s="125">
        <f>F20*G20</f>
        <v>0</v>
      </c>
      <c r="I20" s="125">
        <f>H20*15%</f>
        <v>0</v>
      </c>
      <c r="J20" s="125">
        <f>H20+I20</f>
        <v>0</v>
      </c>
      <c r="K20" s="167"/>
      <c r="L20" s="167"/>
    </row>
    <row r="21" spans="1:12" ht="20.100000000000001" customHeight="1" x14ac:dyDescent="0.3">
      <c r="A21" s="9" t="s">
        <v>15</v>
      </c>
      <c r="B21" s="10" t="s">
        <v>15</v>
      </c>
      <c r="C21" s="11" t="s">
        <v>80</v>
      </c>
      <c r="D21" s="10" t="s">
        <v>40</v>
      </c>
      <c r="E21" s="10" t="s">
        <v>11</v>
      </c>
      <c r="F21" s="53">
        <v>70</v>
      </c>
      <c r="G21" s="135"/>
      <c r="H21" s="125">
        <f t="shared" ref="H21:H23" si="4">F21*G21</f>
        <v>0</v>
      </c>
      <c r="I21" s="125">
        <f t="shared" ref="I21:I23" si="5">H21*15%</f>
        <v>0</v>
      </c>
      <c r="J21" s="125">
        <f t="shared" ref="J21:J23" si="6">H21+I21</f>
        <v>0</v>
      </c>
      <c r="K21" s="167"/>
      <c r="L21" s="167"/>
    </row>
    <row r="22" spans="1:12" ht="23.25" customHeight="1" x14ac:dyDescent="0.3">
      <c r="A22" s="9" t="s">
        <v>17</v>
      </c>
      <c r="B22" s="10" t="s">
        <v>74</v>
      </c>
      <c r="C22" s="11" t="s">
        <v>76</v>
      </c>
      <c r="D22" s="10" t="s">
        <v>18</v>
      </c>
      <c r="E22" s="10" t="s">
        <v>11</v>
      </c>
      <c r="F22" s="54">
        <v>70</v>
      </c>
      <c r="G22" s="135"/>
      <c r="H22" s="125">
        <f t="shared" si="4"/>
        <v>0</v>
      </c>
      <c r="I22" s="125">
        <f t="shared" si="5"/>
        <v>0</v>
      </c>
      <c r="J22" s="125">
        <f t="shared" si="6"/>
        <v>0</v>
      </c>
      <c r="K22" s="167"/>
      <c r="L22" s="167"/>
    </row>
    <row r="23" spans="1:12" ht="29.25" customHeight="1" thickBot="1" x14ac:dyDescent="0.35">
      <c r="A23" s="38" t="s">
        <v>19</v>
      </c>
      <c r="B23" s="39" t="s">
        <v>84</v>
      </c>
      <c r="C23" s="40" t="s">
        <v>85</v>
      </c>
      <c r="D23" s="39" t="s">
        <v>20</v>
      </c>
      <c r="E23" s="39" t="s">
        <v>11</v>
      </c>
      <c r="F23" s="55">
        <v>70</v>
      </c>
      <c r="G23" s="135"/>
      <c r="H23" s="125">
        <f t="shared" si="4"/>
        <v>0</v>
      </c>
      <c r="I23" s="125">
        <f t="shared" si="5"/>
        <v>0</v>
      </c>
      <c r="J23" s="125">
        <f t="shared" si="6"/>
        <v>0</v>
      </c>
      <c r="K23" s="167"/>
      <c r="L23" s="167"/>
    </row>
    <row r="24" spans="1:12" ht="20.100000000000001" customHeight="1" thickBot="1" x14ac:dyDescent="0.35">
      <c r="A24" s="186" t="s">
        <v>21</v>
      </c>
      <c r="B24" s="187"/>
      <c r="C24" s="187"/>
      <c r="D24" s="187"/>
      <c r="E24" s="187"/>
      <c r="F24" s="188"/>
      <c r="G24" s="136"/>
      <c r="H24" s="126"/>
      <c r="I24" s="126"/>
      <c r="J24" s="166"/>
      <c r="K24" s="168"/>
      <c r="L24" s="168"/>
    </row>
    <row r="25" spans="1:12" ht="26.4" x14ac:dyDescent="0.3">
      <c r="A25" s="29" t="s">
        <v>41</v>
      </c>
      <c r="B25" s="30" t="s">
        <v>41</v>
      </c>
      <c r="C25" s="31" t="s">
        <v>42</v>
      </c>
      <c r="D25" s="30" t="s">
        <v>43</v>
      </c>
      <c r="E25" s="30" t="s">
        <v>25</v>
      </c>
      <c r="F25" s="56">
        <v>70</v>
      </c>
      <c r="G25" s="135"/>
      <c r="H25" s="125">
        <f>F25*G25</f>
        <v>0</v>
      </c>
      <c r="I25" s="125">
        <f>H25*15%</f>
        <v>0</v>
      </c>
      <c r="J25" s="125">
        <f>H25+I25</f>
        <v>0</v>
      </c>
      <c r="K25" s="167"/>
      <c r="L25" s="167"/>
    </row>
    <row r="26" spans="1:12" ht="20.100000000000001" customHeight="1" x14ac:dyDescent="0.3">
      <c r="A26" s="32" t="s">
        <v>44</v>
      </c>
      <c r="B26" s="33" t="s">
        <v>44</v>
      </c>
      <c r="C26" s="34" t="s">
        <v>45</v>
      </c>
      <c r="D26" s="33" t="s">
        <v>32</v>
      </c>
      <c r="E26" s="33" t="s">
        <v>29</v>
      </c>
      <c r="F26" s="53">
        <v>70</v>
      </c>
      <c r="G26" s="135"/>
      <c r="H26" s="125">
        <f>F26*G26</f>
        <v>0</v>
      </c>
      <c r="I26" s="125">
        <f>H26*15%</f>
        <v>0</v>
      </c>
      <c r="J26" s="125">
        <f t="shared" ref="J26:J28" si="7">H26+I26</f>
        <v>0</v>
      </c>
      <c r="K26" s="167"/>
      <c r="L26" s="167"/>
    </row>
    <row r="27" spans="1:12" ht="26.25" customHeight="1" x14ac:dyDescent="0.3">
      <c r="A27" s="32" t="s">
        <v>46</v>
      </c>
      <c r="B27" s="33" t="s">
        <v>46</v>
      </c>
      <c r="C27" s="34" t="s">
        <v>47</v>
      </c>
      <c r="D27" s="33" t="s">
        <v>48</v>
      </c>
      <c r="E27" s="33" t="s">
        <v>29</v>
      </c>
      <c r="F27" s="53">
        <v>70</v>
      </c>
      <c r="G27" s="135"/>
      <c r="H27" s="125">
        <f>F27*G27</f>
        <v>0</v>
      </c>
      <c r="I27" s="125">
        <f>H27*15%</f>
        <v>0</v>
      </c>
      <c r="J27" s="125">
        <f t="shared" si="7"/>
        <v>0</v>
      </c>
      <c r="K27" s="167"/>
      <c r="L27" s="167"/>
    </row>
    <row r="28" spans="1:12" ht="24" customHeight="1" thickBot="1" x14ac:dyDescent="0.35">
      <c r="A28" s="35" t="s">
        <v>33</v>
      </c>
      <c r="B28" s="36" t="s">
        <v>33</v>
      </c>
      <c r="C28" s="37" t="s">
        <v>49</v>
      </c>
      <c r="D28" s="36" t="s">
        <v>50</v>
      </c>
      <c r="E28" s="36" t="s">
        <v>25</v>
      </c>
      <c r="F28" s="114">
        <v>70</v>
      </c>
      <c r="G28" s="135"/>
      <c r="H28" s="125">
        <f>F28*G28</f>
        <v>0</v>
      </c>
      <c r="I28" s="125">
        <f>H28*15%</f>
        <v>0</v>
      </c>
      <c r="J28" s="125">
        <f t="shared" si="7"/>
        <v>0</v>
      </c>
      <c r="K28" s="167"/>
      <c r="L28" s="167"/>
    </row>
    <row r="29" spans="1:12" ht="24" customHeight="1" thickBot="1" x14ac:dyDescent="0.35">
      <c r="A29" s="146"/>
      <c r="B29" s="146"/>
      <c r="C29" s="147"/>
      <c r="D29" s="146"/>
      <c r="E29" s="146"/>
      <c r="F29" s="148"/>
      <c r="G29" s="139"/>
      <c r="H29" s="140"/>
      <c r="I29" s="140"/>
      <c r="J29" s="145">
        <f>SUM(J20:J28)</f>
        <v>0</v>
      </c>
      <c r="K29" s="145">
        <f>SUM(K20:K28)</f>
        <v>0</v>
      </c>
      <c r="L29" s="145">
        <f t="shared" ref="L29" si="8">SUM(L20:L28)</f>
        <v>0</v>
      </c>
    </row>
    <row r="30" spans="1:12" ht="31.5" customHeight="1" thickBot="1" x14ac:dyDescent="0.35">
      <c r="A30" s="191" t="s">
        <v>51</v>
      </c>
      <c r="B30" s="191"/>
      <c r="C30" s="191"/>
      <c r="D30" s="191"/>
      <c r="E30" s="191"/>
      <c r="F30" s="191"/>
    </row>
    <row r="31" spans="1:12" ht="39" customHeight="1" thickBot="1" x14ac:dyDescent="0.35">
      <c r="A31" s="4" t="s">
        <v>2</v>
      </c>
      <c r="B31" s="5" t="s">
        <v>3</v>
      </c>
      <c r="C31" s="5" t="s">
        <v>4</v>
      </c>
      <c r="D31" s="5" t="s">
        <v>5</v>
      </c>
      <c r="E31" s="6" t="s">
        <v>6</v>
      </c>
      <c r="F31" s="57" t="s">
        <v>7</v>
      </c>
      <c r="G31" s="143" t="s">
        <v>109</v>
      </c>
      <c r="H31" s="144" t="s">
        <v>110</v>
      </c>
      <c r="I31" s="144" t="s">
        <v>111</v>
      </c>
      <c r="J31" s="165" t="s">
        <v>118</v>
      </c>
      <c r="K31" s="165" t="s">
        <v>119</v>
      </c>
      <c r="L31" s="165" t="s">
        <v>120</v>
      </c>
    </row>
    <row r="32" spans="1:12" ht="20.100000000000001" customHeight="1" thickBot="1" x14ac:dyDescent="0.35">
      <c r="A32" s="186" t="s">
        <v>8</v>
      </c>
      <c r="B32" s="187"/>
      <c r="C32" s="187"/>
      <c r="D32" s="187"/>
      <c r="E32" s="187"/>
      <c r="F32" s="188"/>
      <c r="G32" s="134"/>
      <c r="H32" s="126"/>
      <c r="I32" s="126"/>
      <c r="J32" s="126"/>
      <c r="K32" s="126"/>
      <c r="L32" s="126"/>
    </row>
    <row r="33" spans="1:12" ht="30" x14ac:dyDescent="0.3">
      <c r="A33" s="14" t="s">
        <v>89</v>
      </c>
      <c r="B33" s="15" t="s">
        <v>91</v>
      </c>
      <c r="C33" s="41" t="s">
        <v>77</v>
      </c>
      <c r="D33" s="15" t="s">
        <v>52</v>
      </c>
      <c r="E33" s="15" t="s">
        <v>11</v>
      </c>
      <c r="F33" s="58">
        <v>45</v>
      </c>
      <c r="G33" s="135"/>
      <c r="H33" s="125">
        <f>F33*G33</f>
        <v>0</v>
      </c>
      <c r="I33" s="125">
        <f>H33*15%</f>
        <v>0</v>
      </c>
      <c r="J33" s="125">
        <f>H33+I33</f>
        <v>0</v>
      </c>
      <c r="K33" s="135"/>
      <c r="L33" s="135"/>
    </row>
    <row r="34" spans="1:12" ht="30" x14ac:dyDescent="0.3">
      <c r="A34" s="16" t="s">
        <v>89</v>
      </c>
      <c r="B34" s="17" t="s">
        <v>53</v>
      </c>
      <c r="C34" s="24" t="s">
        <v>54</v>
      </c>
      <c r="D34" s="17" t="s">
        <v>55</v>
      </c>
      <c r="E34" s="17" t="s">
        <v>11</v>
      </c>
      <c r="F34" s="59">
        <v>45</v>
      </c>
      <c r="G34" s="135"/>
      <c r="H34" s="125">
        <f>F34*G34</f>
        <v>0</v>
      </c>
      <c r="I34" s="125">
        <f t="shared" ref="I34:I42" si="9">H34*15%</f>
        <v>0</v>
      </c>
      <c r="J34" s="125">
        <f t="shared" ref="J34:J37" si="10">H34+I34</f>
        <v>0</v>
      </c>
      <c r="K34" s="135"/>
      <c r="L34" s="135"/>
    </row>
    <row r="35" spans="1:12" ht="20.100000000000001" customHeight="1" x14ac:dyDescent="0.3">
      <c r="A35" s="42" t="s">
        <v>15</v>
      </c>
      <c r="B35" s="43" t="s">
        <v>15</v>
      </c>
      <c r="C35" s="44" t="s">
        <v>56</v>
      </c>
      <c r="D35" s="43" t="s">
        <v>57</v>
      </c>
      <c r="E35" s="43" t="s">
        <v>11</v>
      </c>
      <c r="F35" s="60">
        <v>45</v>
      </c>
      <c r="G35" s="135"/>
      <c r="H35" s="125">
        <f t="shared" ref="H35:H37" si="11">F35*G35</f>
        <v>0</v>
      </c>
      <c r="I35" s="125">
        <f t="shared" si="9"/>
        <v>0</v>
      </c>
      <c r="J35" s="125">
        <f t="shared" si="10"/>
        <v>0</v>
      </c>
      <c r="K35" s="135"/>
      <c r="L35" s="135"/>
    </row>
    <row r="36" spans="1:12" ht="20.100000000000001" customHeight="1" x14ac:dyDescent="0.3">
      <c r="A36" s="42" t="s">
        <v>17</v>
      </c>
      <c r="B36" s="43" t="s">
        <v>75</v>
      </c>
      <c r="C36" s="44" t="s">
        <v>78</v>
      </c>
      <c r="D36" s="43" t="s">
        <v>58</v>
      </c>
      <c r="E36" s="43" t="s">
        <v>59</v>
      </c>
      <c r="F36" s="60">
        <v>45</v>
      </c>
      <c r="G36" s="135"/>
      <c r="H36" s="125">
        <f t="shared" si="11"/>
        <v>0</v>
      </c>
      <c r="I36" s="125">
        <f t="shared" si="9"/>
        <v>0</v>
      </c>
      <c r="J36" s="125">
        <f t="shared" si="10"/>
        <v>0</v>
      </c>
      <c r="K36" s="135"/>
      <c r="L36" s="135"/>
    </row>
    <row r="37" spans="1:12" ht="28.5" customHeight="1" x14ac:dyDescent="0.3">
      <c r="A37" s="47" t="s">
        <v>19</v>
      </c>
      <c r="B37" s="46" t="s">
        <v>86</v>
      </c>
      <c r="C37" s="45" t="s">
        <v>87</v>
      </c>
      <c r="D37" s="19" t="s">
        <v>20</v>
      </c>
      <c r="E37" s="46" t="s">
        <v>11</v>
      </c>
      <c r="F37" s="142">
        <v>45</v>
      </c>
      <c r="G37" s="135"/>
      <c r="H37" s="125">
        <f t="shared" si="11"/>
        <v>0</v>
      </c>
      <c r="I37" s="125">
        <f t="shared" si="9"/>
        <v>0</v>
      </c>
      <c r="J37" s="125">
        <f t="shared" si="10"/>
        <v>0</v>
      </c>
      <c r="K37" s="135"/>
      <c r="L37" s="135"/>
    </row>
    <row r="38" spans="1:12" ht="24.75" customHeight="1" x14ac:dyDescent="0.3">
      <c r="A38" s="189" t="s">
        <v>21</v>
      </c>
      <c r="B38" s="189"/>
      <c r="C38" s="189"/>
      <c r="D38" s="189"/>
      <c r="E38" s="189"/>
      <c r="F38" s="189"/>
      <c r="G38" s="136"/>
      <c r="H38" s="126"/>
      <c r="I38" s="126"/>
      <c r="J38" s="126"/>
      <c r="K38" s="136"/>
      <c r="L38" s="136"/>
    </row>
    <row r="39" spans="1:12" ht="24" customHeight="1" x14ac:dyDescent="0.3">
      <c r="A39" s="115" t="s">
        <v>60</v>
      </c>
      <c r="B39" s="116" t="s">
        <v>60</v>
      </c>
      <c r="C39" s="117" t="s">
        <v>61</v>
      </c>
      <c r="D39" s="116" t="s">
        <v>62</v>
      </c>
      <c r="E39" s="116" t="s">
        <v>25</v>
      </c>
      <c r="F39" s="118">
        <v>45</v>
      </c>
      <c r="G39" s="135"/>
      <c r="H39" s="125">
        <f>F39*G39</f>
        <v>0</v>
      </c>
      <c r="I39" s="125">
        <f>H39*15%</f>
        <v>0</v>
      </c>
      <c r="J39" s="125">
        <f>H39+I39</f>
        <v>0</v>
      </c>
      <c r="K39" s="135"/>
      <c r="L39" s="135"/>
    </row>
    <row r="40" spans="1:12" ht="27.6" x14ac:dyDescent="0.3">
      <c r="A40" s="47" t="s">
        <v>63</v>
      </c>
      <c r="B40" s="46" t="s">
        <v>63</v>
      </c>
      <c r="C40" s="45" t="s">
        <v>64</v>
      </c>
      <c r="D40" s="46" t="s">
        <v>65</v>
      </c>
      <c r="E40" s="46" t="s">
        <v>25</v>
      </c>
      <c r="F40" s="61">
        <v>45</v>
      </c>
      <c r="G40" s="135"/>
      <c r="H40" s="125">
        <f t="shared" ref="H40:H41" si="12">F40*G40</f>
        <v>0</v>
      </c>
      <c r="I40" s="125">
        <f t="shared" si="9"/>
        <v>0</v>
      </c>
      <c r="J40" s="125">
        <f t="shared" ref="J40:J41" si="13">H40+I40</f>
        <v>0</v>
      </c>
      <c r="K40" s="135"/>
      <c r="L40" s="135"/>
    </row>
    <row r="41" spans="1:12" ht="27.6" x14ac:dyDescent="0.3">
      <c r="A41" s="42" t="s">
        <v>66</v>
      </c>
      <c r="B41" s="43" t="s">
        <v>66</v>
      </c>
      <c r="C41" s="43" t="s">
        <v>67</v>
      </c>
      <c r="D41" s="43" t="s">
        <v>68</v>
      </c>
      <c r="E41" s="43" t="s">
        <v>69</v>
      </c>
      <c r="F41" s="60">
        <v>45</v>
      </c>
      <c r="G41" s="135"/>
      <c r="H41" s="125">
        <f t="shared" si="12"/>
        <v>0</v>
      </c>
      <c r="I41" s="125">
        <f t="shared" si="9"/>
        <v>0</v>
      </c>
      <c r="J41" s="125">
        <f t="shared" si="13"/>
        <v>0</v>
      </c>
      <c r="K41" s="135"/>
      <c r="L41" s="135"/>
    </row>
    <row r="42" spans="1:12" ht="28.2" thickBot="1" x14ac:dyDescent="0.35">
      <c r="A42" s="25" t="s">
        <v>33</v>
      </c>
      <c r="B42" s="26" t="s">
        <v>33</v>
      </c>
      <c r="C42" s="48" t="s">
        <v>70</v>
      </c>
      <c r="D42" s="26" t="s">
        <v>71</v>
      </c>
      <c r="E42" s="26" t="s">
        <v>25</v>
      </c>
      <c r="F42" s="62">
        <v>45</v>
      </c>
      <c r="G42" s="135"/>
      <c r="H42" s="125">
        <f>F42*G42</f>
        <v>0</v>
      </c>
      <c r="I42" s="125">
        <f t="shared" si="9"/>
        <v>0</v>
      </c>
      <c r="J42" s="125">
        <f>H42+I42</f>
        <v>0</v>
      </c>
      <c r="K42" s="135"/>
      <c r="L42" s="135"/>
    </row>
    <row r="43" spans="1:12" ht="14.4" thickBot="1" x14ac:dyDescent="0.35">
      <c r="J43" s="145">
        <f>SUM(J33:J42)</f>
        <v>0</v>
      </c>
      <c r="K43" s="145">
        <f t="shared" ref="K43:L43" si="14">SUM(K33:K42)</f>
        <v>0</v>
      </c>
      <c r="L43" s="145">
        <f t="shared" si="14"/>
        <v>0</v>
      </c>
    </row>
    <row r="45" spans="1:12" x14ac:dyDescent="0.3">
      <c r="J45" s="120"/>
    </row>
    <row r="48" spans="1:12" ht="14.4" x14ac:dyDescent="0.3">
      <c r="H48" s="102" t="s">
        <v>122</v>
      </c>
      <c r="J48" s="181">
        <f>J16+K16+L16+J29+K29+J43+K43+L43</f>
        <v>0</v>
      </c>
    </row>
    <row r="94" spans="5:5" x14ac:dyDescent="0.3">
      <c r="E94" s="1">
        <v>96</v>
      </c>
    </row>
  </sheetData>
  <mergeCells count="11">
    <mergeCell ref="A32:F32"/>
    <mergeCell ref="A38:F38"/>
    <mergeCell ref="A1:F1"/>
    <mergeCell ref="A30:F30"/>
    <mergeCell ref="A2:F2"/>
    <mergeCell ref="A24:F24"/>
    <mergeCell ref="A3:F3"/>
    <mergeCell ref="A5:F5"/>
    <mergeCell ref="A11:F11"/>
    <mergeCell ref="A17:F17"/>
    <mergeCell ref="A19:F19"/>
  </mergeCells>
  <printOptions horizontalCentered="1"/>
  <pageMargins left="0.25" right="0.25" top="0.25" bottom="0.25" header="0.3" footer="0.3"/>
  <pageSetup paperSize="9" scale="80" fitToHeight="0" orientation="landscape" r:id="rId1"/>
  <ignoredErrors>
    <ignoredError sqref="C28 C3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7"/>
  <sheetViews>
    <sheetView tabSelected="1" topLeftCell="D22" workbookViewId="0">
      <selection activeCell="J25" sqref="J25"/>
    </sheetView>
  </sheetViews>
  <sheetFormatPr defaultRowHeight="14.4" x14ac:dyDescent="0.3"/>
  <cols>
    <col min="1" max="1" width="32.33203125" style="102" customWidth="1"/>
    <col min="2" max="2" width="61.33203125" style="102" customWidth="1"/>
    <col min="3" max="3" width="25.33203125" style="102" customWidth="1"/>
    <col min="4" max="4" width="23.77734375" style="102" customWidth="1"/>
    <col min="5" max="5" width="23" style="102" customWidth="1"/>
    <col min="6" max="6" width="22.77734375" style="102" customWidth="1"/>
    <col min="7" max="7" width="20.44140625" style="102" customWidth="1"/>
    <col min="8" max="8" width="16.77734375" style="102" customWidth="1"/>
    <col min="9" max="9" width="12" style="102" customWidth="1"/>
    <col min="10" max="10" width="21.33203125" style="102" customWidth="1"/>
    <col min="11" max="11" width="18.77734375" style="102" customWidth="1"/>
    <col min="12" max="12" width="18.6640625" style="102" customWidth="1"/>
    <col min="13" max="16384" width="8.88671875" style="102"/>
  </cols>
  <sheetData>
    <row r="1" spans="1:12" ht="17.399999999999999" x14ac:dyDescent="0.3">
      <c r="A1" s="190" t="s">
        <v>121</v>
      </c>
      <c r="B1" s="190"/>
      <c r="C1" s="190"/>
      <c r="D1" s="190"/>
      <c r="E1" s="190"/>
      <c r="F1" s="190"/>
      <c r="G1" s="152"/>
      <c r="H1" s="152"/>
      <c r="I1" s="152"/>
      <c r="J1" s="152"/>
    </row>
    <row r="2" spans="1:12" ht="15.6" x14ac:dyDescent="0.3">
      <c r="A2" s="210" t="s">
        <v>93</v>
      </c>
      <c r="B2" s="211"/>
      <c r="C2" s="211"/>
      <c r="D2" s="211"/>
      <c r="E2" s="211"/>
      <c r="F2" s="212"/>
      <c r="G2" s="152"/>
      <c r="H2" s="152"/>
      <c r="I2" s="152"/>
      <c r="J2" s="152"/>
    </row>
    <row r="3" spans="1:12" ht="16.2" thickBot="1" x14ac:dyDescent="0.35">
      <c r="A3" s="213" t="s">
        <v>94</v>
      </c>
      <c r="B3" s="214"/>
      <c r="C3" s="214"/>
      <c r="D3" s="214"/>
      <c r="E3" s="214"/>
      <c r="F3" s="215"/>
      <c r="G3" s="152"/>
      <c r="H3" s="152"/>
      <c r="I3" s="152"/>
      <c r="J3" s="152"/>
    </row>
    <row r="4" spans="1:12" ht="42" thickBot="1" x14ac:dyDescent="0.35">
      <c r="A4" s="103" t="s">
        <v>2</v>
      </c>
      <c r="B4" s="104" t="s">
        <v>3</v>
      </c>
      <c r="C4" s="104" t="s">
        <v>4</v>
      </c>
      <c r="D4" s="104" t="s">
        <v>5</v>
      </c>
      <c r="E4" s="104" t="s">
        <v>6</v>
      </c>
      <c r="F4" s="105" t="s">
        <v>7</v>
      </c>
      <c r="G4" s="133" t="s">
        <v>109</v>
      </c>
      <c r="H4" s="128" t="s">
        <v>110</v>
      </c>
      <c r="I4" s="128" t="s">
        <v>111</v>
      </c>
      <c r="J4" s="178" t="s">
        <v>118</v>
      </c>
      <c r="K4" s="178" t="s">
        <v>119</v>
      </c>
      <c r="L4" s="178" t="s">
        <v>120</v>
      </c>
    </row>
    <row r="5" spans="1:12" ht="15.6" thickBot="1" x14ac:dyDescent="0.35">
      <c r="A5" s="201" t="s">
        <v>8</v>
      </c>
      <c r="B5" s="216"/>
      <c r="C5" s="216"/>
      <c r="D5" s="216"/>
      <c r="E5" s="216"/>
      <c r="F5" s="217"/>
      <c r="G5" s="134"/>
      <c r="H5" s="126"/>
      <c r="I5" s="126"/>
      <c r="J5" s="126"/>
      <c r="K5" s="126"/>
      <c r="L5" s="126"/>
    </row>
    <row r="6" spans="1:12" ht="36.6" customHeight="1" x14ac:dyDescent="0.3">
      <c r="A6" s="63" t="s">
        <v>95</v>
      </c>
      <c r="B6" s="64" t="s">
        <v>9</v>
      </c>
      <c r="C6" s="64" t="s">
        <v>96</v>
      </c>
      <c r="D6" s="64" t="s">
        <v>10</v>
      </c>
      <c r="E6" s="64" t="s">
        <v>11</v>
      </c>
      <c r="F6" s="65">
        <v>75</v>
      </c>
      <c r="G6" s="135"/>
      <c r="H6" s="125">
        <f>F6*G6</f>
        <v>0</v>
      </c>
      <c r="I6" s="125">
        <f>H6*15%</f>
        <v>0</v>
      </c>
      <c r="J6" s="164">
        <f>H6+I6</f>
        <v>0</v>
      </c>
      <c r="K6" s="135"/>
      <c r="L6" s="135"/>
    </row>
    <row r="7" spans="1:12" ht="36.6" customHeight="1" x14ac:dyDescent="0.3">
      <c r="A7" s="66" t="s">
        <v>95</v>
      </c>
      <c r="B7" s="67" t="s">
        <v>12</v>
      </c>
      <c r="C7" s="67" t="s">
        <v>13</v>
      </c>
      <c r="D7" s="67" t="s">
        <v>97</v>
      </c>
      <c r="E7" s="67" t="s">
        <v>14</v>
      </c>
      <c r="F7" s="86">
        <v>75</v>
      </c>
      <c r="G7" s="135"/>
      <c r="H7" s="125">
        <f t="shared" ref="H7:H15" si="0">F7*G7</f>
        <v>0</v>
      </c>
      <c r="I7" s="125">
        <f t="shared" ref="I7:I15" si="1">H7*15%</f>
        <v>0</v>
      </c>
      <c r="J7" s="164">
        <f t="shared" ref="J7:J15" si="2">H7+I7</f>
        <v>0</v>
      </c>
      <c r="K7" s="135"/>
      <c r="L7" s="135"/>
    </row>
    <row r="8" spans="1:12" ht="36.6" customHeight="1" x14ac:dyDescent="0.3">
      <c r="A8" s="68" t="s">
        <v>15</v>
      </c>
      <c r="B8" s="69" t="s">
        <v>15</v>
      </c>
      <c r="C8" s="69" t="s">
        <v>82</v>
      </c>
      <c r="D8" s="69" t="s">
        <v>16</v>
      </c>
      <c r="E8" s="69" t="s">
        <v>11</v>
      </c>
      <c r="F8" s="86">
        <v>75</v>
      </c>
      <c r="G8" s="135"/>
      <c r="H8" s="125">
        <f t="shared" si="0"/>
        <v>0</v>
      </c>
      <c r="I8" s="125">
        <f t="shared" si="1"/>
        <v>0</v>
      </c>
      <c r="J8" s="164">
        <f t="shared" si="2"/>
        <v>0</v>
      </c>
      <c r="K8" s="135"/>
      <c r="L8" s="135"/>
    </row>
    <row r="9" spans="1:12" ht="36.6" customHeight="1" x14ac:dyDescent="0.3">
      <c r="A9" s="66" t="s">
        <v>17</v>
      </c>
      <c r="B9" s="67" t="s">
        <v>72</v>
      </c>
      <c r="C9" s="67" t="s">
        <v>73</v>
      </c>
      <c r="D9" s="67" t="s">
        <v>18</v>
      </c>
      <c r="E9" s="67" t="s">
        <v>11</v>
      </c>
      <c r="F9" s="86">
        <v>75</v>
      </c>
      <c r="G9" s="135"/>
      <c r="H9" s="125">
        <f t="shared" si="0"/>
        <v>0</v>
      </c>
      <c r="I9" s="125">
        <f t="shared" si="1"/>
        <v>0</v>
      </c>
      <c r="J9" s="164">
        <f t="shared" si="2"/>
        <v>0</v>
      </c>
      <c r="K9" s="135"/>
      <c r="L9" s="135"/>
    </row>
    <row r="10" spans="1:12" ht="36.6" customHeight="1" thickBot="1" x14ac:dyDescent="0.35">
      <c r="A10" s="70" t="s">
        <v>19</v>
      </c>
      <c r="B10" s="71" t="s">
        <v>98</v>
      </c>
      <c r="C10" s="119" t="s">
        <v>83</v>
      </c>
      <c r="D10" s="72" t="s">
        <v>20</v>
      </c>
      <c r="E10" s="72" t="s">
        <v>11</v>
      </c>
      <c r="F10" s="106">
        <v>75</v>
      </c>
      <c r="G10" s="137"/>
      <c r="H10" s="138">
        <f t="shared" si="0"/>
        <v>0</v>
      </c>
      <c r="I10" s="138">
        <f t="shared" si="1"/>
        <v>0</v>
      </c>
      <c r="J10" s="173">
        <f t="shared" si="2"/>
        <v>0</v>
      </c>
      <c r="K10" s="137"/>
      <c r="L10" s="137"/>
    </row>
    <row r="11" spans="1:12" ht="16.2" thickBot="1" x14ac:dyDescent="0.35">
      <c r="A11" s="218" t="s">
        <v>21</v>
      </c>
      <c r="B11" s="219"/>
      <c r="C11" s="219"/>
      <c r="D11" s="219"/>
      <c r="E11" s="219"/>
      <c r="F11" s="220"/>
      <c r="G11" s="155"/>
      <c r="H11" s="156"/>
      <c r="I11" s="174"/>
      <c r="J11" s="175"/>
      <c r="K11" s="176"/>
      <c r="L11" s="177"/>
    </row>
    <row r="12" spans="1:12" ht="36.6" customHeight="1" x14ac:dyDescent="0.3">
      <c r="A12" s="73" t="s">
        <v>22</v>
      </c>
      <c r="B12" s="74" t="s">
        <v>22</v>
      </c>
      <c r="C12" s="74" t="s">
        <v>23</v>
      </c>
      <c r="D12" s="74" t="s">
        <v>24</v>
      </c>
      <c r="E12" s="74" t="s">
        <v>25</v>
      </c>
      <c r="F12" s="65">
        <v>75</v>
      </c>
      <c r="G12" s="153"/>
      <c r="H12" s="154">
        <f>F12*G12</f>
        <v>0</v>
      </c>
      <c r="I12" s="154">
        <f>H12*15%</f>
        <v>0</v>
      </c>
      <c r="J12" s="154">
        <f>H12+I12</f>
        <v>0</v>
      </c>
      <c r="K12" s="153"/>
      <c r="L12" s="153"/>
    </row>
    <row r="13" spans="1:12" ht="36.6" customHeight="1" x14ac:dyDescent="0.3">
      <c r="A13" s="66" t="s">
        <v>26</v>
      </c>
      <c r="B13" s="67" t="s">
        <v>26</v>
      </c>
      <c r="C13" s="75" t="s">
        <v>27</v>
      </c>
      <c r="D13" s="67" t="s">
        <v>28</v>
      </c>
      <c r="E13" s="67" t="s">
        <v>29</v>
      </c>
      <c r="F13" s="86">
        <v>75</v>
      </c>
      <c r="G13" s="135"/>
      <c r="H13" s="125">
        <f t="shared" si="0"/>
        <v>0</v>
      </c>
      <c r="I13" s="125">
        <f t="shared" si="1"/>
        <v>0</v>
      </c>
      <c r="J13" s="125">
        <f t="shared" si="2"/>
        <v>0</v>
      </c>
      <c r="K13" s="135"/>
      <c r="L13" s="135"/>
    </row>
    <row r="14" spans="1:12" ht="36.6" customHeight="1" x14ac:dyDescent="0.3">
      <c r="A14" s="66" t="s">
        <v>30</v>
      </c>
      <c r="B14" s="67" t="s">
        <v>30</v>
      </c>
      <c r="C14" s="75" t="s">
        <v>31</v>
      </c>
      <c r="D14" s="67" t="s">
        <v>32</v>
      </c>
      <c r="E14" s="67" t="s">
        <v>25</v>
      </c>
      <c r="F14" s="86">
        <v>75</v>
      </c>
      <c r="G14" s="135"/>
      <c r="H14" s="125">
        <f t="shared" si="0"/>
        <v>0</v>
      </c>
      <c r="I14" s="125">
        <f t="shared" si="1"/>
        <v>0</v>
      </c>
      <c r="J14" s="125">
        <f t="shared" si="2"/>
        <v>0</v>
      </c>
      <c r="K14" s="135"/>
      <c r="L14" s="135"/>
    </row>
    <row r="15" spans="1:12" ht="36.6" customHeight="1" thickBot="1" x14ac:dyDescent="0.35">
      <c r="A15" s="76" t="s">
        <v>99</v>
      </c>
      <c r="B15" s="77" t="s">
        <v>99</v>
      </c>
      <c r="C15" s="78" t="s">
        <v>100</v>
      </c>
      <c r="D15" s="77" t="s">
        <v>101</v>
      </c>
      <c r="E15" s="77" t="s">
        <v>25</v>
      </c>
      <c r="F15" s="107">
        <v>75</v>
      </c>
      <c r="G15" s="135"/>
      <c r="H15" s="125">
        <f t="shared" si="0"/>
        <v>0</v>
      </c>
      <c r="I15" s="125">
        <f t="shared" si="1"/>
        <v>0</v>
      </c>
      <c r="J15" s="125">
        <f t="shared" si="2"/>
        <v>0</v>
      </c>
      <c r="K15" s="135"/>
      <c r="L15" s="135"/>
    </row>
    <row r="16" spans="1:12" ht="36.6" customHeight="1" thickBot="1" x14ac:dyDescent="0.35">
      <c r="A16" s="157"/>
      <c r="B16" s="158"/>
      <c r="C16" s="159"/>
      <c r="D16" s="158"/>
      <c r="E16" s="158"/>
      <c r="F16" s="160"/>
      <c r="G16" s="139"/>
      <c r="H16" s="140"/>
      <c r="I16" s="140"/>
      <c r="J16" s="145">
        <f>SUM(J6:J15)</f>
        <v>0</v>
      </c>
      <c r="K16" s="145">
        <f>SUM(K6:K15)</f>
        <v>0</v>
      </c>
      <c r="L16" s="145">
        <f t="shared" ref="L16" si="3">SUM(L6:L15)</f>
        <v>0</v>
      </c>
    </row>
    <row r="17" spans="1:12" ht="16.2" thickBot="1" x14ac:dyDescent="0.35">
      <c r="A17" s="204" t="s">
        <v>102</v>
      </c>
      <c r="B17" s="205"/>
      <c r="C17" s="205"/>
      <c r="D17" s="205"/>
      <c r="E17" s="205"/>
      <c r="F17" s="206"/>
    </row>
    <row r="18" spans="1:12" ht="16.2" thickBot="1" x14ac:dyDescent="0.35">
      <c r="A18" s="108" t="s">
        <v>2</v>
      </c>
      <c r="B18" s="109" t="s">
        <v>3</v>
      </c>
      <c r="C18" s="109" t="s">
        <v>4</v>
      </c>
      <c r="D18" s="109" t="s">
        <v>5</v>
      </c>
      <c r="E18" s="109" t="s">
        <v>6</v>
      </c>
      <c r="F18" s="151" t="s">
        <v>7</v>
      </c>
      <c r="G18" s="133" t="s">
        <v>109</v>
      </c>
      <c r="H18" s="128" t="s">
        <v>110</v>
      </c>
      <c r="I18" s="128" t="s">
        <v>111</v>
      </c>
      <c r="J18" s="178" t="s">
        <v>118</v>
      </c>
      <c r="K18" s="178" t="s">
        <v>119</v>
      </c>
      <c r="L18" s="178" t="s">
        <v>120</v>
      </c>
    </row>
    <row r="19" spans="1:12" ht="16.2" thickBot="1" x14ac:dyDescent="0.35">
      <c r="A19" s="198" t="s">
        <v>8</v>
      </c>
      <c r="B19" s="199"/>
      <c r="C19" s="199"/>
      <c r="D19" s="199"/>
      <c r="E19" s="199"/>
      <c r="F19" s="200"/>
      <c r="G19" s="134"/>
      <c r="H19" s="126"/>
      <c r="I19" s="126"/>
      <c r="J19" s="126"/>
      <c r="K19" s="126"/>
      <c r="L19" s="126"/>
    </row>
    <row r="20" spans="1:12" ht="36.6" customHeight="1" x14ac:dyDescent="0.3">
      <c r="A20" s="66" t="s">
        <v>95</v>
      </c>
      <c r="B20" s="67" t="s">
        <v>38</v>
      </c>
      <c r="C20" s="75" t="s">
        <v>103</v>
      </c>
      <c r="D20" s="67" t="s">
        <v>39</v>
      </c>
      <c r="E20" s="67" t="s">
        <v>11</v>
      </c>
      <c r="F20" s="86">
        <v>70</v>
      </c>
      <c r="G20" s="135"/>
      <c r="H20" s="125">
        <f>F20*G20</f>
        <v>0</v>
      </c>
      <c r="I20" s="125">
        <f>H20*15%</f>
        <v>0</v>
      </c>
      <c r="J20" s="164">
        <f>H20+I20</f>
        <v>0</v>
      </c>
      <c r="K20" s="135"/>
      <c r="L20" s="135"/>
    </row>
    <row r="21" spans="1:12" ht="36.6" customHeight="1" x14ac:dyDescent="0.3">
      <c r="A21" s="66" t="s">
        <v>15</v>
      </c>
      <c r="B21" s="67" t="s">
        <v>15</v>
      </c>
      <c r="C21" s="75" t="s">
        <v>104</v>
      </c>
      <c r="D21" s="67" t="s">
        <v>40</v>
      </c>
      <c r="E21" s="67" t="s">
        <v>11</v>
      </c>
      <c r="F21" s="86">
        <v>70</v>
      </c>
      <c r="G21" s="135"/>
      <c r="H21" s="125">
        <f t="shared" ref="H21:H23" si="4">F21*G21</f>
        <v>0</v>
      </c>
      <c r="I21" s="125">
        <f t="shared" ref="I21:I23" si="5">H21*15%</f>
        <v>0</v>
      </c>
      <c r="J21" s="164">
        <f t="shared" ref="J21:J23" si="6">H21+I21</f>
        <v>0</v>
      </c>
      <c r="K21" s="135"/>
      <c r="L21" s="135"/>
    </row>
    <row r="22" spans="1:12" ht="36.6" customHeight="1" x14ac:dyDescent="0.3">
      <c r="A22" s="66" t="s">
        <v>17</v>
      </c>
      <c r="B22" s="67" t="s">
        <v>74</v>
      </c>
      <c r="C22" s="75" t="s">
        <v>76</v>
      </c>
      <c r="D22" s="67" t="s">
        <v>18</v>
      </c>
      <c r="E22" s="67" t="s">
        <v>11</v>
      </c>
      <c r="F22" s="86">
        <v>70</v>
      </c>
      <c r="G22" s="135"/>
      <c r="H22" s="125">
        <f t="shared" si="4"/>
        <v>0</v>
      </c>
      <c r="I22" s="125">
        <f t="shared" si="5"/>
        <v>0</v>
      </c>
      <c r="J22" s="164">
        <f t="shared" si="6"/>
        <v>0</v>
      </c>
      <c r="K22" s="135"/>
      <c r="L22" s="135"/>
    </row>
    <row r="23" spans="1:12" ht="36.6" customHeight="1" thickBot="1" x14ac:dyDescent="0.35">
      <c r="A23" s="79" t="s">
        <v>19</v>
      </c>
      <c r="B23" s="80" t="s">
        <v>84</v>
      </c>
      <c r="C23" s="81" t="s">
        <v>85</v>
      </c>
      <c r="D23" s="80" t="s">
        <v>20</v>
      </c>
      <c r="E23" s="80" t="s">
        <v>11</v>
      </c>
      <c r="F23" s="106">
        <v>70</v>
      </c>
      <c r="G23" s="135"/>
      <c r="H23" s="125">
        <f t="shared" si="4"/>
        <v>0</v>
      </c>
      <c r="I23" s="125">
        <f t="shared" si="5"/>
        <v>0</v>
      </c>
      <c r="J23" s="164">
        <f t="shared" si="6"/>
        <v>0</v>
      </c>
      <c r="K23" s="135"/>
      <c r="L23" s="135"/>
    </row>
    <row r="24" spans="1:12" ht="16.2" thickBot="1" x14ac:dyDescent="0.35">
      <c r="A24" s="201" t="s">
        <v>21</v>
      </c>
      <c r="B24" s="202"/>
      <c r="C24" s="202"/>
      <c r="D24" s="202"/>
      <c r="E24" s="202"/>
      <c r="F24" s="203"/>
      <c r="G24" s="136"/>
      <c r="H24" s="126"/>
      <c r="I24" s="126"/>
      <c r="J24" s="169"/>
      <c r="K24" s="169"/>
      <c r="L24" s="169"/>
    </row>
    <row r="25" spans="1:12" ht="36.6" customHeight="1" x14ac:dyDescent="0.3">
      <c r="A25" s="73" t="s">
        <v>41</v>
      </c>
      <c r="B25" s="74" t="s">
        <v>41</v>
      </c>
      <c r="C25" s="82" t="s">
        <v>42</v>
      </c>
      <c r="D25" s="74" t="s">
        <v>43</v>
      </c>
      <c r="E25" s="74" t="s">
        <v>25</v>
      </c>
      <c r="F25" s="65">
        <v>70</v>
      </c>
      <c r="G25" s="135"/>
      <c r="H25" s="125">
        <f>F25*G25</f>
        <v>0</v>
      </c>
      <c r="I25" s="125">
        <f>H25*15%</f>
        <v>0</v>
      </c>
      <c r="J25" s="164">
        <f>H25+I25</f>
        <v>0</v>
      </c>
      <c r="K25" s="135"/>
      <c r="L25" s="135"/>
    </row>
    <row r="26" spans="1:12" ht="36.6" customHeight="1" x14ac:dyDescent="0.3">
      <c r="A26" s="66" t="s">
        <v>44</v>
      </c>
      <c r="B26" s="67" t="s">
        <v>44</v>
      </c>
      <c r="C26" s="75" t="s">
        <v>45</v>
      </c>
      <c r="D26" s="67" t="s">
        <v>32</v>
      </c>
      <c r="E26" s="67" t="s">
        <v>29</v>
      </c>
      <c r="F26" s="86">
        <v>70</v>
      </c>
      <c r="G26" s="135"/>
      <c r="H26" s="125">
        <f>F26*G26</f>
        <v>0</v>
      </c>
      <c r="I26" s="125">
        <f>H26*15%</f>
        <v>0</v>
      </c>
      <c r="J26" s="125">
        <f>H26+I26</f>
        <v>0</v>
      </c>
      <c r="K26" s="135"/>
      <c r="L26" s="135"/>
    </row>
    <row r="27" spans="1:12" ht="36.6" customHeight="1" x14ac:dyDescent="0.3">
      <c r="A27" s="66" t="s">
        <v>46</v>
      </c>
      <c r="B27" s="67" t="s">
        <v>46</v>
      </c>
      <c r="C27" s="75" t="s">
        <v>47</v>
      </c>
      <c r="D27" s="67" t="s">
        <v>48</v>
      </c>
      <c r="E27" s="67" t="s">
        <v>29</v>
      </c>
      <c r="F27" s="86">
        <v>70</v>
      </c>
      <c r="G27" s="135"/>
      <c r="H27" s="125">
        <f>F27*G27</f>
        <v>0</v>
      </c>
      <c r="I27" s="125">
        <f>H27*15%</f>
        <v>0</v>
      </c>
      <c r="J27" s="125">
        <f t="shared" ref="J27:J28" si="7">H27+I27</f>
        <v>0</v>
      </c>
      <c r="K27" s="135"/>
      <c r="L27" s="135"/>
    </row>
    <row r="28" spans="1:12" ht="36" customHeight="1" thickBot="1" x14ac:dyDescent="0.35">
      <c r="A28" s="76" t="s">
        <v>99</v>
      </c>
      <c r="B28" s="77" t="s">
        <v>99</v>
      </c>
      <c r="C28" s="83" t="s">
        <v>105</v>
      </c>
      <c r="D28" s="77" t="s">
        <v>101</v>
      </c>
      <c r="E28" s="77" t="s">
        <v>25</v>
      </c>
      <c r="F28" s="107">
        <v>70</v>
      </c>
      <c r="G28" s="135"/>
      <c r="H28" s="125">
        <f>F28*G28</f>
        <v>0</v>
      </c>
      <c r="I28" s="125">
        <f>H28*15%</f>
        <v>0</v>
      </c>
      <c r="J28" s="125">
        <f t="shared" si="7"/>
        <v>0</v>
      </c>
      <c r="K28" s="135"/>
      <c r="L28" s="135"/>
    </row>
    <row r="29" spans="1:12" ht="36" customHeight="1" thickBot="1" x14ac:dyDescent="0.35">
      <c r="A29" s="157"/>
      <c r="B29" s="158"/>
      <c r="C29" s="161"/>
      <c r="D29" s="158"/>
      <c r="E29" s="158"/>
      <c r="F29" s="160"/>
      <c r="G29" s="139"/>
      <c r="H29" s="140"/>
      <c r="I29" s="140"/>
      <c r="J29" s="179">
        <f>SUM(J20:J28)</f>
        <v>0</v>
      </c>
      <c r="K29" s="179">
        <f t="shared" ref="K29:L29" si="8">SUM(K20:K28)</f>
        <v>0</v>
      </c>
      <c r="L29" s="179">
        <f t="shared" si="8"/>
        <v>0</v>
      </c>
    </row>
    <row r="30" spans="1:12" ht="16.2" thickBot="1" x14ac:dyDescent="0.35">
      <c r="A30" s="204" t="s">
        <v>106</v>
      </c>
      <c r="B30" s="205"/>
      <c r="C30" s="205"/>
      <c r="D30" s="205"/>
      <c r="E30" s="205"/>
      <c r="F30" s="206"/>
      <c r="J30" s="140"/>
      <c r="K30" s="140"/>
      <c r="L30" s="140"/>
    </row>
    <row r="31" spans="1:12" ht="16.2" thickBot="1" x14ac:dyDescent="0.35">
      <c r="A31" s="110" t="s">
        <v>2</v>
      </c>
      <c r="B31" s="111" t="s">
        <v>3</v>
      </c>
      <c r="C31" s="111" t="s">
        <v>4</v>
      </c>
      <c r="D31" s="111" t="s">
        <v>5</v>
      </c>
      <c r="E31" s="112" t="s">
        <v>6</v>
      </c>
      <c r="F31" s="113" t="s">
        <v>7</v>
      </c>
      <c r="G31" s="133" t="s">
        <v>109</v>
      </c>
      <c r="H31" s="170" t="s">
        <v>110</v>
      </c>
      <c r="I31" s="171" t="s">
        <v>111</v>
      </c>
      <c r="J31" s="178" t="s">
        <v>118</v>
      </c>
      <c r="K31" s="178" t="s">
        <v>119</v>
      </c>
      <c r="L31" s="178" t="s">
        <v>120</v>
      </c>
    </row>
    <row r="32" spans="1:12" ht="16.2" thickBot="1" x14ac:dyDescent="0.35">
      <c r="A32" s="201" t="s">
        <v>8</v>
      </c>
      <c r="B32" s="202"/>
      <c r="C32" s="202"/>
      <c r="D32" s="202"/>
      <c r="E32" s="202"/>
      <c r="F32" s="203"/>
      <c r="G32" s="134"/>
      <c r="H32" s="126"/>
      <c r="I32" s="126"/>
      <c r="J32" s="126"/>
      <c r="K32" s="126"/>
      <c r="L32" s="126"/>
    </row>
    <row r="33" spans="1:12" ht="36" customHeight="1" x14ac:dyDescent="0.3">
      <c r="A33" s="73" t="s">
        <v>95</v>
      </c>
      <c r="B33" s="74" t="s">
        <v>107</v>
      </c>
      <c r="C33" s="84">
        <v>9781775812357</v>
      </c>
      <c r="D33" s="64" t="s">
        <v>52</v>
      </c>
      <c r="E33" s="74" t="s">
        <v>11</v>
      </c>
      <c r="F33" s="65">
        <v>40</v>
      </c>
      <c r="G33" s="135"/>
      <c r="H33" s="125">
        <f>F33*G33</f>
        <v>0</v>
      </c>
      <c r="I33" s="125">
        <f>H33*15%</f>
        <v>0</v>
      </c>
      <c r="J33" s="164">
        <f>H33+I33</f>
        <v>0</v>
      </c>
      <c r="K33" s="135"/>
      <c r="L33" s="135"/>
    </row>
    <row r="34" spans="1:12" ht="36" customHeight="1" x14ac:dyDescent="0.3">
      <c r="A34" s="66" t="s">
        <v>95</v>
      </c>
      <c r="B34" s="67" t="s">
        <v>53</v>
      </c>
      <c r="C34" s="85" t="s">
        <v>54</v>
      </c>
      <c r="D34" s="67" t="s">
        <v>55</v>
      </c>
      <c r="E34" s="67" t="s">
        <v>11</v>
      </c>
      <c r="F34" s="86">
        <v>40</v>
      </c>
      <c r="G34" s="135"/>
      <c r="H34" s="125">
        <f t="shared" ref="H34:H35" si="9">F34*G34</f>
        <v>0</v>
      </c>
      <c r="I34" s="125">
        <f t="shared" ref="I34:I35" si="10">H34*15%</f>
        <v>0</v>
      </c>
      <c r="J34" s="164">
        <f t="shared" ref="J34:J35" si="11">H34+I34</f>
        <v>0</v>
      </c>
      <c r="K34" s="135"/>
      <c r="L34" s="135"/>
    </row>
    <row r="35" spans="1:12" ht="36" customHeight="1" x14ac:dyDescent="0.3">
      <c r="A35" s="87" t="s">
        <v>15</v>
      </c>
      <c r="B35" s="88" t="s">
        <v>15</v>
      </c>
      <c r="C35" s="85" t="s">
        <v>56</v>
      </c>
      <c r="D35" s="88" t="s">
        <v>57</v>
      </c>
      <c r="E35" s="88" t="s">
        <v>11</v>
      </c>
      <c r="F35" s="89">
        <v>40</v>
      </c>
      <c r="G35" s="135"/>
      <c r="H35" s="125">
        <f t="shared" si="9"/>
        <v>0</v>
      </c>
      <c r="I35" s="125">
        <f t="shared" si="10"/>
        <v>0</v>
      </c>
      <c r="J35" s="164">
        <f t="shared" si="11"/>
        <v>0</v>
      </c>
      <c r="K35" s="135"/>
      <c r="L35" s="135"/>
    </row>
    <row r="36" spans="1:12" ht="36" customHeight="1" x14ac:dyDescent="0.3">
      <c r="A36" s="87" t="s">
        <v>17</v>
      </c>
      <c r="B36" s="88" t="s">
        <v>75</v>
      </c>
      <c r="C36" s="85" t="s">
        <v>78</v>
      </c>
      <c r="D36" s="88" t="s">
        <v>58</v>
      </c>
      <c r="E36" s="88" t="s">
        <v>59</v>
      </c>
      <c r="F36" s="89">
        <v>40</v>
      </c>
      <c r="G36" s="135"/>
      <c r="H36" s="125">
        <f>F36*G36</f>
        <v>0</v>
      </c>
      <c r="I36" s="125">
        <f>H36*15%</f>
        <v>0</v>
      </c>
      <c r="J36" s="164">
        <f>H36+I36</f>
        <v>0</v>
      </c>
      <c r="K36" s="135"/>
      <c r="L36" s="135"/>
    </row>
    <row r="37" spans="1:12" ht="36" customHeight="1" thickBot="1" x14ac:dyDescent="0.35">
      <c r="A37" s="90" t="s">
        <v>19</v>
      </c>
      <c r="B37" s="91" t="s">
        <v>86</v>
      </c>
      <c r="C37" s="92" t="s">
        <v>87</v>
      </c>
      <c r="D37" s="71" t="s">
        <v>20</v>
      </c>
      <c r="E37" s="93" t="s">
        <v>11</v>
      </c>
      <c r="F37" s="94">
        <v>40</v>
      </c>
      <c r="G37" s="135"/>
      <c r="H37" s="125">
        <f>F37*G37</f>
        <v>0</v>
      </c>
      <c r="I37" s="125">
        <f>H37*15%</f>
        <v>0</v>
      </c>
      <c r="J37" s="172">
        <f>H37+I37</f>
        <v>0</v>
      </c>
      <c r="K37" s="150"/>
      <c r="L37" s="150"/>
    </row>
    <row r="38" spans="1:12" ht="16.2" thickBot="1" x14ac:dyDescent="0.35">
      <c r="A38" s="207" t="s">
        <v>21</v>
      </c>
      <c r="B38" s="208"/>
      <c r="C38" s="208"/>
      <c r="D38" s="208"/>
      <c r="E38" s="208"/>
      <c r="F38" s="209"/>
      <c r="G38" s="136"/>
      <c r="H38" s="126"/>
      <c r="I38" s="126"/>
      <c r="J38" s="169"/>
      <c r="K38" s="169"/>
      <c r="L38" s="169"/>
    </row>
    <row r="39" spans="1:12" ht="36.6" customHeight="1" x14ac:dyDescent="0.3">
      <c r="A39" s="95" t="s">
        <v>60</v>
      </c>
      <c r="B39" s="96" t="s">
        <v>60</v>
      </c>
      <c r="C39" s="97" t="s">
        <v>61</v>
      </c>
      <c r="D39" s="96" t="s">
        <v>62</v>
      </c>
      <c r="E39" s="96" t="s">
        <v>25</v>
      </c>
      <c r="F39" s="98">
        <v>40</v>
      </c>
      <c r="G39" s="135"/>
      <c r="H39" s="125">
        <f>F39*G39</f>
        <v>0</v>
      </c>
      <c r="I39" s="125">
        <f>H39*15%</f>
        <v>0</v>
      </c>
      <c r="J39" s="125">
        <f>H39+I39</f>
        <v>0</v>
      </c>
      <c r="K39" s="135"/>
      <c r="L39" s="135"/>
    </row>
    <row r="40" spans="1:12" ht="36.6" customHeight="1" x14ac:dyDescent="0.3">
      <c r="A40" s="87" t="s">
        <v>63</v>
      </c>
      <c r="B40" s="88" t="s">
        <v>63</v>
      </c>
      <c r="C40" s="92" t="s">
        <v>64</v>
      </c>
      <c r="D40" s="93" t="s">
        <v>65</v>
      </c>
      <c r="E40" s="93" t="s">
        <v>25</v>
      </c>
      <c r="F40" s="99">
        <v>40</v>
      </c>
      <c r="G40" s="135"/>
      <c r="H40" s="125">
        <f>F40*G40</f>
        <v>0</v>
      </c>
      <c r="I40" s="125">
        <f>H40*15%</f>
        <v>0</v>
      </c>
      <c r="J40" s="125">
        <f t="shared" ref="J40:J41" si="12">H40+I40</f>
        <v>0</v>
      </c>
      <c r="K40" s="135"/>
      <c r="L40" s="135"/>
    </row>
    <row r="41" spans="1:12" ht="36.6" customHeight="1" x14ac:dyDescent="0.3">
      <c r="A41" s="87" t="s">
        <v>66</v>
      </c>
      <c r="B41" s="88" t="s">
        <v>66</v>
      </c>
      <c r="C41" s="88" t="s">
        <v>67</v>
      </c>
      <c r="D41" s="88" t="s">
        <v>68</v>
      </c>
      <c r="E41" s="88" t="s">
        <v>69</v>
      </c>
      <c r="F41" s="100">
        <v>40</v>
      </c>
      <c r="G41" s="135"/>
      <c r="H41" s="125">
        <f>F41*G41</f>
        <v>0</v>
      </c>
      <c r="I41" s="125">
        <f>H41*15%</f>
        <v>0</v>
      </c>
      <c r="J41" s="125">
        <f t="shared" si="12"/>
        <v>0</v>
      </c>
      <c r="K41" s="135"/>
      <c r="L41" s="135"/>
    </row>
    <row r="42" spans="1:12" ht="36.6" customHeight="1" thickBot="1" x14ac:dyDescent="0.35">
      <c r="A42" s="76" t="s">
        <v>99</v>
      </c>
      <c r="B42" s="77" t="s">
        <v>99</v>
      </c>
      <c r="C42" s="83" t="s">
        <v>108</v>
      </c>
      <c r="D42" s="77" t="s">
        <v>101</v>
      </c>
      <c r="E42" s="101" t="s">
        <v>25</v>
      </c>
      <c r="F42" s="149">
        <v>40</v>
      </c>
      <c r="G42" s="150"/>
      <c r="H42" s="125">
        <f>F42*G42</f>
        <v>0</v>
      </c>
      <c r="I42" s="125">
        <f>H42*15%</f>
        <v>0</v>
      </c>
      <c r="J42" s="125">
        <f>H42+I42</f>
        <v>0</v>
      </c>
      <c r="K42" s="150"/>
      <c r="L42" s="150"/>
    </row>
    <row r="43" spans="1:12" ht="15" thickBot="1" x14ac:dyDescent="0.35">
      <c r="J43" s="162">
        <f>SUM(J33:J42)</f>
        <v>0</v>
      </c>
      <c r="K43" s="162">
        <f t="shared" ref="K43:L43" si="13">SUM(K33:K42)</f>
        <v>0</v>
      </c>
      <c r="L43" s="162">
        <f t="shared" si="13"/>
        <v>0</v>
      </c>
    </row>
    <row r="45" spans="1:12" x14ac:dyDescent="0.3">
      <c r="J45" s="180"/>
    </row>
    <row r="47" spans="1:12" x14ac:dyDescent="0.3">
      <c r="I47" s="102" t="s">
        <v>122</v>
      </c>
      <c r="K47" s="182">
        <f>J16+K16+J29+K29+L29+J43+K43+L43+L16</f>
        <v>0</v>
      </c>
    </row>
  </sheetData>
  <mergeCells count="11">
    <mergeCell ref="A17:F17"/>
    <mergeCell ref="A1:F1"/>
    <mergeCell ref="A2:F2"/>
    <mergeCell ref="A3:F3"/>
    <mergeCell ref="A5:F5"/>
    <mergeCell ref="A11:F11"/>
    <mergeCell ref="A19:F19"/>
    <mergeCell ref="A24:F24"/>
    <mergeCell ref="A30:F30"/>
    <mergeCell ref="A32:F32"/>
    <mergeCell ref="A38:F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 </vt:lpstr>
      <vt:lpstr>Fabrication L2- 4</vt:lpstr>
      <vt:lpstr>ERD-Automotive L2-4</vt:lpstr>
      <vt:lpstr>'Fabrication L2- 4'!Print_Area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Porchia Christians</dc:creator>
  <cp:keywords/>
  <dc:description/>
  <cp:lastModifiedBy>Nqobile Myeni</cp:lastModifiedBy>
  <cp:revision/>
  <cp:lastPrinted>2023-10-13T12:08:59Z</cp:lastPrinted>
  <dcterms:created xsi:type="dcterms:W3CDTF">2016-09-19T05:48:34Z</dcterms:created>
  <dcterms:modified xsi:type="dcterms:W3CDTF">2025-05-28T09:21:29Z</dcterms:modified>
  <cp:category/>
  <cp:contentStatus/>
</cp:coreProperties>
</file>