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energyfund.sharepoint.com/sites/Procurement/Procurement Operational 20252026/Above 1 000 000 transactions/RFP - Hygiene services (new)/"/>
    </mc:Choice>
  </mc:AlternateContent>
  <xr:revisionPtr revIDLastSave="2" documentId="8_{2A493C9E-EAFB-46EC-BF0A-C0D00CD0CF45}" xr6:coauthVersionLast="47" xr6:coauthVersionMax="47" xr10:uidLastSave="{487FA303-8B07-478C-B83E-375C48F2BD05}"/>
  <bookViews>
    <workbookView xWindow="28680" yWindow="-120" windowWidth="29040" windowHeight="15720" xr2:uid="{00000000-000D-0000-FFFF-FFFF00000000}"/>
  </bookViews>
  <sheets>
    <sheet name="HYGIENE SERVICES " sheetId="11" r:id="rId1"/>
  </sheets>
  <externalReferences>
    <externalReference r:id="rId2"/>
  </externalReferences>
  <definedNames>
    <definedName name="BuildingStandard">[1]Lookup!$N$3:$N$4</definedName>
    <definedName name="Mandatory1">[1]Lookup!$F$4:$F$5</definedName>
    <definedName name="NonMandatory">[1]Lookup!$H$4:$H$4</definedName>
    <definedName name="Region">[1]Lookup!$Q$3:$Q$77</definedName>
    <definedName name="YesNo">[1]Lookup!$B$3:$B$4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1" l="1"/>
  <c r="F72" i="11"/>
  <c r="E72" i="11"/>
  <c r="G71" i="11"/>
  <c r="F71" i="11"/>
  <c r="E71" i="11"/>
  <c r="G70" i="11"/>
  <c r="F70" i="11"/>
  <c r="M62" i="11"/>
  <c r="M63" i="11" s="1"/>
  <c r="M55" i="11"/>
  <c r="M56" i="11" s="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K62" i="11"/>
  <c r="K63" i="11" s="1"/>
  <c r="K55" i="11"/>
  <c r="K56" i="11" s="1"/>
  <c r="N55" i="11"/>
  <c r="N56" i="11" s="1"/>
  <c r="L55" i="11"/>
  <c r="L56" i="11" s="1"/>
  <c r="I55" i="11"/>
  <c r="I56" i="11" s="1"/>
  <c r="H55" i="11"/>
  <c r="H56" i="11" s="1"/>
  <c r="H20" i="11"/>
  <c r="K20" i="11" s="1"/>
  <c r="M48" i="11" l="1"/>
  <c r="M49" i="11" s="1"/>
  <c r="M26" i="11"/>
  <c r="M27" i="11" s="1"/>
  <c r="I57" i="11"/>
  <c r="H47" i="11" l="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17" i="11"/>
  <c r="H16" i="11"/>
  <c r="H15" i="11"/>
  <c r="H14" i="11"/>
  <c r="H13" i="11"/>
  <c r="H12" i="11"/>
  <c r="H11" i="11"/>
  <c r="H9" i="11"/>
  <c r="H8" i="11"/>
  <c r="H25" i="11"/>
  <c r="H24" i="11"/>
  <c r="H23" i="11"/>
  <c r="H22" i="11"/>
  <c r="H21" i="11"/>
  <c r="H19" i="11"/>
  <c r="H18" i="11"/>
  <c r="H10" i="11"/>
  <c r="I8" i="11" l="1"/>
  <c r="K8" i="11"/>
  <c r="I13" i="11"/>
  <c r="K13" i="11"/>
  <c r="I9" i="11"/>
  <c r="K9" i="11"/>
  <c r="I11" i="11"/>
  <c r="K11" i="11"/>
  <c r="I12" i="11"/>
  <c r="K12" i="11"/>
  <c r="I40" i="11"/>
  <c r="K40" i="11"/>
  <c r="I14" i="11"/>
  <c r="K14" i="11"/>
  <c r="I19" i="11"/>
  <c r="K19" i="11"/>
  <c r="I15" i="11"/>
  <c r="K15" i="11"/>
  <c r="I21" i="11"/>
  <c r="K21" i="11"/>
  <c r="I22" i="11"/>
  <c r="K22" i="11"/>
  <c r="I45" i="11"/>
  <c r="I48" i="11" s="1"/>
  <c r="K45" i="11"/>
  <c r="I43" i="11"/>
  <c r="K43" i="11"/>
  <c r="I36" i="11"/>
  <c r="K36" i="11"/>
  <c r="I37" i="11"/>
  <c r="K37" i="11"/>
  <c r="I38" i="11"/>
  <c r="K38" i="11"/>
  <c r="I39" i="11"/>
  <c r="K39" i="11"/>
  <c r="I10" i="11"/>
  <c r="I26" i="11" s="1"/>
  <c r="K10" i="11"/>
  <c r="I18" i="11"/>
  <c r="K18" i="11"/>
  <c r="I41" i="11"/>
  <c r="K41" i="11"/>
  <c r="I42" i="11"/>
  <c r="K42" i="11"/>
  <c r="I16" i="11"/>
  <c r="K16" i="11"/>
  <c r="I17" i="11"/>
  <c r="K17" i="11"/>
  <c r="I44" i="11"/>
  <c r="K44" i="11"/>
  <c r="I23" i="11"/>
  <c r="K23" i="11"/>
  <c r="I33" i="11"/>
  <c r="K33" i="11"/>
  <c r="I24" i="11"/>
  <c r="K24" i="11"/>
  <c r="I34" i="11"/>
  <c r="K34" i="11"/>
  <c r="I46" i="11"/>
  <c r="K46" i="11"/>
  <c r="I25" i="11"/>
  <c r="K25" i="11"/>
  <c r="I35" i="11"/>
  <c r="K35" i="11"/>
  <c r="I47" i="11"/>
  <c r="K47" i="11"/>
  <c r="N48" i="11"/>
  <c r="N49" i="11" s="1"/>
  <c r="L48" i="11"/>
  <c r="H62" i="11"/>
  <c r="H63" i="11" s="1"/>
  <c r="I62" i="11"/>
  <c r="H48" i="11"/>
  <c r="H49" i="11" s="1"/>
  <c r="H26" i="11"/>
  <c r="H27" i="11" s="1"/>
  <c r="K26" i="11" l="1"/>
  <c r="K27" i="11" s="1"/>
  <c r="K48" i="11"/>
  <c r="K49" i="11" s="1"/>
  <c r="L62" i="11"/>
  <c r="L63" i="11" s="1"/>
  <c r="I63" i="11"/>
  <c r="L49" i="11"/>
  <c r="I49" i="11"/>
  <c r="N62" i="11" l="1"/>
  <c r="N63" i="11" s="1"/>
  <c r="I64" i="11" s="1"/>
  <c r="I50" i="11"/>
  <c r="N26" i="11"/>
  <c r="N27" i="11" s="1"/>
  <c r="L26" i="11"/>
  <c r="I27" i="11"/>
  <c r="E69" i="11" s="1"/>
  <c r="G69" i="11" l="1"/>
  <c r="E74" i="11"/>
  <c r="L27" i="11"/>
  <c r="I28" i="11" l="1"/>
  <c r="E70" i="11" s="1"/>
  <c r="F69" i="11"/>
  <c r="E75" i="11"/>
  <c r="E76" i="11" l="1"/>
  <c r="G74" i="11" l="1"/>
  <c r="G75" i="11" s="1"/>
  <c r="F74" i="11"/>
  <c r="G76" i="11" l="1"/>
  <c r="F75" i="11"/>
  <c r="F76" i="11" s="1"/>
  <c r="E77" i="11" l="1"/>
</calcChain>
</file>

<file path=xl/sharedStrings.xml><?xml version="1.0" encoding="utf-8"?>
<sst xmlns="http://schemas.openxmlformats.org/spreadsheetml/2006/main" count="147" uniqueCount="78">
  <si>
    <t>ITEM</t>
  </si>
  <si>
    <t xml:space="preserve">EQUIPMENT RENTAL </t>
  </si>
  <si>
    <t>ESTIMATED QUANTITIES</t>
  </si>
  <si>
    <t>FREQUENCY</t>
  </si>
  <si>
    <t>UNIT COST 
(VAT EXCL.)</t>
  </si>
  <si>
    <t>Total Cost EXCL. VAT</t>
  </si>
  <si>
    <t xml:space="preserve"> VAT@15%</t>
  </si>
  <si>
    <t>DESCRIPTION</t>
  </si>
  <si>
    <t xml:space="preserve">Monthly </t>
  </si>
  <si>
    <t>PRICE YEAR 1</t>
  </si>
  <si>
    <t>PRICE YEAR 2</t>
  </si>
  <si>
    <t>ITEM DESCRIPTION</t>
  </si>
  <si>
    <t>PRICE YEAR 3</t>
  </si>
  <si>
    <t>TOTAL EXC. VAT</t>
  </si>
  <si>
    <t>VAT @15%</t>
  </si>
  <si>
    <t>TOTAL INC. VAT</t>
  </si>
  <si>
    <t>GRAND TOTAL INCLUSIVE</t>
  </si>
  <si>
    <t xml:space="preserve">APPOINTMENT OF THE SERVICE PROVIDER FOR THE SUPPLY &amp; DELIVERY OF HYGIENE SERVICES, EQUIPMENT AND MAINTENANCE TO THE SANPC REFINERY FOR A PERIOD OF 36 MONTHS (3 YEARS) </t>
  </si>
  <si>
    <t xml:space="preserve">TABLE 1 : EQUIPMENT RENTAL </t>
  </si>
  <si>
    <t xml:space="preserve">TABLE 2 CONSUMABLES ON MONTHLY BASIS  </t>
  </si>
  <si>
    <t xml:space="preserve">Equipment Rental , Consumables &amp; Quarterly Services </t>
  </si>
  <si>
    <t>Management Fee</t>
  </si>
  <si>
    <t xml:space="preserve">4. TOTAL COST FOR THE PROVISION OF HYGIENE SERVICES FOR A PERIOD OF 36 MONTHS </t>
  </si>
  <si>
    <t xml:space="preserve">GRAND TOTAL COST FOR THE PROVISION OF HYGIENE SERVICES  FOR 3 YEARS (VAT INCL) - CONSUMABLES </t>
  </si>
  <si>
    <t xml:space="preserve">GRAND TOTAL COST FOR THE PROVISION OF HYGIENE SERVICES  FOR 3 YEARS (VAT INCL) - QUARTERLY SERVICES </t>
  </si>
  <si>
    <t xml:space="preserve">GRAND TOTAL COST FOR THE PROVISION OF HYGIENE SERVICES  FOR 3 YEARS (VAT INCL) - EQUIPMENT RENTAL </t>
  </si>
  <si>
    <t xml:space="preserve">She Bin Intima Pedal Classic </t>
  </si>
  <si>
    <t>Sanitary Packet Dispenser Classic</t>
  </si>
  <si>
    <t xml:space="preserve">She Packet Dispenser Classic </t>
  </si>
  <si>
    <t>Seat Sanitizer Spray Dispenser</t>
  </si>
  <si>
    <t xml:space="preserve">Wipe Dispenser </t>
  </si>
  <si>
    <t xml:space="preserve">Toilet Roll Holder (3) </t>
  </si>
  <si>
    <t xml:space="preserve">Foam  Dispenser Classic </t>
  </si>
  <si>
    <t xml:space="preserve">Liquid Dispenser Classic </t>
  </si>
  <si>
    <t xml:space="preserve">Hand Cream Dispenser </t>
  </si>
  <si>
    <t xml:space="preserve">Air Freshener Dispenser Classic </t>
  </si>
  <si>
    <t xml:space="preserve">Paper Towel Cabinet Compact Auto Classic </t>
  </si>
  <si>
    <t xml:space="preserve">Wall Waste Bin Classic </t>
  </si>
  <si>
    <t xml:space="preserve">Auto Sanitizer Dispenser Classic </t>
  </si>
  <si>
    <t>Ocean Auto Janitor Dispenser</t>
  </si>
  <si>
    <t xml:space="preserve">Condom Despenser </t>
  </si>
  <si>
    <t xml:space="preserve">Hand Sanitiser Auto Spray </t>
  </si>
  <si>
    <t>TOTAL QUANTITY COST / PRICE PER MONTH</t>
  </si>
  <si>
    <t xml:space="preserve">Sanitary Bag pack of 20 each </t>
  </si>
  <si>
    <t xml:space="preserve">She Bags Pack of 20 each </t>
  </si>
  <si>
    <t>Folded Hand towels  2 ply – 240x324 (120 C-Fold Sheets)</t>
  </si>
  <si>
    <t>Seat Sanitizer Spray Refill</t>
  </si>
  <si>
    <t>Hand Wash Foam Soap</t>
  </si>
  <si>
    <t xml:space="preserve">Hand Wash Liquid Soap </t>
  </si>
  <si>
    <t xml:space="preserve">Hand Cream Refills (Vanilla ) </t>
  </si>
  <si>
    <t xml:space="preserve">Air Freshener </t>
  </si>
  <si>
    <t xml:space="preserve">Auto Sanitizer Refills </t>
  </si>
  <si>
    <t xml:space="preserve">Ocean Auto Janitor Refill </t>
  </si>
  <si>
    <t>Waste Bin Liner in pack of 5</t>
  </si>
  <si>
    <t>P-Mats in pack of 5</t>
  </si>
  <si>
    <t xml:space="preserve">Deo Blocks  - 5 kg pellets </t>
  </si>
  <si>
    <t>Toilet Seats Wipes  Pack of 200</t>
  </si>
  <si>
    <t xml:space="preserve">Hand Sanitiser Auto Spray refill </t>
  </si>
  <si>
    <t xml:space="preserve">Condoms refills </t>
  </si>
  <si>
    <t xml:space="preserve">Quarterly </t>
  </si>
  <si>
    <t xml:space="preserve">TOTAL QUANTITY COST / PRICE PER QUARTER </t>
  </si>
  <si>
    <t xml:space="preserve">PRICE YEAR 2 </t>
  </si>
  <si>
    <t xml:space="preserve">PRICE YEAR 3 </t>
  </si>
  <si>
    <t xml:space="preserve">Hand Dryers </t>
  </si>
  <si>
    <t xml:space="preserve">Paper Towel Cabinet Multi-fold Classic (spray in 10min intervals </t>
  </si>
  <si>
    <t xml:space="preserve">ITEMS </t>
  </si>
  <si>
    <t xml:space="preserve">Emptying , Cleaning (Washing) of SHE Bins   and Disposal on sanitary pads </t>
  </si>
  <si>
    <t xml:space="preserve">Weekly </t>
  </si>
  <si>
    <t xml:space="preserve">TOTAL QUANTITY COST / PRICE PER MONTH </t>
  </si>
  <si>
    <t>TOTAL QUANTITY COST / PRICE PER MONTH (YEAR 2)</t>
  </si>
  <si>
    <t>TOTAL QUANTITY COST / PRICE PER MONTH (YEAR 3)</t>
  </si>
  <si>
    <t>TOTAL QUANTITY COST / PRICE PER QUARTER  (YEAR 2)</t>
  </si>
  <si>
    <t>TOTAL QUANTITY COST / PRICE PER QUARTER (YEAR 3)</t>
  </si>
  <si>
    <t xml:space="preserve">Monthly Consumables </t>
  </si>
  <si>
    <t xml:space="preserve">Weekly Services </t>
  </si>
  <si>
    <t xml:space="preserve"> Quarterly Services </t>
  </si>
  <si>
    <t xml:space="preserve">TABLE 3 : WEEKLY  SERVICES </t>
  </si>
  <si>
    <t xml:space="preserve">TABLE 4 : QUARTERLY 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</si>
</sst>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sz val="9"/>
      <color rgb="FF000000"/>
      <name val="Century Gothic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4" borderId="14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14" fillId="2" borderId="2" xfId="0" applyFont="1" applyFill="1" applyBorder="1" applyAlignment="1">
      <alignment vertical="center" wrapText="1"/>
    </xf>
    <xf numFmtId="0" fontId="17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10" fillId="5" borderId="1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0" fontId="13" fillId="6" borderId="16" xfId="0" applyFont="1" applyFill="1" applyBorder="1" applyAlignment="1">
      <alignment horizontal="center" vertical="center" wrapText="1"/>
    </xf>
    <xf numFmtId="0" fontId="11" fillId="3" borderId="6" xfId="0" applyFont="1" applyFill="1" applyBorder="1"/>
    <xf numFmtId="166" fontId="10" fillId="7" borderId="9" xfId="7" applyNumberFormat="1" applyFont="1" applyFill="1" applyBorder="1" applyAlignment="1"/>
    <xf numFmtId="166" fontId="10" fillId="7" borderId="6" xfId="7" applyNumberFormat="1" applyFont="1" applyFill="1" applyBorder="1" applyAlignment="1"/>
    <xf numFmtId="166" fontId="10" fillId="2" borderId="6" xfId="5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horizontal="center"/>
    </xf>
    <xf numFmtId="166" fontId="6" fillId="2" borderId="1" xfId="5" applyNumberFormat="1" applyFont="1" applyFill="1" applyBorder="1" applyAlignment="1">
      <alignment vertical="center"/>
    </xf>
    <xf numFmtId="166" fontId="6" fillId="2" borderId="5" xfId="5" applyNumberFormat="1" applyFont="1" applyFill="1" applyBorder="1"/>
    <xf numFmtId="166" fontId="6" fillId="2" borderId="0" xfId="5" applyNumberFormat="1" applyFont="1" applyFill="1" applyBorder="1" applyAlignment="1">
      <alignment vertical="center"/>
    </xf>
    <xf numFmtId="0" fontId="16" fillId="8" borderId="3" xfId="0" applyFont="1" applyFill="1" applyBorder="1" applyAlignment="1">
      <alignment horizontal="center" vertical="center" wrapText="1"/>
    </xf>
    <xf numFmtId="166" fontId="6" fillId="2" borderId="18" xfId="5" applyNumberFormat="1" applyFont="1" applyFill="1" applyBorder="1"/>
    <xf numFmtId="166" fontId="6" fillId="2" borderId="19" xfId="5" applyNumberFormat="1" applyFont="1" applyFill="1" applyBorder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10" fillId="2" borderId="0" xfId="5" applyNumberFormat="1" applyFont="1" applyFill="1" applyBorder="1" applyAlignment="1">
      <alignment vertical="center"/>
    </xf>
    <xf numFmtId="166" fontId="6" fillId="2" borderId="19" xfId="5" applyNumberFormat="1" applyFont="1" applyFill="1" applyBorder="1" applyAlignment="1">
      <alignment vertical="center"/>
    </xf>
    <xf numFmtId="9" fontId="6" fillId="2" borderId="1" xfId="5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6" fillId="2" borderId="24" xfId="5" applyFont="1" applyFill="1" applyBorder="1" applyAlignment="1">
      <alignment vertical="center"/>
    </xf>
    <xf numFmtId="0" fontId="16" fillId="3" borderId="1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center" vertical="center" wrapText="1"/>
    </xf>
    <xf numFmtId="166" fontId="6" fillId="2" borderId="0" xfId="5" applyNumberFormat="1" applyFont="1" applyFill="1" applyBorder="1"/>
    <xf numFmtId="166" fontId="6" fillId="2" borderId="2" xfId="4" applyNumberFormat="1" applyFont="1" applyFill="1" applyBorder="1" applyProtection="1">
      <protection locked="0"/>
    </xf>
    <xf numFmtId="166" fontId="6" fillId="2" borderId="1" xfId="4" applyNumberFormat="1" applyFont="1" applyFill="1" applyBorder="1" applyProtection="1">
      <protection locked="0"/>
    </xf>
    <xf numFmtId="166" fontId="10" fillId="9" borderId="6" xfId="4" applyNumberFormat="1" applyFont="1" applyFill="1" applyBorder="1" applyProtection="1"/>
    <xf numFmtId="166" fontId="6" fillId="2" borderId="21" xfId="4" applyNumberFormat="1" applyFont="1" applyFill="1" applyBorder="1" applyAlignment="1" applyProtection="1">
      <alignment horizontal="right"/>
    </xf>
    <xf numFmtId="166" fontId="6" fillId="2" borderId="1" xfId="7" applyNumberFormat="1" applyFont="1" applyFill="1" applyBorder="1" applyAlignment="1"/>
    <xf numFmtId="0" fontId="13" fillId="6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6" fontId="6" fillId="2" borderId="0" xfId="5" applyNumberFormat="1" applyFont="1" applyFill="1" applyBorder="1" applyAlignment="1">
      <alignment vertical="top"/>
    </xf>
    <xf numFmtId="166" fontId="10" fillId="2" borderId="0" xfId="5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4" fillId="2" borderId="26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27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justify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0" fillId="5" borderId="15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166" fontId="10" fillId="2" borderId="0" xfId="4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1" fillId="3" borderId="9" xfId="0" applyFont="1" applyFill="1" applyBorder="1" applyAlignment="1">
      <alignment horizontal="center"/>
    </xf>
    <xf numFmtId="166" fontId="6" fillId="0" borderId="19" xfId="5" applyNumberFormat="1" applyFont="1" applyFill="1" applyBorder="1" applyAlignment="1">
      <alignment vertical="top"/>
    </xf>
    <xf numFmtId="166" fontId="6" fillId="2" borderId="23" xfId="5" applyNumberFormat="1" applyFont="1" applyFill="1" applyBorder="1" applyAlignment="1">
      <alignment vertical="center"/>
    </xf>
    <xf numFmtId="166" fontId="6" fillId="2" borderId="35" xfId="5" applyNumberFormat="1" applyFont="1" applyFill="1" applyBorder="1" applyAlignment="1">
      <alignment vertical="center"/>
    </xf>
    <xf numFmtId="166" fontId="10" fillId="7" borderId="8" xfId="4" applyNumberFormat="1" applyFont="1" applyFill="1" applyBorder="1" applyAlignment="1" applyProtection="1">
      <alignment horizontal="center" vertical="center"/>
    </xf>
    <xf numFmtId="166" fontId="10" fillId="7" borderId="9" xfId="4" applyNumberFormat="1" applyFont="1" applyFill="1" applyBorder="1" applyAlignment="1" applyProtection="1">
      <alignment horizontal="center" vertical="center"/>
    </xf>
    <xf numFmtId="166" fontId="6" fillId="2" borderId="23" xfId="7" applyNumberFormat="1" applyFont="1" applyFill="1" applyBorder="1" applyAlignment="1">
      <alignment horizontal="right"/>
    </xf>
    <xf numFmtId="166" fontId="6" fillId="2" borderId="19" xfId="7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6" fontId="10" fillId="7" borderId="7" xfId="7" applyNumberFormat="1" applyFont="1" applyFill="1" applyBorder="1" applyAlignment="1">
      <alignment horizontal="right"/>
    </xf>
    <xf numFmtId="166" fontId="10" fillId="7" borderId="9" xfId="7" applyNumberFormat="1" applyFont="1" applyFill="1" applyBorder="1" applyAlignment="1">
      <alignment horizontal="right"/>
    </xf>
    <xf numFmtId="166" fontId="10" fillId="7" borderId="5" xfId="7" applyNumberFormat="1" applyFont="1" applyFill="1" applyBorder="1" applyAlignment="1">
      <alignment horizontal="right"/>
    </xf>
    <xf numFmtId="166" fontId="10" fillId="7" borderId="13" xfId="7" applyNumberFormat="1" applyFont="1" applyFill="1" applyBorder="1" applyAlignment="1">
      <alignment horizontal="right"/>
    </xf>
    <xf numFmtId="166" fontId="6" fillId="2" borderId="22" xfId="7" applyNumberFormat="1" applyFont="1" applyFill="1" applyBorder="1" applyAlignment="1">
      <alignment horizontal="right"/>
    </xf>
    <xf numFmtId="166" fontId="6" fillId="2" borderId="20" xfId="7" applyNumberFormat="1" applyFont="1" applyFill="1" applyBorder="1" applyAlignment="1">
      <alignment horizontal="right"/>
    </xf>
    <xf numFmtId="0" fontId="12" fillId="2" borderId="2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10" fillId="7" borderId="7" xfId="5" applyNumberFormat="1" applyFont="1" applyFill="1" applyBorder="1" applyAlignment="1">
      <alignment horizontal="center" vertical="center"/>
    </xf>
    <xf numFmtId="166" fontId="10" fillId="7" borderId="8" xfId="5" applyNumberFormat="1" applyFont="1" applyFill="1" applyBorder="1" applyAlignment="1">
      <alignment horizontal="center" vertical="center"/>
    </xf>
    <xf numFmtId="166" fontId="10" fillId="7" borderId="9" xfId="5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0" fillId="0" borderId="12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8">
    <cellStyle name="Comma" xfId="4" builtinId="3"/>
    <cellStyle name="Comma 2" xfId="6" xr:uid="{00000000-0005-0000-0000-000001000000}"/>
    <cellStyle name="Currency" xfId="7" builtinId="4"/>
    <cellStyle name="Hyperlink 2" xfId="3" xr:uid="{00000000-0005-0000-0000-000002000000}"/>
    <cellStyle name="Normal" xfId="0" builtinId="0"/>
    <cellStyle name="Normal 2 2" xfId="1" xr:uid="{00000000-0005-0000-0000-000004000000}"/>
    <cellStyle name="Normal 3 2" xfId="2" xr:uid="{00000000-0005-0000-0000-000005000000}"/>
    <cellStyle name="Percent" xfId="5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</xdr:colOff>
      <xdr:row>0</xdr:row>
      <xdr:rowOff>44823</xdr:rowOff>
    </xdr:from>
    <xdr:to>
      <xdr:col>3</xdr:col>
      <xdr:colOff>625847</xdr:colOff>
      <xdr:row>0</xdr:row>
      <xdr:rowOff>1426731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4AB736-7524-E5B9-4529-CDFF1FA3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44823"/>
          <a:ext cx="1736911" cy="138952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22411</xdr:rowOff>
    </xdr:from>
    <xdr:to>
      <xdr:col>11</xdr:col>
      <xdr:colOff>131165</xdr:colOff>
      <xdr:row>1</xdr:row>
      <xdr:rowOff>22412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DB06DF-2089-4E18-8016-B91365A7F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r="4033"/>
        <a:stretch/>
      </xdr:blipFill>
      <xdr:spPr bwMode="auto">
        <a:xfrm>
          <a:off x="11127441" y="22411"/>
          <a:ext cx="2710424" cy="1512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2027147\Documents\INFRASTRUCTURE%20MNGT\Business%20case%20TFM\Example%20RFP\Attachment%203%20-%20Annex%20A%20-%20RM3830%20Deliverables%20Matrix%20all%20Lot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 Package"/>
      <sheetName val="Building Information"/>
      <sheetName val="Service Matrix"/>
      <sheetName val="Requirements"/>
      <sheetName val="Building Specifics"/>
      <sheetName val="Asset Collection"/>
      <sheetName val="Reactive Works"/>
      <sheetName val="Lookup"/>
    </sheetNames>
    <sheetDataSet>
      <sheetData sheetId="0"/>
      <sheetData sheetId="1"/>
      <sheetData sheetId="2">
        <row r="4">
          <cell r="E4" t="str">
            <v>Building Name</v>
          </cell>
        </row>
      </sheetData>
      <sheetData sheetId="3">
        <row r="8">
          <cell r="H8">
            <v>0</v>
          </cell>
        </row>
      </sheetData>
      <sheetData sheetId="4"/>
      <sheetData sheetId="5"/>
      <sheetData sheetId="6"/>
      <sheetData sheetId="7"/>
      <sheetData sheetId="8">
        <row r="3">
          <cell r="B3" t="str">
            <v>Yes</v>
          </cell>
          <cell r="N3" t="str">
            <v>Standard</v>
          </cell>
          <cell r="Q3" t="str">
            <v>Tees Valley and Durham</v>
          </cell>
        </row>
        <row r="4">
          <cell r="B4" t="str">
            <v>No</v>
          </cell>
          <cell r="F4" t="str">
            <v>Yes - Std</v>
          </cell>
          <cell r="H4" t="str">
            <v>Yes - Non-Std</v>
          </cell>
          <cell r="N4" t="str">
            <v>Non-Standard</v>
          </cell>
          <cell r="Q4" t="str">
            <v>Northumberland and Tyne and Wear</v>
          </cell>
        </row>
        <row r="5">
          <cell r="F5" t="str">
            <v>Yes - Non-Std</v>
          </cell>
          <cell r="Q5" t="str">
            <v>Cumbria</v>
          </cell>
        </row>
        <row r="6">
          <cell r="Q6" t="str">
            <v>Greater Manchester</v>
          </cell>
        </row>
        <row r="7">
          <cell r="Q7" t="str">
            <v>Lancashire</v>
          </cell>
        </row>
        <row r="8">
          <cell r="Q8" t="str">
            <v>Cheshire</v>
          </cell>
        </row>
        <row r="9">
          <cell r="Q9" t="str">
            <v>Merseyside</v>
          </cell>
        </row>
        <row r="10">
          <cell r="Q10" t="str">
            <v>East Yorkshire and Northern Lincolnshire</v>
          </cell>
        </row>
        <row r="11">
          <cell r="Q11" t="str">
            <v>North Yorkshire</v>
          </cell>
        </row>
        <row r="12">
          <cell r="Q12" t="str">
            <v>South Yorkshire</v>
          </cell>
        </row>
        <row r="13">
          <cell r="Q13" t="str">
            <v>West Yorkshire</v>
          </cell>
        </row>
        <row r="14">
          <cell r="Q14" t="str">
            <v>Derbyshire and Nottinghamshire</v>
          </cell>
        </row>
        <row r="15">
          <cell r="Q15" t="str">
            <v>Leicestershire, Rutland and Northamptonshire</v>
          </cell>
        </row>
        <row r="16">
          <cell r="Q16" t="str">
            <v>Lincolnshire</v>
          </cell>
        </row>
        <row r="17">
          <cell r="Q17" t="str">
            <v>Herefordshire, Worcestershire and Warwickshire</v>
          </cell>
        </row>
        <row r="18">
          <cell r="Q18" t="str">
            <v>Shropshire and Staffordshire</v>
          </cell>
        </row>
        <row r="19">
          <cell r="Q19" t="str">
            <v>West Midlands (county)</v>
          </cell>
        </row>
        <row r="20">
          <cell r="Q20" t="str">
            <v>East Anglia</v>
          </cell>
        </row>
        <row r="21">
          <cell r="Q21" t="str">
            <v>Bedfordshire and Hertfordshire</v>
          </cell>
        </row>
        <row r="22">
          <cell r="Q22" t="str">
            <v>Essex</v>
          </cell>
        </row>
        <row r="23">
          <cell r="Q23" t="str">
            <v>Inner London – West</v>
          </cell>
        </row>
        <row r="24">
          <cell r="Q24" t="str">
            <v>Inner London – East</v>
          </cell>
        </row>
        <row r="25">
          <cell r="Q25" t="str">
            <v>Outer London – East and North East</v>
          </cell>
        </row>
        <row r="26">
          <cell r="Q26" t="str">
            <v>Outer London – South</v>
          </cell>
        </row>
        <row r="27">
          <cell r="Q27" t="str">
            <v>Outer London – West and North West</v>
          </cell>
        </row>
        <row r="28">
          <cell r="Q28" t="str">
            <v>Berkshire, Buckinghamshire and Oxfordshire</v>
          </cell>
        </row>
        <row r="29">
          <cell r="Q29" t="str">
            <v>Surrey, East and West Sussex</v>
          </cell>
        </row>
        <row r="30">
          <cell r="Q30" t="str">
            <v>Hampshire and Isle of Wight</v>
          </cell>
        </row>
        <row r="31">
          <cell r="Q31" t="str">
            <v>Kent</v>
          </cell>
        </row>
        <row r="32">
          <cell r="Q32" t="str">
            <v>Gloucestershire, Wiltshire and Bristol/Bath area</v>
          </cell>
        </row>
        <row r="33">
          <cell r="Q33" t="str">
            <v>Dorset and Somerset</v>
          </cell>
        </row>
        <row r="34">
          <cell r="Q34" t="str">
            <v>Cornwall and Isles of Scilly</v>
          </cell>
        </row>
        <row r="35">
          <cell r="Q35" t="str">
            <v>Devon</v>
          </cell>
        </row>
        <row r="36">
          <cell r="Q36" t="str">
            <v>Isle of Anglesey</v>
          </cell>
        </row>
        <row r="37">
          <cell r="Q37" t="str">
            <v>Gwynedd</v>
          </cell>
        </row>
        <row r="38">
          <cell r="Q38" t="str">
            <v>Conwy and Denbighshire</v>
          </cell>
        </row>
        <row r="39">
          <cell r="Q39" t="str">
            <v>South West Wales (Ceredigion, Carmarthenshire, Pembrokeshire)</v>
          </cell>
        </row>
        <row r="40">
          <cell r="Q40" t="str">
            <v>Central Valleys (Merthyr Tydfil, Rhondda Cynon Taff)</v>
          </cell>
        </row>
        <row r="41">
          <cell r="Q41" t="str">
            <v>Gwent Valleys (Blaenau Gwent, Caerphilly, Torfaen)</v>
          </cell>
        </row>
        <row r="42">
          <cell r="Q42" t="str">
            <v>Bridgend and Neath Port Talbot</v>
          </cell>
        </row>
        <row r="43">
          <cell r="Q43" t="str">
            <v>Swansea</v>
          </cell>
        </row>
        <row r="44">
          <cell r="Q44" t="str">
            <v>Monmouthshire and Newport</v>
          </cell>
        </row>
        <row r="45">
          <cell r="Q45" t="str">
            <v>Cardiff and Vale of Glamorgan</v>
          </cell>
        </row>
        <row r="46">
          <cell r="Q46" t="str">
            <v>Flintshire and Wrexham</v>
          </cell>
        </row>
        <row r="47">
          <cell r="Q47" t="str">
            <v>Powys</v>
          </cell>
        </row>
        <row r="48">
          <cell r="Q48" t="str">
            <v>Angus and Dundee</v>
          </cell>
        </row>
        <row r="49">
          <cell r="Q49" t="str">
            <v>Clackmannanshire and Fife</v>
          </cell>
        </row>
        <row r="50">
          <cell r="Q50" t="str">
            <v>East Lothian and Midlothian</v>
          </cell>
        </row>
        <row r="51">
          <cell r="Q51" t="str">
            <v>Scottish Borders</v>
          </cell>
        </row>
        <row r="52">
          <cell r="Q52" t="str">
            <v>Edinburgh</v>
          </cell>
        </row>
        <row r="53">
          <cell r="Q53" t="str">
            <v>Falkirk</v>
          </cell>
        </row>
        <row r="54">
          <cell r="Q54" t="str">
            <v>Perth and Kinross, and Stirling</v>
          </cell>
        </row>
        <row r="55">
          <cell r="Q55" t="str">
            <v>West Lothian</v>
          </cell>
        </row>
        <row r="56">
          <cell r="Q56" t="str">
            <v>East Dunbartonshire, West Dunbartonshire, and Helensburgh and Lomond</v>
          </cell>
        </row>
        <row r="57">
          <cell r="Q57" t="str">
            <v>Dumfries and Galloway</v>
          </cell>
        </row>
        <row r="58">
          <cell r="Q58" t="str">
            <v>East and North Ayrshire mainland</v>
          </cell>
        </row>
        <row r="59">
          <cell r="Q59" t="str">
            <v>Glasgow</v>
          </cell>
        </row>
        <row r="60">
          <cell r="Q60" t="str">
            <v>Inverclyde, East Renfrewshire, and Renfrewshire</v>
          </cell>
        </row>
        <row r="61">
          <cell r="Q61" t="str">
            <v>North Lanarkshire</v>
          </cell>
        </row>
        <row r="62">
          <cell r="Q62" t="str">
            <v>South Ayrshire</v>
          </cell>
        </row>
        <row r="63">
          <cell r="Q63" t="str">
            <v>South Lanarkshire</v>
          </cell>
        </row>
        <row r="64">
          <cell r="Q64" t="str">
            <v>Aberdeen and Aberdeenshire</v>
          </cell>
        </row>
        <row r="65">
          <cell r="Q65" t="str">
            <v>Caithness and Sutherland, and Ross and Cromarty</v>
          </cell>
        </row>
        <row r="66">
          <cell r="Q66" t="str">
            <v>Inverness, Nairn, Moray, and Badenoch and Strathspey</v>
          </cell>
        </row>
        <row r="67">
          <cell r="Q67" t="str">
            <v>Lochaber, Skye and Lochalsh, Arran and Cumbrae, and Argyll and Bute (except Helensburgh and Lomond)</v>
          </cell>
        </row>
        <row r="68">
          <cell r="Q68" t="str">
            <v>Eilean Siar (Western Isles)</v>
          </cell>
        </row>
        <row r="69">
          <cell r="Q69" t="str">
            <v>Orkney Islands</v>
          </cell>
        </row>
        <row r="70">
          <cell r="Q70" t="str">
            <v>Shetland Islands</v>
          </cell>
        </row>
        <row r="71">
          <cell r="Q71" t="str">
            <v>Belfast</v>
          </cell>
        </row>
        <row r="72">
          <cell r="Q72" t="str">
            <v>Outer Belfast (Carrickfergus, Castlereagh, Lisburn, Newtownabbey, North Down)</v>
          </cell>
        </row>
        <row r="73">
          <cell r="Q73" t="str">
            <v>East of Northern Ireland (Antrim, Ards, Ballymena, Banbridge, Craigavon, Down, Larne)</v>
          </cell>
        </row>
        <row r="74">
          <cell r="Q74" t="str">
            <v>North of Northern Ireland (Ballymoney, Coleraine, Derry, Limavady, Moyle, Strabane)</v>
          </cell>
        </row>
        <row r="75">
          <cell r="Q75" t="str">
            <v>West and South of Northern Ireland (Armagh, Cookstown, Dungannon, Fermanagh, Magherafelt, Newry and Mourne, Omagh)</v>
          </cell>
        </row>
        <row r="76">
          <cell r="Q76" t="str">
            <v>National coverage (all of the above)</v>
          </cell>
        </row>
        <row r="77">
          <cell r="Q77" t="str">
            <v>International coverage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3"/>
  <sheetViews>
    <sheetView tabSelected="1" zoomScale="68" zoomScaleNormal="68" workbookViewId="0">
      <selection activeCell="O1" sqref="O1"/>
    </sheetView>
  </sheetViews>
  <sheetFormatPr defaultColWidth="8.6328125" defaultRowHeight="11.5" x14ac:dyDescent="0.25"/>
  <cols>
    <col min="1" max="2" width="8.6328125" style="1"/>
    <col min="3" max="3" width="16.54296875" style="1" customWidth="1"/>
    <col min="4" max="4" width="44.08984375" style="1" customWidth="1"/>
    <col min="5" max="5" width="16.08984375" style="1" customWidth="1"/>
    <col min="6" max="6" width="20.54296875" style="2" customWidth="1"/>
    <col min="7" max="8" width="17.54296875" style="1" customWidth="1"/>
    <col min="9" max="9" width="8.6328125" style="1"/>
    <col min="10" max="10" width="8.6328125" style="1" customWidth="1"/>
    <col min="11" max="11" width="20.453125" style="1" customWidth="1"/>
    <col min="12" max="12" width="17.90625" style="1" customWidth="1"/>
    <col min="13" max="13" width="21.54296875" style="1" customWidth="1"/>
    <col min="14" max="14" width="18.90625" style="1" customWidth="1"/>
    <col min="15" max="16384" width="8.6328125" style="1"/>
  </cols>
  <sheetData>
    <row r="1" spans="1:14" ht="119.4" customHeight="1" thickBot="1" x14ac:dyDescent="0.3"/>
    <row r="2" spans="1:14" s="3" customFormat="1" ht="39.75" customHeight="1" thickBot="1" x14ac:dyDescent="0.35">
      <c r="C2" s="12" t="s">
        <v>7</v>
      </c>
      <c r="D2" s="104" t="s">
        <v>17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customFormat="1" ht="14.5" x14ac:dyDescent="0.35">
      <c r="A3" s="9"/>
      <c r="B3" s="1"/>
      <c r="C3" s="10"/>
      <c r="D3" s="10"/>
      <c r="E3" s="10"/>
      <c r="F3" s="10"/>
      <c r="G3" s="10"/>
      <c r="H3" s="10"/>
      <c r="K3" s="10"/>
      <c r="M3" s="10"/>
    </row>
    <row r="5" spans="1:14" ht="12" thickBot="1" x14ac:dyDescent="0.3"/>
    <row r="6" spans="1:14" ht="16" thickBot="1" x14ac:dyDescent="0.4">
      <c r="A6" s="4"/>
      <c r="B6" s="4"/>
      <c r="C6" s="75" t="s">
        <v>18</v>
      </c>
      <c r="D6" s="84"/>
      <c r="E6" s="84"/>
      <c r="F6" s="84"/>
      <c r="G6" s="84"/>
      <c r="H6" s="84"/>
      <c r="I6" s="75"/>
      <c r="J6" s="76"/>
      <c r="K6" s="67"/>
      <c r="L6" s="17"/>
      <c r="M6" s="17"/>
      <c r="N6" s="17"/>
    </row>
    <row r="7" spans="1:14" ht="49.75" customHeight="1" thickBot="1" x14ac:dyDescent="0.3">
      <c r="C7" s="57" t="s">
        <v>0</v>
      </c>
      <c r="D7" s="15" t="s">
        <v>1</v>
      </c>
      <c r="E7" s="61" t="s">
        <v>2</v>
      </c>
      <c r="F7" s="14" t="s">
        <v>3</v>
      </c>
      <c r="G7" s="6" t="s">
        <v>4</v>
      </c>
      <c r="H7" s="16" t="s">
        <v>42</v>
      </c>
      <c r="I7" s="79" t="s">
        <v>9</v>
      </c>
      <c r="J7" s="80"/>
      <c r="K7" s="16" t="s">
        <v>69</v>
      </c>
      <c r="L7" s="46" t="s">
        <v>61</v>
      </c>
      <c r="M7" s="16" t="s">
        <v>70</v>
      </c>
      <c r="N7" s="46" t="s">
        <v>62</v>
      </c>
    </row>
    <row r="8" spans="1:14" ht="15.75" customHeight="1" thickBot="1" x14ac:dyDescent="0.3">
      <c r="C8" s="58">
        <v>1</v>
      </c>
      <c r="D8" s="52" t="s">
        <v>26</v>
      </c>
      <c r="E8" s="13">
        <v>110</v>
      </c>
      <c r="F8" s="39" t="s">
        <v>8</v>
      </c>
      <c r="G8" s="41">
        <v>0</v>
      </c>
      <c r="H8" s="44">
        <f t="shared" ref="H8:H25" si="0">(E8*G8)</f>
        <v>0</v>
      </c>
      <c r="I8" s="73">
        <f>H8*12</f>
        <v>0</v>
      </c>
      <c r="J8" s="74"/>
      <c r="K8" s="44">
        <f t="shared" ref="K8:K25" si="1">(H8*J8)</f>
        <v>0</v>
      </c>
      <c r="L8" s="45">
        <v>0</v>
      </c>
      <c r="M8" s="44">
        <f t="shared" ref="M8:M25" si="2">(J8*L8)</f>
        <v>0</v>
      </c>
      <c r="N8" s="45">
        <v>0</v>
      </c>
    </row>
    <row r="9" spans="1:14" ht="12" thickBot="1" x14ac:dyDescent="0.3">
      <c r="C9" s="59">
        <v>2</v>
      </c>
      <c r="D9" s="53" t="s">
        <v>27</v>
      </c>
      <c r="E9" s="13">
        <v>110</v>
      </c>
      <c r="F9" s="39" t="s">
        <v>8</v>
      </c>
      <c r="G9" s="41">
        <v>0</v>
      </c>
      <c r="H9" s="44">
        <f t="shared" si="0"/>
        <v>0</v>
      </c>
      <c r="I9" s="73">
        <f t="shared" ref="I9:I25" si="3">H9*12</f>
        <v>0</v>
      </c>
      <c r="J9" s="74"/>
      <c r="K9" s="44">
        <f t="shared" si="1"/>
        <v>0</v>
      </c>
      <c r="L9" s="45">
        <v>0</v>
      </c>
      <c r="M9" s="44">
        <f t="shared" si="2"/>
        <v>0</v>
      </c>
      <c r="N9" s="45">
        <v>0</v>
      </c>
    </row>
    <row r="10" spans="1:14" ht="12" thickBot="1" x14ac:dyDescent="0.3">
      <c r="C10" s="59">
        <v>3</v>
      </c>
      <c r="D10" s="54" t="s">
        <v>28</v>
      </c>
      <c r="E10" s="13">
        <v>110</v>
      </c>
      <c r="F10" s="39" t="s">
        <v>8</v>
      </c>
      <c r="G10" s="41">
        <v>0</v>
      </c>
      <c r="H10" s="44">
        <f t="shared" si="0"/>
        <v>0</v>
      </c>
      <c r="I10" s="73">
        <f t="shared" si="3"/>
        <v>0</v>
      </c>
      <c r="J10" s="74"/>
      <c r="K10" s="44">
        <f t="shared" si="1"/>
        <v>0</v>
      </c>
      <c r="L10" s="45">
        <v>0</v>
      </c>
      <c r="M10" s="44">
        <f t="shared" si="2"/>
        <v>0</v>
      </c>
      <c r="N10" s="45">
        <v>0</v>
      </c>
    </row>
    <row r="11" spans="1:14" ht="12" thickBot="1" x14ac:dyDescent="0.3">
      <c r="C11" s="59">
        <v>4</v>
      </c>
      <c r="D11" s="54" t="s">
        <v>29</v>
      </c>
      <c r="E11" s="13">
        <v>220</v>
      </c>
      <c r="F11" s="39" t="s">
        <v>8</v>
      </c>
      <c r="G11" s="41">
        <v>0</v>
      </c>
      <c r="H11" s="44">
        <f t="shared" si="0"/>
        <v>0</v>
      </c>
      <c r="I11" s="73">
        <f t="shared" si="3"/>
        <v>0</v>
      </c>
      <c r="J11" s="74"/>
      <c r="K11" s="44">
        <f t="shared" si="1"/>
        <v>0</v>
      </c>
      <c r="L11" s="45">
        <v>0</v>
      </c>
      <c r="M11" s="44">
        <f t="shared" si="2"/>
        <v>0</v>
      </c>
      <c r="N11" s="45">
        <v>0</v>
      </c>
    </row>
    <row r="12" spans="1:14" ht="12" thickBot="1" x14ac:dyDescent="0.3">
      <c r="C12" s="59">
        <v>5</v>
      </c>
      <c r="D12" s="54" t="s">
        <v>30</v>
      </c>
      <c r="E12" s="13">
        <v>220</v>
      </c>
      <c r="F12" s="39" t="s">
        <v>8</v>
      </c>
      <c r="G12" s="41">
        <v>0</v>
      </c>
      <c r="H12" s="44">
        <f t="shared" si="0"/>
        <v>0</v>
      </c>
      <c r="I12" s="73">
        <f t="shared" si="3"/>
        <v>0</v>
      </c>
      <c r="J12" s="74"/>
      <c r="K12" s="44">
        <f t="shared" si="1"/>
        <v>0</v>
      </c>
      <c r="L12" s="45">
        <v>0</v>
      </c>
      <c r="M12" s="44">
        <f t="shared" si="2"/>
        <v>0</v>
      </c>
      <c r="N12" s="45">
        <v>0</v>
      </c>
    </row>
    <row r="13" spans="1:14" ht="12" thickBot="1" x14ac:dyDescent="0.3">
      <c r="C13" s="59">
        <v>6</v>
      </c>
      <c r="D13" s="54" t="s">
        <v>31</v>
      </c>
      <c r="E13" s="13">
        <v>220</v>
      </c>
      <c r="F13" s="39" t="s">
        <v>8</v>
      </c>
      <c r="G13" s="41">
        <v>0</v>
      </c>
      <c r="H13" s="44">
        <f t="shared" si="0"/>
        <v>0</v>
      </c>
      <c r="I13" s="73">
        <f t="shared" si="3"/>
        <v>0</v>
      </c>
      <c r="J13" s="74"/>
      <c r="K13" s="44">
        <f t="shared" si="1"/>
        <v>0</v>
      </c>
      <c r="L13" s="45">
        <v>0</v>
      </c>
      <c r="M13" s="44">
        <f t="shared" si="2"/>
        <v>0</v>
      </c>
      <c r="N13" s="45">
        <v>0</v>
      </c>
    </row>
    <row r="14" spans="1:14" ht="12" thickBot="1" x14ac:dyDescent="0.3">
      <c r="C14" s="59">
        <v>7</v>
      </c>
      <c r="D14" s="54" t="s">
        <v>32</v>
      </c>
      <c r="E14" s="13">
        <v>90</v>
      </c>
      <c r="F14" s="39" t="s">
        <v>8</v>
      </c>
      <c r="G14" s="41">
        <v>0</v>
      </c>
      <c r="H14" s="44">
        <f t="shared" si="0"/>
        <v>0</v>
      </c>
      <c r="I14" s="73">
        <f t="shared" si="3"/>
        <v>0</v>
      </c>
      <c r="J14" s="74"/>
      <c r="K14" s="44">
        <f t="shared" si="1"/>
        <v>0</v>
      </c>
      <c r="L14" s="45">
        <v>0</v>
      </c>
      <c r="M14" s="44">
        <f t="shared" si="2"/>
        <v>0</v>
      </c>
      <c r="N14" s="45">
        <v>0</v>
      </c>
    </row>
    <row r="15" spans="1:14" ht="12" thickBot="1" x14ac:dyDescent="0.3">
      <c r="C15" s="59">
        <v>8</v>
      </c>
      <c r="D15" s="54" t="s">
        <v>33</v>
      </c>
      <c r="E15" s="13">
        <v>90</v>
      </c>
      <c r="F15" s="39" t="s">
        <v>8</v>
      </c>
      <c r="G15" s="41">
        <v>0</v>
      </c>
      <c r="H15" s="44">
        <f t="shared" si="0"/>
        <v>0</v>
      </c>
      <c r="I15" s="73">
        <f t="shared" si="3"/>
        <v>0</v>
      </c>
      <c r="J15" s="74"/>
      <c r="K15" s="44">
        <f t="shared" si="1"/>
        <v>0</v>
      </c>
      <c r="L15" s="45">
        <v>0</v>
      </c>
      <c r="M15" s="44">
        <f t="shared" si="2"/>
        <v>0</v>
      </c>
      <c r="N15" s="45">
        <v>0</v>
      </c>
    </row>
    <row r="16" spans="1:14" ht="12" thickBot="1" x14ac:dyDescent="0.3">
      <c r="C16" s="59">
        <v>9</v>
      </c>
      <c r="D16" s="54" t="s">
        <v>34</v>
      </c>
      <c r="E16" s="13">
        <v>180</v>
      </c>
      <c r="F16" s="39" t="s">
        <v>8</v>
      </c>
      <c r="G16" s="41">
        <v>0</v>
      </c>
      <c r="H16" s="44">
        <f t="shared" si="0"/>
        <v>0</v>
      </c>
      <c r="I16" s="73">
        <f t="shared" si="3"/>
        <v>0</v>
      </c>
      <c r="J16" s="74"/>
      <c r="K16" s="44">
        <f t="shared" si="1"/>
        <v>0</v>
      </c>
      <c r="L16" s="45">
        <v>0</v>
      </c>
      <c r="M16" s="44">
        <f t="shared" si="2"/>
        <v>0</v>
      </c>
      <c r="N16" s="45">
        <v>0</v>
      </c>
    </row>
    <row r="17" spans="1:14" ht="12" thickBot="1" x14ac:dyDescent="0.3">
      <c r="C17" s="59">
        <v>10</v>
      </c>
      <c r="D17" s="54" t="s">
        <v>35</v>
      </c>
      <c r="E17" s="13">
        <v>96</v>
      </c>
      <c r="F17" s="39" t="s">
        <v>8</v>
      </c>
      <c r="G17" s="41">
        <v>0</v>
      </c>
      <c r="H17" s="44">
        <f t="shared" si="0"/>
        <v>0</v>
      </c>
      <c r="I17" s="73">
        <f t="shared" si="3"/>
        <v>0</v>
      </c>
      <c r="J17" s="74"/>
      <c r="K17" s="44">
        <f t="shared" si="1"/>
        <v>0</v>
      </c>
      <c r="L17" s="45">
        <v>0</v>
      </c>
      <c r="M17" s="44">
        <f t="shared" si="2"/>
        <v>0</v>
      </c>
      <c r="N17" s="45">
        <v>0</v>
      </c>
    </row>
    <row r="18" spans="1:14" ht="12" thickBot="1" x14ac:dyDescent="0.3">
      <c r="C18" s="59">
        <v>11</v>
      </c>
      <c r="D18" s="54" t="s">
        <v>36</v>
      </c>
      <c r="E18" s="13">
        <v>45</v>
      </c>
      <c r="F18" s="39" t="s">
        <v>8</v>
      </c>
      <c r="G18" s="41">
        <v>0</v>
      </c>
      <c r="H18" s="44">
        <f t="shared" si="0"/>
        <v>0</v>
      </c>
      <c r="I18" s="73">
        <f t="shared" si="3"/>
        <v>0</v>
      </c>
      <c r="J18" s="74"/>
      <c r="K18" s="44">
        <f t="shared" si="1"/>
        <v>0</v>
      </c>
      <c r="L18" s="45">
        <v>0</v>
      </c>
      <c r="M18" s="44">
        <f t="shared" si="2"/>
        <v>0</v>
      </c>
      <c r="N18" s="45">
        <v>0</v>
      </c>
    </row>
    <row r="19" spans="1:14" ht="23.5" thickBot="1" x14ac:dyDescent="0.3">
      <c r="C19" s="59">
        <v>12</v>
      </c>
      <c r="D19" s="54" t="s">
        <v>64</v>
      </c>
      <c r="E19" s="13">
        <v>45</v>
      </c>
      <c r="F19" s="39" t="s">
        <v>8</v>
      </c>
      <c r="G19" s="41">
        <v>0</v>
      </c>
      <c r="H19" s="44">
        <f t="shared" si="0"/>
        <v>0</v>
      </c>
      <c r="I19" s="73">
        <f t="shared" si="3"/>
        <v>0</v>
      </c>
      <c r="J19" s="74"/>
      <c r="K19" s="44">
        <f t="shared" si="1"/>
        <v>0</v>
      </c>
      <c r="L19" s="45">
        <v>0</v>
      </c>
      <c r="M19" s="44">
        <f t="shared" si="2"/>
        <v>0</v>
      </c>
      <c r="N19" s="45">
        <v>0</v>
      </c>
    </row>
    <row r="20" spans="1:14" ht="12" thickBot="1" x14ac:dyDescent="0.3">
      <c r="C20" s="59">
        <v>13</v>
      </c>
      <c r="D20" s="54" t="s">
        <v>63</v>
      </c>
      <c r="E20" s="13">
        <v>90</v>
      </c>
      <c r="F20" s="39" t="s">
        <v>8</v>
      </c>
      <c r="G20" s="41">
        <v>0</v>
      </c>
      <c r="H20" s="44">
        <f t="shared" si="0"/>
        <v>0</v>
      </c>
      <c r="I20" s="73">
        <v>0</v>
      </c>
      <c r="J20" s="74"/>
      <c r="K20" s="44">
        <f t="shared" si="1"/>
        <v>0</v>
      </c>
      <c r="L20" s="45">
        <v>0</v>
      </c>
      <c r="M20" s="44">
        <f t="shared" si="2"/>
        <v>0</v>
      </c>
      <c r="N20" s="45">
        <v>0</v>
      </c>
    </row>
    <row r="21" spans="1:14" ht="12" thickBot="1" x14ac:dyDescent="0.3">
      <c r="C21" s="59">
        <v>14</v>
      </c>
      <c r="D21" s="54" t="s">
        <v>37</v>
      </c>
      <c r="E21" s="13">
        <v>250</v>
      </c>
      <c r="F21" s="39" t="s">
        <v>8</v>
      </c>
      <c r="G21" s="41">
        <v>0</v>
      </c>
      <c r="H21" s="44">
        <f t="shared" si="0"/>
        <v>0</v>
      </c>
      <c r="I21" s="73">
        <f t="shared" si="3"/>
        <v>0</v>
      </c>
      <c r="J21" s="74"/>
      <c r="K21" s="44">
        <f t="shared" si="1"/>
        <v>0</v>
      </c>
      <c r="L21" s="45">
        <v>0</v>
      </c>
      <c r="M21" s="44">
        <f t="shared" si="2"/>
        <v>0</v>
      </c>
      <c r="N21" s="45">
        <v>0</v>
      </c>
    </row>
    <row r="22" spans="1:14" ht="12" thickBot="1" x14ac:dyDescent="0.3">
      <c r="C22" s="59">
        <v>15</v>
      </c>
      <c r="D22" s="55" t="s">
        <v>38</v>
      </c>
      <c r="E22" s="13">
        <v>220</v>
      </c>
      <c r="F22" s="39" t="s">
        <v>8</v>
      </c>
      <c r="G22" s="41">
        <v>0</v>
      </c>
      <c r="H22" s="44">
        <f t="shared" si="0"/>
        <v>0</v>
      </c>
      <c r="I22" s="73">
        <f t="shared" si="3"/>
        <v>0</v>
      </c>
      <c r="J22" s="74"/>
      <c r="K22" s="44">
        <f t="shared" si="1"/>
        <v>0</v>
      </c>
      <c r="L22" s="45">
        <v>0</v>
      </c>
      <c r="M22" s="44">
        <f t="shared" si="2"/>
        <v>0</v>
      </c>
      <c r="N22" s="45">
        <v>0</v>
      </c>
    </row>
    <row r="23" spans="1:14" ht="12" thickBot="1" x14ac:dyDescent="0.3">
      <c r="C23" s="59">
        <v>16</v>
      </c>
      <c r="D23" s="56" t="s">
        <v>39</v>
      </c>
      <c r="E23" s="13">
        <v>110</v>
      </c>
      <c r="F23" s="39" t="s">
        <v>8</v>
      </c>
      <c r="G23" s="41">
        <v>0</v>
      </c>
      <c r="H23" s="44">
        <f t="shared" si="0"/>
        <v>0</v>
      </c>
      <c r="I23" s="73">
        <f t="shared" si="3"/>
        <v>0</v>
      </c>
      <c r="J23" s="74"/>
      <c r="K23" s="44">
        <f t="shared" si="1"/>
        <v>0</v>
      </c>
      <c r="L23" s="45">
        <v>0</v>
      </c>
      <c r="M23" s="44">
        <f t="shared" si="2"/>
        <v>0</v>
      </c>
      <c r="N23" s="45">
        <v>0</v>
      </c>
    </row>
    <row r="24" spans="1:14" ht="12" thickBot="1" x14ac:dyDescent="0.3">
      <c r="C24" s="59">
        <v>17</v>
      </c>
      <c r="D24" s="53" t="s">
        <v>40</v>
      </c>
      <c r="E24" s="13">
        <v>96</v>
      </c>
      <c r="F24" s="39" t="s">
        <v>8</v>
      </c>
      <c r="G24" s="41">
        <v>0</v>
      </c>
      <c r="H24" s="44">
        <f t="shared" si="0"/>
        <v>0</v>
      </c>
      <c r="I24" s="73">
        <f t="shared" si="3"/>
        <v>0</v>
      </c>
      <c r="J24" s="74"/>
      <c r="K24" s="44">
        <f t="shared" si="1"/>
        <v>0</v>
      </c>
      <c r="L24" s="45">
        <v>0</v>
      </c>
      <c r="M24" s="44">
        <f t="shared" si="2"/>
        <v>0</v>
      </c>
      <c r="N24" s="45">
        <v>0</v>
      </c>
    </row>
    <row r="25" spans="1:14" ht="18" customHeight="1" thickBot="1" x14ac:dyDescent="0.3">
      <c r="C25" s="60">
        <v>18</v>
      </c>
      <c r="D25" s="54" t="s">
        <v>41</v>
      </c>
      <c r="E25" s="13">
        <v>30</v>
      </c>
      <c r="F25" s="39" t="s">
        <v>8</v>
      </c>
      <c r="G25" s="41">
        <v>0</v>
      </c>
      <c r="H25" s="44">
        <f t="shared" si="0"/>
        <v>0</v>
      </c>
      <c r="I25" s="73">
        <f t="shared" si="3"/>
        <v>0</v>
      </c>
      <c r="J25" s="74"/>
      <c r="K25" s="44">
        <f t="shared" si="1"/>
        <v>0</v>
      </c>
      <c r="L25" s="45">
        <v>0</v>
      </c>
      <c r="M25" s="44">
        <f t="shared" si="2"/>
        <v>0</v>
      </c>
      <c r="N25" s="45">
        <v>0</v>
      </c>
    </row>
    <row r="26" spans="1:14" ht="17.75" customHeight="1" thickBot="1" x14ac:dyDescent="0.3">
      <c r="C26" s="96" t="s">
        <v>5</v>
      </c>
      <c r="D26" s="88"/>
      <c r="E26" s="88"/>
      <c r="F26" s="88"/>
      <c r="G26" s="89"/>
      <c r="H26" s="43">
        <f>SUM(H8:H25)</f>
        <v>0</v>
      </c>
      <c r="I26" s="90">
        <f>SUM(I8:J25)</f>
        <v>0</v>
      </c>
      <c r="J26" s="91"/>
      <c r="K26" s="43">
        <f>SUM(K8:K25)</f>
        <v>0</v>
      </c>
      <c r="L26" s="18">
        <f>SUM(L8:L25)</f>
        <v>0</v>
      </c>
      <c r="M26" s="43">
        <f>SUM(M8:M25)</f>
        <v>0</v>
      </c>
      <c r="N26" s="19">
        <f>SUM(N8:N25)</f>
        <v>0</v>
      </c>
    </row>
    <row r="27" spans="1:14" ht="17.75" customHeight="1" thickBot="1" x14ac:dyDescent="0.3">
      <c r="C27" s="85" t="s">
        <v>6</v>
      </c>
      <c r="D27" s="86"/>
      <c r="E27" s="86"/>
      <c r="F27" s="86"/>
      <c r="G27" s="86"/>
      <c r="H27" s="43">
        <f>(H26*15%)+H26</f>
        <v>0</v>
      </c>
      <c r="I27" s="90">
        <f>(I26*15%)+I26</f>
        <v>0</v>
      </c>
      <c r="J27" s="91"/>
      <c r="K27" s="43">
        <f>(K26*15%)+K26</f>
        <v>0</v>
      </c>
      <c r="L27" s="19">
        <f>(L26*15%)+L26</f>
        <v>0</v>
      </c>
      <c r="M27" s="43">
        <f>(M26*15%)+M26</f>
        <v>0</v>
      </c>
      <c r="N27" s="19">
        <f>(N26*15%)+N26</f>
        <v>0</v>
      </c>
    </row>
    <row r="28" spans="1:14" ht="27" customHeight="1" thickBot="1" x14ac:dyDescent="0.3">
      <c r="C28" s="81" t="s">
        <v>25</v>
      </c>
      <c r="D28" s="82"/>
      <c r="E28" s="82"/>
      <c r="F28" s="82"/>
      <c r="G28" s="83"/>
      <c r="H28" s="37"/>
      <c r="I28" s="71">
        <f>I27+L27+N27</f>
        <v>0</v>
      </c>
      <c r="J28" s="71"/>
      <c r="K28" s="71"/>
      <c r="L28" s="71"/>
      <c r="M28" s="71"/>
      <c r="N28" s="72"/>
    </row>
    <row r="29" spans="1:14" ht="27" customHeight="1" x14ac:dyDescent="0.25">
      <c r="C29" s="47"/>
      <c r="D29" s="47"/>
      <c r="E29" s="47"/>
      <c r="F29" s="47"/>
      <c r="G29" s="47"/>
      <c r="H29" s="47"/>
      <c r="I29" s="64"/>
      <c r="J29" s="64"/>
      <c r="K29" s="47"/>
      <c r="L29" s="64"/>
      <c r="M29" s="47"/>
      <c r="N29" s="64"/>
    </row>
    <row r="30" spans="1:14" ht="27" customHeight="1" thickBot="1" x14ac:dyDescent="0.3">
      <c r="C30" s="47"/>
      <c r="D30" s="47"/>
      <c r="E30" s="47"/>
      <c r="F30" s="47"/>
      <c r="G30" s="47"/>
      <c r="H30" s="47"/>
      <c r="I30" s="64"/>
      <c r="J30" s="64"/>
      <c r="K30" s="47"/>
      <c r="L30" s="64"/>
      <c r="M30" s="47"/>
      <c r="N30" s="64"/>
    </row>
    <row r="31" spans="1:14" ht="16" thickBot="1" x14ac:dyDescent="0.4">
      <c r="A31" s="4"/>
      <c r="B31" s="4"/>
      <c r="C31" s="75" t="s">
        <v>19</v>
      </c>
      <c r="D31" s="84"/>
      <c r="E31" s="84"/>
      <c r="F31" s="84"/>
      <c r="G31" s="84"/>
      <c r="H31" s="84"/>
      <c r="I31" s="75"/>
      <c r="J31" s="76"/>
      <c r="K31" s="67"/>
      <c r="L31" s="17"/>
      <c r="M31" s="17"/>
      <c r="N31" s="17"/>
    </row>
    <row r="32" spans="1:14" ht="49.75" customHeight="1" thickBot="1" x14ac:dyDescent="0.3">
      <c r="C32" s="5" t="s">
        <v>0</v>
      </c>
      <c r="D32" s="15" t="s">
        <v>65</v>
      </c>
      <c r="E32" s="61" t="s">
        <v>2</v>
      </c>
      <c r="F32" s="14" t="s">
        <v>3</v>
      </c>
      <c r="G32" s="6" t="s">
        <v>4</v>
      </c>
      <c r="H32" s="16" t="s">
        <v>42</v>
      </c>
      <c r="I32" s="77" t="s">
        <v>9</v>
      </c>
      <c r="J32" s="78"/>
      <c r="K32" s="16" t="s">
        <v>69</v>
      </c>
      <c r="L32" s="46" t="s">
        <v>61</v>
      </c>
      <c r="M32" s="16" t="s">
        <v>70</v>
      </c>
      <c r="N32" s="46" t="s">
        <v>62</v>
      </c>
    </row>
    <row r="33" spans="3:14" ht="15.75" customHeight="1" thickBot="1" x14ac:dyDescent="0.3">
      <c r="C33" s="63">
        <v>1</v>
      </c>
      <c r="D33" s="11" t="s">
        <v>43</v>
      </c>
      <c r="E33" s="13">
        <v>54</v>
      </c>
      <c r="F33" s="39" t="s">
        <v>8</v>
      </c>
      <c r="G33" s="41">
        <v>0</v>
      </c>
      <c r="H33" s="44">
        <f t="shared" ref="H33:H47" si="4">(E33*G33)</f>
        <v>0</v>
      </c>
      <c r="I33" s="73">
        <f>H33*12</f>
        <v>0</v>
      </c>
      <c r="J33" s="74"/>
      <c r="K33" s="44">
        <f t="shared" ref="K33:K47" si="5">(H33*J33)</f>
        <v>0</v>
      </c>
      <c r="L33" s="45">
        <v>0</v>
      </c>
      <c r="M33" s="44">
        <f t="shared" ref="M33:M47" si="6">(J33*L33)</f>
        <v>0</v>
      </c>
      <c r="N33" s="45">
        <v>0</v>
      </c>
    </row>
    <row r="34" spans="3:14" ht="15.75" customHeight="1" thickBot="1" x14ac:dyDescent="0.3">
      <c r="C34" s="58">
        <v>2</v>
      </c>
      <c r="D34" s="62" t="s">
        <v>44</v>
      </c>
      <c r="E34" s="13">
        <v>220</v>
      </c>
      <c r="F34" s="39" t="s">
        <v>8</v>
      </c>
      <c r="G34" s="41">
        <v>0</v>
      </c>
      <c r="H34" s="44">
        <f t="shared" si="4"/>
        <v>0</v>
      </c>
      <c r="I34" s="73">
        <f t="shared" ref="I34:I47" si="7">H34*12</f>
        <v>0</v>
      </c>
      <c r="J34" s="74"/>
      <c r="K34" s="44">
        <f t="shared" si="5"/>
        <v>0</v>
      </c>
      <c r="L34" s="45">
        <v>0</v>
      </c>
      <c r="M34" s="44">
        <f t="shared" si="6"/>
        <v>0</v>
      </c>
      <c r="N34" s="45">
        <v>0</v>
      </c>
    </row>
    <row r="35" spans="3:14" ht="15.75" customHeight="1" thickBot="1" x14ac:dyDescent="0.3">
      <c r="C35" s="59">
        <v>3</v>
      </c>
      <c r="D35" s="62" t="s">
        <v>45</v>
      </c>
      <c r="E35" s="13">
        <v>125</v>
      </c>
      <c r="F35" s="39" t="s">
        <v>8</v>
      </c>
      <c r="G35" s="41">
        <v>0</v>
      </c>
      <c r="H35" s="44">
        <f t="shared" si="4"/>
        <v>0</v>
      </c>
      <c r="I35" s="73">
        <f t="shared" si="7"/>
        <v>0</v>
      </c>
      <c r="J35" s="74"/>
      <c r="K35" s="44">
        <f t="shared" si="5"/>
        <v>0</v>
      </c>
      <c r="L35" s="45">
        <v>0</v>
      </c>
      <c r="M35" s="44">
        <f t="shared" si="6"/>
        <v>0</v>
      </c>
      <c r="N35" s="45">
        <v>0</v>
      </c>
    </row>
    <row r="36" spans="3:14" ht="15.75" customHeight="1" thickBot="1" x14ac:dyDescent="0.3">
      <c r="C36" s="59">
        <v>4</v>
      </c>
      <c r="D36" s="62" t="s">
        <v>46</v>
      </c>
      <c r="E36" s="13">
        <v>220</v>
      </c>
      <c r="F36" s="39" t="s">
        <v>8</v>
      </c>
      <c r="G36" s="41">
        <v>0</v>
      </c>
      <c r="H36" s="44">
        <f t="shared" si="4"/>
        <v>0</v>
      </c>
      <c r="I36" s="73">
        <f t="shared" si="7"/>
        <v>0</v>
      </c>
      <c r="J36" s="74"/>
      <c r="K36" s="44">
        <f t="shared" si="5"/>
        <v>0</v>
      </c>
      <c r="L36" s="45">
        <v>0</v>
      </c>
      <c r="M36" s="44">
        <f t="shared" si="6"/>
        <v>0</v>
      </c>
      <c r="N36" s="45">
        <v>0</v>
      </c>
    </row>
    <row r="37" spans="3:14" ht="15.75" customHeight="1" thickBot="1" x14ac:dyDescent="0.3">
      <c r="C37" s="59">
        <v>5</v>
      </c>
      <c r="D37" s="62" t="s">
        <v>47</v>
      </c>
      <c r="E37" s="13">
        <v>90</v>
      </c>
      <c r="F37" s="39" t="s">
        <v>8</v>
      </c>
      <c r="G37" s="41">
        <v>0</v>
      </c>
      <c r="H37" s="44">
        <f t="shared" si="4"/>
        <v>0</v>
      </c>
      <c r="I37" s="73">
        <f t="shared" si="7"/>
        <v>0</v>
      </c>
      <c r="J37" s="74"/>
      <c r="K37" s="44">
        <f t="shared" si="5"/>
        <v>0</v>
      </c>
      <c r="L37" s="45">
        <v>0</v>
      </c>
      <c r="M37" s="44">
        <f t="shared" si="6"/>
        <v>0</v>
      </c>
      <c r="N37" s="45">
        <v>0</v>
      </c>
    </row>
    <row r="38" spans="3:14" ht="15.75" customHeight="1" thickBot="1" x14ac:dyDescent="0.3">
      <c r="C38" s="59">
        <v>6</v>
      </c>
      <c r="D38" s="62" t="s">
        <v>48</v>
      </c>
      <c r="E38" s="13">
        <v>90</v>
      </c>
      <c r="F38" s="39" t="s">
        <v>8</v>
      </c>
      <c r="G38" s="41">
        <v>0</v>
      </c>
      <c r="H38" s="44">
        <f t="shared" si="4"/>
        <v>0</v>
      </c>
      <c r="I38" s="73">
        <f t="shared" si="7"/>
        <v>0</v>
      </c>
      <c r="J38" s="74"/>
      <c r="K38" s="44">
        <f t="shared" si="5"/>
        <v>0</v>
      </c>
      <c r="L38" s="45">
        <v>0</v>
      </c>
      <c r="M38" s="44">
        <f t="shared" si="6"/>
        <v>0</v>
      </c>
      <c r="N38" s="45">
        <v>0</v>
      </c>
    </row>
    <row r="39" spans="3:14" ht="15.75" customHeight="1" thickBot="1" x14ac:dyDescent="0.3">
      <c r="C39" s="59">
        <v>7</v>
      </c>
      <c r="D39" s="62" t="s">
        <v>49</v>
      </c>
      <c r="E39" s="13">
        <v>180</v>
      </c>
      <c r="F39" s="39" t="s">
        <v>8</v>
      </c>
      <c r="G39" s="41">
        <v>0</v>
      </c>
      <c r="H39" s="44">
        <f t="shared" si="4"/>
        <v>0</v>
      </c>
      <c r="I39" s="73">
        <f t="shared" si="7"/>
        <v>0</v>
      </c>
      <c r="J39" s="74"/>
      <c r="K39" s="44">
        <f t="shared" si="5"/>
        <v>0</v>
      </c>
      <c r="L39" s="45">
        <v>0</v>
      </c>
      <c r="M39" s="44">
        <f t="shared" si="6"/>
        <v>0</v>
      </c>
      <c r="N39" s="45">
        <v>0</v>
      </c>
    </row>
    <row r="40" spans="3:14" ht="15.75" customHeight="1" thickBot="1" x14ac:dyDescent="0.3">
      <c r="C40" s="59">
        <v>8</v>
      </c>
      <c r="D40" s="62" t="s">
        <v>50</v>
      </c>
      <c r="E40" s="13">
        <v>96</v>
      </c>
      <c r="F40" s="39" t="s">
        <v>8</v>
      </c>
      <c r="G40" s="41">
        <v>0</v>
      </c>
      <c r="H40" s="44">
        <f t="shared" si="4"/>
        <v>0</v>
      </c>
      <c r="I40" s="73">
        <f t="shared" si="7"/>
        <v>0</v>
      </c>
      <c r="J40" s="74"/>
      <c r="K40" s="44">
        <f t="shared" si="5"/>
        <v>0</v>
      </c>
      <c r="L40" s="45">
        <v>0</v>
      </c>
      <c r="M40" s="44">
        <f t="shared" si="6"/>
        <v>0</v>
      </c>
      <c r="N40" s="45">
        <v>0</v>
      </c>
    </row>
    <row r="41" spans="3:14" ht="15.75" customHeight="1" thickBot="1" x14ac:dyDescent="0.3">
      <c r="C41" s="59">
        <v>9</v>
      </c>
      <c r="D41" s="62" t="s">
        <v>51</v>
      </c>
      <c r="E41" s="13">
        <v>220</v>
      </c>
      <c r="F41" s="39" t="s">
        <v>8</v>
      </c>
      <c r="G41" s="41">
        <v>0</v>
      </c>
      <c r="H41" s="44">
        <f t="shared" si="4"/>
        <v>0</v>
      </c>
      <c r="I41" s="73">
        <f t="shared" si="7"/>
        <v>0</v>
      </c>
      <c r="J41" s="74"/>
      <c r="K41" s="44">
        <f t="shared" si="5"/>
        <v>0</v>
      </c>
      <c r="L41" s="45">
        <v>0</v>
      </c>
      <c r="M41" s="44">
        <f t="shared" si="6"/>
        <v>0</v>
      </c>
      <c r="N41" s="45">
        <v>0</v>
      </c>
    </row>
    <row r="42" spans="3:14" ht="15.75" customHeight="1" thickBot="1" x14ac:dyDescent="0.3">
      <c r="C42" s="59">
        <v>10</v>
      </c>
      <c r="D42" s="62" t="s">
        <v>52</v>
      </c>
      <c r="E42" s="13">
        <v>110</v>
      </c>
      <c r="F42" s="39" t="s">
        <v>8</v>
      </c>
      <c r="G42" s="41">
        <v>0</v>
      </c>
      <c r="H42" s="44">
        <f t="shared" si="4"/>
        <v>0</v>
      </c>
      <c r="I42" s="73">
        <f t="shared" si="7"/>
        <v>0</v>
      </c>
      <c r="J42" s="74"/>
      <c r="K42" s="44">
        <f t="shared" si="5"/>
        <v>0</v>
      </c>
      <c r="L42" s="45">
        <v>0</v>
      </c>
      <c r="M42" s="44">
        <f t="shared" si="6"/>
        <v>0</v>
      </c>
      <c r="N42" s="45">
        <v>0</v>
      </c>
    </row>
    <row r="43" spans="3:14" ht="15.75" customHeight="1" thickBot="1" x14ac:dyDescent="0.3">
      <c r="C43" s="59">
        <v>11</v>
      </c>
      <c r="D43" s="62" t="s">
        <v>53</v>
      </c>
      <c r="E43" s="13">
        <v>100</v>
      </c>
      <c r="F43" s="39" t="s">
        <v>8</v>
      </c>
      <c r="G43" s="41">
        <v>0</v>
      </c>
      <c r="H43" s="44">
        <f t="shared" si="4"/>
        <v>0</v>
      </c>
      <c r="I43" s="73">
        <f t="shared" si="7"/>
        <v>0</v>
      </c>
      <c r="J43" s="74"/>
      <c r="K43" s="44">
        <f t="shared" si="5"/>
        <v>0</v>
      </c>
      <c r="L43" s="45">
        <v>0</v>
      </c>
      <c r="M43" s="44">
        <f t="shared" si="6"/>
        <v>0</v>
      </c>
      <c r="N43" s="45">
        <v>0</v>
      </c>
    </row>
    <row r="44" spans="3:14" ht="12" thickBot="1" x14ac:dyDescent="0.3">
      <c r="C44" s="59">
        <v>12</v>
      </c>
      <c r="D44" s="53" t="s">
        <v>54</v>
      </c>
      <c r="E44" s="13">
        <v>100</v>
      </c>
      <c r="F44" s="39" t="s">
        <v>8</v>
      </c>
      <c r="G44" s="41">
        <v>0</v>
      </c>
      <c r="H44" s="44">
        <f t="shared" si="4"/>
        <v>0</v>
      </c>
      <c r="I44" s="73">
        <f t="shared" si="7"/>
        <v>0</v>
      </c>
      <c r="J44" s="74"/>
      <c r="K44" s="44">
        <f t="shared" si="5"/>
        <v>0</v>
      </c>
      <c r="L44" s="45">
        <v>0</v>
      </c>
      <c r="M44" s="44">
        <f t="shared" si="6"/>
        <v>0</v>
      </c>
      <c r="N44" s="45">
        <v>0</v>
      </c>
    </row>
    <row r="45" spans="3:14" ht="12" thickBot="1" x14ac:dyDescent="0.3">
      <c r="C45" s="59">
        <v>13</v>
      </c>
      <c r="D45" s="54" t="s">
        <v>55</v>
      </c>
      <c r="E45" s="13">
        <v>10</v>
      </c>
      <c r="F45" s="39" t="s">
        <v>8</v>
      </c>
      <c r="G45" s="41">
        <v>0</v>
      </c>
      <c r="H45" s="44">
        <f t="shared" si="4"/>
        <v>0</v>
      </c>
      <c r="I45" s="73">
        <f t="shared" si="7"/>
        <v>0</v>
      </c>
      <c r="J45" s="74"/>
      <c r="K45" s="44">
        <f t="shared" si="5"/>
        <v>0</v>
      </c>
      <c r="L45" s="45">
        <v>0</v>
      </c>
      <c r="M45" s="44">
        <f t="shared" si="6"/>
        <v>0</v>
      </c>
      <c r="N45" s="45">
        <v>0</v>
      </c>
    </row>
    <row r="46" spans="3:14" ht="12" thickBot="1" x14ac:dyDescent="0.3">
      <c r="C46" s="59">
        <v>14</v>
      </c>
      <c r="D46" s="54" t="s">
        <v>56</v>
      </c>
      <c r="E46" s="13">
        <v>220</v>
      </c>
      <c r="F46" s="39" t="s">
        <v>8</v>
      </c>
      <c r="G46" s="41">
        <v>0</v>
      </c>
      <c r="H46" s="44">
        <f t="shared" si="4"/>
        <v>0</v>
      </c>
      <c r="I46" s="73">
        <f t="shared" si="7"/>
        <v>0</v>
      </c>
      <c r="J46" s="74"/>
      <c r="K46" s="44">
        <f t="shared" si="5"/>
        <v>0</v>
      </c>
      <c r="L46" s="45">
        <v>0</v>
      </c>
      <c r="M46" s="44">
        <f t="shared" si="6"/>
        <v>0</v>
      </c>
      <c r="N46" s="45">
        <v>0</v>
      </c>
    </row>
    <row r="47" spans="3:14" ht="12" thickBot="1" x14ac:dyDescent="0.3">
      <c r="C47" s="60">
        <v>15</v>
      </c>
      <c r="D47" s="54" t="s">
        <v>57</v>
      </c>
      <c r="E47" s="13">
        <v>30</v>
      </c>
      <c r="F47" s="39" t="s">
        <v>8</v>
      </c>
      <c r="G47" s="41">
        <v>0</v>
      </c>
      <c r="H47" s="44">
        <f t="shared" si="4"/>
        <v>0</v>
      </c>
      <c r="I47" s="73">
        <f t="shared" si="7"/>
        <v>0</v>
      </c>
      <c r="J47" s="74"/>
      <c r="K47" s="44">
        <f t="shared" si="5"/>
        <v>0</v>
      </c>
      <c r="L47" s="45">
        <v>0</v>
      </c>
      <c r="M47" s="44">
        <f t="shared" si="6"/>
        <v>0</v>
      </c>
      <c r="N47" s="45">
        <v>0</v>
      </c>
    </row>
    <row r="48" spans="3:14" ht="17.75" customHeight="1" thickBot="1" x14ac:dyDescent="0.3">
      <c r="C48" s="96" t="s">
        <v>5</v>
      </c>
      <c r="D48" s="88"/>
      <c r="E48" s="88"/>
      <c r="F48" s="88"/>
      <c r="G48" s="89"/>
      <c r="H48" s="43">
        <f>SUM(H33:H47)</f>
        <v>0</v>
      </c>
      <c r="I48" s="90">
        <f>SUM(I33:J47)</f>
        <v>0</v>
      </c>
      <c r="J48" s="91"/>
      <c r="K48" s="43">
        <f>SUM(K33:K47)</f>
        <v>0</v>
      </c>
      <c r="L48" s="18">
        <f>SUM(L33:L47)</f>
        <v>0</v>
      </c>
      <c r="M48" s="43">
        <f>SUM(M33:M47)</f>
        <v>0</v>
      </c>
      <c r="N48" s="19">
        <f>SUM(N33:N47)</f>
        <v>0</v>
      </c>
    </row>
    <row r="49" spans="1:14" ht="17.75" customHeight="1" thickBot="1" x14ac:dyDescent="0.3">
      <c r="C49" s="85" t="s">
        <v>6</v>
      </c>
      <c r="D49" s="86"/>
      <c r="E49" s="86"/>
      <c r="F49" s="86"/>
      <c r="G49" s="86"/>
      <c r="H49" s="43">
        <f>(H48*15%)+H48</f>
        <v>0</v>
      </c>
      <c r="I49" s="92">
        <f>(I48*15%)+I48</f>
        <v>0</v>
      </c>
      <c r="J49" s="93"/>
      <c r="K49" s="43">
        <f>(K48*15%)+K48</f>
        <v>0</v>
      </c>
      <c r="L49" s="19">
        <f>(L48*15%)+L48</f>
        <v>0</v>
      </c>
      <c r="M49" s="43">
        <f>(M48*15%)+M48</f>
        <v>0</v>
      </c>
      <c r="N49" s="19">
        <f>(N48*15%)+N48</f>
        <v>0</v>
      </c>
    </row>
    <row r="50" spans="1:14" ht="27" customHeight="1" thickBot="1" x14ac:dyDescent="0.3">
      <c r="C50" s="81" t="s">
        <v>23</v>
      </c>
      <c r="D50" s="82"/>
      <c r="E50" s="82"/>
      <c r="F50" s="82"/>
      <c r="G50" s="83"/>
      <c r="H50" s="37"/>
      <c r="I50" s="71">
        <f>I49+L49+N49</f>
        <v>0</v>
      </c>
      <c r="J50" s="71"/>
      <c r="K50" s="71"/>
      <c r="L50" s="71"/>
      <c r="M50" s="71"/>
      <c r="N50" s="72"/>
    </row>
    <row r="51" spans="1:14" ht="27" customHeight="1" thickBot="1" x14ac:dyDescent="0.3">
      <c r="C51" s="47"/>
      <c r="D51" s="47"/>
      <c r="E51" s="47"/>
      <c r="F51" s="47"/>
      <c r="G51" s="47"/>
      <c r="H51" s="47"/>
      <c r="I51" s="64"/>
      <c r="J51" s="64"/>
      <c r="K51" s="47"/>
      <c r="L51" s="64"/>
      <c r="M51" s="47"/>
      <c r="N51" s="64"/>
    </row>
    <row r="52" spans="1:14" ht="16" thickBot="1" x14ac:dyDescent="0.4">
      <c r="A52" s="4"/>
      <c r="B52" s="4"/>
      <c r="C52" s="75" t="s">
        <v>76</v>
      </c>
      <c r="D52" s="84"/>
      <c r="E52" s="84"/>
      <c r="F52" s="84"/>
      <c r="G52" s="84"/>
      <c r="H52" s="84"/>
      <c r="I52" s="75"/>
      <c r="J52" s="76"/>
      <c r="K52" s="67"/>
      <c r="L52" s="17"/>
      <c r="M52" s="17"/>
      <c r="N52" s="17"/>
    </row>
    <row r="53" spans="1:14" ht="49.75" customHeight="1" thickBot="1" x14ac:dyDescent="0.3">
      <c r="C53" s="5" t="s">
        <v>0</v>
      </c>
      <c r="D53" s="15" t="s">
        <v>65</v>
      </c>
      <c r="E53" s="61" t="s">
        <v>2</v>
      </c>
      <c r="F53" s="14" t="s">
        <v>3</v>
      </c>
      <c r="G53" s="6" t="s">
        <v>4</v>
      </c>
      <c r="H53" s="16" t="s">
        <v>68</v>
      </c>
      <c r="I53" s="77" t="s">
        <v>9</v>
      </c>
      <c r="J53" s="78"/>
      <c r="K53" s="16" t="s">
        <v>69</v>
      </c>
      <c r="L53" s="46" t="s">
        <v>61</v>
      </c>
      <c r="M53" s="16" t="s">
        <v>70</v>
      </c>
      <c r="N53" s="46" t="s">
        <v>62</v>
      </c>
    </row>
    <row r="54" spans="1:14" ht="23.5" thickBot="1" x14ac:dyDescent="0.3">
      <c r="C54" s="7">
        <v>1</v>
      </c>
      <c r="D54" s="38" t="s">
        <v>66</v>
      </c>
      <c r="E54" s="13">
        <v>110</v>
      </c>
      <c r="F54" s="39" t="s">
        <v>67</v>
      </c>
      <c r="G54" s="42">
        <v>0</v>
      </c>
      <c r="H54" s="44">
        <v>0</v>
      </c>
      <c r="I54" s="94">
        <v>0</v>
      </c>
      <c r="J54" s="95"/>
      <c r="K54" s="44">
        <v>0</v>
      </c>
      <c r="L54" s="45">
        <v>0</v>
      </c>
      <c r="M54" s="44">
        <v>0</v>
      </c>
      <c r="N54" s="45">
        <v>0</v>
      </c>
    </row>
    <row r="55" spans="1:14" ht="17.75" customHeight="1" thickBot="1" x14ac:dyDescent="0.3">
      <c r="C55" s="87" t="s">
        <v>5</v>
      </c>
      <c r="D55" s="88"/>
      <c r="E55" s="88"/>
      <c r="F55" s="88"/>
      <c r="G55" s="89"/>
      <c r="H55" s="43">
        <f>SUM(H54:H54)</f>
        <v>0</v>
      </c>
      <c r="I55" s="90">
        <f>SUM(I54:J54)</f>
        <v>0</v>
      </c>
      <c r="J55" s="91"/>
      <c r="K55" s="43">
        <f>SUM(K54:K54)</f>
        <v>0</v>
      </c>
      <c r="L55" s="18">
        <f>SUM(L54:L54)</f>
        <v>0</v>
      </c>
      <c r="M55" s="43">
        <f>SUM(M54:M54)</f>
        <v>0</v>
      </c>
      <c r="N55" s="19">
        <f>SUM(N54:N54)</f>
        <v>0</v>
      </c>
    </row>
    <row r="56" spans="1:14" ht="17.75" customHeight="1" thickBot="1" x14ac:dyDescent="0.3">
      <c r="C56" s="85" t="s">
        <v>6</v>
      </c>
      <c r="D56" s="86"/>
      <c r="E56" s="86"/>
      <c r="F56" s="86"/>
      <c r="G56" s="86"/>
      <c r="H56" s="43">
        <f>(H55*15%)+H55</f>
        <v>0</v>
      </c>
      <c r="I56" s="92">
        <f>(I55*15%)+I55</f>
        <v>0</v>
      </c>
      <c r="J56" s="93"/>
      <c r="K56" s="43">
        <f>(K55*15%)+K55</f>
        <v>0</v>
      </c>
      <c r="L56" s="19">
        <f>(L55*15%)+L55</f>
        <v>0</v>
      </c>
      <c r="M56" s="43">
        <f>(M55*15%)+M55</f>
        <v>0</v>
      </c>
      <c r="N56" s="19">
        <f>(N55*15%)+N55</f>
        <v>0</v>
      </c>
    </row>
    <row r="57" spans="1:14" ht="27" customHeight="1" thickBot="1" x14ac:dyDescent="0.3">
      <c r="C57" s="81" t="s">
        <v>24</v>
      </c>
      <c r="D57" s="82"/>
      <c r="E57" s="82"/>
      <c r="F57" s="82"/>
      <c r="G57" s="83"/>
      <c r="H57" s="37"/>
      <c r="I57" s="71">
        <f>I56+L56+N56</f>
        <v>0</v>
      </c>
      <c r="J57" s="71"/>
      <c r="K57" s="71"/>
      <c r="L57" s="71"/>
      <c r="M57" s="71"/>
      <c r="N57" s="72"/>
    </row>
    <row r="58" spans="1:14" ht="27" customHeight="1" thickBot="1" x14ac:dyDescent="0.3">
      <c r="C58" s="47"/>
      <c r="D58" s="47"/>
      <c r="E58" s="47"/>
      <c r="F58" s="47"/>
      <c r="G58" s="47"/>
      <c r="H58" s="47"/>
      <c r="I58" s="64"/>
      <c r="J58" s="64"/>
      <c r="K58" s="47"/>
      <c r="L58" s="64"/>
      <c r="M58" s="47"/>
      <c r="N58" s="64"/>
    </row>
    <row r="59" spans="1:14" ht="16" thickBot="1" x14ac:dyDescent="0.4">
      <c r="A59" s="4"/>
      <c r="B59" s="4"/>
      <c r="C59" s="75" t="s">
        <v>77</v>
      </c>
      <c r="D59" s="84"/>
      <c r="E59" s="84"/>
      <c r="F59" s="84"/>
      <c r="G59" s="84"/>
      <c r="H59" s="84"/>
      <c r="I59" s="75"/>
      <c r="J59" s="76"/>
      <c r="K59" s="67"/>
      <c r="L59" s="17"/>
      <c r="M59" s="17"/>
      <c r="N59" s="17"/>
    </row>
    <row r="60" spans="1:14" ht="49.75" customHeight="1" thickBot="1" x14ac:dyDescent="0.3">
      <c r="C60" s="5" t="s">
        <v>0</v>
      </c>
      <c r="D60" s="15" t="s">
        <v>65</v>
      </c>
      <c r="E60" s="61" t="s">
        <v>2</v>
      </c>
      <c r="F60" s="14" t="s">
        <v>3</v>
      </c>
      <c r="G60" s="6" t="s">
        <v>4</v>
      </c>
      <c r="H60" s="16" t="s">
        <v>60</v>
      </c>
      <c r="I60" s="77" t="s">
        <v>9</v>
      </c>
      <c r="J60" s="78"/>
      <c r="K60" s="16" t="s">
        <v>71</v>
      </c>
      <c r="L60" s="46" t="s">
        <v>61</v>
      </c>
      <c r="M60" s="16" t="s">
        <v>72</v>
      </c>
      <c r="N60" s="46" t="s">
        <v>62</v>
      </c>
    </row>
    <row r="61" spans="1:14" ht="12" thickBot="1" x14ac:dyDescent="0.3">
      <c r="C61" s="7">
        <v>1</v>
      </c>
      <c r="D61" s="38" t="s">
        <v>58</v>
      </c>
      <c r="E61" s="13">
        <v>250</v>
      </c>
      <c r="F61" s="39" t="s">
        <v>59</v>
      </c>
      <c r="G61" s="42">
        <v>0</v>
      </c>
      <c r="H61" s="44">
        <v>0</v>
      </c>
      <c r="I61" s="94">
        <v>0</v>
      </c>
      <c r="J61" s="95"/>
      <c r="K61" s="44">
        <v>0</v>
      </c>
      <c r="L61" s="45">
        <v>0</v>
      </c>
      <c r="M61" s="44">
        <v>0</v>
      </c>
      <c r="N61" s="45">
        <v>0</v>
      </c>
    </row>
    <row r="62" spans="1:14" ht="17.75" customHeight="1" thickBot="1" x14ac:dyDescent="0.3">
      <c r="C62" s="87" t="s">
        <v>5</v>
      </c>
      <c r="D62" s="88"/>
      <c r="E62" s="88"/>
      <c r="F62" s="88"/>
      <c r="G62" s="89"/>
      <c r="H62" s="43">
        <f>SUM(H61:H61)</f>
        <v>0</v>
      </c>
      <c r="I62" s="90">
        <f>SUM(I61:J61)</f>
        <v>0</v>
      </c>
      <c r="J62" s="91"/>
      <c r="K62" s="43">
        <f>SUM(K61:K61)</f>
        <v>0</v>
      </c>
      <c r="L62" s="18">
        <f>SUM(L61:L61)</f>
        <v>0</v>
      </c>
      <c r="M62" s="43">
        <f>SUM(M61:M61)</f>
        <v>0</v>
      </c>
      <c r="N62" s="19">
        <f>SUM(N61:N61)</f>
        <v>0</v>
      </c>
    </row>
    <row r="63" spans="1:14" ht="17.75" customHeight="1" thickBot="1" x14ac:dyDescent="0.3">
      <c r="C63" s="85" t="s">
        <v>6</v>
      </c>
      <c r="D63" s="86"/>
      <c r="E63" s="86"/>
      <c r="F63" s="86"/>
      <c r="G63" s="86"/>
      <c r="H63" s="43">
        <f>(H62*15%)+H62</f>
        <v>0</v>
      </c>
      <c r="I63" s="92">
        <f>(I62*15%)+I62</f>
        <v>0</v>
      </c>
      <c r="J63" s="93"/>
      <c r="K63" s="43">
        <f>(K62*15%)+K62</f>
        <v>0</v>
      </c>
      <c r="L63" s="19">
        <f>(L62*15%)+L62</f>
        <v>0</v>
      </c>
      <c r="M63" s="43">
        <f>(M62*15%)+M62</f>
        <v>0</v>
      </c>
      <c r="N63" s="19">
        <f>(N62*15%)+N62</f>
        <v>0</v>
      </c>
    </row>
    <row r="64" spans="1:14" ht="27" customHeight="1" thickBot="1" x14ac:dyDescent="0.3">
      <c r="C64" s="81" t="s">
        <v>24</v>
      </c>
      <c r="D64" s="82"/>
      <c r="E64" s="82"/>
      <c r="F64" s="82"/>
      <c r="G64" s="83"/>
      <c r="H64" s="37"/>
      <c r="I64" s="71">
        <f>I63+L63+N63</f>
        <v>0</v>
      </c>
      <c r="J64" s="71"/>
      <c r="K64" s="71"/>
      <c r="L64" s="71"/>
      <c r="M64" s="71"/>
      <c r="N64" s="72"/>
    </row>
    <row r="65" spans="3:14" ht="27" customHeight="1" x14ac:dyDescent="0.25">
      <c r="C65" s="47"/>
      <c r="D65" s="47"/>
      <c r="E65" s="47"/>
      <c r="F65" s="47"/>
      <c r="G65" s="47"/>
      <c r="H65" s="47"/>
      <c r="I65" s="64"/>
      <c r="J65" s="64"/>
      <c r="K65" s="47"/>
      <c r="L65" s="64"/>
      <c r="M65" s="47"/>
      <c r="N65" s="64"/>
    </row>
    <row r="66" spans="3:14" ht="15.65" customHeight="1" x14ac:dyDescent="0.25"/>
    <row r="67" spans="3:14" ht="28.25" customHeight="1" thickBot="1" x14ac:dyDescent="0.4">
      <c r="C67" s="107" t="s">
        <v>22</v>
      </c>
      <c r="D67" s="107"/>
      <c r="E67" s="107"/>
      <c r="F67" s="107"/>
      <c r="G67" s="107"/>
      <c r="H67" s="36"/>
      <c r="K67" s="36"/>
      <c r="M67" s="36"/>
    </row>
    <row r="68" spans="3:14" ht="15" customHeight="1" thickBot="1" x14ac:dyDescent="0.3">
      <c r="C68" s="35" t="s">
        <v>0</v>
      </c>
      <c r="D68" s="8" t="s">
        <v>11</v>
      </c>
      <c r="E68" s="21" t="s">
        <v>9</v>
      </c>
      <c r="F68" s="21" t="s">
        <v>10</v>
      </c>
      <c r="G68" s="25" t="s">
        <v>12</v>
      </c>
      <c r="H68" s="48"/>
      <c r="K68" s="48"/>
      <c r="M68" s="48"/>
    </row>
    <row r="69" spans="3:14" ht="30" customHeight="1" thickBot="1" x14ac:dyDescent="0.3">
      <c r="C69" s="33">
        <v>1</v>
      </c>
      <c r="D69" s="34" t="s">
        <v>20</v>
      </c>
      <c r="E69" s="69">
        <f>+I27+I49+I63</f>
        <v>0</v>
      </c>
      <c r="F69" s="22">
        <f>L27+L49+L63</f>
        <v>0</v>
      </c>
      <c r="G69" s="68">
        <f>N27+N49+N63</f>
        <v>0</v>
      </c>
      <c r="H69" s="49"/>
      <c r="K69" s="49"/>
      <c r="M69" s="49"/>
    </row>
    <row r="70" spans="3:14" ht="30" customHeight="1" thickBot="1" x14ac:dyDescent="0.3">
      <c r="C70" s="33">
        <v>2</v>
      </c>
      <c r="D70" s="34" t="s">
        <v>73</v>
      </c>
      <c r="E70" s="69">
        <f>+I28+I50+I64</f>
        <v>0</v>
      </c>
      <c r="F70" s="22">
        <f>L28+L50+L64</f>
        <v>0</v>
      </c>
      <c r="G70" s="68">
        <f>N28+N50+N64</f>
        <v>0</v>
      </c>
      <c r="H70" s="49"/>
      <c r="K70" s="49"/>
      <c r="M70" s="49"/>
    </row>
    <row r="71" spans="3:14" ht="30" customHeight="1" thickBot="1" x14ac:dyDescent="0.3">
      <c r="C71" s="33">
        <v>3</v>
      </c>
      <c r="D71" s="34" t="s">
        <v>74</v>
      </c>
      <c r="E71" s="69">
        <f>+I29+I51+I65</f>
        <v>0</v>
      </c>
      <c r="F71" s="22">
        <f>L29+L51+L65</f>
        <v>0</v>
      </c>
      <c r="G71" s="68">
        <f>N29+N51+N65</f>
        <v>0</v>
      </c>
      <c r="H71" s="49"/>
      <c r="K71" s="49"/>
      <c r="M71" s="49"/>
    </row>
    <row r="72" spans="3:14" ht="30" customHeight="1" x14ac:dyDescent="0.25">
      <c r="C72" s="33">
        <v>4</v>
      </c>
      <c r="D72" s="34" t="s">
        <v>75</v>
      </c>
      <c r="E72" s="69">
        <f>+I30+I52+I66</f>
        <v>0</v>
      </c>
      <c r="F72" s="22">
        <f>L30+L52+L66</f>
        <v>0</v>
      </c>
      <c r="G72" s="68">
        <f>N30+N52+N66</f>
        <v>0</v>
      </c>
      <c r="H72" s="49"/>
      <c r="K72" s="49"/>
      <c r="M72" s="49"/>
    </row>
    <row r="73" spans="3:14" ht="30" customHeight="1" x14ac:dyDescent="0.25">
      <c r="C73" s="33">
        <v>5</v>
      </c>
      <c r="D73" s="32" t="s">
        <v>21</v>
      </c>
      <c r="E73" s="31">
        <v>0</v>
      </c>
      <c r="F73" s="70">
        <v>0</v>
      </c>
      <c r="G73" s="31">
        <v>0</v>
      </c>
      <c r="H73" s="24"/>
      <c r="K73" s="24"/>
      <c r="M73" s="24"/>
    </row>
    <row r="74" spans="3:14" ht="12" thickBot="1" x14ac:dyDescent="0.3">
      <c r="C74" s="110" t="s">
        <v>13</v>
      </c>
      <c r="D74" s="111"/>
      <c r="E74" s="27">
        <f>E69+E73</f>
        <v>0</v>
      </c>
      <c r="F74" s="27">
        <f>F69+F73</f>
        <v>0</v>
      </c>
      <c r="G74" s="27">
        <f>G69+G73</f>
        <v>0</v>
      </c>
      <c r="H74" s="40"/>
      <c r="K74" s="40"/>
      <c r="M74" s="40"/>
    </row>
    <row r="75" spans="3:14" ht="13.5" customHeight="1" thickBot="1" x14ac:dyDescent="0.3">
      <c r="C75" s="97" t="s">
        <v>14</v>
      </c>
      <c r="D75" s="98"/>
      <c r="E75" s="23">
        <f>E74*15%</f>
        <v>0</v>
      </c>
      <c r="F75" s="26">
        <f>F74*15%</f>
        <v>0</v>
      </c>
      <c r="G75" s="26">
        <f>G74*15%</f>
        <v>0</v>
      </c>
      <c r="H75" s="40"/>
      <c r="K75" s="40"/>
      <c r="M75" s="40"/>
    </row>
    <row r="76" spans="3:14" ht="22.5" customHeight="1" thickBot="1" x14ac:dyDescent="0.3">
      <c r="C76" s="99" t="s">
        <v>15</v>
      </c>
      <c r="D76" s="100"/>
      <c r="E76" s="20">
        <f>E74+E75</f>
        <v>0</v>
      </c>
      <c r="F76" s="20">
        <f>F74+F75</f>
        <v>0</v>
      </c>
      <c r="G76" s="20">
        <f>G74+G75</f>
        <v>0</v>
      </c>
      <c r="H76" s="30"/>
      <c r="K76" s="30"/>
      <c r="M76" s="30"/>
    </row>
    <row r="77" spans="3:14" ht="24.75" customHeight="1" thickBot="1" x14ac:dyDescent="0.3">
      <c r="C77" s="99" t="s">
        <v>16</v>
      </c>
      <c r="D77" s="100"/>
      <c r="E77" s="101">
        <f>E76+F76+G76</f>
        <v>0</v>
      </c>
      <c r="F77" s="102"/>
      <c r="G77" s="103"/>
      <c r="H77" s="50"/>
      <c r="K77" s="50"/>
      <c r="M77" s="50"/>
    </row>
    <row r="78" spans="3:14" ht="38.25" customHeight="1" x14ac:dyDescent="0.25">
      <c r="C78" s="28"/>
      <c r="D78" s="29"/>
      <c r="E78" s="30"/>
      <c r="H78" s="51"/>
      <c r="K78" s="51"/>
      <c r="M78" s="51"/>
    </row>
    <row r="80" spans="3:14" ht="11.75" customHeight="1" x14ac:dyDescent="0.25">
      <c r="C80" s="106"/>
      <c r="E80" s="108"/>
      <c r="F80" s="1"/>
    </row>
    <row r="81" spans="3:6" ht="12" customHeight="1" x14ac:dyDescent="0.25">
      <c r="C81" s="106"/>
      <c r="E81" s="109"/>
      <c r="F81" s="1"/>
    </row>
    <row r="82" spans="3:6" x14ac:dyDescent="0.25">
      <c r="C82" s="106"/>
      <c r="E82" s="109"/>
      <c r="F82" s="1"/>
    </row>
    <row r="83" spans="3:6" ht="14" x14ac:dyDescent="0.3">
      <c r="C83" s="65"/>
      <c r="E83" s="66"/>
      <c r="F83" s="1"/>
    </row>
  </sheetData>
  <mergeCells count="80">
    <mergeCell ref="D2:N2"/>
    <mergeCell ref="C80:C82"/>
    <mergeCell ref="C67:G67"/>
    <mergeCell ref="C6:H6"/>
    <mergeCell ref="E80:E82"/>
    <mergeCell ref="I28:N28"/>
    <mergeCell ref="I26:J26"/>
    <mergeCell ref="I27:J27"/>
    <mergeCell ref="I6:J6"/>
    <mergeCell ref="I18:J18"/>
    <mergeCell ref="I19:J19"/>
    <mergeCell ref="I21:J21"/>
    <mergeCell ref="C26:G26"/>
    <mergeCell ref="C27:G27"/>
    <mergeCell ref="C28:G28"/>
    <mergeCell ref="C74:D74"/>
    <mergeCell ref="C75:D75"/>
    <mergeCell ref="C76:D76"/>
    <mergeCell ref="C77:D77"/>
    <mergeCell ref="E77:G77"/>
    <mergeCell ref="C31:H31"/>
    <mergeCell ref="I45:J45"/>
    <mergeCell ref="I34:J34"/>
    <mergeCell ref="I35:J35"/>
    <mergeCell ref="I36:J36"/>
    <mergeCell ref="I37:J37"/>
    <mergeCell ref="I43:J43"/>
    <mergeCell ref="I38:J38"/>
    <mergeCell ref="I39:J39"/>
    <mergeCell ref="I40:J40"/>
    <mergeCell ref="I41:J41"/>
    <mergeCell ref="I42:J42"/>
    <mergeCell ref="I61:J61"/>
    <mergeCell ref="C50:G50"/>
    <mergeCell ref="I50:N50"/>
    <mergeCell ref="C48:G48"/>
    <mergeCell ref="I48:J48"/>
    <mergeCell ref="C49:G49"/>
    <mergeCell ref="I49:J49"/>
    <mergeCell ref="C52:H52"/>
    <mergeCell ref="I52:J52"/>
    <mergeCell ref="I53:J53"/>
    <mergeCell ref="I54:J54"/>
    <mergeCell ref="C55:G55"/>
    <mergeCell ref="I55:J55"/>
    <mergeCell ref="C56:G56"/>
    <mergeCell ref="I56:J56"/>
    <mergeCell ref="C57:G57"/>
    <mergeCell ref="I10:J10"/>
    <mergeCell ref="I9:J9"/>
    <mergeCell ref="I8:J8"/>
    <mergeCell ref="I7:J7"/>
    <mergeCell ref="C64:G64"/>
    <mergeCell ref="I64:N64"/>
    <mergeCell ref="C59:H59"/>
    <mergeCell ref="I59:J59"/>
    <mergeCell ref="I60:J60"/>
    <mergeCell ref="C63:G63"/>
    <mergeCell ref="C62:G62"/>
    <mergeCell ref="I62:J62"/>
    <mergeCell ref="I63:J63"/>
    <mergeCell ref="I23:J23"/>
    <mergeCell ref="I22:J22"/>
    <mergeCell ref="I25:J25"/>
    <mergeCell ref="I57:N57"/>
    <mergeCell ref="I24:J24"/>
    <mergeCell ref="I11:J11"/>
    <mergeCell ref="I12:J12"/>
    <mergeCell ref="I13:J13"/>
    <mergeCell ref="I14:J14"/>
    <mergeCell ref="I15:J15"/>
    <mergeCell ref="I16:J16"/>
    <mergeCell ref="I17:J17"/>
    <mergeCell ref="I20:J20"/>
    <mergeCell ref="I46:J46"/>
    <mergeCell ref="I47:J47"/>
    <mergeCell ref="I31:J31"/>
    <mergeCell ref="I32:J32"/>
    <mergeCell ref="I33:J33"/>
    <mergeCell ref="I44:J44"/>
  </mergeCells>
  <phoneticPr fontId="18" type="noConversion"/>
  <pageMargins left="0.7" right="0.7" top="0.75" bottom="0.75" header="0.3" footer="0.3"/>
  <pageSetup paperSize="9" scale="53" fitToHeight="0" orientation="landscape" r:id="rId1"/>
  <ignoredErrors>
    <ignoredError sqref="L27 E75:G7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71308a-8503-4254-8eb4-3c0ab724e590" xsi:nil="true"/>
    <lcf76f155ced4ddcb4097134ff3c332f xmlns="34414971-0ea1-49df-bd58-a3e1b1ee8a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9A753B8512C4CA25CFC10DFCEA779" ma:contentTypeVersion="10" ma:contentTypeDescription="Create a new document." ma:contentTypeScope="" ma:versionID="76c030c3d16975d16b5588f779819c0e">
  <xsd:schema xmlns:xsd="http://www.w3.org/2001/XMLSchema" xmlns:xs="http://www.w3.org/2001/XMLSchema" xmlns:p="http://schemas.microsoft.com/office/2006/metadata/properties" xmlns:ns2="34414971-0ea1-49df-bd58-a3e1b1ee8a86" xmlns:ns3="7e71308a-8503-4254-8eb4-3c0ab724e590" targetNamespace="http://schemas.microsoft.com/office/2006/metadata/properties" ma:root="true" ma:fieldsID="dcd829b13fb0ad1377f904cc7f6b81d6" ns2:_="" ns3:_="">
    <xsd:import namespace="34414971-0ea1-49df-bd58-a3e1b1ee8a86"/>
    <xsd:import namespace="7e71308a-8503-4254-8eb4-3c0ab724e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14971-0ea1-49df-bd58-a3e1b1ee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7baf10e-4f3c-4caa-9356-6c01b787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1308a-8503-4254-8eb4-3c0ab724e59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44ff4-25b0-4259-8ab1-106c2c6df9fc}" ma:internalName="TaxCatchAll" ma:showField="CatchAllData" ma:web="7e71308a-8503-4254-8eb4-3c0ab724e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71CEF-F865-4D9D-B0E8-09A91DC9F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725E06-2FFF-4819-8061-850878469C0F}">
  <ds:schemaRefs>
    <ds:schemaRef ds:uri="http://schemas.microsoft.com/office/2006/metadata/properties"/>
    <ds:schemaRef ds:uri="http://schemas.microsoft.com/office/infopath/2007/PartnerControls"/>
    <ds:schemaRef ds:uri="7e71308a-8503-4254-8eb4-3c0ab724e590"/>
    <ds:schemaRef ds:uri="34414971-0ea1-49df-bd58-a3e1b1ee8a86"/>
  </ds:schemaRefs>
</ds:datastoreItem>
</file>

<file path=customXml/itemProps3.xml><?xml version="1.0" encoding="utf-8"?>
<ds:datastoreItem xmlns:ds="http://schemas.openxmlformats.org/officeDocument/2006/customXml" ds:itemID="{13F3AB53-B45B-4059-AFD4-9C8DFC58ED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HYGIENE SERVICES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Yandisa Lengoasa</dc:creator>
  <cp:lastModifiedBy>Xola Mashabane</cp:lastModifiedBy>
  <cp:lastPrinted>2025-10-06T14:09:56Z</cp:lastPrinted>
  <dcterms:created xsi:type="dcterms:W3CDTF">2019-11-11T15:34:19Z</dcterms:created>
  <dcterms:modified xsi:type="dcterms:W3CDTF">2025-10-06T14:09:58Z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0x010100EC79A753B8512C4CA25CFC10DFCEA779</vt:lpwstr>
  </property>
  <property fmtid="{D5CDD505-2E9C-101B-9397-08002B2CF9AE}" pid="3" name="MediaServiceImageTags">
    <vt:lpwstr/>
  </property>
</Properties>
</file>