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Dondols\Downloads\TURBINE AUX WELDING\"/>
    </mc:Choice>
  </mc:AlternateContent>
  <xr:revisionPtr revIDLastSave="0" documentId="13_ncr:1_{6B4DD6B8-0054-4837-8943-8FB8D6E246C7}" xr6:coauthVersionLast="47" xr6:coauthVersionMax="47" xr10:uidLastSave="{00000000-0000-0000-0000-000000000000}"/>
  <bookViews>
    <workbookView xWindow="28680" yWindow="-120" windowWidth="29040" windowHeight="15840" activeTab="1" xr2:uid="{00000000-000D-0000-FFFF-FFFF00000000}"/>
  </bookViews>
  <sheets>
    <sheet name="Cover" sheetId="13" r:id="rId1"/>
    <sheet name="Contents" sheetId="15" r:id="rId2"/>
    <sheet name="Notes to Tenderers" sheetId="17" r:id="rId3"/>
    <sheet name="Divider" sheetId="18" r:id="rId4"/>
    <sheet name="Sec 01 - Maint" sheetId="21" r:id="rId5"/>
    <sheet name="Divider." sheetId="19" r:id="rId6"/>
    <sheet name="Sec 02 - Outage" sheetId="22" r:id="rId7"/>
    <sheet name="Divider. (2)" sheetId="24" r:id="rId8"/>
    <sheet name="Final Summary" sheetId="2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 localSheetId="8">#REF!</definedName>
    <definedName name="\0">#REF!</definedName>
    <definedName name="\a" localSheetId="8">#REF!</definedName>
    <definedName name="\a">#REF!</definedName>
    <definedName name="\d">#REF!</definedName>
    <definedName name="\e">#REF!</definedName>
    <definedName name="\f">#REF!</definedName>
    <definedName name="\h">#REF!</definedName>
    <definedName name="\i">#REF!</definedName>
    <definedName name="\j">#REF!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w">#REF!</definedName>
    <definedName name="\x">#REF!</definedName>
    <definedName name="\y">#REF!</definedName>
    <definedName name="\z">#REF!</definedName>
    <definedName name="___M777">#REF!</definedName>
    <definedName name="__M777">#REF!</definedName>
    <definedName name="_CPA1" localSheetId="8">'Final Summary'!_CPA1</definedName>
    <definedName name="_CPA1" localSheetId="4">'Sec 01 - Maint'!_CPA1</definedName>
    <definedName name="_CPA1" localSheetId="6">'Sec 02 - Outage'!_CPA1</definedName>
    <definedName name="_CPA1">[0]!_CPA1</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Fill" localSheetId="8" hidden="1">#REF!</definedName>
    <definedName name="_Fill" hidden="1">#REF!</definedName>
    <definedName name="_Key1" localSheetId="8" hidden="1">[2]AIRCON!#REF!</definedName>
    <definedName name="_Key1" hidden="1">[2]AIRCON!#REF!</definedName>
    <definedName name="_Key2" hidden="1">[2]AIRCON!#REF!</definedName>
    <definedName name="_M11" localSheetId="8">#REF!</definedName>
    <definedName name="_M11">#REF!</definedName>
    <definedName name="_M13" localSheetId="8">#REF!</definedName>
    <definedName name="_M13">#REF!</definedName>
    <definedName name="_M14" localSheetId="8">#REF!</definedName>
    <definedName name="_M14">#REF!</definedName>
    <definedName name="_M15">#REF!</definedName>
    <definedName name="_M16">#REF!</definedName>
    <definedName name="_M17">#REF!</definedName>
    <definedName name="_M18">#REF!</definedName>
    <definedName name="_M777">#REF!</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Order2" hidden="1">255</definedName>
    <definedName name="_Parse_Out" localSheetId="8" hidden="1">#REF!</definedName>
    <definedName name="_Parse_Out" hidden="1">#REF!</definedName>
    <definedName name="_Sort" localSheetId="8" hidden="1">[2]AIRCON!#REF!</definedName>
    <definedName name="_Sort" hidden="1">[2]AIRCON!#REF!</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Cwvu.all." localSheetId="8" hidden="1">#REF!</definedName>
    <definedName name="ACwvu.all." hidden="1">#REF!</definedName>
    <definedName name="ACwvu.prices." localSheetId="8" hidden="1">#REF!</definedName>
    <definedName name="ACwvu.prices." hidden="1">#REF!</definedName>
    <definedName name="ACwvu.summary." localSheetId="8" hidden="1">#REF!</definedName>
    <definedName name="ACwvu.summary." hidden="1">#REF!</definedName>
    <definedName name="AGE_PROFILE">[3]Validation!$B$2957:$B$2958</definedName>
    <definedName name="ALL" localSheetId="8">#REF!</definedName>
    <definedName name="ALL">#REF!</definedName>
    <definedName name="ALS" localSheetId="8">#REF!</definedName>
    <definedName name="ALS">#REF!</definedName>
    <definedName name="ARCHITEC" localSheetId="8">#REF!</definedName>
    <definedName name="ARCHITEC">#REF!</definedName>
    <definedName name="Area_Print">#REF!</definedName>
    <definedName name="bbb">#REF!</definedName>
    <definedName name="bbbr">#REF!</definedName>
    <definedName name="BOND">#REF!</definedName>
    <definedName name="BOQ">#REF!</definedName>
    <definedName name="BOTBOX">#REF!</definedName>
    <definedName name="BPL">[4]Re!$D$293:$D$314</definedName>
    <definedName name="C_" localSheetId="8">#REF!</definedName>
    <definedName name="C_">#REF!</definedName>
    <definedName name="C2413914" localSheetId="8" hidden="1">#REF!</definedName>
    <definedName name="C2413914" hidden="1">#REF!</definedName>
    <definedName name="CA_275" localSheetId="8">#REF!</definedName>
    <definedName name="CA_275">#REF!</definedName>
    <definedName name="CA_320">#REF!</definedName>
    <definedName name="CA_370">#REF!</definedName>
    <definedName name="Calc_A">#REF!</definedName>
    <definedName name="Calc_B">#REF!</definedName>
    <definedName name="Calc_C">#REF!</definedName>
    <definedName name="Calc_D">#REF!</definedName>
    <definedName name="Calc_E">#REF!</definedName>
    <definedName name="Calc_F">#REF!</definedName>
    <definedName name="Calc_G">#REF!</definedName>
    <definedName name="Calc_H">#REF!</definedName>
    <definedName name="Calc_I">#REF!</definedName>
    <definedName name="Calc_J">#REF!</definedName>
    <definedName name="Calc_K">#REF!</definedName>
    <definedName name="Calc_k1">#REF!</definedName>
    <definedName name="Calc_k10">#REF!</definedName>
    <definedName name="Calc_k11">#REF!</definedName>
    <definedName name="Calc_k12">#REF!</definedName>
    <definedName name="Calc_k13">#REF!</definedName>
    <definedName name="Calc_k14">#REF!</definedName>
    <definedName name="Calc_k15">#REF!</definedName>
    <definedName name="Calc_k16">#REF!</definedName>
    <definedName name="Calc_k2">#REF!</definedName>
    <definedName name="Calc_k3">#REF!</definedName>
    <definedName name="Calc_k4">#REF!</definedName>
    <definedName name="Calc_k5">#REF!</definedName>
    <definedName name="Calc_k6">#REF!</definedName>
    <definedName name="Calc_k7">#REF!</definedName>
    <definedName name="Calc_k8">#REF!</definedName>
    <definedName name="Calc_k9">#REF!</definedName>
    <definedName name="Calc_L">#REF!</definedName>
    <definedName name="Calc_M">#REF!</definedName>
    <definedName name="Calc_N">#REF!</definedName>
    <definedName name="Calc_O">#REF!</definedName>
    <definedName name="Calc_P">#REF!</definedName>
    <definedName name="CalcInternal">#REF!</definedName>
    <definedName name="CANCEL">#REF!</definedName>
    <definedName name="CASHFLOW">#REF!</definedName>
    <definedName name="CCC">#REF!</definedName>
    <definedName name="ch" localSheetId="8"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localSheetId="8"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L" localSheetId="8">#REF!</definedName>
    <definedName name="CL">#REF!</definedName>
    <definedName name="CL_275" localSheetId="8">#REF!</definedName>
    <definedName name="CL_275">#REF!</definedName>
    <definedName name="CL_320" localSheetId="8">#REF!</definedName>
    <definedName name="CL_320">#REF!</definedName>
    <definedName name="CL_370">#REF!</definedName>
    <definedName name="Clear_CAST_Price_Summary" localSheetId="8">'Final Summary'!Clear_CAST_Price_Summary</definedName>
    <definedName name="Clear_CAST_Price_Summary" localSheetId="4">'Sec 01 - Maint'!Clear_CAST_Price_Summary</definedName>
    <definedName name="Clear_CAST_Price_Summary" localSheetId="6">'Sec 02 - Outage'!Clear_CAST_Price_Summary</definedName>
    <definedName name="Clear_CAST_Price_Summary">[0]!Clear_CAST_Price_Summary</definedName>
    <definedName name="CMO" localSheetId="8">#REF!</definedName>
    <definedName name="CMO">#REF!</definedName>
    <definedName name="Coast" localSheetId="8">'Final Summary'!Coast</definedName>
    <definedName name="Coast" localSheetId="4">'Sec 01 - Maint'!Coast</definedName>
    <definedName name="Coast" localSheetId="6">'Sec 02 - Outage'!Coast</definedName>
    <definedName name="Coast">[0]!Coast</definedName>
    <definedName name="Cost_Centre" localSheetId="8">'[5]AT COMPLETION'!#REF!</definedName>
    <definedName name="Cost_Centre">'[5]AT COMPLETION'!#REF!</definedName>
    <definedName name="CPA_A" localSheetId="8">#REF!</definedName>
    <definedName name="CPA_A">#REF!</definedName>
    <definedName name="CPA_B" localSheetId="8">#REF!</definedName>
    <definedName name="CPA_B">#REF!</definedName>
    <definedName name="CPA_C" localSheetId="8">#REF!</definedName>
    <definedName name="CPA_C">#REF!</definedName>
    <definedName name="CPA_D">#REF!</definedName>
    <definedName name="CPA_E">#REF!</definedName>
    <definedName name="CPA_F">#REF!</definedName>
    <definedName name="CPA_G">#REF!</definedName>
    <definedName name="CPA_H">#REF!</definedName>
    <definedName name="CPA_I">#REF!</definedName>
    <definedName name="CPA_J">#REF!</definedName>
    <definedName name="CPA_K">#REF!</definedName>
    <definedName name="CPA_L">#REF!</definedName>
    <definedName name="CPA_M">#REF!</definedName>
    <definedName name="CPA_N">#REF!</definedName>
    <definedName name="CPA_O">#REF!</definedName>
    <definedName name="CPA_P">#REF!</definedName>
    <definedName name="CPACalculations">#REF!</definedName>
    <definedName name="CPAFormulae">#REF!</definedName>
    <definedName name="CR">#REF!</definedName>
    <definedName name="CS">#REF!</definedName>
    <definedName name="Cwvu.summary." hidden="1">#REF!</definedName>
    <definedName name="CXXX">'[1]10'!$F$175:$F$182</definedName>
    <definedName name="D" localSheetId="8">#REF!</definedName>
    <definedName name="D">#REF!</definedName>
    <definedName name="DAE_ELK" localSheetId="8">#REF!</definedName>
    <definedName name="DAE_ELK">#REF!</definedName>
    <definedName name="DAE_GRD" localSheetId="8">#REF!</definedName>
    <definedName name="DAE_GRD">#REF!</definedName>
    <definedName name="Data">#REF!</definedName>
    <definedName name="Data_Daywork">#REF!</definedName>
    <definedName name="Data_Opt_Bill5">#REF!</definedName>
    <definedName name="DATA1">'[6]Unit 1'!$I$18:$P$37,'[6]Unit 1'!$I$41:$P$60,'[6]Unit 1'!$I$64:$P$83,'[6]Unit 1'!$I$87:$P$106,'[6]Unit 1'!$I$110:$P$135,'[6]Unit 1'!$I$139:$P$158,'[6]Unit 1'!$I$162:$P$181</definedName>
    <definedName name="DATA10">'[6]Unit 5'!$I$274:$P$293,'[6]Unit 5'!$I$298:$O$298,'[6]Unit 5'!$P$298:$P$312,'[6]Unit 5'!$I$298:$P$477,'[6]Unit 5'!$I$481:$P$500,'[6]Unit 5'!$I$504:$P$875,'[6]Unit 5'!$I$879:$P$892</definedName>
    <definedName name="DATA11">'[6]Unit 6'!$I$18:$P$37,'[6]Unit 6'!$I$41:$P$60,'[6]Unit 6'!$I$64:$P$83,'[6]Unit 6'!$I$87:$P$106,'[6]Unit 6'!$I$110:$P$135,'[6]Unit 6'!$I$139:$K$139,'[6]Unit 6'!$K$139:$P$158,'[6]Unit 6'!$I$139:$P$158,'[6]Unit 6'!$I$162:$N$162,'[6]Unit 6'!$P$163,'[6]Unit 6'!$I$162:$P$181</definedName>
    <definedName name="DATA12">'[6]Unit 6'!$I$274:$P$293,'[6]Unit 6'!$I$298:$P$477,'[6]Unit 6'!$I$481:$P$500,'[6]Unit 6'!$I$504:$P$875,'[6]Unit 6'!$I$879:$P$892</definedName>
    <definedName name="DATA13">'[6]Common Plant'!$I$18:$P$37,'[6]Common Plant'!$I$41:$P$60,'[6]Common Plant'!$I$64:$P$83,'[6]Common Plant'!$I$87:$P$106,'[6]Common Plant'!$I$110:$P$135,'[6]Common Plant'!$I$139:$P$158,'[6]Common Plant'!$I$162:$P$181,'[6]Common Plant'!$I$185:$P$210</definedName>
    <definedName name="DATA14">'[6]Common Plant'!$I$214:$P$237,'[6]Common Plant'!$I$241:$P$270,'[6]Common Plant'!$I$274:$P$293,'[6]Common Plant'!$I$298:$P$477,'[6]Common Plant'!$I$481:$P$500,'[6]Common Plant'!$I$504:$P$875,'[6]Common Plant'!$I$879:$P$892</definedName>
    <definedName name="DATA15" localSheetId="8">#REF!</definedName>
    <definedName name="DATA15">#REF!</definedName>
    <definedName name="DATA16" localSheetId="8">#REF!</definedName>
    <definedName name="DATA16">#REF!</definedName>
    <definedName name="DATA17" localSheetId="8">#REF!</definedName>
    <definedName name="DATA17">#REF!</definedName>
    <definedName name="DATA18">#REF!</definedName>
    <definedName name="DATA19">#REF!</definedName>
    <definedName name="DATA2">'[6]Unit 1'!$I$185:$P$210,'[6]Unit 1'!$I$214:$P$237,'[6]Unit 1'!$I$241:$P$270,'[6]Unit 1'!$I$274:$P$293,'[6]Unit 1'!$I$298:$P$477,'[6]Unit 1'!$I$481:$P$500,'[6]Unit 1'!$I$504:$P$875,'[6]Unit 1'!$I$879:$P$892</definedName>
    <definedName name="DATA3">'[6]Unit 2'!$I$18:$P$37,'[6]Unit 2'!$I$41:$P$60,'[6]Unit 2'!$I$64:$P$83,'[6]Unit 2'!$I$87:$P$106,'[6]Unit 2'!$I$110:$P$135,'[6]Unit 2'!$I$139:$P$158,'[6]Unit 2'!$I$162:$P$181,'[6]Unit 2'!$I$185:$P$210,'[6]Unit 2'!$I$214:$P$237,'[6]Unit 2'!$I$241:$P$270</definedName>
    <definedName name="DATA4">'[6]Unit 2'!$I$274:$P$293,'[6]Unit 2'!$I$298:$P$477,'[6]Unit 2'!$I$481:$P$500,'[6]Unit 2'!$I$504:$P$875,'[6]Unit 2'!$I$879:$P$892</definedName>
    <definedName name="DATA5">'[6]Unit 3'!$I$18:$P$37,'[6]Unit 3'!$I$41:$P$60,'[6]Unit 3'!$I$64:$P$83,'[6]Unit 3'!$I$87:$P$106,'[6]Unit 3'!$I$110:$P$135,'[6]Unit 3'!$I$139:$P$158,'[6]Unit 3'!$I$162:$P$181,'[6]Unit 3'!$I$185:$P$210,'[6]Unit 3'!$I$214:$P$237,'[6]Unit 3'!$I$241:$P$270</definedName>
    <definedName name="DATA6">'[6]Unit 3'!$I$274:$P$293,'[6]Unit 3'!$I$298:$P$477,'[6]Unit 3'!$I$481:$P$500,'[6]Unit 3'!$I$504:$P$875,'[6]Unit 3'!$I$879:$P$892</definedName>
    <definedName name="DATA7">'[6]Unit 4'!$I$18:$P$37,'[6]Unit 4'!$I$41:$P$60,'[6]Unit 4'!$I$64:$P$83,'[6]Unit 4'!$I$87:$P$106,'[6]Unit 4'!$I$110:$P$135,'[6]Unit 4'!$I$139:$P$158,'[6]Unit 4'!$I$162:$P$181,'[6]Unit 4'!$I$185:$P$210,'[6]Unit 4'!$I$214:$P$237,'[6]Unit 4'!$I$241:$P$270</definedName>
    <definedName name="DATA8">'[6]Unit 4'!$I$274:$P$293,'[6]Unit 4'!$I$298:$P$477,'[6]Unit 4'!$I$481:$P$500,'[6]Unit 4'!$I$504:$P$875,'[6]Unit 4'!$I$879:$P$892</definedName>
    <definedName name="DATA9">'[6]Unit 5'!$I$18:$P$37,'[6]Unit 5'!$I$41:$P$60,'[6]Unit 5'!$I$64:$P$83,'[6]Unit 5'!$I$87:$P$106,'[6]Unit 5'!$I$110:$P$135,'[6]Unit 5'!$I$139:$P$158,'[6]Unit 5'!$I$162:$P$181,'[6]Unit 5'!$I$185:$P$210,'[6]Unit 5'!$I$214:$P$237,'[6]Unit 5'!$I$241:$P$270</definedName>
    <definedName name="_xlnm.Database" localSheetId="8">#REF!</definedName>
    <definedName name="_xlnm.Database">#REF!</definedName>
    <definedName name="DAYS" localSheetId="8">#REF!</definedName>
    <definedName name="DAYS">#REF!</definedName>
    <definedName name="DB" localSheetId="8">#REF!</definedName>
    <definedName name="DB">#REF!</definedName>
    <definedName name="de" localSheetId="8">'[7]2.2'!#REF!</definedName>
    <definedName name="de">'[7]2.2'!#REF!</definedName>
    <definedName name="DECEMBER" localSheetId="8">#REF!</definedName>
    <definedName name="DECEMBER">#REF!</definedName>
    <definedName name="DEF_SH" localSheetId="8">#REF!</definedName>
    <definedName name="DEF_SH">#REF!</definedName>
    <definedName name="DEF_SHL" localSheetId="8">#REF!</definedName>
    <definedName name="DEF_SHL">#REF!</definedName>
    <definedName name="dis">#REF!</definedName>
    <definedName name="DISABILITY_STATUS">[3]Validation!$B$2959:$B$2968</definedName>
    <definedName name="disb" localSheetId="8">#REF!</definedName>
    <definedName name="disb">#REF!</definedName>
    <definedName name="Dismatle" localSheetId="8">#REF!</definedName>
    <definedName name="Dismatle">#REF!</definedName>
    <definedName name="Dls">[1]Ein!$C$1143:$C$1162</definedName>
    <definedName name="DLYN">#N/A</definedName>
    <definedName name="DOTPRINT" localSheetId="8">#REF!</definedName>
    <definedName name="DOTPRINT">#REF!</definedName>
    <definedName name="DOUBLE_H.S_ASS" localSheetId="8">#REF!</definedName>
    <definedName name="DOUBLE_H.S_ASS">#REF!</definedName>
    <definedName name="DrainPipesAbove" localSheetId="8">#REF!</definedName>
    <definedName name="DrainPipesAbove">#REF!</definedName>
    <definedName name="DrainPipeUnder">#REF!</definedName>
    <definedName name="DROP">#REF!</definedName>
    <definedName name="DUC">#REF!</definedName>
    <definedName name="EEE">[1]E!#REF!</definedName>
    <definedName name="eeee" localSheetId="8">#REF!</definedName>
    <definedName name="eeee">#REF!</definedName>
    <definedName name="eeee1" localSheetId="8">#REF!</definedName>
    <definedName name="eeee1">#REF!</definedName>
    <definedName name="ELC" localSheetId="8">[8]Qm!#REF!</definedName>
    <definedName name="ELC">[8]Qm!#REF!</definedName>
    <definedName name="ELE" localSheetId="8">[8]Qm!#REF!</definedName>
    <definedName name="ELE">[8]Qm!#REF!</definedName>
    <definedName name="ELM">[8]Qm!#REF!</definedName>
    <definedName name="ELS">[8]Qm!#REF!</definedName>
    <definedName name="END_of_PRICE_FIX_SUMMARY" localSheetId="8">#REF!</definedName>
    <definedName name="END_of_PRICE_FIX_SUMMARY">#REF!</definedName>
    <definedName name="Ennd" localSheetId="8">#REF!</definedName>
    <definedName name="Ennd">#REF!</definedName>
    <definedName name="ER" localSheetId="8">#REF!</definedName>
    <definedName name="ER">#REF!</definedName>
    <definedName name="ermelo">#REF!</definedName>
    <definedName name="ermelo1">#REF!</definedName>
    <definedName name="EXEREP">#REF!</definedName>
    <definedName name="exsumm">#REF!</definedName>
    <definedName name="_xlnm.Extract">[9]BILL!$K$3:$K$16</definedName>
    <definedName name="Extract_MI">[9]BILL!$K$3:$K$16</definedName>
    <definedName name="EXXX">'[1]10'!$F$129:$F$168</definedName>
    <definedName name="FEECALC" localSheetId="8">#REF!</definedName>
    <definedName name="FEECALC">#REF!</definedName>
    <definedName name="Fees" localSheetId="8">SUM(#REF!)</definedName>
    <definedName name="Fees" localSheetId="4">SUM(#REF!)</definedName>
    <definedName name="Fees" localSheetId="6">SUM(#REF!)</definedName>
    <definedName name="Fees">SUM(#REF!)</definedName>
    <definedName name="fees1" localSheetId="8">#REF!</definedName>
    <definedName name="fees1">#REF!</definedName>
    <definedName name="FIN" localSheetId="8">#REF!</definedName>
    <definedName name="FIN">#REF!</definedName>
    <definedName name="FirePipes">#REF!</definedName>
    <definedName name="FLAG">#REF!</definedName>
    <definedName name="fldAward">[10]Admin!$L$2</definedName>
    <definedName name="FMO" localSheetId="8">#REF!</definedName>
    <definedName name="FMO">#REF!</definedName>
    <definedName name="FOUND" localSheetId="8">#REF!</definedName>
    <definedName name="FOUND">#REF!</definedName>
    <definedName name="fri_bl" localSheetId="8">#REF!</definedName>
    <definedName name="fri_bl">#REF!</definedName>
    <definedName name="fri_br">#REF!</definedName>
    <definedName name="fri_tl">#REF!</definedName>
    <definedName name="fri_tr">#REF!</definedName>
    <definedName name="GENERAL_SETTINGS_AND_CONVEYOR__INFORMATION">#REF!</definedName>
    <definedName name="GenSetConInfo">#REF!</definedName>
    <definedName name="Geyser">#REF!</definedName>
    <definedName name="Geyser2">'[11]2.2'!#REF!</definedName>
    <definedName name="GJ" localSheetId="8">#REF!</definedName>
    <definedName name="GJ">#REF!</definedName>
    <definedName name="GK" localSheetId="8">#REF!</definedName>
    <definedName name="GK">#REF!</definedName>
    <definedName name="GRAFPRINT" localSheetId="8">#REF!</definedName>
    <definedName name="GRAFPRINT">#REF!</definedName>
    <definedName name="H.S_ASS">#REF!</definedName>
    <definedName name="H_B_KOSTE">#REF!</definedName>
    <definedName name="H_B_SKED">#REF!</definedName>
    <definedName name="H_BRON">#REF!</definedName>
    <definedName name="HARVEY">#REF!</definedName>
    <definedName name="HBL">[4]Re!$D$250:$D$291</definedName>
    <definedName name="HEADER" localSheetId="8">#REF!</definedName>
    <definedName name="HEADER">#REF!</definedName>
    <definedName name="HEADING" localSheetId="8">#REF!</definedName>
    <definedName name="HEADING">#REF!</definedName>
    <definedName name="HSC">[4]Re!$D$94:$D$145</definedName>
    <definedName name="HTML_CodePage" hidden="1">1252</definedName>
    <definedName name="HTML_Control" localSheetId="8" hidden="1">{"'4.0 Financial'!$A$1:$M$79"}</definedName>
    <definedName name="HTML_Control" localSheetId="4" hidden="1">{"'4.0 Financial'!$A$1:$M$79"}</definedName>
    <definedName name="HTML_Control" localSheetId="6" hidden="1">{"'4.0 Financial'!$A$1:$M$79"}</definedName>
    <definedName name="HTML_Control" hidden="1">{"'4.0 Financial'!$A$1:$M$79"}</definedName>
    <definedName name="HTML_Control_1" localSheetId="8" hidden="1">{"'4.0 Financial'!$A$1:$M$79"}</definedName>
    <definedName name="HTML_Control_1" localSheetId="4" hidden="1">{"'4.0 Financial'!$A$1:$M$79"}</definedName>
    <definedName name="HTML_Control_1" localSheetId="6"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Impact_Codes" localSheetId="8">#REF!</definedName>
    <definedName name="Impact_Codes">#REF!</definedName>
    <definedName name="Infra1" localSheetId="8">#REF!</definedName>
    <definedName name="Infra1">#REF!</definedName>
    <definedName name="JMMakwela" localSheetId="8">#REF!</definedName>
    <definedName name="JMMakwela">#REF!</definedName>
    <definedName name="JOE">#REF!</definedName>
    <definedName name="l">#REF!</definedName>
    <definedName name="LATEST">'[12]11 AUG- 10 SEPT.'!$M$679</definedName>
    <definedName name="LENJANE" localSheetId="8">#REF!</definedName>
    <definedName name="LENJANE">#REF!</definedName>
    <definedName name="LSC">[4]Re!$D$237:$D$248</definedName>
    <definedName name="LYN">#N/A</definedName>
    <definedName name="M" localSheetId="8">#REF!</definedName>
    <definedName name="M">#REF!</definedName>
    <definedName name="MAK" localSheetId="8">#REF!</definedName>
    <definedName name="MAK">#REF!</definedName>
    <definedName name="MANURE" localSheetId="8">#REF!</definedName>
    <definedName name="MANURE">#REF!</definedName>
    <definedName name="marc09">#REF!</definedName>
    <definedName name="MAST">#REF!</definedName>
    <definedName name="MAT_TOGGLE">#REF!</definedName>
    <definedName name="MAT_UNIT_TOGGLE">#REF!</definedName>
    <definedName name="MMM">#REF!</definedName>
    <definedName name="Module1.CF_Data" localSheetId="8">'Final Summary'!Module1.CF_Data</definedName>
    <definedName name="Module1.CF_Data" localSheetId="4">'Sec 01 - Maint'!Module1.CF_Data</definedName>
    <definedName name="Module1.CF_Data" localSheetId="6">'Sec 02 - Outage'!Module1.CF_Data</definedName>
    <definedName name="Module1.CF_Data">[0]!Module1.CF_Data</definedName>
    <definedName name="Module1.Collect_Data" localSheetId="8">'Final Summary'!Module1.Collect_Data</definedName>
    <definedName name="Module1.Collect_Data" localSheetId="4">'Sec 01 - Maint'!Module1.Collect_Data</definedName>
    <definedName name="Module1.Collect_Data" localSheetId="6">'Sec 02 - Outage'!Module1.Collect_Data</definedName>
    <definedName name="Module1.Collect_Data">[0]!Module1.Collect_Data</definedName>
    <definedName name="MotorLocalCost" localSheetId="8">#REF!</definedName>
    <definedName name="MotorLocalCost">#REF!</definedName>
    <definedName name="MXXX">'[1]10'!$F$13:$F$64</definedName>
    <definedName name="NewSanitaryWare" localSheetId="8">#REF!</definedName>
    <definedName name="NewSanitaryWare">#REF!</definedName>
    <definedName name="NLQPRINT" localSheetId="8">#REF!</definedName>
    <definedName name="NLQPRINT">#REF!</definedName>
    <definedName name="NUL">#N/A</definedName>
    <definedName name="o" localSheetId="8">#REF!</definedName>
    <definedName name="o">#REF!</definedName>
    <definedName name="O_H_LAB" localSheetId="8">#REF!</definedName>
    <definedName name="O_H_LAB">#REF!</definedName>
    <definedName name="O_H_MAT" localSheetId="8">#REF!</definedName>
    <definedName name="O_H_MAT">#REF!</definedName>
    <definedName name="O_H_OTHER">#REF!</definedName>
    <definedName name="O_H_PLANT">#REF!</definedName>
    <definedName name="O_H_TOG">#REF!</definedName>
    <definedName name="O_L">#REF!</definedName>
    <definedName name="OFF_AND_STORE">#REF!</definedName>
    <definedName name="OHTE">#REF!</definedName>
    <definedName name="OHTE1">#REF!</definedName>
    <definedName name="ONE">#REF!</definedName>
    <definedName name="Operating_Instructions">#REF!</definedName>
    <definedName name="OpInst">#REF!</definedName>
    <definedName name="oppps">#REF!</definedName>
    <definedName name="p">#REF!</definedName>
    <definedName name="P_COST">#REF!</definedName>
    <definedName name="PAGE1">#REF!</definedName>
    <definedName name="Page10">#REF!</definedName>
    <definedName name="PAGE2">#REF!</definedName>
    <definedName name="PAGE3">#REF!</definedName>
    <definedName name="Page3.1">#REF!</definedName>
    <definedName name="PAINT">#REF!</definedName>
    <definedName name="PERSENT">#REF!</definedName>
    <definedName name="PNT_BLOCK">#REF!</definedName>
    <definedName name="PO">#REF!</definedName>
    <definedName name="pool">#REF!</definedName>
    <definedName name="pp">#REF!</definedName>
    <definedName name="PPO">#REF!</definedName>
    <definedName name="PPO_D.H.S">#REF!</definedName>
    <definedName name="PPO_H.S">#REF!</definedName>
    <definedName name="PPO_S.A">#REF!</definedName>
    <definedName name="PPPPP">#REF!</definedName>
    <definedName name="PR">#REF!</definedName>
    <definedName name="_xlnm.Print_Area" localSheetId="0">Cover!$A$1:$J$40</definedName>
    <definedName name="_xlnm.Print_Area" localSheetId="8">#REF!</definedName>
    <definedName name="_xlnm.Print_Area" localSheetId="4">'Sec 01 - Maint'!$A$1:$H$201</definedName>
    <definedName name="_xlnm.Print_Area" localSheetId="6">'Sec 02 - Outage'!$A$1:$H$160</definedName>
    <definedName name="_xlnm.Print_Area">#REF!</definedName>
    <definedName name="PRINT_AREA_MI" localSheetId="8">#REF!</definedName>
    <definedName name="PRINT_AREA_MI">#REF!</definedName>
    <definedName name="print_area2_mi" localSheetId="8">#REF!</definedName>
    <definedName name="print_area2_mi">#REF!</definedName>
    <definedName name="_xlnm.Print_Titles">#REF!</definedName>
    <definedName name="PRINT_TITLES_MI">#REF!</definedName>
    <definedName name="Prof_fees">#REF!</definedName>
    <definedName name="PROJ_DURATION">#REF!</definedName>
    <definedName name="PROJFIN">#REF!</definedName>
    <definedName name="prot4" localSheetId="8">'Final Summary'!prot4</definedName>
    <definedName name="prot4" localSheetId="4">'Sec 01 - Maint'!prot4</definedName>
    <definedName name="prot4" localSheetId="6">'Sec 02 - Outage'!prot4</definedName>
    <definedName name="prot4">[0]!prot4</definedName>
    <definedName name="prot5" localSheetId="8">'Final Summary'!prot5</definedName>
    <definedName name="prot5" localSheetId="4">'Sec 01 - Maint'!prot5</definedName>
    <definedName name="prot5" localSheetId="6">'Sec 02 - Outage'!prot5</definedName>
    <definedName name="prot5">[0]!prot5</definedName>
    <definedName name="PS" localSheetId="8">#REF!</definedName>
    <definedName name="PS">#REF!</definedName>
    <definedName name="q" localSheetId="8">#REF!</definedName>
    <definedName name="q">#REF!</definedName>
    <definedName name="QP" localSheetId="8">#REF!</definedName>
    <definedName name="QP">#REF!</definedName>
    <definedName name="qqqqqq">#REF!</definedName>
    <definedName name="qty">#REF!</definedName>
    <definedName name="QUANTITY">#REF!</definedName>
    <definedName name="RAMING_AANHEF">#N/A</definedName>
    <definedName name="RBL">[4]Re!$D$147:$D$182</definedName>
    <definedName name="RED">[4]Re!$D$184:$D$235</definedName>
    <definedName name="REGIST" localSheetId="8">#REF!</definedName>
    <definedName name="REGIST">#REF!</definedName>
    <definedName name="RemoveGeyser" localSheetId="8">#REF!</definedName>
    <definedName name="RemoveGeyser">#REF!</definedName>
    <definedName name="Ress" localSheetId="8">#REF!</definedName>
    <definedName name="Ress">#REF!</definedName>
    <definedName name="Richardsbay" hidden="1">#REF!</definedName>
    <definedName name="RL">#REF!</definedName>
    <definedName name="rrr">#REF!</definedName>
    <definedName name="Rwvu.all." localSheetId="8" hidden="1">#REF!,#REF!</definedName>
    <definedName name="Rwvu.all." hidden="1">#REF!,#REF!</definedName>
    <definedName name="Rwvu.prices." localSheetId="8" hidden="1">#REF!,#REF!</definedName>
    <definedName name="Rwvu.prices." hidden="1">#REF!,#REF!</definedName>
    <definedName name="Rwvu.summary." localSheetId="8" hidden="1">#REF!</definedName>
    <definedName name="Rwvu.summary." hidden="1">#REF!</definedName>
    <definedName name="S" localSheetId="8">#REF!</definedName>
    <definedName name="S">#REF!</definedName>
    <definedName name="S.A_ASS" localSheetId="8">#REF!</definedName>
    <definedName name="S.A_ASS">#REF!</definedName>
    <definedName name="S_COST">#REF!</definedName>
    <definedName name="SCOPE_OF_SUPPLY___RESPONSIBILITIES">#REF!</definedName>
    <definedName name="ScSupRes">#REF!</definedName>
    <definedName name="Seeeet">#REF!</definedName>
    <definedName name="ServiceBrassware">#REF!</definedName>
    <definedName name="ServiceClean">#REF!</definedName>
    <definedName name="SET_UC_BOX">#REF!</definedName>
    <definedName name="SHE">[1]M!#REF!</definedName>
    <definedName name="_xlnm.Sheet_Title">'[5]AT COMPLETION'!#REF!</definedName>
    <definedName name="Siemens" localSheetId="8">#REF!</definedName>
    <definedName name="Siemens">#REF!</definedName>
    <definedName name="SIGNALS" localSheetId="8">#REF!</definedName>
    <definedName name="SIGNALS">#REF!</definedName>
    <definedName name="signals2" localSheetId="8">#REF!</definedName>
    <definedName name="signals2">#REF!</definedName>
    <definedName name="Sleeper">#REF!</definedName>
    <definedName name="SOCIO_STATUS">[3]Validation!$B$2955:$B$2956</definedName>
    <definedName name="solver_adj" localSheetId="8"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8"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 localSheetId="8" hidden="1">#REF!</definedName>
    <definedName name="sort" hidden="1">#REF!</definedName>
    <definedName name="Sort_Data">#REF!</definedName>
    <definedName name="Sortall">#REF!</definedName>
    <definedName name="Source3">'[5]AT COMPLETION'!#REF!</definedName>
    <definedName name="Source4">'[5]AT COMPLETION'!#REF!</definedName>
    <definedName name="SPREAD" localSheetId="8">#REF!</definedName>
    <definedName name="SPREAD">#REF!</definedName>
    <definedName name="SR" localSheetId="8">#REF!</definedName>
    <definedName name="SR">#REF!</definedName>
    <definedName name="SSS" localSheetId="8">[1]S!#REF!</definedName>
    <definedName name="SSS">[1]S!#REF!</definedName>
    <definedName name="STAY" localSheetId="8">#REF!</definedName>
    <definedName name="STAY">#REF!</definedName>
    <definedName name="SUBS">#N/A</definedName>
    <definedName name="SUBTOTALS">#N/A</definedName>
    <definedName name="SUM">[13]Computer!$C$1:$F$54</definedName>
    <definedName name="SumFixEnd" localSheetId="8">#REF!</definedName>
    <definedName name="SumFixEnd">#REF!</definedName>
    <definedName name="SUMMARY" localSheetId="8">#REF!</definedName>
    <definedName name="SUMMARY">#REF!</definedName>
    <definedName name="Sundries" localSheetId="8">#REF!</definedName>
    <definedName name="Sundries">#REF!</definedName>
    <definedName name="Swvu.all." hidden="1">#REF!</definedName>
    <definedName name="Swvu.prices." hidden="1">#REF!</definedName>
    <definedName name="Swvu.summary." hidden="1">#REF!</definedName>
    <definedName name="SXXX">'[1]10'!$F$71:$F$122</definedName>
    <definedName name="T" localSheetId="8">#REF!</definedName>
    <definedName name="T">#REF!</definedName>
    <definedName name="TABLEFEE" localSheetId="8">#REF!</definedName>
    <definedName name="TABLEFEE">#REF!</definedName>
    <definedName name="TENDER_AANHEF" localSheetId="8">#REF!</definedName>
    <definedName name="TENDER_AANHEF">#REF!</definedName>
    <definedName name="TEST1">#REF!</definedName>
    <definedName name="TEST2">#REF!</definedName>
    <definedName name="TEST3">#REF!</definedName>
    <definedName name="TEST4">#REF!</definedName>
    <definedName name="TEST5">#REF!</definedName>
    <definedName name="TESTHKEY">#REF!</definedName>
    <definedName name="TESTKEYS">#REF!</definedName>
    <definedName name="TESTVKEY">#REF!</definedName>
    <definedName name="TOOLS">#REF!</definedName>
    <definedName name="trac">#REF!</definedName>
    <definedName name="track">#REF!</definedName>
    <definedName name="TRACKWRK">#REF!</definedName>
    <definedName name="TRANSFER">#N/A</definedName>
    <definedName name="ttttt" localSheetId="8">#REF!</definedName>
    <definedName name="ttttt">#REF!</definedName>
    <definedName name="Txdata" localSheetId="8">#REF!</definedName>
    <definedName name="Txdata">#REF!</definedName>
    <definedName name="Txdataall" localSheetId="8">#REF!</definedName>
    <definedName name="Txdataall">#REF!</definedName>
    <definedName name="TYDKOSTE">#REF!</definedName>
    <definedName name="UNIT">#REF!</definedName>
    <definedName name="unprot4" localSheetId="8">'Final Summary'!unprot4</definedName>
    <definedName name="unprot4" localSheetId="4">'Sec 01 - Maint'!unprot4</definedName>
    <definedName name="unprot4" localSheetId="6">'Sec 02 - Outage'!unprot4</definedName>
    <definedName name="unprot4">[0]!unprot4</definedName>
    <definedName name="update2" localSheetId="8">'Final Summary'!update2</definedName>
    <definedName name="update2" localSheetId="4">'Sec 01 - Maint'!update2</definedName>
    <definedName name="update2" localSheetId="6">'Sec 02 - Outage'!update2</definedName>
    <definedName name="update2">[0]!update2</definedName>
    <definedName name="USTA" localSheetId="8">#REF!</definedName>
    <definedName name="USTA">#REF!</definedName>
    <definedName name="uuu" localSheetId="8">#REF!</definedName>
    <definedName name="uuu">#REF!</definedName>
    <definedName name="VERT" localSheetId="8">#REF!</definedName>
    <definedName name="VERT">#REF!</definedName>
    <definedName name="VI">#REF!</definedName>
    <definedName name="VRAE1">#REF!</definedName>
    <definedName name="VRAE2">#REF!</definedName>
    <definedName name="w">#REF!</definedName>
    <definedName name="WATER_LIGHTS">#REF!</definedName>
    <definedName name="WaterPipes">#REF!</definedName>
    <definedName name="WDIST">#REF!</definedName>
    <definedName name="wvu.all." localSheetId="8"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8"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8"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8"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8"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8"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8"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4"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8"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4"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8"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4"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ww" localSheetId="8">#REF!</definedName>
    <definedName name="www">#REF!</definedName>
    <definedName name="wwwwwwwwwww" localSheetId="8">#REF!</definedName>
    <definedName name="wwwwwwwwwww">#REF!</definedName>
    <definedName name="X" localSheetId="8">#REF!</definedName>
    <definedName name="X">#REF!</definedName>
    <definedName name="XANSWERS">#REF!</definedName>
    <definedName name="yyy">#REF!</definedName>
    <definedName name="Z">#REF!</definedName>
    <definedName name="Z_07E28E77_F6FA_11D1_8C51_444553540000_.wvu.Cols" localSheetId="8" hidden="1">#REF!,#REF!</definedName>
    <definedName name="Z_07E28E77_F6FA_11D1_8C51_444553540000_.wvu.Cols" hidden="1">#REF!,#REF!</definedName>
    <definedName name="Z_07E28E80_F6FA_11D1_8C51_444553540000_.wvu.Cols" localSheetId="8" hidden="1">#REF!,#REF!</definedName>
    <definedName name="Z_07E28E80_F6FA_11D1_8C51_444553540000_.wvu.Cols" hidden="1">#REF!,#REF!</definedName>
    <definedName name="Z_07E28E85_F6FA_11D1_8C51_444553540000_.wvu.Cols" localSheetId="8" hidden="1">#REF!</definedName>
    <definedName name="Z_07E28E85_F6FA_11D1_8C51_444553540000_.wvu.Cols" hidden="1">#REF!</definedName>
    <definedName name="Z_0F778F74_F6F1_11D1_8C51_444553540000_.wvu.Cols" localSheetId="8" hidden="1">#REF!,#REF!</definedName>
    <definedName name="Z_0F778F74_F6F1_11D1_8C51_444553540000_.wvu.Cols" hidden="1">#REF!,#REF!</definedName>
    <definedName name="Z_0F778F7D_F6F1_11D1_8C51_444553540000_.wvu.Cols" localSheetId="8" hidden="1">#REF!,#REF!</definedName>
    <definedName name="Z_0F778F7D_F6F1_11D1_8C51_444553540000_.wvu.Cols" hidden="1">#REF!,#REF!</definedName>
    <definedName name="Z_0F778F82_F6F1_11D1_8C51_444553540000_.wvu.Cols" localSheetId="8" hidden="1">#REF!</definedName>
    <definedName name="Z_0F778F82_F6F1_11D1_8C51_444553540000_.wvu.Cols" hidden="1">#REF!</definedName>
    <definedName name="Z_1BB37995_F9EC_11D1_8C51_444553540000_.wvu.Cols" localSheetId="8" hidden="1">#REF!,#REF!</definedName>
    <definedName name="Z_1BB37995_F9EC_11D1_8C51_444553540000_.wvu.Cols" hidden="1">#REF!,#REF!</definedName>
    <definedName name="Z_1BB3799E_F9EC_11D1_8C51_444553540000_.wvu.Cols" localSheetId="8" hidden="1">#REF!,#REF!</definedName>
    <definedName name="Z_1BB3799E_F9EC_11D1_8C51_444553540000_.wvu.Cols" hidden="1">#REF!,#REF!</definedName>
    <definedName name="Z_1BB379A3_F9EC_11D1_8C51_444553540000_.wvu.Cols" localSheetId="8" hidden="1">#REF!</definedName>
    <definedName name="Z_1BB379A3_F9EC_11D1_8C51_444553540000_.wvu.Cols" hidden="1">#REF!</definedName>
    <definedName name="Z_1C8D1AB5_F70D_11D1_8C51_444553540000_.wvu.Cols" localSheetId="8" hidden="1">#REF!,#REF!</definedName>
    <definedName name="Z_1C8D1AB5_F70D_11D1_8C51_444553540000_.wvu.Cols" hidden="1">#REF!,#REF!</definedName>
    <definedName name="Z_1C8D1ABE_F70D_11D1_8C51_444553540000_.wvu.Cols" localSheetId="8" hidden="1">#REF!,#REF!</definedName>
    <definedName name="Z_1C8D1ABE_F70D_11D1_8C51_444553540000_.wvu.Cols" hidden="1">#REF!,#REF!</definedName>
    <definedName name="Z_1C8D1AC3_F70D_11D1_8C51_444553540000_.wvu.Cols" localSheetId="8" hidden="1">#REF!</definedName>
    <definedName name="Z_1C8D1AC3_F70D_11D1_8C51_444553540000_.wvu.Cols" hidden="1">#REF!</definedName>
    <definedName name="Z_201040E3_EFFE_11D1_A0B0_00A0246C5A5D_.wvu.Cols" localSheetId="8" hidden="1">#REF!,#REF!</definedName>
    <definedName name="Z_201040E3_EFFE_11D1_A0B0_00A0246C5A5D_.wvu.Cols" hidden="1">#REF!,#REF!</definedName>
    <definedName name="Z_201040EC_EFFE_11D1_A0B0_00A0246C5A5D_.wvu.Cols" localSheetId="8" hidden="1">#REF!,#REF!</definedName>
    <definedName name="Z_201040EC_EFFE_11D1_A0B0_00A0246C5A5D_.wvu.Cols" hidden="1">#REF!,#REF!</definedName>
    <definedName name="Z_201040F1_EFFE_11D1_A0B0_00A0246C5A5D_.wvu.Cols" localSheetId="8" hidden="1">#REF!</definedName>
    <definedName name="Z_201040F1_EFFE_11D1_A0B0_00A0246C5A5D_.wvu.Cols" hidden="1">#REF!</definedName>
    <definedName name="Z_2F9A8219_FAB3_11D1_8C51_444553540000_.wvu.Cols" localSheetId="8" hidden="1">#REF!,#REF!</definedName>
    <definedName name="Z_2F9A8219_FAB3_11D1_8C51_444553540000_.wvu.Cols" hidden="1">#REF!,#REF!</definedName>
    <definedName name="Z_2F9A8222_FAB3_11D1_8C51_444553540000_.wvu.Cols" localSheetId="8" hidden="1">#REF!,#REF!</definedName>
    <definedName name="Z_2F9A8222_FAB3_11D1_8C51_444553540000_.wvu.Cols" hidden="1">#REF!,#REF!</definedName>
    <definedName name="Z_2F9A8227_FAB3_11D1_8C51_444553540000_.wvu.Cols" localSheetId="8" hidden="1">#REF!</definedName>
    <definedName name="Z_2F9A8227_FAB3_11D1_8C51_444553540000_.wvu.Cols" hidden="1">#REF!</definedName>
    <definedName name="Z_36EC52B6_F657_11D1_8C51_444553540000_.wvu.Cols" localSheetId="8" hidden="1">#REF!,#REF!</definedName>
    <definedName name="Z_36EC52B6_F657_11D1_8C51_444553540000_.wvu.Cols" hidden="1">#REF!,#REF!</definedName>
    <definedName name="Z_36EC52C0_F657_11D1_8C51_444553540000_.wvu.Cols" localSheetId="8" hidden="1">#REF!,#REF!</definedName>
    <definedName name="Z_36EC52C0_F657_11D1_8C51_444553540000_.wvu.Cols" hidden="1">#REF!,#REF!</definedName>
    <definedName name="Z_36EC52C6_F657_11D1_8C51_444553540000_.wvu.Cols" localSheetId="8" hidden="1">#REF!</definedName>
    <definedName name="Z_36EC52C6_F657_11D1_8C51_444553540000_.wvu.Cols" hidden="1">#REF!</definedName>
    <definedName name="Z_42D42DD2_F3CA_11D1_8C51_444553540000_.wvu.Cols" localSheetId="8" hidden="1">#REF!,#REF!</definedName>
    <definedName name="Z_42D42DD2_F3CA_11D1_8C51_444553540000_.wvu.Cols" hidden="1">#REF!,#REF!</definedName>
    <definedName name="Z_42D42DDB_F3CA_11D1_8C51_444553540000_.wvu.Cols" localSheetId="8" hidden="1">#REF!,#REF!</definedName>
    <definedName name="Z_42D42DDB_F3CA_11D1_8C51_444553540000_.wvu.Cols" hidden="1">#REF!,#REF!</definedName>
    <definedName name="Z_42D42DE0_F3CA_11D1_8C51_444553540000_.wvu.Cols" localSheetId="8" hidden="1">#REF!</definedName>
    <definedName name="Z_42D42DE0_F3CA_11D1_8C51_444553540000_.wvu.Cols" hidden="1">#REF!</definedName>
    <definedName name="Z_5488E252_F3A7_11D1_8C51_444553540000_.wvu.Cols" localSheetId="8" hidden="1">#REF!,#REF!</definedName>
    <definedName name="Z_5488E252_F3A7_11D1_8C51_444553540000_.wvu.Cols" hidden="1">#REF!,#REF!</definedName>
    <definedName name="Z_5488E25B_F3A7_11D1_8C51_444553540000_.wvu.Cols" localSheetId="8" hidden="1">#REF!,#REF!</definedName>
    <definedName name="Z_5488E25B_F3A7_11D1_8C51_444553540000_.wvu.Cols" hidden="1">#REF!,#REF!</definedName>
    <definedName name="Z_5488E260_F3A7_11D1_8C51_444553540000_.wvu.Cols" localSheetId="8" hidden="1">#REF!</definedName>
    <definedName name="Z_5488E260_F3A7_11D1_8C51_444553540000_.wvu.Cols" hidden="1">#REF!</definedName>
    <definedName name="Z_57011824_F624_11D1_8C51_444553540000_.wvu.Cols" localSheetId="8" hidden="1">#REF!,#REF!</definedName>
    <definedName name="Z_57011824_F624_11D1_8C51_444553540000_.wvu.Cols" hidden="1">#REF!,#REF!</definedName>
    <definedName name="Z_5701182E_F624_11D1_8C51_444553540000_.wvu.Cols" localSheetId="8" hidden="1">#REF!,#REF!</definedName>
    <definedName name="Z_5701182E_F624_11D1_8C51_444553540000_.wvu.Cols" hidden="1">#REF!,#REF!</definedName>
    <definedName name="Z_57011834_F624_11D1_8C51_444553540000_.wvu.Cols" localSheetId="8" hidden="1">#REF!</definedName>
    <definedName name="Z_57011834_F624_11D1_8C51_444553540000_.wvu.Cols" hidden="1">#REF!</definedName>
    <definedName name="Z_7C7048D6_F613_11D1_8C51_444553540000_.wvu.Cols" localSheetId="8" hidden="1">#REF!,#REF!</definedName>
    <definedName name="Z_7C7048D6_F613_11D1_8C51_444553540000_.wvu.Cols" hidden="1">#REF!,#REF!</definedName>
    <definedName name="Z_7C7048E0_F613_11D1_8C51_444553540000_.wvu.Cols" localSheetId="8" hidden="1">#REF!,#REF!</definedName>
    <definedName name="Z_7C7048E0_F613_11D1_8C51_444553540000_.wvu.Cols" hidden="1">#REF!,#REF!</definedName>
    <definedName name="Z_7C7048E6_F613_11D1_8C51_444553540000_.wvu.Cols" localSheetId="8" hidden="1">#REF!</definedName>
    <definedName name="Z_7C7048E6_F613_11D1_8C51_444553540000_.wvu.Cols" hidden="1">#REF!</definedName>
    <definedName name="Z_88CD029A_F928_11D1_8C51_444553540000_.wvu.Cols" localSheetId="8" hidden="1">#REF!,#REF!</definedName>
    <definedName name="Z_88CD029A_F928_11D1_8C51_444553540000_.wvu.Cols" hidden="1">#REF!,#REF!</definedName>
    <definedName name="Z_88CD02A3_F928_11D1_8C51_444553540000_.wvu.Cols" localSheetId="8" hidden="1">#REF!,#REF!</definedName>
    <definedName name="Z_88CD02A3_F928_11D1_8C51_444553540000_.wvu.Cols" hidden="1">#REF!,#REF!</definedName>
    <definedName name="Z_88CD02A8_F928_11D1_8C51_444553540000_.wvu.Cols" localSheetId="8" hidden="1">#REF!</definedName>
    <definedName name="Z_88CD02A8_F928_11D1_8C51_444553540000_.wvu.Cols" hidden="1">#REF!</definedName>
    <definedName name="Z_96929736_F6C3_11D1_8C51_444553540000_.wvu.Cols" localSheetId="8" hidden="1">#REF!,#REF!</definedName>
    <definedName name="Z_96929736_F6C3_11D1_8C51_444553540000_.wvu.Cols" hidden="1">#REF!,#REF!</definedName>
    <definedName name="Z_96929740_F6C3_11D1_8C51_444553540000_.wvu.Cols" localSheetId="8" hidden="1">#REF!,#REF!</definedName>
    <definedName name="Z_96929740_F6C3_11D1_8C51_444553540000_.wvu.Cols" hidden="1">#REF!,#REF!</definedName>
    <definedName name="Z_96929746_F6C3_11D1_8C51_444553540000_.wvu.Cols" localSheetId="8" hidden="1">#REF!</definedName>
    <definedName name="Z_96929746_F6C3_11D1_8C51_444553540000_.wvu.Cols" hidden="1">#REF!</definedName>
    <definedName name="Z_98F27197_11A4_11D2_8C51_444553540000_.wvu.Cols" localSheetId="8" hidden="1">#REF!,#REF!</definedName>
    <definedName name="Z_98F27197_11A4_11D2_8C51_444553540000_.wvu.Cols" hidden="1">#REF!,#REF!</definedName>
    <definedName name="Z_98F271A0_11A4_11D2_8C51_444553540000_.wvu.Cols" localSheetId="8" hidden="1">#REF!,#REF!</definedName>
    <definedName name="Z_98F271A0_11A4_11D2_8C51_444553540000_.wvu.Cols" hidden="1">#REF!,#REF!</definedName>
    <definedName name="Z_98F271A5_11A4_11D2_8C51_444553540000_.wvu.Cols" localSheetId="8" hidden="1">#REF!</definedName>
    <definedName name="Z_98F271A5_11A4_11D2_8C51_444553540000_.wvu.Cols" hidden="1">#REF!</definedName>
    <definedName name="Z_AD5D9037_FB84_11D1_8C51_444553540000_.wvu.Cols" localSheetId="8" hidden="1">#REF!,#REF!</definedName>
    <definedName name="Z_AD5D9037_FB84_11D1_8C51_444553540000_.wvu.Cols" hidden="1">#REF!,#REF!</definedName>
    <definedName name="Z_AD5D9040_FB84_11D1_8C51_444553540000_.wvu.Cols" localSheetId="8" hidden="1">#REF!,#REF!</definedName>
    <definedName name="Z_AD5D9040_FB84_11D1_8C51_444553540000_.wvu.Cols" hidden="1">#REF!,#REF!</definedName>
    <definedName name="Z_AD5D9045_FB84_11D1_8C51_444553540000_.wvu.Cols" localSheetId="8" hidden="1">#REF!</definedName>
    <definedName name="Z_AD5D9045_FB84_11D1_8C51_444553540000_.wvu.Cols" hidden="1">#REF!</definedName>
    <definedName name="Z_ADC94474_F55C_11D1_8C51_444553540000_.wvu.Cols" localSheetId="8" hidden="1">#REF!,#REF!</definedName>
    <definedName name="Z_ADC94474_F55C_11D1_8C51_444553540000_.wvu.Cols" hidden="1">#REF!,#REF!</definedName>
    <definedName name="Z_ADC9447D_F55C_11D1_8C51_444553540000_.wvu.Cols" localSheetId="8" hidden="1">#REF!,#REF!</definedName>
    <definedName name="Z_ADC9447D_F55C_11D1_8C51_444553540000_.wvu.Cols" hidden="1">#REF!,#REF!</definedName>
    <definedName name="Z_ADC94482_F55C_11D1_8C51_444553540000_.wvu.Cols" localSheetId="8" hidden="1">#REF!</definedName>
    <definedName name="Z_ADC94482_F55C_11D1_8C51_444553540000_.wvu.Cols" hidden="1">#REF!</definedName>
    <definedName name="Z_C772F4DA_F46C_11D1_8C51_444553540000_.wvu.Cols" localSheetId="8" hidden="1">#REF!,#REF!</definedName>
    <definedName name="Z_C772F4DA_F46C_11D1_8C51_444553540000_.wvu.Cols" hidden="1">#REF!,#REF!</definedName>
    <definedName name="Z_C772F4E3_F46C_11D1_8C51_444553540000_.wvu.Cols" localSheetId="8" hidden="1">#REF!,#REF!</definedName>
    <definedName name="Z_C772F4E3_F46C_11D1_8C51_444553540000_.wvu.Cols" hidden="1">#REF!,#REF!</definedName>
    <definedName name="Z_C772F4E8_F46C_11D1_8C51_444553540000_.wvu.Cols" localSheetId="8" hidden="1">#REF!</definedName>
    <definedName name="Z_C772F4E8_F46C_11D1_8C51_444553540000_.wvu.Cols" hidden="1">#REF!</definedName>
    <definedName name="Z_DD23A3E7_1197_11D2_8C51_444553540000_.wvu.Cols" localSheetId="8" hidden="1">#REF!,#REF!</definedName>
    <definedName name="Z_DD23A3E7_1197_11D2_8C51_444553540000_.wvu.Cols" hidden="1">#REF!,#REF!</definedName>
    <definedName name="Z_DD23A3F0_1197_11D2_8C51_444553540000_.wvu.Cols" localSheetId="8" hidden="1">#REF!,#REF!</definedName>
    <definedName name="Z_DD23A3F0_1197_11D2_8C51_444553540000_.wvu.Cols" hidden="1">#REF!,#REF!</definedName>
    <definedName name="Z_DD23A3F5_1197_11D2_8C51_444553540000_.wvu.Cols" localSheetId="8" hidden="1">#REF!</definedName>
    <definedName name="Z_DD23A3F5_1197_11D2_8C51_444553540000_.wvu.Cols" hidden="1">#REF!</definedName>
    <definedName name="Z_E1908297_FB98_11D1_8C51_444553540000_.wvu.Cols" localSheetId="8" hidden="1">#REF!,#REF!</definedName>
    <definedName name="Z_E1908297_FB98_11D1_8C51_444553540000_.wvu.Cols" hidden="1">#REF!,#REF!</definedName>
    <definedName name="Z_E19082A0_FB98_11D1_8C51_444553540000_.wvu.Cols" localSheetId="8" hidden="1">#REF!,#REF!</definedName>
    <definedName name="Z_E19082A0_FB98_11D1_8C51_444553540000_.wvu.Cols" hidden="1">#REF!,#REF!</definedName>
    <definedName name="Z_E19082A5_FB98_11D1_8C51_444553540000_.wvu.Cols" localSheetId="8" hidden="1">#REF!</definedName>
    <definedName name="Z_E19082A5_FB98_11D1_8C51_444553540000_.wvu.Cols" hidden="1">#REF!</definedName>
    <definedName name="Z_E23C3916_F64C_11D1_8C51_444553540000_.wvu.Cols" localSheetId="8" hidden="1">#REF!,#REF!</definedName>
    <definedName name="Z_E23C3916_F64C_11D1_8C51_444553540000_.wvu.Cols" hidden="1">#REF!,#REF!</definedName>
    <definedName name="Z_E23C3920_F64C_11D1_8C51_444553540000_.wvu.Cols" localSheetId="8" hidden="1">#REF!,#REF!</definedName>
    <definedName name="Z_E23C3920_F64C_11D1_8C51_444553540000_.wvu.Cols" hidden="1">#REF!,#REF!</definedName>
    <definedName name="Z_E23C3926_F64C_11D1_8C51_444553540000_.wvu.Cols" localSheetId="8" hidden="1">#REF!</definedName>
    <definedName name="Z_E23C3926_F64C_11D1_8C51_444553540000_.wvu.Cols" hidden="1">#REF!</definedName>
    <definedName name="Z_E23C3926_F64C_11D1_8C51_444553540000_.wvu.Rows" localSheetId="8" hidden="1">#REF!</definedName>
    <definedName name="Z_E23C3926_F64C_11D1_8C51_444553540000_.wvu.Rows" hidden="1">#REF!</definedName>
    <definedName name="Z_E9F13515_FA03_11D1_8C51_444553540000_.wvu.Cols" localSheetId="8" hidden="1">#REF!,#REF!</definedName>
    <definedName name="Z_E9F13515_FA03_11D1_8C51_444553540000_.wvu.Cols" hidden="1">#REF!,#REF!</definedName>
    <definedName name="Z_E9F1351E_FA03_11D1_8C51_444553540000_.wvu.Cols" localSheetId="8" hidden="1">#REF!,#REF!</definedName>
    <definedName name="Z_E9F1351E_FA03_11D1_8C51_444553540000_.wvu.Cols" hidden="1">#REF!,#REF!</definedName>
    <definedName name="Z_E9F13523_FA03_11D1_8C51_444553540000_.wvu.Cols" localSheetId="8" hidden="1">#REF!</definedName>
    <definedName name="Z_E9F13523_FA03_11D1_8C51_444553540000_.wvu.Cols" hidden="1">#REF!</definedName>
    <definedName name="Z_F7CC403E_074D_11D2_8C51_444553540000_.wvu.Cols" localSheetId="8" hidden="1">#REF!,#REF!</definedName>
    <definedName name="Z_F7CC403E_074D_11D2_8C51_444553540000_.wvu.Cols" hidden="1">#REF!,#REF!</definedName>
    <definedName name="Z_F7CC4047_074D_11D2_8C51_444553540000_.wvu.Cols" localSheetId="8" hidden="1">#REF!,#REF!</definedName>
    <definedName name="Z_F7CC4047_074D_11D2_8C51_444553540000_.wvu.Cols" hidden="1">#REF!,#REF!</definedName>
    <definedName name="Z_F7CC404C_074D_11D2_8C51_444553540000_.wvu.Cols" localSheetId="8" hidden="1">#REF!</definedName>
    <definedName name="Z_F7CC404C_074D_11D2_8C51_444553540000_.wvu.Cols" hidden="1">#REF!</definedName>
    <definedName name="Zaid" localSheetId="8">#REF!</definedName>
    <definedName name="Zaid">#REF!</definedName>
    <definedName name="ZANSWER" localSheetId="8">#REF!</definedName>
    <definedName name="ZANSWER">#REF!</definedName>
    <definedName name="ZAR" localSheetId="8">'[14] Unit 1 Summary'!#REF!</definedName>
    <definedName name="ZAR">'[14] Unit 1 Summary'!#REF!</definedName>
    <definedName name="エスカレ" localSheetId="8">'[14] Unit 1 Summary'!#REF!</definedName>
    <definedName name="エスカレ">'[14] Unit 1 Summary'!#REF!</definedName>
    <definedName name="エンジ" localSheetId="8">'[14] Unit 1 Summary'!#REF!</definedName>
    <definedName name="エンジ">'[14] Unit 1 Summary'!#REF!</definedName>
    <definedName name="コンテ" localSheetId="8">'[14] Unit 1 Summary'!#REF!</definedName>
    <definedName name="コンテ">'[14] Unit 1 Summary'!#REF!</definedName>
    <definedName name="一般費">'[14] Unit 1 Summary'!#REF!</definedName>
    <definedName name="据付計">'[14] Unit 1 Summary'!#REF!</definedName>
    <definedName name="機器計">'[14] Unit 1 Summary'!#REF!</definedName>
    <definedName name="輸送費">'[14] Unit 1 Summary'!#REF!</definedName>
    <definedName name="鉄骨">'[14] Unit 1 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23" l="1"/>
  <c r="C16" i="23"/>
  <c r="C14" i="23"/>
  <c r="H196" i="21"/>
  <c r="H97" i="21"/>
  <c r="H47" i="21"/>
  <c r="H155" i="22"/>
  <c r="H154" i="22"/>
  <c r="H153" i="22"/>
  <c r="E152" i="22"/>
  <c r="H152" i="22" s="1"/>
  <c r="H151" i="22"/>
  <c r="E151" i="22"/>
  <c r="E150" i="22"/>
  <c r="E149" i="22"/>
  <c r="E148" i="22"/>
  <c r="H147" i="22"/>
  <c r="H146" i="22"/>
  <c r="H145" i="22"/>
  <c r="H144" i="22"/>
  <c r="H143" i="22"/>
  <c r="H142" i="22"/>
  <c r="H141" i="22"/>
  <c r="F133" i="22"/>
  <c r="F132" i="22"/>
  <c r="F131" i="22"/>
  <c r="F130" i="22"/>
  <c r="F129" i="22"/>
  <c r="F128" i="22"/>
  <c r="F127" i="22"/>
  <c r="F126" i="22"/>
  <c r="F125" i="22"/>
  <c r="F124" i="22"/>
  <c r="F123" i="22"/>
  <c r="F122" i="22"/>
  <c r="H122" i="22" s="1"/>
  <c r="F121" i="22"/>
  <c r="F120" i="22"/>
  <c r="F119" i="22"/>
  <c r="F118" i="22"/>
  <c r="F117" i="22"/>
  <c r="F109" i="22"/>
  <c r="F108" i="22"/>
  <c r="F107" i="22"/>
  <c r="F106" i="22"/>
  <c r="F105" i="22"/>
  <c r="F104" i="22"/>
  <c r="F103" i="22"/>
  <c r="F102" i="22"/>
  <c r="F101" i="22"/>
  <c r="F100" i="22"/>
  <c r="F99" i="22"/>
  <c r="F98" i="22"/>
  <c r="F97" i="22"/>
  <c r="F96" i="22"/>
  <c r="F95" i="22"/>
  <c r="F94" i="22"/>
  <c r="F93" i="22"/>
  <c r="F85" i="22"/>
  <c r="F84" i="22"/>
  <c r="F83" i="22"/>
  <c r="F82" i="22"/>
  <c r="F81" i="22"/>
  <c r="F80" i="22"/>
  <c r="F79" i="22"/>
  <c r="F78" i="22"/>
  <c r="F77" i="22"/>
  <c r="F76" i="22"/>
  <c r="F75" i="22"/>
  <c r="F74" i="22"/>
  <c r="F73" i="22"/>
  <c r="F72" i="22"/>
  <c r="F71" i="22"/>
  <c r="F70" i="22"/>
  <c r="H70" i="22" s="1"/>
  <c r="F69" i="22"/>
  <c r="F61" i="22"/>
  <c r="H108" i="22"/>
  <c r="F60" i="22"/>
  <c r="F59" i="22"/>
  <c r="F58" i="22"/>
  <c r="F57" i="22"/>
  <c r="F56" i="22"/>
  <c r="F55" i="22"/>
  <c r="H78" i="22"/>
  <c r="F54" i="22"/>
  <c r="F53" i="22"/>
  <c r="H100" i="22"/>
  <c r="F52" i="22"/>
  <c r="F51" i="22"/>
  <c r="F50" i="22"/>
  <c r="F49" i="22"/>
  <c r="F48" i="22"/>
  <c r="F47" i="22"/>
  <c r="F46" i="22"/>
  <c r="F45" i="22"/>
  <c r="H92" i="22"/>
  <c r="H195" i="21"/>
  <c r="H194" i="21"/>
  <c r="H193" i="21"/>
  <c r="H192" i="21"/>
  <c r="H191" i="21"/>
  <c r="H190" i="21"/>
  <c r="H189" i="21"/>
  <c r="E188" i="21"/>
  <c r="E187" i="21"/>
  <c r="E186" i="21"/>
  <c r="H186" i="21" s="1"/>
  <c r="E185" i="21"/>
  <c r="H185" i="21" s="1"/>
  <c r="E184" i="21"/>
  <c r="H184" i="21" s="1"/>
  <c r="H183" i="21"/>
  <c r="E182" i="21"/>
  <c r="H181" i="21"/>
  <c r="H180" i="21"/>
  <c r="H179" i="21"/>
  <c r="H178" i="21"/>
  <c r="H177" i="21"/>
  <c r="H176" i="21"/>
  <c r="H175" i="21"/>
  <c r="H174" i="21"/>
  <c r="H173" i="21"/>
  <c r="H172" i="21"/>
  <c r="H171" i="21"/>
  <c r="H170" i="21"/>
  <c r="H169" i="21"/>
  <c r="H168" i="21"/>
  <c r="H167" i="21"/>
  <c r="H166" i="21"/>
  <c r="H165" i="21"/>
  <c r="H164" i="21"/>
  <c r="H163" i="21"/>
  <c r="H162" i="21"/>
  <c r="H161" i="21"/>
  <c r="H160" i="21"/>
  <c r="H159" i="21"/>
  <c r="H158" i="21"/>
  <c r="H157" i="21"/>
  <c r="H156" i="21"/>
  <c r="H155" i="21"/>
  <c r="H154" i="21"/>
  <c r="H153" i="21"/>
  <c r="F146" i="21"/>
  <c r="F145" i="21"/>
  <c r="F144" i="21"/>
  <c r="H144" i="21" s="1"/>
  <c r="F143" i="21"/>
  <c r="F142" i="21"/>
  <c r="F141" i="21"/>
  <c r="H141" i="21" s="1"/>
  <c r="F140" i="21"/>
  <c r="F139" i="21"/>
  <c r="F138" i="21"/>
  <c r="F137" i="21"/>
  <c r="H137" i="21" s="1"/>
  <c r="F136" i="21"/>
  <c r="F135" i="21"/>
  <c r="F134" i="21"/>
  <c r="F133" i="21"/>
  <c r="F132" i="21"/>
  <c r="F131" i="21"/>
  <c r="F130" i="21"/>
  <c r="F129" i="21"/>
  <c r="H129" i="21" s="1"/>
  <c r="F128" i="21"/>
  <c r="H128" i="21" s="1"/>
  <c r="F127" i="21"/>
  <c r="F126" i="21"/>
  <c r="H125" i="21"/>
  <c r="F118" i="21"/>
  <c r="F117" i="21"/>
  <c r="F116" i="21"/>
  <c r="F115" i="21"/>
  <c r="F114" i="21"/>
  <c r="F113" i="21"/>
  <c r="F112" i="21"/>
  <c r="F111" i="21"/>
  <c r="H111" i="21" s="1"/>
  <c r="F110" i="21"/>
  <c r="H109" i="21"/>
  <c r="F109" i="21"/>
  <c r="F108" i="21"/>
  <c r="F107" i="21"/>
  <c r="F106" i="21"/>
  <c r="F102" i="21"/>
  <c r="H102" i="21" s="1"/>
  <c r="F101" i="21"/>
  <c r="F99" i="21"/>
  <c r="H99" i="21" s="1"/>
  <c r="F98" i="21"/>
  <c r="F90" i="21"/>
  <c r="F89" i="21"/>
  <c r="F88" i="21"/>
  <c r="H88" i="21" s="1"/>
  <c r="F87" i="21"/>
  <c r="F86" i="21"/>
  <c r="F85" i="21"/>
  <c r="H85" i="21" s="1"/>
  <c r="F84" i="21"/>
  <c r="F83" i="21"/>
  <c r="H83" i="21" s="1"/>
  <c r="F82" i="21"/>
  <c r="F81" i="21"/>
  <c r="H81" i="21" s="1"/>
  <c r="F80" i="21"/>
  <c r="F79" i="21"/>
  <c r="H79" i="21" s="1"/>
  <c r="F78" i="21"/>
  <c r="H77" i="21"/>
  <c r="H76" i="21"/>
  <c r="H75" i="21"/>
  <c r="F74" i="21"/>
  <c r="H74" i="21" s="1"/>
  <c r="F73" i="21"/>
  <c r="F71" i="21"/>
  <c r="F70" i="21"/>
  <c r="H70" i="21" s="1"/>
  <c r="H69" i="21"/>
  <c r="F64" i="21"/>
  <c r="H64" i="21" s="1"/>
  <c r="F63" i="21"/>
  <c r="H63" i="21" s="1"/>
  <c r="F62" i="21"/>
  <c r="H62" i="21" s="1"/>
  <c r="F61" i="21"/>
  <c r="H61" i="21" s="1"/>
  <c r="F60" i="21"/>
  <c r="H60" i="21" s="1"/>
  <c r="F59" i="21"/>
  <c r="H59" i="21" s="1"/>
  <c r="F58" i="21"/>
  <c r="H58" i="21" s="1"/>
  <c r="F57" i="21"/>
  <c r="H57" i="21" s="1"/>
  <c r="F56" i="21"/>
  <c r="H56" i="21" s="1"/>
  <c r="F55" i="21"/>
  <c r="H55" i="21" s="1"/>
  <c r="F54" i="21"/>
  <c r="H54" i="21" s="1"/>
  <c r="F53" i="21"/>
  <c r="H53" i="21" s="1"/>
  <c r="F52" i="21"/>
  <c r="H52" i="21" s="1"/>
  <c r="H51" i="21"/>
  <c r="H50" i="21"/>
  <c r="H49" i="21"/>
  <c r="H48" i="21"/>
  <c r="H46" i="21"/>
  <c r="F45" i="21"/>
  <c r="H45" i="21" s="1"/>
  <c r="F44" i="21"/>
  <c r="H44" i="21" s="1"/>
  <c r="H43" i="21"/>
  <c r="H149" i="22" l="1"/>
  <c r="H47" i="22"/>
  <c r="H55" i="22"/>
  <c r="H56" i="22"/>
  <c r="H58" i="22"/>
  <c r="H49" i="22"/>
  <c r="H53" i="22"/>
  <c r="H104" i="22"/>
  <c r="H50" i="22"/>
  <c r="H54" i="22"/>
  <c r="H48" i="22"/>
  <c r="H45" i="22"/>
  <c r="H117" i="22"/>
  <c r="H148" i="22"/>
  <c r="H68" i="22"/>
  <c r="H150" i="22"/>
  <c r="H130" i="22"/>
  <c r="H75" i="22"/>
  <c r="H81" i="22"/>
  <c r="H105" i="22"/>
  <c r="H125" i="22"/>
  <c r="H76" i="22"/>
  <c r="H82" i="22"/>
  <c r="H95" i="22"/>
  <c r="H106" i="22"/>
  <c r="H74" i="22"/>
  <c r="H98" i="22"/>
  <c r="H72" i="22"/>
  <c r="H83" i="22"/>
  <c r="H120" i="22"/>
  <c r="H133" i="22"/>
  <c r="H96" i="22"/>
  <c r="H46" i="22"/>
  <c r="H57" i="22"/>
  <c r="H61" i="22"/>
  <c r="H73" i="22"/>
  <c r="H84" i="22"/>
  <c r="H103" i="22"/>
  <c r="H128" i="22"/>
  <c r="H65" i="21"/>
  <c r="H145" i="21"/>
  <c r="H126" i="21"/>
  <c r="H130" i="21"/>
  <c r="H134" i="21"/>
  <c r="H142" i="21"/>
  <c r="H84" i="21"/>
  <c r="H98" i="21"/>
  <c r="H139" i="21"/>
  <c r="H132" i="21"/>
  <c r="H136" i="21"/>
  <c r="H71" i="21"/>
  <c r="H80" i="21"/>
  <c r="H108" i="21"/>
  <c r="H117" i="21"/>
  <c r="H90" i="21"/>
  <c r="H106" i="21"/>
  <c r="H110" i="21"/>
  <c r="H118" i="21"/>
  <c r="H135" i="21"/>
  <c r="H73" i="21"/>
  <c r="H82" i="21"/>
  <c r="H78" i="21"/>
  <c r="H89" i="21"/>
  <c r="H107" i="21"/>
  <c r="H127" i="21"/>
  <c r="H86" i="21"/>
  <c r="H115" i="21"/>
  <c r="H112" i="21"/>
  <c r="H143" i="21"/>
  <c r="H113" i="21"/>
  <c r="H97" i="22"/>
  <c r="H80" i="22"/>
  <c r="H85" i="22"/>
  <c r="H69" i="22"/>
  <c r="H119" i="22"/>
  <c r="H77" i="22"/>
  <c r="H127" i="22"/>
  <c r="H51" i="22"/>
  <c r="H59" i="22"/>
  <c r="H71" i="22"/>
  <c r="H79" i="22"/>
  <c r="H93" i="22"/>
  <c r="H101" i="22"/>
  <c r="H109" i="22"/>
  <c r="H123" i="22"/>
  <c r="H131" i="22"/>
  <c r="H118" i="22"/>
  <c r="H44" i="22"/>
  <c r="H52" i="22"/>
  <c r="H60" i="22"/>
  <c r="H99" i="22"/>
  <c r="H107" i="22"/>
  <c r="H121" i="22"/>
  <c r="H129" i="22"/>
  <c r="H94" i="22"/>
  <c r="H102" i="22"/>
  <c r="H116" i="22"/>
  <c r="H124" i="22"/>
  <c r="H132" i="22"/>
  <c r="H126" i="22"/>
  <c r="H114" i="21"/>
  <c r="H131" i="21"/>
  <c r="H182" i="21"/>
  <c r="H116" i="21"/>
  <c r="H133" i="21"/>
  <c r="H101" i="21"/>
  <c r="H72" i="21"/>
  <c r="H187" i="21"/>
  <c r="H87" i="21"/>
  <c r="H138" i="21"/>
  <c r="H146" i="21"/>
  <c r="H188" i="21"/>
  <c r="H140" i="21"/>
  <c r="H157" i="22" l="1"/>
  <c r="H159" i="22" s="1"/>
  <c r="C10" i="23" s="1"/>
  <c r="H111" i="22"/>
  <c r="H119" i="21"/>
  <c r="H198" i="21"/>
  <c r="H147" i="21"/>
  <c r="H91" i="21"/>
  <c r="H87" i="22"/>
  <c r="H63" i="22"/>
  <c r="H135" i="22"/>
  <c r="H200" i="21" l="1"/>
  <c r="C8" i="23" s="1"/>
  <c r="G35" i="13" s="1"/>
  <c r="G38" i="13" l="1"/>
  <c r="A1" i="15" l="1"/>
</calcChain>
</file>

<file path=xl/sharedStrings.xml><?xml version="1.0" encoding="utf-8"?>
<sst xmlns="http://schemas.openxmlformats.org/spreadsheetml/2006/main" count="952" uniqueCount="280">
  <si>
    <t>:</t>
  </si>
  <si>
    <t>AMOUNT</t>
  </si>
  <si>
    <t>DESCRIPTION</t>
  </si>
  <si>
    <t xml:space="preserve"> </t>
  </si>
  <si>
    <t>FINAL SUMMARY</t>
  </si>
  <si>
    <t>TOTAL BID PRICE  (INCL. VAT) - TRANFERRED TO FORM OF OFFER AND ACCEPTANCE</t>
  </si>
  <si>
    <t>ESKOM GENERATION</t>
  </si>
  <si>
    <t xml:space="preserve">  </t>
  </si>
  <si>
    <t>CONTRACT NUMBER</t>
  </si>
  <si>
    <t>CONTRACTOR</t>
  </si>
  <si>
    <t>CONTRACT AMOUNT (EXCL. VAT)</t>
  </si>
  <si>
    <t>CONTRACT AMOUNT (INCL. VAT)</t>
  </si>
  <si>
    <t>TABLE OF CONTENTS</t>
  </si>
  <si>
    <t>Contract Data</t>
  </si>
  <si>
    <t>Notes to Tenderers</t>
  </si>
  <si>
    <t>Bill of Quantities</t>
  </si>
  <si>
    <t>Section 1</t>
  </si>
  <si>
    <t>Section 2</t>
  </si>
  <si>
    <t>Final Summary</t>
  </si>
  <si>
    <t>NOTES TO TENDERERS</t>
  </si>
  <si>
    <t>1. BILLS OF QUANTITIES</t>
  </si>
  <si>
    <t>This document comprises Notes to Tenderers and Bills of Quantities and is hereafter referred to as "the Bills of Quantities".</t>
  </si>
  <si>
    <t>The Tenderers are to note that this is a Contract with a Bills of Quantities.</t>
  </si>
  <si>
    <t>2.1 CONTRACT DOCUMENTS</t>
  </si>
  <si>
    <t>The contract documents will consist of:</t>
  </si>
  <si>
    <t>2.1.1 The NEC3 Term Service Contract 2013 together with all amendments.</t>
  </si>
  <si>
    <t>2.1.2 These Bills of Quantities, including all annexures and supplementary documentation referred to therein.</t>
  </si>
  <si>
    <t>2.1.3 Documents to be provided by the Contractor in terms of the requirements of these Bills of Quantities.</t>
  </si>
  <si>
    <t>2.1.4 Construction Regulations 2014</t>
  </si>
  <si>
    <t>2.1.5 Occupational Health and Safety Act of 1993</t>
  </si>
  <si>
    <t>2.1.6 Scope of works documents</t>
  </si>
  <si>
    <t>3 VALUE ADDED TAX</t>
  </si>
  <si>
    <t>Tenderers should compute their rates from the net costs (excluding Value Added Tax). Value Added Tax at the current rate of 15% is to be added to the net sub-total on the final summary page by means of a single sum calculation to establish the tender price.</t>
  </si>
  <si>
    <t>4 SCOPE OF WORK</t>
  </si>
  <si>
    <t>As a guide only, the work comprises as follows:-</t>
  </si>
  <si>
    <t>5 ADDRESS WHERE DOCUMENTS CAN BE OBTAINED</t>
  </si>
  <si>
    <t>Tender documents will be made available Electronically on an online portal to be provided by  Eskom</t>
  </si>
  <si>
    <t>6 POSSESSION OF SITE</t>
  </si>
  <si>
    <r>
      <t>The date of which possession of the Site shall be given to the Contractor shall be within 7</t>
    </r>
    <r>
      <rPr>
        <b/>
        <sz val="11"/>
        <rFont val="Arial"/>
        <family val="2"/>
      </rPr>
      <t xml:space="preserve"> working days</t>
    </r>
    <r>
      <rPr>
        <sz val="11"/>
        <rFont val="Arial"/>
        <family val="2"/>
      </rPr>
      <t xml:space="preserve"> of the acceptance of this tender.</t>
    </r>
  </si>
  <si>
    <t>7 CONSTRUCTION PERIOD -  DATES FOR PRACTICAL COMPLETION</t>
  </si>
  <si>
    <t>Tenderers are to note that the Contract will be delivered as a whole and NOT to be phased.</t>
  </si>
  <si>
    <t>8 COMMON LAW OR BY-LAW REQUIREMENTS</t>
  </si>
  <si>
    <t>Should there be any difference or discrepancy between the prices or particulars contained in the official Tender Form and those contained in any covering letter from the Tenderer, the prices contained in the official Tender Form shall prevail.</t>
  </si>
  <si>
    <t>Every Tenderer shall be deemed to have waived, renounced and abandoned any conditions printed or written upon any stationery used by him for the purpose of or in connection with the submission of his Tender, which are in conflict with the Conditions of Tender.</t>
  </si>
  <si>
    <t>Tenderers are warned that any material divergence from the official conditions or specifications may render their Tenders liable to disqualification.</t>
  </si>
  <si>
    <t>6 Ensure that every employee or person (including visitors) who enters the site of the Works undergoes health and safety induction training pertaining to hazards identified on the site of the Works and upon such training having been successfully completed, the Contractor must issue written confirmation by a competent person to the trained employees or persons who shall be further instructed to carry such confirmation with them at all times whilst on the site of the Works;</t>
  </si>
  <si>
    <t>7 Issue, on loan, the necessary personal protective equipment to visitors to the site of the Works; and</t>
  </si>
  <si>
    <t>8 Be in good standing with the Compensation Commissioner at all times during the duration of the Contract.</t>
  </si>
  <si>
    <t>9 The Contractor is to sign a Non-Disclosure Agreement prior to collecting or receiving any proprietary information from Eskom, drawings, documentation, reports and photographs</t>
  </si>
  <si>
    <t>The Contractor will be deemed to have satisfied himself with his obligations in terms of the Act and to have allowed for all costs arising from compliance with the Act as no claim for extra costs arising from compliance with, and obligations in terms of the Act will be entertained.</t>
  </si>
  <si>
    <t>The Contractor must allow in his pricing for any additional costs arising from these "General Notes" as no later claims for additional costs will be considered.</t>
  </si>
  <si>
    <t>Failure to provide mandatory information required in this Bid will result in the submissions being deemed null and void and shall be considered non-responsive. An Electronic Tax Compliance Status (TCS) System will be used to verify the bidder’s tax compliance status so bidders must request a unique security personal identification number (PIN) from SARS which must be submitted with the bid</t>
  </si>
  <si>
    <t>No alternative tender offers will be considered.</t>
  </si>
  <si>
    <t>These Bills are not to be used for the purpose of ordering materials.</t>
  </si>
  <si>
    <t>All Bill rates are to include for food,material, labour, plant, wastage, transport and profit.</t>
  </si>
  <si>
    <t>9 CONTRACT PRICE ADJUSTMENT</t>
  </si>
  <si>
    <t>No liability for not specifically mentioning any normal contractual, Common Law or By-Law requirements will be accepted by the Employer,  or Terms Service Manager.</t>
  </si>
  <si>
    <t xml:space="preserve">Tenderers must submit to the Terms Service Manager a copy of the Bills of Quantities fully priced and extended, with his tender. After the Bills have been checked, and when called upon, each page of the Bills of Quantities shall be initialed and the Index page and the Final Summary page signed in full. </t>
  </si>
  <si>
    <t>The Tenderers are to note that if there are any arithmetical errors in the Tenderers' form of tender in calculation of the Tender Sum, the Terms Service Manager will correct the calculation accordingly.</t>
  </si>
  <si>
    <t>A Tenderer shall not in any way communicate with a member of the Client Company or Professional Team or with any officer on a question affecting any contract or the supply of goods or for any work, undertaking or service which is the subject of a Tender during the period between the closing date for receipt of Tenders and the dispatch of the written notification of the Employer's decision on the award of the contract; provided that a Tenderer shall not hereby be precluded from obtaining from the Employer or his authorised representative information as to the date upon which the award of the contract is likely to be made or, after the decision upon the award has been made by the Terms Service Manager to which the Employer had delegated its powers, information as to the nature of the decision or such information as was publicly disclosed at the opening of Tenders.</t>
  </si>
  <si>
    <t>No alteration, erasure, omission or addition is to be made to the text and conditions of these Bills of Quantities and should any such alteration, amendment, note or addition be made, the same will not be recognised, but the reading of the Bills of Quantities as prepared by the Terms Service Manager will be adhered to.</t>
  </si>
  <si>
    <t>It should be understood that the system of measurement herein adopted is the only system of measurement which will be recognised in connection with this contract. Before the signing of the contract, the Terms Service Manager will be entitled to call for adjustments of individual rates and rectify discrepancies, as he considers necessary without alterations to the Tender amount.</t>
  </si>
  <si>
    <t>10. PRICED BILLS OF QUANTITIES:</t>
  </si>
  <si>
    <t>11 DIFFERENCE AND DISCREPANCIES:</t>
  </si>
  <si>
    <t>12 COMMUNICATION WITH MEMBERS OF THE CLIENT COMPANY OR PROFESSIONAL TEAM</t>
  </si>
  <si>
    <t>13 BILLS OF QUANTITIES:</t>
  </si>
  <si>
    <t>14 PRICING OF THESE GENERAL NOTES</t>
  </si>
  <si>
    <t>15 TAX COMPLIANCE</t>
  </si>
  <si>
    <t>Unit</t>
  </si>
  <si>
    <t>Material, labour, plant, wastage, transport and profit.</t>
  </si>
  <si>
    <t>LABOUR INTENSIVE ITEMS</t>
  </si>
  <si>
    <t>No</t>
  </si>
  <si>
    <r>
      <rPr>
        <b/>
        <sz val="11"/>
        <rFont val="Arial"/>
        <family val="2"/>
      </rPr>
      <t xml:space="preserve">Practical Completion:  60 Months </t>
    </r>
    <r>
      <rPr>
        <sz val="11"/>
        <rFont val="Arial"/>
        <family val="2"/>
      </rPr>
      <t>from the date of Site Handover</t>
    </r>
  </si>
  <si>
    <t>The Contract Sum shall  be subject to CPAP.</t>
  </si>
  <si>
    <t>SCOPE OF WORKS</t>
  </si>
  <si>
    <t xml:space="preserve">THE  PROVISION OF TURBINE WELDING AND MAINTENANCE SERVICE CONTRACT ON AS AND WHEN REQUIRED BASIS FOR A PERIOD OF 60 MONTHS AT CAMDEN POWER STATION  - BILLS OF QUANTITIES </t>
  </si>
  <si>
    <t>The Provision of Turbine Welding and Maintenance Service Contract on an as and when Required Basis for a Period of 60 months at Camden Power Station</t>
  </si>
  <si>
    <t>Item no</t>
  </si>
  <si>
    <t>Staff Description</t>
  </si>
  <si>
    <t>Qualification</t>
  </si>
  <si>
    <t>Qty. (Hrs.)</t>
  </si>
  <si>
    <t>Rate (R/Hr.)</t>
  </si>
  <si>
    <t>Amount</t>
  </si>
  <si>
    <t>SECTION - 1 MAINTENANCE</t>
  </si>
  <si>
    <t>BILL OF QUANTITIES</t>
  </si>
  <si>
    <t>PREAMBLE</t>
  </si>
  <si>
    <t>Currency</t>
  </si>
  <si>
    <t>All pricing and amounts to be in the currency of South African Rands (ZAR)</t>
  </si>
  <si>
    <t>All individual amounts in these bills of quantities exclude Value Added Tax (VAT). VAT is to be calculated as a lump sum and added to the total of all values in the Final Summary under the item provided for VAT</t>
  </si>
  <si>
    <t>A detailed  and / or itemised breakdown of the P&amp;G's Items will be requested only from the successful bidders for vetting by the employer.</t>
  </si>
  <si>
    <t>RATES</t>
  </si>
  <si>
    <t>The tenderer is advised that any rate that is required for work must include the following breakdown</t>
  </si>
  <si>
    <t>The contractor shall comply with all requirements of the "Code of Good Practice for Employment and Conditions of Work for Special Public Works Programmes" issued in terms of the "Basic Conditions of Employment Act, 1997 (Act No. 75 of 1997)" and the related "Ministerial Determination", for the employment of locally employed temporary workers on a labour-intensive infrastructure project under the Expanded Public Works Programme (EPWP)</t>
  </si>
  <si>
    <t>SPECIFICATION DOCUMENT</t>
  </si>
  <si>
    <t>The Contractor is reffered to the Specification Document for the full details of the scope and they are urged to read this document prior to pricing this work.</t>
  </si>
  <si>
    <t>The scope of works encompasses the provision of turbine welding and maintenance services for a priod of 60 months at Camden Power Station</t>
  </si>
  <si>
    <t>PRICING OF THE BILLS OF QUANTITIES</t>
  </si>
  <si>
    <t>Any items left unpriced will be understood to be provided free of charge and no claim for any extras arising out of the Tenderers omission to price any item will be entertained</t>
  </si>
  <si>
    <t>BILL NO.01:  NORMAL WORKING HOURS - TOTAL (60 MONTHS)</t>
  </si>
  <si>
    <t>A</t>
  </si>
  <si>
    <t>B</t>
  </si>
  <si>
    <t>C</t>
  </si>
  <si>
    <t>A x B x C</t>
  </si>
  <si>
    <t xml:space="preserve">Site Manager  </t>
  </si>
  <si>
    <t>Mechanical Diploma (N6) + 5 years relevant experience</t>
  </si>
  <si>
    <t>Hour</t>
  </si>
  <si>
    <t xml:space="preserve">Site Foreman </t>
  </si>
  <si>
    <t>Trade test + 5 years relevant experience</t>
  </si>
  <si>
    <t xml:space="preserve">Mechanical Supervisor </t>
  </si>
  <si>
    <t>Trade test + 3 years relevant experience</t>
  </si>
  <si>
    <t>Welding Engineer (As Required)</t>
  </si>
  <si>
    <t>IWE in line with IIW document IAB-252R2-14 or latest revision, or
IWT in line with IIW document IAB-252R2-14 or latest revision</t>
  </si>
  <si>
    <t>Welding Supervisor</t>
  </si>
  <si>
    <t>IWS in line with IIW document IAB-252R2-14 or latest version, or
IWP in line with IIW document IAB-252R2-14 or latest version</t>
  </si>
  <si>
    <t>Welding Inspector (QC)</t>
  </si>
  <si>
    <t>SAIW Inspector level 2, or IWI-C, or IWI-S</t>
  </si>
  <si>
    <t>Draftsman (As Required)</t>
  </si>
  <si>
    <t>Certificate in CAD Drafting and Design Technology</t>
  </si>
  <si>
    <t>Design Engineer (As Required)</t>
  </si>
  <si>
    <t>M. Eng. Mechanical + ECSA Registered PR. Eng. + 
5 Years relevant experience</t>
  </si>
  <si>
    <t>Finite Element Analysis Engineer (As Required)</t>
  </si>
  <si>
    <t>M. Eng. Mechanical + ECSA Registered PR. Eng. + 
5 Years FEA Experience in design by analysis</t>
  </si>
  <si>
    <r>
      <t>Planner</t>
    </r>
    <r>
      <rPr>
        <b/>
        <sz val="11"/>
        <color theme="1"/>
        <rFont val="Arial"/>
        <family val="2"/>
      </rPr>
      <t xml:space="preserve"> </t>
    </r>
  </si>
  <si>
    <t>Diploma, or NQF 5</t>
  </si>
  <si>
    <t xml:space="preserve">Clerk-Admin </t>
  </si>
  <si>
    <t>Gr. 12 + Administrative Diploma or Certificate</t>
  </si>
  <si>
    <t xml:space="preserve">SHE Officer </t>
  </si>
  <si>
    <t>SAMTRAC, or Registered with SACPCMP, or 
Diploma in OHS or EHS</t>
  </si>
  <si>
    <t xml:space="preserve">Mechanical Fitter </t>
  </si>
  <si>
    <t>Trade Test  certificate, or CAT 5</t>
  </si>
  <si>
    <t>Pipe Fitter</t>
  </si>
  <si>
    <t>CAT 5, or Boilermaker trade test certificate</t>
  </si>
  <si>
    <t>Welder- Plate, Fillet, and pipe qualification required</t>
  </si>
  <si>
    <t>Welder qualification to ISO 9606-1</t>
  </si>
  <si>
    <t>Boilermaker</t>
  </si>
  <si>
    <t>Boilermaker trade test certificate</t>
  </si>
  <si>
    <t xml:space="preserve">Rigger </t>
  </si>
  <si>
    <t>Rigging Trade Test  certificate</t>
  </si>
  <si>
    <t xml:space="preserve">Semi-skilled Labourer Mechanical </t>
  </si>
  <si>
    <t>CAT 3</t>
  </si>
  <si>
    <t>Storeman</t>
  </si>
  <si>
    <t>Staking and Storage certificate</t>
  </si>
  <si>
    <t>General Assistant</t>
  </si>
  <si>
    <t>Gr. 10, or higher</t>
  </si>
  <si>
    <t>Fire Watch</t>
  </si>
  <si>
    <t>Gr. 12 + Fire Watcher certificate</t>
  </si>
  <si>
    <t>Cleaner</t>
  </si>
  <si>
    <t>Mechanical Diploma+ 5 years relevant experience</t>
  </si>
  <si>
    <t xml:space="preserve">Site Forman </t>
  </si>
  <si>
    <t xml:space="preserve">Welding Inspector </t>
  </si>
  <si>
    <t>Welder qualification to ISO 9606</t>
  </si>
  <si>
    <t>1.5 LOGISTICS  - TOTAL (60 MONTHS)</t>
  </si>
  <si>
    <t>BILL NO.05 - PRELIMINARIES AND GENERAL</t>
  </si>
  <si>
    <t>Specification</t>
  </si>
  <si>
    <t>Site Bakkie (pickup truck)</t>
  </si>
  <si>
    <t>Single Cab, 1000 kg payload capacity</t>
  </si>
  <si>
    <t xml:space="preserve">Forklift </t>
  </si>
  <si>
    <t>3000kg - 3500kg, LPG powered, Lift Height 3m - 6m</t>
  </si>
  <si>
    <t>Staff transporter</t>
  </si>
  <si>
    <t>22-Seater</t>
  </si>
  <si>
    <t>Portable drill</t>
  </si>
  <si>
    <t>Drill size: 2-24mm, Hammer or Impact type</t>
  </si>
  <si>
    <t>Magnetic base drilling machine</t>
  </si>
  <si>
    <t>Annular Drilling: 12mm-50mm, Twist Drilling:1mm-23mm, Countersinking 10mm-55mm</t>
  </si>
  <si>
    <t xml:space="preserve">Pressure pump - water </t>
  </si>
  <si>
    <t>Electrical operated positive displacement pump, 30 MPA discharge pressure</t>
  </si>
  <si>
    <t xml:space="preserve">Pressure testing Manifold </t>
  </si>
  <si>
    <t>Refer to Section 2.9.6.1 of CAM-TRB-WSCMO-3-02</t>
  </si>
  <si>
    <t xml:space="preserve">Heavy duty colour printer </t>
  </si>
  <si>
    <t>3 in 1 (Scan Print and Fax) , Colour print and scan</t>
  </si>
  <si>
    <t>Laptops with  Microsoft Office</t>
  </si>
  <si>
    <t>2.7 GHz I7 Processor, 16 GB RAM, 64-bit operating system, 16" screen (min.)</t>
  </si>
  <si>
    <t>Angle Grinder (9")</t>
  </si>
  <si>
    <t xml:space="preserve">9" / 230mm, 2000W </t>
  </si>
  <si>
    <t>Angle Grinder (4.5")</t>
  </si>
  <si>
    <t xml:space="preserve">4.5", 900W </t>
  </si>
  <si>
    <t>Pencil grinder</t>
  </si>
  <si>
    <t>500W, Max grinding tool diameter: 25mm</t>
  </si>
  <si>
    <t>Welding machine (400A, SMAW / MMA)</t>
  </si>
  <si>
    <t>SMAW / MMA, Inverter type, Input Voltage: 3 phase-380V, Output 20-400A</t>
  </si>
  <si>
    <t>Welding machine (200A, SMAW / MMA)</t>
  </si>
  <si>
    <t>SMAW / MMA, Inverter type, Output 200A</t>
  </si>
  <si>
    <t>Welding machine (230A, GTAW / TIG)</t>
  </si>
  <si>
    <t>GTAM / TIG, AC/DC Waveform setting, Pulse Welding Capability, Soft-Start Capability,  230V - 50Hz. Single phase power input, Gas or Water cooled, Welding current max.: 230A</t>
  </si>
  <si>
    <t>Pipe Bending Machine</t>
  </si>
  <si>
    <t>Heavy duty up to 6" normal pipe size</t>
  </si>
  <si>
    <t>Electrode Baking Oven</t>
  </si>
  <si>
    <r>
      <t>300</t>
    </r>
    <r>
      <rPr>
        <sz val="11"/>
        <color theme="1"/>
        <rFont val="Aptos Narrow"/>
        <family val="2"/>
      </rPr>
      <t>°</t>
    </r>
    <r>
      <rPr>
        <sz val="7.7"/>
        <color theme="1"/>
        <rFont val="Arial"/>
        <family val="2"/>
      </rPr>
      <t>C</t>
    </r>
  </si>
  <si>
    <t>Electrode Holding Oven</t>
  </si>
  <si>
    <r>
      <t>150</t>
    </r>
    <r>
      <rPr>
        <sz val="11"/>
        <color theme="1"/>
        <rFont val="Aptos Narrow"/>
        <family val="2"/>
      </rPr>
      <t>°</t>
    </r>
    <r>
      <rPr>
        <sz val="7.7"/>
        <color theme="1"/>
        <rFont val="Arial"/>
        <family val="2"/>
      </rPr>
      <t>C</t>
    </r>
  </si>
  <si>
    <t>Impact wrench</t>
  </si>
  <si>
    <t>1" square drive, 4000 Nm torque</t>
  </si>
  <si>
    <t>Hydraulic torque machine (power pack and torque wrench)</t>
  </si>
  <si>
    <t>1.5" Square Drive Hydraulic Torque Wrench 10 000 Nm (min.), Low profile torque wrench 2000 Nm. (min.)</t>
  </si>
  <si>
    <t xml:space="preserve">Industrial Plate Rolling machine </t>
  </si>
  <si>
    <t>Machine Rolling Capacity: 20mm, Rolling length:3200mm, Yield limit 245MPA, Required rolling Diameter: 300mm - 1100mm</t>
  </si>
  <si>
    <t>Post Weld Heat Treatment machine</t>
  </si>
  <si>
    <t>65kVA 6 Channel PWHT Machine,  Resistive heating</t>
  </si>
  <si>
    <t xml:space="preserve">Torque wrench </t>
  </si>
  <si>
    <t xml:space="preserve">1" square drive, 300-1500Nm Torque, </t>
  </si>
  <si>
    <t xml:space="preserve">1/2" square drive, 60-340Nm Torque, </t>
  </si>
  <si>
    <t>Plasma  Cutter</t>
  </si>
  <si>
    <t>40 Amp, 220V</t>
  </si>
  <si>
    <t xml:space="preserve">Acetylene Cutter </t>
  </si>
  <si>
    <t>All inclusive: Acetylene Torch, Hoses, Cylinder Trolly, Cylinders, Regulator, Gauges, Flash Back Arrestor, Flint lighter, Nozzle cleaner, Nozzles</t>
  </si>
  <si>
    <t>Hydraulic  jack</t>
  </si>
  <si>
    <t>15 Ton Hand Pump, Hoses, Gauge with Gauge adaptor, Jack: 15Ton Capacity, 100mm stroke</t>
  </si>
  <si>
    <t xml:space="preserve">Rigging Equipment </t>
  </si>
  <si>
    <t>Including slings, chain block and eyebolts, Beam-crawler (10 ton capacity)</t>
  </si>
  <si>
    <t xml:space="preserve">Tap and Die set </t>
  </si>
  <si>
    <t xml:space="preserve">M6 to M25 </t>
  </si>
  <si>
    <t>Diesel for bakkie (Pickup Truck)</t>
  </si>
  <si>
    <t>60 Liters per month per Bakkie for two Bakkies (1 Unit = 120l/month)</t>
  </si>
  <si>
    <t>Material Verification</t>
  </si>
  <si>
    <t xml:space="preserve">Wet-chem analysis, mechanical testing (yield and tensile), impact testing </t>
  </si>
  <si>
    <t xml:space="preserve">PPE - Overhauls </t>
  </si>
  <si>
    <t>two - piece (Jacket and Trousers) D59 Flame and Acid Resistant, 4 sets yearly per employee</t>
  </si>
  <si>
    <t>PPE - Shoes</t>
  </si>
  <si>
    <r>
      <t>Steal-Toe, NRCS approved, Sole Resistant of 90</t>
    </r>
    <r>
      <rPr>
        <sz val="11"/>
        <color theme="1"/>
        <rFont val="Aptos Narrow"/>
        <family val="2"/>
      </rPr>
      <t>°</t>
    </r>
    <r>
      <rPr>
        <sz val="7.7"/>
        <color theme="1"/>
        <rFont val="Arial"/>
        <family val="2"/>
      </rPr>
      <t>C</t>
    </r>
    <r>
      <rPr>
        <sz val="11"/>
        <color theme="1"/>
        <rFont val="Arial"/>
        <family val="2"/>
      </rPr>
      <t>, 2 sets yearly per employee</t>
    </r>
  </si>
  <si>
    <t xml:space="preserve">Medical screening- in </t>
  </si>
  <si>
    <t>Registered Medical Centre</t>
  </si>
  <si>
    <t xml:space="preserve">Medical screening- Renewal </t>
  </si>
  <si>
    <t xml:space="preserve">Medical screening- out </t>
  </si>
  <si>
    <t xml:space="preserve">Site Establishment </t>
  </si>
  <si>
    <t>Requirement to be finalised during the contracting phase</t>
  </si>
  <si>
    <t xml:space="preserve">Site De establishment </t>
  </si>
  <si>
    <t>Accommodation - White Collar workers</t>
  </si>
  <si>
    <t>Site Manager (1), Mechanical Supervisor (1) ,  Site Forman (1), Welding Supervisors (2), Welding Inspectors (2)- (1 Unit = Accommodation for 7 people for 60 Months)</t>
  </si>
  <si>
    <t>Accommodation - Blue Collar workers</t>
  </si>
  <si>
    <t>Planner (1), SHE Officer (1), Mechanical Fitter (4), Pipe Fitters (3), Welders (4),  Boilermakers (2), Riggers (2) - (1 Unit = Accommodation for 17 people for 60 Months)</t>
  </si>
  <si>
    <t>Toolboxes</t>
  </si>
  <si>
    <t>74 Piece, Socket wrench and socket sizes 8-32, Spanner set sizes 6-22, Allen key set sizes 1.5 - 10, shifting spanner - 25mm, normal pliers, long-nose pliers, groove-joint pliers, Phillips Screwdrivers No.1x80 + NO.2x38 + NO.3x150, Flat screwdrivers 5.5x38 + 5.5x100 + 8x150</t>
  </si>
  <si>
    <t>Measuring Tools</t>
  </si>
  <si>
    <t xml:space="preserve">Measuring Tapes (15), Verners 0-300mm (4), Verners 0-500mm (4), Verners 0-1000mm (2), Metric Feeler Gauges 0.05-1mm (4), </t>
  </si>
  <si>
    <t>Welding consumables</t>
  </si>
  <si>
    <t xml:space="preserve">Welding PPE, Filler Material, Tungsten tip for TIG, Gas (per welding procedure - 360 total ), Gas Hoses, Welding leads, Ceramic Nozzles for TIG torch, </t>
  </si>
  <si>
    <t>Mechanical Consumables</t>
  </si>
  <si>
    <t>Acetylene  gas cylinder (60), Oxygen gas cylinder (120), Grinding disks 4.5" (1800), Grinding disks 9" (1200), cutting disks 4.5" (3000), cutting disks 9" (1800), copper brushes for 4.5" grinder (600), Sealant for galvanized pipe (300), Threaded tape PTFE (600)</t>
  </si>
  <si>
    <t>GRAND-TOTAL (EXCL. VAT)</t>
  </si>
  <si>
    <t>SECTION - 2 OUTAGE</t>
  </si>
  <si>
    <t>BILL NO.01:  NORMAL WORKING HOURS - TOTAL (36 MONTHS)</t>
  </si>
  <si>
    <t>Site Foreman</t>
  </si>
  <si>
    <t xml:space="preserve">Outage Coordinator </t>
  </si>
  <si>
    <t>Mechanical Supervisor</t>
  </si>
  <si>
    <t>Planner</t>
  </si>
  <si>
    <t>SHE Officer</t>
  </si>
  <si>
    <t>Admin Clerk</t>
  </si>
  <si>
    <t>Mechanical Fitter</t>
  </si>
  <si>
    <t>Welder ( Plate,Fillet, and pipe qualification required)</t>
  </si>
  <si>
    <t xml:space="preserve">Rigger  </t>
  </si>
  <si>
    <t xml:space="preserve">Semi-skilled </t>
  </si>
  <si>
    <t xml:space="preserve">General Assistant </t>
  </si>
  <si>
    <t xml:space="preserve">Fire Watch </t>
  </si>
  <si>
    <t>Cleaner x 1</t>
  </si>
  <si>
    <t>Sub-Total</t>
  </si>
  <si>
    <t>BILL NO.05:  LOGISTICS  - TOTAL (36 MONTHS)</t>
  </si>
  <si>
    <t>Number</t>
  </si>
  <si>
    <r>
      <t>Steal-Toe, NRCS approved, Sole Resistant of 90°</t>
    </r>
    <r>
      <rPr>
        <sz val="7.7"/>
        <color theme="1"/>
        <rFont val="Arial"/>
        <family val="2"/>
      </rPr>
      <t>C</t>
    </r>
    <r>
      <rPr>
        <sz val="11"/>
        <color theme="1"/>
        <rFont val="Arial"/>
        <family val="2"/>
      </rPr>
      <t>, 2 sets yearly per employee</t>
    </r>
  </si>
  <si>
    <t>Medical screening- Renewal</t>
  </si>
  <si>
    <t>Site Foreman (1), Outage Coordinator (1), Mechanical Supervisor (1) , Welding Supervisors (1), Welding Inspectors (2) - 
(1 Unit = Accommodation for 6 people for 36 Months)</t>
  </si>
  <si>
    <t>Planner (1),  SHE Officer (2), Mechanical Fitter (8), Pipe Fitter (3), Welder (2), Boilermaker (2), Rigger (4).
 (1 Unit = Accommodation for 22 people for 60 Months)</t>
  </si>
  <si>
    <t>GRAND -  TOTAL (EXCL. VAT)</t>
  </si>
  <si>
    <t>THE PROVISION OF TURBINE WELDING AND MAINTENANCE SERVICES FOR A PERIOD OF 60 MONTHS AT CAMDEN POWER STATION</t>
  </si>
  <si>
    <t>ITEM</t>
  </si>
  <si>
    <t>Section No.01 - Maintenance</t>
  </si>
  <si>
    <t>Section No.02 - Outage</t>
  </si>
  <si>
    <t>: Maintenance BOQ</t>
  </si>
  <si>
    <t>: Outage BOQ</t>
  </si>
  <si>
    <t>SECTION 1: MAINTENANCE BOQ</t>
  </si>
  <si>
    <t>SECTION 2:  - OUTAGE BOQ</t>
  </si>
  <si>
    <t>No. of Resources</t>
  </si>
  <si>
    <t>Sub - Total</t>
  </si>
  <si>
    <t xml:space="preserve">BILL NO.03:  OVERTIME HOURS </t>
  </si>
  <si>
    <t xml:space="preserve">BILL NO.02: OVERTIME HOURS </t>
  </si>
  <si>
    <t xml:space="preserve">BILL NO.04:  OVERTIME HOURS </t>
  </si>
  <si>
    <t>BILL NO.02:  OVERTIME HOURS</t>
  </si>
  <si>
    <t>BILL NO.03:  OVERTIME HOURS - TOTAL (36 MONTHS)</t>
  </si>
  <si>
    <t>BILL NO.04:  OVERTIME HOURS  - TOTAL (36 MONTHS)</t>
  </si>
  <si>
    <t>VAT    @    15%</t>
  </si>
  <si>
    <t>Rate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</si>
</sst>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5" formatCode="_-* #,##0.00_-;_-* #,##0.00\-;_-* &quot;-&quot;??_-;_-@_-"/>
    <numFmt numFmtId="166" formatCode="_(* #,##0.00_);_(* \(#,##0.00\);_(* &quot;-&quot;??_);_(@_)"/>
    <numFmt numFmtId="167" formatCode="_ [$R-1C09]\ * #,##0.00_ ;_ [$R-1C09]\ * \-#,##0.00_ ;_ [$R-1C09]\ * &quot;-&quot;??_ ;_ @_ "/>
  </numFmts>
  <fonts count="70"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9"/>
      <name val="Arial"/>
      <family val="2"/>
    </font>
    <font>
      <b/>
      <u/>
      <sz val="11"/>
      <name val="Arial"/>
      <family val="2"/>
    </font>
    <font>
      <b/>
      <sz val="10"/>
      <name val="Arial"/>
      <family val="2"/>
    </font>
    <font>
      <sz val="11"/>
      <name val="Arial"/>
      <family val="2"/>
    </font>
    <font>
      <b/>
      <u/>
      <sz val="10"/>
      <name val="Arial"/>
      <family val="2"/>
    </font>
    <font>
      <sz val="12"/>
      <name val="Arial"/>
      <family val="2"/>
    </font>
    <font>
      <b/>
      <sz val="12"/>
      <name val="Arial"/>
      <family val="2"/>
    </font>
    <font>
      <b/>
      <sz val="11"/>
      <name val="Arial"/>
      <family val="2"/>
    </font>
    <font>
      <u/>
      <sz val="11"/>
      <color theme="10"/>
      <name val="Calibri"/>
      <family val="2"/>
      <scheme val="minor"/>
    </font>
    <font>
      <b/>
      <sz val="14"/>
      <color theme="1"/>
      <name val="Calibri"/>
      <family val="2"/>
      <scheme val="minor"/>
    </font>
    <font>
      <u/>
      <sz val="10"/>
      <color indexed="12"/>
      <name val="Arial"/>
      <family val="2"/>
    </font>
    <font>
      <sz val="12"/>
      <color theme="1"/>
      <name val="Arial"/>
      <family val="2"/>
    </font>
    <font>
      <sz val="26"/>
      <name val="Arial"/>
      <family val="2"/>
    </font>
    <font>
      <sz val="11"/>
      <color theme="1"/>
      <name val="Arial"/>
      <family val="2"/>
    </font>
    <font>
      <sz val="14"/>
      <color theme="1"/>
      <name val="Calibri"/>
      <family val="2"/>
      <scheme val="minor"/>
    </font>
    <font>
      <sz val="12"/>
      <name val="Century Gothic"/>
      <family val="2"/>
    </font>
    <font>
      <sz val="11"/>
      <name val="Century Gothic"/>
      <family val="2"/>
    </font>
    <font>
      <b/>
      <sz val="14"/>
      <color theme="1"/>
      <name val="Arial"/>
      <family val="2"/>
    </font>
    <font>
      <b/>
      <sz val="18"/>
      <name val="Arial"/>
      <family val="2"/>
    </font>
    <font>
      <b/>
      <sz val="12"/>
      <color theme="1"/>
      <name val="Arial"/>
      <family val="2"/>
    </font>
    <font>
      <sz val="12"/>
      <color indexed="8"/>
      <name val="Arial"/>
      <family val="2"/>
    </font>
    <font>
      <sz val="12"/>
      <color indexed="8"/>
      <name val="Century Gothic"/>
      <family val="2"/>
    </font>
    <font>
      <sz val="11"/>
      <color indexed="10"/>
      <name val="Century Gothic"/>
      <family val="2"/>
    </font>
    <font>
      <sz val="11"/>
      <color indexed="8"/>
      <name val="Century Gothic"/>
      <family val="2"/>
    </font>
    <font>
      <b/>
      <sz val="11"/>
      <name val="Century Gothic"/>
      <family val="2"/>
    </font>
    <font>
      <sz val="10"/>
      <name val="Times New Roman"/>
      <family val="1"/>
    </font>
    <font>
      <b/>
      <sz val="10"/>
      <name val="Times New Roman"/>
      <family val="1"/>
    </font>
    <font>
      <sz val="16"/>
      <name val="Arial"/>
      <family val="2"/>
    </font>
    <font>
      <b/>
      <sz val="22"/>
      <name val="Arial"/>
      <family val="2"/>
    </font>
    <font>
      <sz val="22"/>
      <name val="Arial"/>
      <family val="2"/>
    </font>
    <font>
      <b/>
      <sz val="26"/>
      <name val="Arial"/>
      <family val="2"/>
    </font>
    <font>
      <b/>
      <sz val="22"/>
      <name val="Arial Narrow"/>
      <family val="2"/>
    </font>
    <font>
      <b/>
      <sz val="20"/>
      <name val="Arial Narrow"/>
      <family val="2"/>
    </font>
    <font>
      <b/>
      <sz val="24"/>
      <name val="Arial Narrow"/>
      <family val="2"/>
    </font>
    <font>
      <b/>
      <sz val="24"/>
      <name val="Arial"/>
      <family val="2"/>
    </font>
    <font>
      <sz val="10"/>
      <name val="Arial Narrow"/>
      <family val="2"/>
    </font>
    <font>
      <b/>
      <u/>
      <sz val="14"/>
      <name val="Arial"/>
      <family val="2"/>
    </font>
    <font>
      <sz val="20"/>
      <color theme="1"/>
      <name val="Calibri"/>
      <family val="2"/>
      <scheme val="minor"/>
    </font>
    <font>
      <b/>
      <u/>
      <sz val="20"/>
      <name val="Arial"/>
      <family val="2"/>
    </font>
    <font>
      <sz val="14"/>
      <name val="Arial"/>
      <family val="2"/>
    </font>
    <font>
      <sz val="20"/>
      <name val="Arial"/>
      <family val="2"/>
    </font>
    <font>
      <b/>
      <sz val="11"/>
      <name val="Times New Roman"/>
      <family val="1"/>
    </font>
    <font>
      <sz val="12"/>
      <color rgb="FFFF0000"/>
      <name val="Arial"/>
      <family val="2"/>
    </font>
    <font>
      <sz val="11"/>
      <name val="Times New Roman"/>
      <family val="1"/>
    </font>
    <font>
      <b/>
      <sz val="32"/>
      <color theme="1"/>
      <name val="Calibri"/>
      <family val="2"/>
      <scheme val="minor"/>
    </font>
    <font>
      <b/>
      <sz val="11"/>
      <color theme="1"/>
      <name val="Arial"/>
      <family val="2"/>
    </font>
    <font>
      <b/>
      <sz val="20"/>
      <name val="Arial"/>
      <family val="2"/>
    </font>
    <font>
      <b/>
      <sz val="16"/>
      <color theme="1"/>
      <name val="Arial"/>
      <family val="2"/>
    </font>
    <font>
      <b/>
      <u/>
      <sz val="16"/>
      <color theme="1"/>
      <name val="Arial"/>
      <family val="2"/>
    </font>
    <font>
      <b/>
      <u/>
      <sz val="12"/>
      <color theme="1"/>
      <name val="Arial"/>
      <family val="2"/>
    </font>
    <font>
      <i/>
      <u/>
      <sz val="12"/>
      <color theme="1"/>
      <name val="Arial"/>
      <family val="2"/>
    </font>
    <font>
      <i/>
      <sz val="12"/>
      <color theme="1"/>
      <name val="Arial"/>
      <family val="2"/>
    </font>
    <font>
      <b/>
      <u/>
      <sz val="12"/>
      <name val="Arial"/>
      <family val="2"/>
    </font>
    <font>
      <b/>
      <u/>
      <sz val="14"/>
      <color theme="1"/>
      <name val="Arial"/>
      <family val="2"/>
    </font>
    <font>
      <b/>
      <sz val="11"/>
      <color rgb="FFFF0000"/>
      <name val="Arial"/>
      <family val="2"/>
    </font>
    <font>
      <sz val="11"/>
      <color theme="1"/>
      <name val="Aptos Narrow"/>
      <family val="2"/>
    </font>
    <font>
      <sz val="7.7"/>
      <color theme="1"/>
      <name val="Arial"/>
      <family val="2"/>
    </font>
    <font>
      <b/>
      <u/>
      <sz val="18"/>
      <color rgb="FF002060"/>
      <name val="Arial"/>
      <family val="2"/>
    </font>
    <font>
      <u/>
      <sz val="14"/>
      <color theme="1"/>
      <name val="Arial"/>
      <family val="2"/>
    </font>
    <font>
      <b/>
      <u/>
      <sz val="14"/>
      <color rgb="FF002060"/>
      <name val="Arial"/>
      <family val="2"/>
    </font>
    <font>
      <b/>
      <sz val="14"/>
      <name val="Arial"/>
      <family val="2"/>
    </font>
    <font>
      <b/>
      <sz val="12"/>
      <color indexed="8"/>
      <name val="Arial"/>
      <family val="2"/>
    </font>
    <font>
      <b/>
      <sz val="14"/>
      <color indexed="8"/>
      <name val="Arial"/>
      <family val="2"/>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s>
  <cellStyleXfs count="17">
    <xf numFmtId="0" fontId="0" fillId="0" borderId="0"/>
    <xf numFmtId="0" fontId="4" fillId="0" borderId="0"/>
    <xf numFmtId="0" fontId="6" fillId="0" borderId="0"/>
    <xf numFmtId="0" fontId="6" fillId="0" borderId="0"/>
    <xf numFmtId="0" fontId="4" fillId="0" borderId="0"/>
    <xf numFmtId="43" fontId="6" fillId="0" borderId="0" applyFont="0" applyFill="0" applyBorder="0" applyAlignment="0" applyProtection="0"/>
    <xf numFmtId="165" fontId="6" fillId="0" borderId="0" applyFont="0" applyFill="0" applyBorder="0" applyAlignment="0" applyProtection="0"/>
    <xf numFmtId="0" fontId="3" fillId="0" borderId="0"/>
    <xf numFmtId="0" fontId="15" fillId="0" borderId="0" applyNumberFormat="0" applyFill="0" applyBorder="0" applyAlignment="0" applyProtection="0"/>
    <xf numFmtId="166" fontId="6" fillId="0" borderId="0" applyFont="0" applyFill="0" applyBorder="0" applyAlignment="0" applyProtection="0"/>
    <xf numFmtId="9" fontId="3" fillId="0" borderId="0" applyFont="0" applyFill="0" applyBorder="0" applyAlignment="0" applyProtection="0"/>
    <xf numFmtId="0" fontId="17" fillId="0" borderId="0" applyNumberFormat="0" applyFill="0" applyBorder="0" applyAlignment="0" applyProtection="0">
      <alignment vertical="top"/>
      <protection locked="0"/>
    </xf>
    <xf numFmtId="9" fontId="6" fillId="0" borderId="0" applyFont="0" applyFill="0" applyBorder="0" applyAlignment="0" applyProtection="0"/>
    <xf numFmtId="0" fontId="2" fillId="0" borderId="0"/>
    <xf numFmtId="0" fontId="2" fillId="0" borderId="0"/>
    <xf numFmtId="0" fontId="1" fillId="0" borderId="0"/>
    <xf numFmtId="0" fontId="1" fillId="0" borderId="0"/>
  </cellStyleXfs>
  <cellXfs count="345">
    <xf numFmtId="0" fontId="0" fillId="0" borderId="0" xfId="0" applyAlignment="1">
      <alignment horizontal="left" vertical="top"/>
    </xf>
    <xf numFmtId="0" fontId="6" fillId="0" borderId="0" xfId="2"/>
    <xf numFmtId="0" fontId="19" fillId="0" borderId="0" xfId="2" applyFont="1" applyAlignment="1">
      <alignment horizontal="center" vertical="center" wrapText="1"/>
    </xf>
    <xf numFmtId="0" fontId="32" fillId="0" borderId="0" xfId="2" applyFont="1" applyAlignment="1">
      <alignment horizontal="left" vertical="center" indent="15"/>
    </xf>
    <xf numFmtId="0" fontId="32" fillId="0" borderId="0" xfId="2" applyFont="1" applyAlignment="1">
      <alignment vertical="center"/>
    </xf>
    <xf numFmtId="0" fontId="33" fillId="0" borderId="0" xfId="2" applyFont="1" applyAlignment="1">
      <alignment horizontal="center" vertical="center"/>
    </xf>
    <xf numFmtId="0" fontId="34" fillId="0" borderId="0" xfId="2" applyFont="1" applyAlignment="1">
      <alignment horizontal="center"/>
    </xf>
    <xf numFmtId="0" fontId="34" fillId="0" borderId="0" xfId="2" applyFont="1" applyAlignment="1">
      <alignment horizontal="center" vertical="center"/>
    </xf>
    <xf numFmtId="0" fontId="36" fillId="0" borderId="0" xfId="2" applyFont="1" applyAlignment="1">
      <alignment horizontal="center" vertical="center"/>
    </xf>
    <xf numFmtId="0" fontId="6" fillId="0" borderId="0" xfId="2" applyAlignment="1">
      <alignment horizontal="center" vertical="center"/>
    </xf>
    <xf numFmtId="0" fontId="36" fillId="0" borderId="0" xfId="2" applyFont="1" applyAlignment="1">
      <alignment vertical="center"/>
    </xf>
    <xf numFmtId="0" fontId="38" fillId="0" borderId="0" xfId="2" applyFont="1" applyAlignment="1">
      <alignment vertical="center"/>
    </xf>
    <xf numFmtId="0" fontId="39" fillId="0" borderId="0" xfId="2" applyFont="1" applyAlignment="1">
      <alignment vertical="center"/>
    </xf>
    <xf numFmtId="0" fontId="40" fillId="0" borderId="0" xfId="2" applyFont="1" applyAlignment="1">
      <alignment horizontal="left" vertical="center"/>
    </xf>
    <xf numFmtId="0" fontId="41" fillId="0" borderId="0" xfId="2" applyFont="1"/>
    <xf numFmtId="0" fontId="42" fillId="0" borderId="0" xfId="2" applyFont="1" applyAlignment="1">
      <alignment vertical="center"/>
    </xf>
    <xf numFmtId="0" fontId="2" fillId="0" borderId="0" xfId="13"/>
    <xf numFmtId="0" fontId="2" fillId="0" borderId="0" xfId="14"/>
    <xf numFmtId="0" fontId="21" fillId="0" borderId="0" xfId="14" applyFont="1" applyAlignment="1">
      <alignment vertical="center"/>
    </xf>
    <xf numFmtId="0" fontId="5" fillId="0" borderId="0" xfId="14" applyFont="1" applyAlignment="1">
      <alignment horizontal="center" wrapText="1"/>
    </xf>
    <xf numFmtId="0" fontId="44" fillId="0" borderId="0" xfId="14" applyFont="1"/>
    <xf numFmtId="0" fontId="43" fillId="0" borderId="0" xfId="14" applyFont="1"/>
    <xf numFmtId="0" fontId="45" fillId="0" borderId="0" xfId="14" applyFont="1"/>
    <xf numFmtId="0" fontId="46" fillId="0" borderId="0" xfId="14" applyFont="1"/>
    <xf numFmtId="0" fontId="47" fillId="0" borderId="0" xfId="14" applyFont="1"/>
    <xf numFmtId="0" fontId="44" fillId="0" borderId="0" xfId="14" applyFont="1" applyAlignment="1">
      <alignment horizontal="left"/>
    </xf>
    <xf numFmtId="0" fontId="2" fillId="0" borderId="0" xfId="14" applyAlignment="1">
      <alignment wrapText="1"/>
    </xf>
    <xf numFmtId="0" fontId="47" fillId="0" borderId="0" xfId="14" applyFont="1" applyAlignment="1">
      <alignment horizontal="left"/>
    </xf>
    <xf numFmtId="0" fontId="6" fillId="0" borderId="0" xfId="3"/>
    <xf numFmtId="0" fontId="7" fillId="0" borderId="0" xfId="2" applyFont="1" applyAlignment="1">
      <alignment horizontal="center"/>
    </xf>
    <xf numFmtId="0" fontId="48" fillId="0" borderId="0" xfId="3" applyFont="1" applyAlignment="1">
      <alignment horizontal="justify" vertical="center"/>
    </xf>
    <xf numFmtId="0" fontId="50" fillId="0" borderId="0" xfId="3" applyFont="1" applyAlignment="1">
      <alignment horizontal="justify" vertical="center"/>
    </xf>
    <xf numFmtId="0" fontId="48" fillId="0" borderId="0" xfId="3" applyFont="1" applyAlignment="1">
      <alignment vertical="center"/>
    </xf>
    <xf numFmtId="0" fontId="8" fillId="0" borderId="0" xfId="3" applyFont="1" applyAlignment="1">
      <alignment horizontal="center"/>
    </xf>
    <xf numFmtId="0" fontId="9" fillId="0" borderId="0" xfId="3" applyFont="1" applyAlignment="1">
      <alignment horizontal="justify"/>
    </xf>
    <xf numFmtId="0" fontId="8" fillId="0" borderId="0" xfId="3" applyFont="1" applyAlignment="1">
      <alignment horizontal="justify"/>
    </xf>
    <xf numFmtId="0" fontId="6" fillId="0" borderId="0" xfId="3" applyAlignment="1">
      <alignment horizontal="justify"/>
    </xf>
    <xf numFmtId="0" fontId="12" fillId="0" borderId="0" xfId="3" applyFont="1" applyAlignment="1">
      <alignment horizontal="justify"/>
    </xf>
    <xf numFmtId="0" fontId="11" fillId="0" borderId="0" xfId="3" applyFont="1" applyAlignment="1">
      <alignment horizontal="left" wrapText="1"/>
    </xf>
    <xf numFmtId="0" fontId="49" fillId="0" borderId="0" xfId="3" applyFont="1" applyAlignment="1">
      <alignment horizontal="justify"/>
    </xf>
    <xf numFmtId="0" fontId="10" fillId="0" borderId="0" xfId="3" applyFont="1" applyAlignment="1">
      <alignment horizontal="justify"/>
    </xf>
    <xf numFmtId="0" fontId="8" fillId="0" borderId="0" xfId="3" applyFont="1" applyAlignment="1">
      <alignment horizontal="left"/>
    </xf>
    <xf numFmtId="0" fontId="14" fillId="0" borderId="0" xfId="3" applyFont="1" applyAlignment="1">
      <alignment horizontal="justify"/>
    </xf>
    <xf numFmtId="0" fontId="14" fillId="0" borderId="0" xfId="3" applyFont="1" applyAlignment="1">
      <alignment horizontal="center"/>
    </xf>
    <xf numFmtId="0" fontId="10" fillId="0" borderId="0" xfId="3" applyFont="1"/>
    <xf numFmtId="0" fontId="10" fillId="0" borderId="0" xfId="3" applyFont="1" applyAlignment="1">
      <alignment horizontal="left"/>
    </xf>
    <xf numFmtId="0" fontId="10" fillId="0" borderId="0" xfId="3" applyFont="1" applyAlignment="1">
      <alignment wrapText="1"/>
    </xf>
    <xf numFmtId="0" fontId="10" fillId="0" borderId="0" xfId="3" applyFont="1" applyAlignment="1">
      <alignment horizontal="left" wrapText="1"/>
    </xf>
    <xf numFmtId="0" fontId="14" fillId="0" borderId="0" xfId="3" applyFont="1"/>
    <xf numFmtId="0" fontId="8" fillId="0" borderId="0" xfId="3" applyFont="1"/>
    <xf numFmtId="0" fontId="6" fillId="0" borderId="0" xfId="2" applyAlignment="1">
      <alignment horizontal="center"/>
    </xf>
    <xf numFmtId="0" fontId="40" fillId="0" borderId="0" xfId="2" applyFont="1" applyAlignment="1">
      <alignment horizontal="center" vertical="center"/>
    </xf>
    <xf numFmtId="0" fontId="41" fillId="0" borderId="0" xfId="2" applyFont="1" applyAlignment="1">
      <alignment horizontal="center"/>
    </xf>
    <xf numFmtId="44" fontId="39" fillId="0" borderId="0" xfId="2" applyNumberFormat="1" applyFont="1" applyAlignment="1">
      <alignment horizontal="left" vertical="center"/>
    </xf>
    <xf numFmtId="44" fontId="53" fillId="0" borderId="0" xfId="2" applyNumberFormat="1" applyFont="1"/>
    <xf numFmtId="0" fontId="35" fillId="0" borderId="0" xfId="2" applyFont="1" applyAlignment="1">
      <alignment horizontal="center"/>
    </xf>
    <xf numFmtId="0" fontId="25" fillId="0" borderId="0" xfId="2" applyFont="1" applyAlignment="1">
      <alignment horizontal="center"/>
    </xf>
    <xf numFmtId="0" fontId="37" fillId="0" borderId="0" xfId="2" applyFont="1" applyAlignment="1">
      <alignment horizontal="center" vertical="center" wrapText="1"/>
    </xf>
    <xf numFmtId="0" fontId="40" fillId="0" borderId="0" xfId="2" applyFont="1" applyAlignment="1" applyProtection="1">
      <alignment horizontal="center" vertical="center"/>
      <protection locked="0"/>
    </xf>
    <xf numFmtId="44" fontId="39" fillId="0" borderId="0" xfId="2" applyNumberFormat="1" applyFont="1" applyAlignment="1">
      <alignment horizontal="center" vertical="center"/>
    </xf>
    <xf numFmtId="0" fontId="16" fillId="0" borderId="0" xfId="14" applyFont="1" applyAlignment="1">
      <alignment horizontal="center" vertical="center" wrapText="1"/>
    </xf>
    <xf numFmtId="0" fontId="43" fillId="0" borderId="0" xfId="14" applyFont="1" applyAlignment="1">
      <alignment horizontal="center"/>
    </xf>
    <xf numFmtId="0" fontId="51" fillId="0" borderId="0" xfId="14" applyFont="1" applyAlignment="1">
      <alignment horizontal="center" vertical="center" wrapText="1"/>
    </xf>
    <xf numFmtId="0" fontId="20" fillId="0" borderId="0" xfId="15" applyFont="1" applyAlignment="1">
      <alignment vertical="center"/>
    </xf>
    <xf numFmtId="0" fontId="20" fillId="0" borderId="0" xfId="15" applyFont="1" applyAlignment="1">
      <alignment horizontal="center" vertical="center"/>
    </xf>
    <xf numFmtId="0" fontId="20" fillId="0" borderId="0" xfId="15" applyFont="1" applyAlignment="1">
      <alignment horizontal="center" vertical="center" wrapText="1"/>
    </xf>
    <xf numFmtId="0" fontId="20" fillId="0" borderId="0" xfId="16" applyFont="1" applyAlignment="1">
      <alignment vertical="center" wrapText="1"/>
    </xf>
    <xf numFmtId="0" fontId="20" fillId="0" borderId="0" xfId="16" applyFont="1" applyAlignment="1">
      <alignment horizontal="center" vertical="center"/>
    </xf>
    <xf numFmtId="0" fontId="20" fillId="0" borderId="0" xfId="16" applyFont="1" applyAlignment="1">
      <alignment vertical="center"/>
    </xf>
    <xf numFmtId="44" fontId="20" fillId="0" borderId="0" xfId="16" applyNumberFormat="1" applyFont="1" applyAlignment="1">
      <alignment vertical="center"/>
    </xf>
    <xf numFmtId="0" fontId="52" fillId="2" borderId="1" xfId="16" applyFont="1" applyFill="1" applyBorder="1" applyAlignment="1">
      <alignment horizontal="center" vertical="center" wrapText="1"/>
    </xf>
    <xf numFmtId="0" fontId="52" fillId="2" borderId="6" xfId="16" applyFont="1" applyFill="1" applyBorder="1" applyAlignment="1">
      <alignment horizontal="center" vertical="center" wrapText="1"/>
    </xf>
    <xf numFmtId="0" fontId="52" fillId="2" borderId="10" xfId="16" applyFont="1" applyFill="1" applyBorder="1" applyAlignment="1">
      <alignment horizontal="center" vertical="center" wrapText="1"/>
    </xf>
    <xf numFmtId="0" fontId="52" fillId="2" borderId="6" xfId="16" applyFont="1" applyFill="1" applyBorder="1" applyAlignment="1">
      <alignment horizontal="center" vertical="center"/>
    </xf>
    <xf numFmtId="0" fontId="52" fillId="2" borderId="2" xfId="16" applyFont="1" applyFill="1" applyBorder="1" applyAlignment="1">
      <alignment horizontal="center" vertical="center" wrapText="1"/>
    </xf>
    <xf numFmtId="0" fontId="52" fillId="2" borderId="2" xfId="16" applyFont="1" applyFill="1" applyBorder="1" applyAlignment="1">
      <alignment horizontal="center" vertical="center"/>
    </xf>
    <xf numFmtId="44" fontId="52" fillId="2" borderId="12" xfId="16" applyNumberFormat="1" applyFont="1" applyFill="1" applyBorder="1" applyAlignment="1">
      <alignment horizontal="center" vertical="center" wrapText="1"/>
    </xf>
    <xf numFmtId="0" fontId="20" fillId="0" borderId="21" xfId="16" applyFont="1" applyBorder="1" applyAlignment="1">
      <alignment vertical="center" wrapText="1"/>
    </xf>
    <xf numFmtId="0" fontId="64" fillId="0" borderId="0" xfId="16" applyFont="1" applyAlignment="1">
      <alignment horizontal="left" vertical="center"/>
    </xf>
    <xf numFmtId="0" fontId="20" fillId="0" borderId="0" xfId="16" applyFont="1" applyAlignment="1">
      <alignment horizontal="left" vertical="center" wrapText="1"/>
    </xf>
    <xf numFmtId="0" fontId="20" fillId="0" borderId="18" xfId="16" applyFont="1" applyBorder="1" applyAlignment="1">
      <alignment horizontal="left" vertical="center" wrapText="1"/>
    </xf>
    <xf numFmtId="0" fontId="20" fillId="0" borderId="4" xfId="16" applyFont="1" applyBorder="1" applyAlignment="1">
      <alignment horizontal="center" vertical="center"/>
    </xf>
    <xf numFmtId="0" fontId="20" fillId="0" borderId="4" xfId="16" applyFont="1" applyBorder="1" applyAlignment="1">
      <alignment vertical="center"/>
    </xf>
    <xf numFmtId="44" fontId="20" fillId="0" borderId="14" xfId="16" applyNumberFormat="1" applyFont="1" applyBorder="1" applyAlignment="1">
      <alignment vertical="center"/>
    </xf>
    <xf numFmtId="0" fontId="55" fillId="0" borderId="0" xfId="16" applyFont="1" applyAlignment="1">
      <alignment horizontal="left" vertical="center"/>
    </xf>
    <xf numFmtId="0" fontId="56" fillId="0" borderId="0" xfId="16" applyFont="1" applyAlignment="1">
      <alignment horizontal="left" vertical="center" wrapText="1"/>
    </xf>
    <xf numFmtId="0" fontId="57" fillId="0" borderId="0" xfId="16" applyFont="1" applyAlignment="1">
      <alignment horizontal="left" vertical="center" wrapText="1"/>
    </xf>
    <xf numFmtId="0" fontId="12" fillId="0" borderId="0" xfId="16" applyFont="1" applyAlignment="1">
      <alignment horizontal="left" vertical="center" wrapText="1"/>
    </xf>
    <xf numFmtId="0" fontId="12" fillId="0" borderId="18" xfId="16" applyFont="1" applyBorder="1" applyAlignment="1">
      <alignment horizontal="left" vertical="center" wrapText="1"/>
    </xf>
    <xf numFmtId="0" fontId="12" fillId="0" borderId="0" xfId="16" applyFont="1" applyAlignment="1">
      <alignment horizontal="left" vertical="center" wrapText="1"/>
    </xf>
    <xf numFmtId="0" fontId="58" fillId="0" borderId="0" xfId="16" applyFont="1" applyAlignment="1">
      <alignment horizontal="left" vertical="center" wrapText="1"/>
    </xf>
    <xf numFmtId="0" fontId="18" fillId="0" borderId="0" xfId="16" applyFont="1" applyAlignment="1">
      <alignment horizontal="left" vertical="center" wrapText="1"/>
    </xf>
    <xf numFmtId="0" fontId="18" fillId="0" borderId="0" xfId="16" applyFont="1" applyAlignment="1">
      <alignment horizontal="left" vertical="center" wrapText="1"/>
    </xf>
    <xf numFmtId="0" fontId="18" fillId="0" borderId="18" xfId="16" applyFont="1" applyBorder="1" applyAlignment="1">
      <alignment horizontal="left" vertical="center" wrapText="1"/>
    </xf>
    <xf numFmtId="0" fontId="59" fillId="0" borderId="0" xfId="16" applyFont="1" applyAlignment="1">
      <alignment horizontal="left" vertical="center" wrapText="1"/>
    </xf>
    <xf numFmtId="0" fontId="56" fillId="0" borderId="5" xfId="16" applyFont="1" applyBorder="1" applyAlignment="1">
      <alignment horizontal="left" vertical="center" wrapText="1"/>
    </xf>
    <xf numFmtId="0" fontId="56" fillId="0" borderId="18" xfId="16" applyFont="1" applyBorder="1" applyAlignment="1">
      <alignment horizontal="left" vertical="center" wrapText="1"/>
    </xf>
    <xf numFmtId="0" fontId="65" fillId="0" borderId="21" xfId="16" applyFont="1" applyBorder="1" applyAlignment="1">
      <alignment vertical="center" wrapText="1"/>
    </xf>
    <xf numFmtId="0" fontId="65" fillId="0" borderId="0" xfId="16" applyFont="1" applyAlignment="1">
      <alignment vertical="center" wrapText="1"/>
    </xf>
    <xf numFmtId="0" fontId="65" fillId="0" borderId="18" xfId="16" applyFont="1" applyBorder="1" applyAlignment="1">
      <alignment vertical="center" wrapText="1"/>
    </xf>
    <xf numFmtId="0" fontId="65" fillId="0" borderId="0" xfId="16" applyFont="1" applyAlignment="1">
      <alignment horizontal="center" vertical="center"/>
    </xf>
    <xf numFmtId="0" fontId="65" fillId="0" borderId="4" xfId="16" applyFont="1" applyBorder="1" applyAlignment="1">
      <alignment horizontal="center" vertical="center"/>
    </xf>
    <xf numFmtId="0" fontId="65" fillId="0" borderId="4" xfId="16" applyFont="1" applyBorder="1" applyAlignment="1">
      <alignment vertical="center"/>
    </xf>
    <xf numFmtId="44" fontId="65" fillId="0" borderId="14" xfId="16" applyNumberFormat="1" applyFont="1" applyBorder="1" applyAlignment="1">
      <alignment vertical="center"/>
    </xf>
    <xf numFmtId="0" fontId="20" fillId="0" borderId="0" xfId="16" applyFont="1" applyAlignment="1">
      <alignment horizontal="center" vertical="center" wrapText="1"/>
    </xf>
    <xf numFmtId="0" fontId="52" fillId="0" borderId="29" xfId="16" applyFont="1" applyBorder="1" applyAlignment="1">
      <alignment horizontal="center" vertical="center" wrapText="1"/>
    </xf>
    <xf numFmtId="0" fontId="52" fillId="0" borderId="30" xfId="16" applyFont="1" applyBorder="1" applyAlignment="1">
      <alignment horizontal="center" vertical="center" wrapText="1"/>
    </xf>
    <xf numFmtId="0" fontId="52" fillId="0" borderId="31" xfId="16" applyFont="1" applyBorder="1" applyAlignment="1">
      <alignment horizontal="center" vertical="center" wrapText="1"/>
    </xf>
    <xf numFmtId="0" fontId="61" fillId="0" borderId="31" xfId="16" applyFont="1" applyBorder="1" applyAlignment="1">
      <alignment horizontal="center" vertical="center" wrapText="1"/>
    </xf>
    <xf numFmtId="0" fontId="61" fillId="0" borderId="30" xfId="16" applyFont="1" applyBorder="1" applyAlignment="1">
      <alignment horizontal="center" vertical="center"/>
    </xf>
    <xf numFmtId="44" fontId="61" fillId="0" borderId="32" xfId="16" applyNumberFormat="1" applyFont="1" applyBorder="1" applyAlignment="1">
      <alignment horizontal="center" vertical="center" wrapText="1"/>
    </xf>
    <xf numFmtId="0" fontId="20" fillId="0" borderId="13" xfId="16" applyFont="1" applyBorder="1" applyAlignment="1">
      <alignment horizontal="center" vertical="center" wrapText="1"/>
    </xf>
    <xf numFmtId="0" fontId="20" fillId="0" borderId="4" xfId="16" applyFont="1" applyBorder="1" applyAlignment="1">
      <alignment vertical="center" wrapText="1"/>
    </xf>
    <xf numFmtId="44" fontId="20" fillId="0" borderId="14" xfId="16" applyNumberFormat="1" applyFont="1" applyBorder="1" applyAlignment="1">
      <alignment horizontal="left" vertical="center"/>
    </xf>
    <xf numFmtId="0" fontId="26" fillId="0" borderId="25" xfId="16" applyFont="1" applyBorder="1" applyAlignment="1">
      <alignment horizontal="left" vertical="center" wrapText="1"/>
    </xf>
    <xf numFmtId="0" fontId="52" fillId="2" borderId="7" xfId="16" applyFont="1" applyFill="1" applyBorder="1" applyAlignment="1">
      <alignment horizontal="center" vertical="center" wrapText="1"/>
    </xf>
    <xf numFmtId="0" fontId="52" fillId="0" borderId="30" xfId="16" applyFont="1" applyBorder="1" applyAlignment="1">
      <alignment horizontal="center" vertical="center"/>
    </xf>
    <xf numFmtId="0" fontId="52" fillId="0" borderId="29" xfId="16" applyFont="1" applyBorder="1" applyAlignment="1">
      <alignment horizontal="left" vertical="center" wrapText="1"/>
    </xf>
    <xf numFmtId="0" fontId="52" fillId="0" borderId="30" xfId="16" applyFont="1" applyBorder="1" applyAlignment="1">
      <alignment horizontal="left" vertical="center" wrapText="1"/>
    </xf>
    <xf numFmtId="0" fontId="52" fillId="0" borderId="31" xfId="16" applyFont="1" applyBorder="1" applyAlignment="1">
      <alignment horizontal="left" vertical="center" wrapText="1"/>
    </xf>
    <xf numFmtId="0" fontId="52" fillId="0" borderId="13" xfId="16" applyFont="1" applyBorder="1" applyAlignment="1">
      <alignment horizontal="center" vertical="center" wrapText="1"/>
    </xf>
    <xf numFmtId="0" fontId="52" fillId="0" borderId="4" xfId="16" applyFont="1" applyBorder="1" applyAlignment="1">
      <alignment horizontal="center" vertical="center" wrapText="1"/>
    </xf>
    <xf numFmtId="0" fontId="52" fillId="0" borderId="0" xfId="16" applyFont="1" applyAlignment="1">
      <alignment horizontal="center" vertical="center" wrapText="1"/>
    </xf>
    <xf numFmtId="0" fontId="52" fillId="0" borderId="4" xfId="16" applyFont="1" applyBorder="1" applyAlignment="1">
      <alignment horizontal="center" vertical="center"/>
    </xf>
    <xf numFmtId="0" fontId="20" fillId="0" borderId="24" xfId="16" applyFont="1" applyBorder="1" applyAlignment="1">
      <alignment horizontal="center" vertical="center" wrapText="1"/>
    </xf>
    <xf numFmtId="0" fontId="20" fillId="0" borderId="26" xfId="16" applyFont="1" applyBorder="1" applyAlignment="1">
      <alignment horizontal="center" vertical="center" wrapText="1"/>
    </xf>
    <xf numFmtId="0" fontId="20" fillId="0" borderId="25" xfId="16" applyFont="1" applyBorder="1" applyAlignment="1">
      <alignment horizontal="center" vertical="center"/>
    </xf>
    <xf numFmtId="0" fontId="20" fillId="0" borderId="26" xfId="16" applyFont="1" applyBorder="1" applyAlignment="1">
      <alignment horizontal="center" vertical="center"/>
    </xf>
    <xf numFmtId="44" fontId="26" fillId="0" borderId="27" xfId="16" applyNumberFormat="1" applyFont="1" applyBorder="1" applyAlignment="1">
      <alignment vertical="center"/>
    </xf>
    <xf numFmtId="0" fontId="20" fillId="0" borderId="4" xfId="16" applyFont="1" applyBorder="1" applyAlignment="1">
      <alignment horizontal="center" vertical="center" wrapText="1"/>
    </xf>
    <xf numFmtId="0" fontId="24" fillId="0" borderId="7" xfId="16" applyFont="1" applyBorder="1" applyAlignment="1">
      <alignment horizontal="center" vertical="center" wrapText="1"/>
    </xf>
    <xf numFmtId="0" fontId="24" fillId="0" borderId="2" xfId="16" applyFont="1" applyBorder="1" applyAlignment="1">
      <alignment vertical="center"/>
    </xf>
    <xf numFmtId="0" fontId="24" fillId="0" borderId="6" xfId="16" applyFont="1" applyBorder="1" applyAlignment="1">
      <alignment vertical="center"/>
    </xf>
    <xf numFmtId="44" fontId="24" fillId="0" borderId="12" xfId="16" applyNumberFormat="1" applyFont="1" applyBorder="1" applyAlignment="1">
      <alignment vertical="center"/>
    </xf>
    <xf numFmtId="0" fontId="24" fillId="0" borderId="0" xfId="16" applyFont="1" applyAlignment="1">
      <alignment vertical="center"/>
    </xf>
    <xf numFmtId="49" fontId="54" fillId="0" borderId="0" xfId="16" applyNumberFormat="1" applyFont="1" applyAlignment="1">
      <alignment horizontal="center" vertical="center" wrapText="1"/>
    </xf>
    <xf numFmtId="0" fontId="54" fillId="0" borderId="0" xfId="16" applyFont="1" applyAlignment="1">
      <alignment horizontal="center" vertical="center" wrapText="1"/>
    </xf>
    <xf numFmtId="0" fontId="24" fillId="0" borderId="0" xfId="16" applyFont="1" applyAlignment="1">
      <alignment horizontal="left"/>
    </xf>
    <xf numFmtId="0" fontId="23" fillId="0" borderId="0" xfId="16" applyFont="1" applyAlignment="1">
      <alignment horizontal="center"/>
    </xf>
    <xf numFmtId="0" fontId="24" fillId="0" borderId="0" xfId="16" applyFont="1" applyAlignment="1">
      <alignment horizontal="center"/>
    </xf>
    <xf numFmtId="0" fontId="67" fillId="0" borderId="0" xfId="16" applyFont="1" applyAlignment="1">
      <alignment horizontal="center" vertical="center" wrapText="1"/>
    </xf>
    <xf numFmtId="0" fontId="22" fillId="0" borderId="0" xfId="16" applyFont="1"/>
    <xf numFmtId="0" fontId="23" fillId="0" borderId="0" xfId="16" applyFont="1"/>
    <xf numFmtId="0" fontId="12" fillId="0" borderId="0" xfId="16" applyFont="1" applyAlignment="1">
      <alignment horizontal="center" vertical="center" wrapText="1"/>
    </xf>
    <xf numFmtId="0" fontId="13" fillId="0" borderId="0" xfId="16" applyFont="1" applyAlignment="1">
      <alignment horizontal="center" vertical="center" wrapText="1"/>
    </xf>
    <xf numFmtId="0" fontId="26" fillId="0" borderId="12" xfId="16" applyFont="1" applyBorder="1" applyAlignment="1">
      <alignment horizontal="center" vertical="center"/>
    </xf>
    <xf numFmtId="167" fontId="27" fillId="0" borderId="14" xfId="16" applyNumberFormat="1" applyFont="1" applyBorder="1" applyAlignment="1">
      <alignment horizontal="right" vertical="center" wrapText="1"/>
    </xf>
    <xf numFmtId="4" fontId="28" fillId="0" borderId="0" xfId="16" applyNumberFormat="1" applyFont="1" applyAlignment="1">
      <alignment horizontal="right" vertical="center" wrapText="1"/>
    </xf>
    <xf numFmtId="0" fontId="29" fillId="0" borderId="0" xfId="16" applyFont="1"/>
    <xf numFmtId="4" fontId="30" fillId="0" borderId="0" xfId="16" applyNumberFormat="1" applyFont="1" applyAlignment="1">
      <alignment horizontal="right" vertical="center" wrapText="1"/>
    </xf>
    <xf numFmtId="167" fontId="27" fillId="0" borderId="14" xfId="16" applyNumberFormat="1" applyFont="1" applyBorder="1" applyAlignment="1">
      <alignment horizontal="left" vertical="center" wrapText="1"/>
    </xf>
    <xf numFmtId="167" fontId="68" fillId="0" borderId="14" xfId="16" applyNumberFormat="1" applyFont="1" applyBorder="1" applyAlignment="1">
      <alignment horizontal="left" vertical="center" wrapText="1"/>
    </xf>
    <xf numFmtId="0" fontId="12" fillId="0" borderId="13" xfId="16" applyFont="1" applyBorder="1" applyAlignment="1">
      <alignment horizontal="center" vertical="center" wrapText="1"/>
    </xf>
    <xf numFmtId="167" fontId="68" fillId="0" borderId="33" xfId="16" applyNumberFormat="1" applyFont="1" applyBorder="1" applyAlignment="1">
      <alignment horizontal="left" vertical="center" wrapText="1"/>
    </xf>
    <xf numFmtId="167" fontId="27" fillId="0" borderId="16" xfId="16" applyNumberFormat="1" applyFont="1" applyBorder="1" applyAlignment="1">
      <alignment horizontal="left" vertical="center" wrapText="1"/>
    </xf>
    <xf numFmtId="0" fontId="26" fillId="0" borderId="7" xfId="16" applyFont="1" applyBorder="1" applyAlignment="1">
      <alignment horizontal="left" vertical="center" wrapText="1"/>
    </xf>
    <xf numFmtId="0" fontId="26" fillId="0" borderId="6" xfId="16" applyFont="1" applyBorder="1" applyAlignment="1">
      <alignment horizontal="left" vertical="center" wrapText="1"/>
    </xf>
    <xf numFmtId="167" fontId="69" fillId="0" borderId="12" xfId="16" applyNumberFormat="1" applyFont="1" applyBorder="1" applyAlignment="1">
      <alignment horizontal="left" vertical="center" wrapText="1"/>
    </xf>
    <xf numFmtId="0" fontId="12" fillId="0" borderId="0" xfId="16" applyFont="1"/>
    <xf numFmtId="0" fontId="31" fillId="0" borderId="0" xfId="16" applyFont="1"/>
    <xf numFmtId="4" fontId="27" fillId="0" borderId="0" xfId="16" applyNumberFormat="1" applyFont="1" applyAlignment="1">
      <alignment horizontal="right" vertical="center" wrapText="1"/>
    </xf>
    <xf numFmtId="0" fontId="13" fillId="0" borderId="28" xfId="16" applyFont="1" applyBorder="1" applyAlignment="1">
      <alignment horizontal="center" vertical="center" wrapText="1"/>
    </xf>
    <xf numFmtId="0" fontId="26" fillId="0" borderId="7" xfId="16" applyFont="1" applyBorder="1" applyAlignment="1">
      <alignment horizontal="center" vertical="center"/>
    </xf>
    <xf numFmtId="0" fontId="13" fillId="0" borderId="13" xfId="16" applyFont="1" applyBorder="1" applyAlignment="1">
      <alignment horizontal="center" vertical="center" wrapText="1"/>
    </xf>
    <xf numFmtId="0" fontId="26" fillId="0" borderId="3" xfId="16" applyFont="1" applyBorder="1" applyAlignment="1">
      <alignment horizontal="center" vertical="center"/>
    </xf>
    <xf numFmtId="0" fontId="27" fillId="0" borderId="17" xfId="16" applyFont="1" applyBorder="1" applyAlignment="1">
      <alignment horizontal="left" vertical="center" wrapText="1"/>
    </xf>
    <xf numFmtId="0" fontId="68" fillId="0" borderId="17" xfId="16" applyFont="1" applyBorder="1" applyAlignment="1">
      <alignment horizontal="left" vertical="center" wrapText="1"/>
    </xf>
    <xf numFmtId="0" fontId="26" fillId="0" borderId="17" xfId="16" applyFont="1" applyBorder="1" applyAlignment="1">
      <alignment horizontal="left" vertical="center"/>
    </xf>
    <xf numFmtId="0" fontId="18" fillId="0" borderId="17" xfId="16" applyFont="1" applyBorder="1" applyAlignment="1">
      <alignment horizontal="left" vertical="center"/>
    </xf>
    <xf numFmtId="0" fontId="18" fillId="0" borderId="34" xfId="16" applyFont="1" applyBorder="1" applyAlignment="1">
      <alignment horizontal="left" vertical="center"/>
    </xf>
    <xf numFmtId="0" fontId="52" fillId="0" borderId="11" xfId="16" applyFont="1" applyBorder="1" applyAlignment="1">
      <alignment horizontal="center" vertical="center" wrapText="1"/>
    </xf>
    <xf numFmtId="0" fontId="61" fillId="0" borderId="20" xfId="16" applyFont="1" applyBorder="1" applyAlignment="1">
      <alignment horizontal="center" vertical="center" wrapText="1"/>
    </xf>
    <xf numFmtId="0" fontId="61" fillId="0" borderId="11" xfId="16" applyFont="1" applyBorder="1" applyAlignment="1">
      <alignment horizontal="center" vertical="center"/>
    </xf>
    <xf numFmtId="44" fontId="61" fillId="0" borderId="15" xfId="16" applyNumberFormat="1" applyFont="1" applyBorder="1" applyAlignment="1">
      <alignment horizontal="center" vertical="center" wrapText="1"/>
    </xf>
    <xf numFmtId="0" fontId="61" fillId="0" borderId="0" xfId="16" applyFont="1" applyBorder="1" applyAlignment="1">
      <alignment horizontal="center" vertical="center" wrapText="1"/>
    </xf>
    <xf numFmtId="0" fontId="60" fillId="0" borderId="19" xfId="15" applyFont="1" applyBorder="1" applyAlignment="1">
      <alignment vertical="center"/>
    </xf>
    <xf numFmtId="0" fontId="52" fillId="2" borderId="7" xfId="15" applyFont="1" applyFill="1" applyBorder="1" applyAlignment="1">
      <alignment horizontal="center" vertical="center" wrapText="1"/>
    </xf>
    <xf numFmtId="0" fontId="52" fillId="2" borderId="2" xfId="15" applyFont="1" applyFill="1" applyBorder="1" applyAlignment="1">
      <alignment horizontal="center" vertical="center" wrapText="1"/>
    </xf>
    <xf numFmtId="0" fontId="52" fillId="2" borderId="10" xfId="15" applyFont="1" applyFill="1" applyBorder="1" applyAlignment="1">
      <alignment horizontal="center" vertical="center" wrapText="1"/>
    </xf>
    <xf numFmtId="0" fontId="52" fillId="2" borderId="10" xfId="15" applyFont="1" applyFill="1" applyBorder="1" applyAlignment="1">
      <alignment horizontal="center" vertical="center"/>
    </xf>
    <xf numFmtId="0" fontId="52" fillId="2" borderId="6" xfId="15" applyFont="1" applyFill="1" applyBorder="1" applyAlignment="1">
      <alignment horizontal="center" vertical="center" wrapText="1"/>
    </xf>
    <xf numFmtId="0" fontId="52" fillId="2" borderId="2" xfId="15" applyFont="1" applyFill="1" applyBorder="1" applyAlignment="1">
      <alignment horizontal="center" vertical="center"/>
    </xf>
    <xf numFmtId="44" fontId="52" fillId="2" borderId="12" xfId="15" applyNumberFormat="1" applyFont="1" applyFill="1" applyBorder="1" applyAlignment="1">
      <alignment horizontal="center" vertical="center" wrapText="1"/>
    </xf>
    <xf numFmtId="0" fontId="20" fillId="0" borderId="0" xfId="15" applyFont="1" applyAlignment="1">
      <alignment vertical="center" wrapText="1"/>
    </xf>
    <xf numFmtId="0" fontId="20" fillId="0" borderId="0" xfId="15" applyFont="1" applyAlignment="1">
      <alignment horizontal="left" vertical="center"/>
    </xf>
    <xf numFmtId="44" fontId="20" fillId="0" borderId="0" xfId="15" applyNumberFormat="1" applyFont="1" applyAlignment="1">
      <alignment horizontal="left" vertical="center"/>
    </xf>
    <xf numFmtId="0" fontId="52" fillId="2" borderId="8" xfId="15" applyFont="1" applyFill="1" applyBorder="1" applyAlignment="1">
      <alignment horizontal="center" vertical="center" wrapText="1"/>
    </xf>
    <xf numFmtId="0" fontId="52" fillId="2" borderId="6" xfId="15" applyFont="1" applyFill="1" applyBorder="1" applyAlignment="1">
      <alignment horizontal="center" vertical="center"/>
    </xf>
    <xf numFmtId="0" fontId="20" fillId="0" borderId="13" xfId="15" applyFont="1" applyBorder="1" applyAlignment="1">
      <alignment horizontal="center" vertical="center"/>
    </xf>
    <xf numFmtId="0" fontId="20" fillId="0" borderId="5" xfId="15" applyFont="1" applyBorder="1" applyAlignment="1">
      <alignment vertical="center" wrapText="1"/>
    </xf>
    <xf numFmtId="0" fontId="20" fillId="0" borderId="18" xfId="15" applyFont="1" applyBorder="1" applyAlignment="1">
      <alignment vertical="center" wrapText="1"/>
    </xf>
    <xf numFmtId="0" fontId="61" fillId="0" borderId="11" xfId="15" applyFont="1" applyBorder="1" applyAlignment="1">
      <alignment horizontal="center" vertical="center" wrapText="1"/>
    </xf>
    <xf numFmtId="0" fontId="61" fillId="0" borderId="4" xfId="15" applyFont="1" applyBorder="1" applyAlignment="1">
      <alignment horizontal="center" vertical="center"/>
    </xf>
    <xf numFmtId="44" fontId="61" fillId="0" borderId="14" xfId="15" applyNumberFormat="1" applyFont="1" applyBorder="1" applyAlignment="1">
      <alignment horizontal="center" vertical="center" wrapText="1"/>
    </xf>
    <xf numFmtId="0" fontId="61" fillId="0" borderId="4" xfId="15" applyFont="1" applyBorder="1" applyAlignment="1">
      <alignment horizontal="center" vertical="center" wrapText="1"/>
    </xf>
    <xf numFmtId="0" fontId="55" fillId="0" borderId="5" xfId="15" applyFont="1" applyBorder="1" applyAlignment="1">
      <alignment horizontal="left" vertical="center"/>
    </xf>
    <xf numFmtId="0" fontId="20" fillId="0" borderId="18" xfId="15" applyFont="1" applyBorder="1" applyAlignment="1">
      <alignment horizontal="left" vertical="center" wrapText="1"/>
    </xf>
    <xf numFmtId="0" fontId="20" fillId="0" borderId="4" xfId="15" applyFont="1" applyBorder="1" applyAlignment="1">
      <alignment horizontal="left" vertical="center"/>
    </xf>
    <xf numFmtId="0" fontId="20" fillId="0" borderId="4" xfId="15" applyFont="1" applyBorder="1" applyAlignment="1">
      <alignment horizontal="center" vertical="center"/>
    </xf>
    <xf numFmtId="44" fontId="20" fillId="0" borderId="14" xfId="15" applyNumberFormat="1" applyFont="1" applyBorder="1" applyAlignment="1">
      <alignment horizontal="left" vertical="center"/>
    </xf>
    <xf numFmtId="0" fontId="20" fillId="0" borderId="5" xfId="15" applyFont="1" applyBorder="1" applyAlignment="1">
      <alignment horizontal="left" vertical="center" wrapText="1"/>
    </xf>
    <xf numFmtId="0" fontId="55" fillId="0" borderId="5" xfId="15" applyFont="1" applyBorder="1" applyAlignment="1">
      <alignment horizontal="left" vertical="center" wrapText="1"/>
    </xf>
    <xf numFmtId="0" fontId="56" fillId="0" borderId="5" xfId="15" applyFont="1" applyBorder="1" applyAlignment="1">
      <alignment horizontal="left" vertical="center" wrapText="1"/>
    </xf>
    <xf numFmtId="0" fontId="57" fillId="0" borderId="5" xfId="15" applyFont="1" applyBorder="1" applyAlignment="1">
      <alignment horizontal="left" vertical="center" wrapText="1"/>
    </xf>
    <xf numFmtId="0" fontId="12" fillId="0" borderId="5" xfId="15" applyFont="1" applyBorder="1" applyAlignment="1">
      <alignment horizontal="left" vertical="center" wrapText="1"/>
    </xf>
    <xf numFmtId="0" fontId="12" fillId="0" borderId="18" xfId="15" applyFont="1" applyBorder="1" applyAlignment="1">
      <alignment horizontal="left" vertical="center" wrapText="1"/>
    </xf>
    <xf numFmtId="0" fontId="12" fillId="0" borderId="5" xfId="15" applyFont="1" applyBorder="1" applyAlignment="1">
      <alignment horizontal="left" vertical="center" wrapText="1"/>
    </xf>
    <xf numFmtId="0" fontId="58" fillId="0" borderId="5" xfId="15" applyFont="1" applyBorder="1" applyAlignment="1">
      <alignment horizontal="left" vertical="center" wrapText="1"/>
    </xf>
    <xf numFmtId="0" fontId="18" fillId="0" borderId="5" xfId="15" applyFont="1" applyBorder="1" applyAlignment="1">
      <alignment horizontal="left" vertical="center" wrapText="1"/>
    </xf>
    <xf numFmtId="0" fontId="18" fillId="0" borderId="5" xfId="15" applyFont="1" applyBorder="1" applyAlignment="1">
      <alignment horizontal="left" vertical="center" wrapText="1"/>
    </xf>
    <xf numFmtId="0" fontId="18" fillId="0" borderId="18" xfId="15" applyFont="1" applyBorder="1" applyAlignment="1">
      <alignment horizontal="left" vertical="center" wrapText="1"/>
    </xf>
    <xf numFmtId="0" fontId="59" fillId="0" borderId="5" xfId="16" applyFont="1" applyBorder="1" applyAlignment="1">
      <alignment horizontal="left" vertical="center" wrapText="1"/>
    </xf>
    <xf numFmtId="0" fontId="56" fillId="0" borderId="5" xfId="15" applyFont="1" applyBorder="1" applyAlignment="1">
      <alignment horizontal="left" vertical="center" wrapText="1"/>
    </xf>
    <xf numFmtId="0" fontId="56" fillId="0" borderId="18" xfId="15" applyFont="1" applyBorder="1" applyAlignment="1">
      <alignment horizontal="left" vertical="center" wrapText="1"/>
    </xf>
    <xf numFmtId="0" fontId="52" fillId="0" borderId="22" xfId="15" applyFont="1" applyBorder="1" applyAlignment="1">
      <alignment vertical="center"/>
    </xf>
    <xf numFmtId="0" fontId="52" fillId="0" borderId="35" xfId="15" applyFont="1" applyBorder="1" applyAlignment="1">
      <alignment vertical="center"/>
    </xf>
    <xf numFmtId="0" fontId="52" fillId="0" borderId="20" xfId="15" applyFont="1" applyBorder="1" applyAlignment="1">
      <alignment vertical="center"/>
    </xf>
    <xf numFmtId="0" fontId="52" fillId="0" borderId="11" xfId="15" applyFont="1" applyBorder="1" applyAlignment="1">
      <alignment vertical="center"/>
    </xf>
    <xf numFmtId="0" fontId="52" fillId="0" borderId="15" xfId="15" applyFont="1" applyBorder="1" applyAlignment="1">
      <alignment vertical="center"/>
    </xf>
    <xf numFmtId="0" fontId="52" fillId="0" borderId="13" xfId="15" applyFont="1" applyBorder="1" applyAlignment="1">
      <alignment horizontal="center" vertical="center"/>
    </xf>
    <xf numFmtId="0" fontId="52" fillId="0" borderId="4" xfId="15" applyFont="1" applyBorder="1" applyAlignment="1">
      <alignment horizontal="center" vertical="center" wrapText="1"/>
    </xf>
    <xf numFmtId="0" fontId="52" fillId="0" borderId="0" xfId="15" applyFont="1" applyAlignment="1">
      <alignment horizontal="center" vertical="center" wrapText="1"/>
    </xf>
    <xf numFmtId="0" fontId="52" fillId="0" borderId="4" xfId="15" applyFont="1" applyBorder="1" applyAlignment="1">
      <alignment horizontal="center" vertical="center"/>
    </xf>
    <xf numFmtId="0" fontId="61" fillId="0" borderId="0" xfId="15" applyFont="1" applyAlignment="1">
      <alignment horizontal="center" vertical="center" wrapText="1"/>
    </xf>
    <xf numFmtId="0" fontId="20" fillId="0" borderId="4" xfId="15" applyFont="1" applyBorder="1" applyAlignment="1">
      <alignment horizontal="left" vertical="center" wrapText="1"/>
    </xf>
    <xf numFmtId="0" fontId="20" fillId="0" borderId="0" xfId="15" applyFont="1" applyAlignment="1">
      <alignment horizontal="left" vertical="center" wrapText="1"/>
    </xf>
    <xf numFmtId="0" fontId="52" fillId="0" borderId="4" xfId="15" applyFont="1" applyBorder="1" applyAlignment="1">
      <alignment horizontal="left" vertical="center" wrapText="1"/>
    </xf>
    <xf numFmtId="0" fontId="52" fillId="0" borderId="0" xfId="15" applyFont="1" applyAlignment="1">
      <alignment horizontal="left" vertical="center" wrapText="1"/>
    </xf>
    <xf numFmtId="0" fontId="52" fillId="2" borderId="7" xfId="15" applyFont="1" applyFill="1" applyBorder="1" applyAlignment="1">
      <alignment horizontal="center" vertical="center"/>
    </xf>
    <xf numFmtId="44" fontId="52" fillId="0" borderId="14" xfId="15" applyNumberFormat="1" applyFont="1" applyBorder="1" applyAlignment="1">
      <alignment horizontal="center" vertical="center" wrapText="1"/>
    </xf>
    <xf numFmtId="0" fontId="20" fillId="0" borderId="4" xfId="15" applyFont="1" applyBorder="1" applyAlignment="1">
      <alignment horizontal="center" vertical="center" wrapText="1"/>
    </xf>
    <xf numFmtId="0" fontId="20" fillId="0" borderId="4" xfId="15" applyFont="1" applyBorder="1" applyAlignment="1">
      <alignment vertical="center" wrapText="1"/>
    </xf>
    <xf numFmtId="0" fontId="20" fillId="0" borderId="24" xfId="15" applyFont="1" applyBorder="1" applyAlignment="1">
      <alignment horizontal="center" vertical="center"/>
    </xf>
    <xf numFmtId="0" fontId="20" fillId="0" borderId="26" xfId="15" applyFont="1" applyBorder="1" applyAlignment="1">
      <alignment vertical="center" wrapText="1"/>
    </xf>
    <xf numFmtId="0" fontId="20" fillId="0" borderId="25" xfId="15" applyFont="1" applyBorder="1" applyAlignment="1">
      <alignment horizontal="center" vertical="center"/>
    </xf>
    <xf numFmtId="0" fontId="20" fillId="0" borderId="26" xfId="15" applyFont="1" applyBorder="1" applyAlignment="1">
      <alignment vertical="center"/>
    </xf>
    <xf numFmtId="44" fontId="52" fillId="0" borderId="27" xfId="15" applyNumberFormat="1" applyFont="1" applyBorder="1" applyAlignment="1">
      <alignment vertical="center"/>
    </xf>
    <xf numFmtId="0" fontId="20" fillId="0" borderId="7" xfId="15" applyFont="1" applyBorder="1" applyAlignment="1">
      <alignment horizontal="center" vertical="center"/>
    </xf>
    <xf numFmtId="0" fontId="54" fillId="0" borderId="2" xfId="15" applyFont="1" applyBorder="1" applyAlignment="1">
      <alignment vertical="center" wrapText="1"/>
    </xf>
    <xf numFmtId="0" fontId="54" fillId="0" borderId="6" xfId="15" applyFont="1" applyBorder="1" applyAlignment="1">
      <alignment vertical="center" wrapText="1"/>
    </xf>
    <xf numFmtId="44" fontId="54" fillId="0" borderId="12" xfId="15" applyNumberFormat="1" applyFont="1" applyBorder="1" applyAlignment="1">
      <alignment vertical="center"/>
    </xf>
    <xf numFmtId="0" fontId="20" fillId="0" borderId="6" xfId="15" applyFont="1" applyBorder="1" applyAlignment="1">
      <alignment horizontal="left" vertical="center" wrapText="1"/>
    </xf>
    <xf numFmtId="0" fontId="20" fillId="0" borderId="2" xfId="15" applyFont="1" applyBorder="1" applyAlignment="1">
      <alignment horizontal="center" vertical="center"/>
    </xf>
    <xf numFmtId="0" fontId="20" fillId="0" borderId="6" xfId="15" applyFont="1" applyBorder="1" applyAlignment="1">
      <alignment horizontal="center" vertical="center"/>
    </xf>
    <xf numFmtId="44" fontId="52" fillId="0" borderId="12" xfId="15" applyNumberFormat="1" applyFont="1" applyBorder="1" applyAlignment="1">
      <alignment horizontal="left" vertical="center"/>
    </xf>
    <xf numFmtId="0" fontId="54" fillId="0" borderId="8" xfId="15" applyFont="1" applyBorder="1" applyAlignment="1">
      <alignment horizontal="left" vertical="center" wrapText="1"/>
    </xf>
    <xf numFmtId="0" fontId="54" fillId="0" borderId="10" xfId="15" applyFont="1" applyBorder="1" applyAlignment="1">
      <alignment horizontal="left" vertical="center" wrapText="1"/>
    </xf>
    <xf numFmtId="0" fontId="20" fillId="0" borderId="0" xfId="15" applyFont="1" applyBorder="1" applyAlignment="1">
      <alignment horizontal="left" vertical="center" wrapText="1"/>
    </xf>
    <xf numFmtId="0" fontId="20" fillId="0" borderId="0" xfId="15" applyFont="1" applyBorder="1" applyAlignment="1">
      <alignment horizontal="center" vertical="center"/>
    </xf>
    <xf numFmtId="44" fontId="52" fillId="0" borderId="0" xfId="15" applyNumberFormat="1" applyFont="1" applyBorder="1" applyAlignment="1">
      <alignment horizontal="left" vertical="center"/>
    </xf>
    <xf numFmtId="0" fontId="20" fillId="0" borderId="0" xfId="15" applyFont="1" applyBorder="1" applyAlignment="1">
      <alignment vertical="center"/>
    </xf>
    <xf numFmtId="0" fontId="52" fillId="0" borderId="0" xfId="15" applyFont="1" applyFill="1" applyBorder="1" applyAlignment="1">
      <alignment vertical="center"/>
    </xf>
    <xf numFmtId="0" fontId="26" fillId="0" borderId="2" xfId="15" applyFont="1" applyBorder="1" applyAlignment="1">
      <alignment horizontal="left" vertical="center" wrapText="1"/>
    </xf>
    <xf numFmtId="0" fontId="61" fillId="0" borderId="0" xfId="15" applyFont="1" applyBorder="1" applyAlignment="1">
      <alignment horizontal="center" vertical="center" wrapText="1"/>
    </xf>
    <xf numFmtId="0" fontId="52" fillId="0" borderId="29" xfId="15" applyFont="1" applyBorder="1" applyAlignment="1">
      <alignment horizontal="center" vertical="center"/>
    </xf>
    <xf numFmtId="0" fontId="52" fillId="0" borderId="30" xfId="15" applyFont="1" applyBorder="1" applyAlignment="1">
      <alignment horizontal="left" vertical="center" wrapText="1"/>
    </xf>
    <xf numFmtId="0" fontId="52" fillId="0" borderId="31" xfId="15" applyFont="1" applyBorder="1" applyAlignment="1">
      <alignment horizontal="left" vertical="center" wrapText="1"/>
    </xf>
    <xf numFmtId="0" fontId="52" fillId="0" borderId="30" xfId="15" applyFont="1" applyBorder="1" applyAlignment="1">
      <alignment horizontal="center" vertical="center"/>
    </xf>
    <xf numFmtId="0" fontId="61" fillId="0" borderId="30" xfId="15" applyFont="1" applyBorder="1" applyAlignment="1">
      <alignment horizontal="center" vertical="center" wrapText="1"/>
    </xf>
    <xf numFmtId="0" fontId="61" fillId="0" borderId="30" xfId="15" applyFont="1" applyBorder="1" applyAlignment="1">
      <alignment horizontal="center" vertical="center"/>
    </xf>
    <xf numFmtId="44" fontId="61" fillId="0" borderId="32" xfId="15" applyNumberFormat="1" applyFont="1" applyBorder="1" applyAlignment="1">
      <alignment horizontal="center" vertical="center" wrapText="1"/>
    </xf>
    <xf numFmtId="0" fontId="52" fillId="0" borderId="13" xfId="15" applyFont="1" applyFill="1" applyBorder="1" applyAlignment="1">
      <alignment horizontal="center" vertical="center" wrapText="1"/>
    </xf>
    <xf numFmtId="0" fontId="52" fillId="0" borderId="4" xfId="15" applyFont="1" applyFill="1" applyBorder="1" applyAlignment="1">
      <alignment horizontal="center" vertical="center" wrapText="1"/>
    </xf>
    <xf numFmtId="0" fontId="52" fillId="0" borderId="0" xfId="15" applyFont="1" applyFill="1" applyBorder="1" applyAlignment="1">
      <alignment horizontal="center" vertical="center" wrapText="1"/>
    </xf>
    <xf numFmtId="0" fontId="52" fillId="0" borderId="4" xfId="15" applyFont="1" applyFill="1" applyBorder="1" applyAlignment="1">
      <alignment horizontal="center" vertical="center"/>
    </xf>
    <xf numFmtId="0" fontId="20" fillId="0" borderId="0" xfId="15" applyFont="1" applyFill="1" applyAlignment="1">
      <alignment horizontal="center" vertical="center"/>
    </xf>
    <xf numFmtId="0" fontId="52" fillId="0" borderId="2" xfId="15" applyFont="1" applyBorder="1" applyAlignment="1">
      <alignment horizontal="left" vertical="center" wrapText="1"/>
    </xf>
    <xf numFmtId="0" fontId="52" fillId="0" borderId="13" xfId="15" applyFont="1" applyFill="1" applyBorder="1" applyAlignment="1">
      <alignment vertical="center"/>
    </xf>
    <xf numFmtId="44" fontId="52" fillId="0" borderId="0" xfId="15" applyNumberFormat="1" applyFont="1" applyFill="1" applyBorder="1" applyAlignment="1">
      <alignment vertical="center"/>
    </xf>
    <xf numFmtId="0" fontId="20" fillId="0" borderId="0" xfId="15" applyFont="1" applyFill="1" applyAlignment="1">
      <alignment vertical="center"/>
    </xf>
    <xf numFmtId="0" fontId="26" fillId="0" borderId="25" xfId="15" applyFont="1" applyBorder="1" applyAlignment="1">
      <alignment vertical="center" wrapText="1"/>
    </xf>
    <xf numFmtId="0" fontId="52" fillId="0" borderId="7" xfId="15" applyFont="1" applyBorder="1" applyAlignment="1">
      <alignment vertical="center"/>
    </xf>
    <xf numFmtId="0" fontId="60" fillId="0" borderId="6" xfId="15" applyFont="1" applyBorder="1" applyAlignment="1">
      <alignment vertical="center"/>
    </xf>
    <xf numFmtId="0" fontId="52" fillId="0" borderId="6" xfId="15" applyFont="1" applyBorder="1" applyAlignment="1">
      <alignment vertical="center"/>
    </xf>
    <xf numFmtId="0" fontId="52" fillId="0" borderId="6" xfId="15" applyFont="1" applyFill="1" applyBorder="1" applyAlignment="1">
      <alignment vertical="center"/>
    </xf>
    <xf numFmtId="0" fontId="52" fillId="0" borderId="9" xfId="15" applyFont="1" applyFill="1" applyBorder="1" applyAlignment="1">
      <alignment vertical="center"/>
    </xf>
    <xf numFmtId="0" fontId="24" fillId="0" borderId="9" xfId="15" applyFont="1" applyFill="1" applyBorder="1" applyAlignment="1">
      <alignment vertical="center"/>
    </xf>
    <xf numFmtId="0" fontId="52" fillId="0" borderId="22" xfId="15" applyFont="1" applyBorder="1" applyAlignment="1">
      <alignment horizontal="left" vertical="center"/>
    </xf>
    <xf numFmtId="0" fontId="60" fillId="0" borderId="20" xfId="15" applyFont="1" applyBorder="1" applyAlignment="1">
      <alignment horizontal="left" vertical="center"/>
    </xf>
    <xf numFmtId="0" fontId="52" fillId="0" borderId="20" xfId="15" applyFont="1" applyBorder="1" applyAlignment="1">
      <alignment horizontal="left" vertical="center"/>
    </xf>
    <xf numFmtId="0" fontId="52" fillId="0" borderId="23" xfId="15" applyFont="1" applyBorder="1" applyAlignment="1">
      <alignment horizontal="left" vertical="center"/>
    </xf>
    <xf numFmtId="0" fontId="60" fillId="0" borderId="1" xfId="16" applyFont="1" applyBorder="1" applyAlignment="1">
      <alignment vertical="center" wrapText="1"/>
    </xf>
    <xf numFmtId="0" fontId="66" fillId="0" borderId="6" xfId="16" applyFont="1" applyBorder="1" applyAlignment="1">
      <alignment vertical="center"/>
    </xf>
    <xf numFmtId="0" fontId="60" fillId="0" borderId="10" xfId="16" applyFont="1" applyBorder="1" applyAlignment="1">
      <alignment vertical="center"/>
    </xf>
    <xf numFmtId="0" fontId="60" fillId="0" borderId="6" xfId="16" applyFont="1" applyBorder="1" applyAlignment="1">
      <alignment horizontal="center" vertical="center"/>
    </xf>
    <xf numFmtId="0" fontId="60" fillId="0" borderId="2" xfId="16" applyFont="1" applyBorder="1" applyAlignment="1">
      <alignment vertical="center"/>
    </xf>
    <xf numFmtId="0" fontId="60" fillId="0" borderId="6" xfId="16" applyFont="1" applyBorder="1" applyAlignment="1">
      <alignment vertical="center"/>
    </xf>
    <xf numFmtId="0" fontId="60" fillId="0" borderId="12" xfId="16" applyFont="1" applyBorder="1" applyAlignment="1">
      <alignment vertical="center"/>
    </xf>
    <xf numFmtId="0" fontId="20" fillId="0" borderId="0" xfId="16" applyFont="1" applyBorder="1" applyAlignment="1">
      <alignment horizontal="center" vertical="center" wrapText="1"/>
    </xf>
    <xf numFmtId="0" fontId="26" fillId="0" borderId="0" xfId="16" applyFont="1" applyBorder="1" applyAlignment="1">
      <alignment horizontal="left" vertical="center" wrapText="1"/>
    </xf>
    <xf numFmtId="0" fontId="20" fillId="0" borderId="0" xfId="16" applyFont="1" applyBorder="1" applyAlignment="1">
      <alignment vertical="center" wrapText="1"/>
    </xf>
    <xf numFmtId="0" fontId="20" fillId="0" borderId="0" xfId="16" applyFont="1" applyBorder="1" applyAlignment="1">
      <alignment horizontal="center" vertical="center"/>
    </xf>
    <xf numFmtId="44" fontId="52" fillId="0" borderId="0" xfId="16" applyNumberFormat="1" applyFont="1" applyBorder="1" applyAlignment="1">
      <alignment horizontal="left" vertical="center"/>
    </xf>
    <xf numFmtId="0" fontId="20" fillId="0" borderId="0" xfId="16" applyFont="1" applyBorder="1" applyAlignment="1">
      <alignment vertical="center"/>
    </xf>
    <xf numFmtId="0" fontId="20" fillId="0" borderId="7" xfId="16" applyFont="1" applyBorder="1" applyAlignment="1">
      <alignment horizontal="center" vertical="center" wrapText="1"/>
    </xf>
    <xf numFmtId="0" fontId="26" fillId="0" borderId="2" xfId="16" applyFont="1" applyBorder="1" applyAlignment="1">
      <alignment horizontal="left" vertical="center" wrapText="1"/>
    </xf>
    <xf numFmtId="0" fontId="20" fillId="0" borderId="6" xfId="16" applyFont="1" applyBorder="1" applyAlignment="1">
      <alignment vertical="center" wrapText="1"/>
    </xf>
    <xf numFmtId="0" fontId="20" fillId="0" borderId="2" xfId="16" applyFont="1" applyBorder="1" applyAlignment="1">
      <alignment horizontal="center" vertical="center"/>
    </xf>
    <xf numFmtId="0" fontId="20" fillId="0" borderId="6" xfId="16" applyFont="1" applyBorder="1" applyAlignment="1">
      <alignment horizontal="center" vertical="center"/>
    </xf>
    <xf numFmtId="44" fontId="52" fillId="0" borderId="12" xfId="16" applyNumberFormat="1" applyFont="1" applyBorder="1" applyAlignment="1">
      <alignment horizontal="left" vertical="center"/>
    </xf>
    <xf numFmtId="0" fontId="52" fillId="0" borderId="7" xfId="16" applyFont="1" applyBorder="1" applyAlignment="1">
      <alignment vertical="center" wrapText="1"/>
    </xf>
    <xf numFmtId="0" fontId="52" fillId="0" borderId="6" xfId="16" applyFont="1" applyBorder="1" applyAlignment="1">
      <alignment vertical="center"/>
    </xf>
    <xf numFmtId="0" fontId="52" fillId="0" borderId="6" xfId="16" applyFont="1" applyBorder="1" applyAlignment="1">
      <alignment horizontal="center" vertical="center"/>
    </xf>
    <xf numFmtId="0" fontId="52" fillId="0" borderId="9" xfId="16" applyFont="1" applyBorder="1" applyAlignment="1">
      <alignment vertical="center"/>
    </xf>
    <xf numFmtId="0" fontId="18" fillId="0" borderId="0" xfId="16" applyFont="1" applyBorder="1" applyAlignment="1">
      <alignment horizontal="left" vertical="center" wrapText="1"/>
    </xf>
    <xf numFmtId="0" fontId="52" fillId="0" borderId="7" xfId="16" applyFont="1" applyBorder="1" applyAlignment="1">
      <alignment horizontal="center" vertical="center" wrapText="1"/>
    </xf>
    <xf numFmtId="0" fontId="52" fillId="0" borderId="6" xfId="16" applyFont="1" applyBorder="1" applyAlignment="1">
      <alignment vertical="center" wrapText="1"/>
    </xf>
    <xf numFmtId="0" fontId="52" fillId="0" borderId="2" xfId="16" applyFont="1" applyBorder="1" applyAlignment="1">
      <alignment horizontal="center" vertical="center"/>
    </xf>
    <xf numFmtId="0" fontId="52" fillId="0" borderId="7" xfId="16" applyFont="1" applyBorder="1" applyAlignment="1">
      <alignment vertical="center"/>
    </xf>
    <xf numFmtId="0" fontId="61" fillId="0" borderId="4" xfId="16" applyFont="1" applyBorder="1" applyAlignment="1">
      <alignment horizontal="center" vertical="center"/>
    </xf>
    <xf numFmtId="44" fontId="61" fillId="0" borderId="14" xfId="16" applyNumberFormat="1" applyFont="1" applyBorder="1" applyAlignment="1">
      <alignment horizontal="center" vertical="center" wrapText="1"/>
    </xf>
    <xf numFmtId="44" fontId="52" fillId="0" borderId="14" xfId="15" applyNumberFormat="1" applyFont="1" applyBorder="1" applyAlignment="1">
      <alignment horizontal="right" vertical="center"/>
    </xf>
    <xf numFmtId="44" fontId="52" fillId="2" borderId="6" xfId="15" applyNumberFormat="1" applyFont="1" applyFill="1" applyBorder="1" applyAlignment="1" applyProtection="1">
      <alignment horizontal="center" vertical="center"/>
      <protection locked="0"/>
    </xf>
    <xf numFmtId="44" fontId="61" fillId="0" borderId="0" xfId="15" applyNumberFormat="1" applyFont="1" applyAlignment="1" applyProtection="1">
      <alignment horizontal="center" vertical="center"/>
      <protection locked="0"/>
    </xf>
    <xf numFmtId="44" fontId="20" fillId="0" borderId="0" xfId="15" applyNumberFormat="1" applyFont="1" applyAlignment="1" applyProtection="1">
      <alignment horizontal="left" vertical="center"/>
      <protection locked="0"/>
    </xf>
    <xf numFmtId="0" fontId="52" fillId="0" borderId="20" xfId="15" applyFont="1" applyBorder="1" applyAlignment="1" applyProtection="1">
      <alignment vertical="center"/>
      <protection locked="0"/>
    </xf>
    <xf numFmtId="44" fontId="20" fillId="0" borderId="6" xfId="15" applyNumberFormat="1" applyFont="1" applyBorder="1" applyAlignment="1" applyProtection="1">
      <alignment horizontal="left" vertical="center"/>
      <protection locked="0"/>
    </xf>
    <xf numFmtId="0" fontId="52" fillId="0" borderId="6" xfId="15" applyFont="1" applyFill="1" applyBorder="1" applyAlignment="1" applyProtection="1">
      <alignment vertical="center"/>
      <protection locked="0"/>
    </xf>
    <xf numFmtId="44" fontId="20" fillId="0" borderId="0" xfId="15" applyNumberFormat="1" applyFont="1" applyBorder="1" applyAlignment="1" applyProtection="1">
      <alignment horizontal="left" vertical="center"/>
      <protection locked="0"/>
    </xf>
    <xf numFmtId="44" fontId="61" fillId="0" borderId="31" xfId="15" applyNumberFormat="1" applyFont="1" applyBorder="1" applyAlignment="1" applyProtection="1">
      <alignment horizontal="center" vertical="center"/>
      <protection locked="0"/>
    </xf>
    <xf numFmtId="0" fontId="52" fillId="0" borderId="0" xfId="15" applyFont="1" applyFill="1" applyBorder="1" applyAlignment="1" applyProtection="1">
      <alignment vertical="center"/>
      <protection locked="0"/>
    </xf>
    <xf numFmtId="0" fontId="52" fillId="0" borderId="20" xfId="15" applyFont="1" applyBorder="1" applyAlignment="1" applyProtection="1">
      <alignment horizontal="left" vertical="center"/>
      <protection locked="0"/>
    </xf>
    <xf numFmtId="44" fontId="52" fillId="0" borderId="0" xfId="15" applyNumberFormat="1" applyFont="1" applyAlignment="1" applyProtection="1">
      <alignment horizontal="center" vertical="center" wrapText="1"/>
      <protection locked="0"/>
    </xf>
    <xf numFmtId="44" fontId="20" fillId="0" borderId="26" xfId="15" applyNumberFormat="1" applyFont="1" applyBorder="1" applyAlignment="1" applyProtection="1">
      <alignment vertical="center"/>
      <protection locked="0"/>
    </xf>
    <xf numFmtId="0" fontId="54" fillId="0" borderId="6" xfId="15" applyFont="1" applyBorder="1" applyAlignment="1" applyProtection="1">
      <alignment vertical="center" wrapText="1"/>
      <protection locked="0"/>
    </xf>
    <xf numFmtId="0" fontId="52" fillId="0" borderId="7" xfId="15" applyFont="1" applyFill="1" applyBorder="1" applyAlignment="1">
      <alignment vertical="center"/>
    </xf>
    <xf numFmtId="0" fontId="52" fillId="0" borderId="2" xfId="15" applyFont="1" applyFill="1" applyBorder="1" applyAlignment="1">
      <alignment vertical="center"/>
    </xf>
    <xf numFmtId="44" fontId="52" fillId="0" borderId="12" xfId="15" applyNumberFormat="1" applyFont="1" applyFill="1" applyBorder="1" applyAlignment="1">
      <alignment vertical="center"/>
    </xf>
    <xf numFmtId="44" fontId="20" fillId="0" borderId="0" xfId="16" applyNumberFormat="1" applyFont="1" applyAlignment="1" applyProtection="1">
      <alignment vertical="center"/>
      <protection locked="0"/>
    </xf>
    <xf numFmtId="44" fontId="52" fillId="2" borderId="6" xfId="16" applyNumberFormat="1" applyFont="1" applyFill="1" applyBorder="1" applyAlignment="1" applyProtection="1">
      <alignment horizontal="center" vertical="center"/>
      <protection locked="0"/>
    </xf>
    <xf numFmtId="44" fontId="61" fillId="0" borderId="31" xfId="16" applyNumberFormat="1" applyFont="1" applyBorder="1" applyAlignment="1" applyProtection="1">
      <alignment horizontal="center" vertical="center"/>
      <protection locked="0"/>
    </xf>
    <xf numFmtId="44" fontId="61" fillId="0" borderId="20" xfId="16" applyNumberFormat="1" applyFont="1" applyBorder="1" applyAlignment="1" applyProtection="1">
      <alignment horizontal="center" vertical="center"/>
      <protection locked="0"/>
    </xf>
    <xf numFmtId="44" fontId="65" fillId="0" borderId="0" xfId="16" applyNumberFormat="1" applyFont="1" applyAlignment="1" applyProtection="1">
      <alignment vertical="center"/>
      <protection locked="0"/>
    </xf>
    <xf numFmtId="0" fontId="60" fillId="0" borderId="6" xfId="16" applyFont="1" applyBorder="1" applyAlignment="1" applyProtection="1">
      <alignment vertical="center"/>
      <protection locked="0"/>
    </xf>
    <xf numFmtId="44" fontId="20" fillId="0" borderId="0" xfId="16" applyNumberFormat="1" applyFont="1" applyAlignment="1" applyProtection="1">
      <alignment horizontal="left" vertical="center"/>
      <protection locked="0"/>
    </xf>
    <xf numFmtId="44" fontId="20" fillId="0" borderId="6" xfId="16" applyNumberFormat="1" applyFont="1" applyBorder="1" applyAlignment="1" applyProtection="1">
      <alignment vertical="center"/>
      <protection locked="0"/>
    </xf>
    <xf numFmtId="44" fontId="20" fillId="0" borderId="0" xfId="16" applyNumberFormat="1" applyFont="1" applyBorder="1" applyAlignment="1" applyProtection="1">
      <alignment vertical="center"/>
      <protection locked="0"/>
    </xf>
    <xf numFmtId="0" fontId="52" fillId="0" borderId="6" xfId="16" applyFont="1" applyBorder="1" applyAlignment="1" applyProtection="1">
      <alignment vertical="center"/>
      <protection locked="0"/>
    </xf>
    <xf numFmtId="44" fontId="20" fillId="0" borderId="6" xfId="16" applyNumberFormat="1" applyFont="1" applyBorder="1" applyAlignment="1" applyProtection="1">
      <alignment horizontal="left" vertical="center"/>
      <protection locked="0"/>
    </xf>
    <xf numFmtId="44" fontId="20" fillId="0" borderId="0" xfId="16" applyNumberFormat="1" applyFont="1" applyBorder="1" applyAlignment="1" applyProtection="1">
      <alignment horizontal="left" vertical="center"/>
      <protection locked="0"/>
    </xf>
    <xf numFmtId="44" fontId="52" fillId="0" borderId="6" xfId="16" applyNumberFormat="1" applyFont="1" applyBorder="1" applyAlignment="1" applyProtection="1">
      <alignment horizontal="left" vertical="center"/>
      <protection locked="0"/>
    </xf>
    <xf numFmtId="44" fontId="61" fillId="0" borderId="0" xfId="16" applyNumberFormat="1" applyFont="1" applyBorder="1" applyAlignment="1" applyProtection="1">
      <alignment horizontal="center" vertical="center"/>
      <protection locked="0"/>
    </xf>
    <xf numFmtId="44" fontId="20" fillId="0" borderId="0" xfId="16" applyNumberFormat="1" applyFont="1" applyAlignment="1" applyProtection="1">
      <alignment horizontal="center" vertical="center"/>
      <protection locked="0"/>
    </xf>
    <xf numFmtId="44" fontId="20" fillId="0" borderId="26" xfId="16" applyNumberFormat="1" applyFont="1" applyBorder="1" applyAlignment="1" applyProtection="1">
      <alignment horizontal="left" vertical="center"/>
      <protection locked="0"/>
    </xf>
    <xf numFmtId="0" fontId="24" fillId="0" borderId="6" xfId="16" applyFont="1" applyBorder="1" applyAlignment="1" applyProtection="1">
      <alignment vertical="center"/>
      <protection locked="0"/>
    </xf>
  </cellXfs>
  <cellStyles count="17">
    <cellStyle name="Comma 2" xfId="9" xr:uid="{D0756795-B192-4187-B2E2-F5FCEE1A63CF}"/>
    <cellStyle name="Comma 3" xfId="5" xr:uid="{D7AFF8D3-B04D-4C3D-9C49-EE23D74DCBE1}"/>
    <cellStyle name="Comma 7" xfId="6" xr:uid="{02E66625-25D0-4881-BFA4-17C33228C6D1}"/>
    <cellStyle name="Hyperlink 2" xfId="11" xr:uid="{E90803B6-2C6F-4E0D-9102-B80321280F56}"/>
    <cellStyle name="Hyperlink 3" xfId="8" xr:uid="{B82DA59B-93AB-4395-98EE-A74252E2A999}"/>
    <cellStyle name="Normal" xfId="0" builtinId="0"/>
    <cellStyle name="Normal 2" xfId="7" xr:uid="{D9B4265C-39DD-4936-B551-A7F2AE9FED53}"/>
    <cellStyle name="Normal 2 2 5" xfId="2" xr:uid="{FF858BC0-1045-44E1-92B1-E9177F1CC485}"/>
    <cellStyle name="Normal 3" xfId="13" xr:uid="{076FD7B2-A604-4965-8756-B590C4ADBADA}"/>
    <cellStyle name="Normal 3 2" xfId="3" xr:uid="{954CAE27-E90A-481C-AF05-C886D3BBE73A}"/>
    <cellStyle name="Normal 4" xfId="4" xr:uid="{BB58BF79-ABFC-41C4-BD51-3323E1AC96A9}"/>
    <cellStyle name="Normal 4 2" xfId="16" xr:uid="{47A8D4F5-EB78-4D31-9B39-1E07A90E29CD}"/>
    <cellStyle name="Normal 5" xfId="15" xr:uid="{509C40C5-C251-4C15-8B14-8E282CFD7C93}"/>
    <cellStyle name="Normal 6" xfId="1" xr:uid="{6C0E7473-5C3E-4A50-8BA0-CAF31253D4B7}"/>
    <cellStyle name="Normal 6 2" xfId="14" xr:uid="{D7AF94E7-295B-4DD6-8051-BA35E33BF6F6}"/>
    <cellStyle name="Percent 2" xfId="12" xr:uid="{303F195C-56ED-435C-BF39-7D2D80E9C5B2}"/>
    <cellStyle name="Percent 3" xfId="10" xr:uid="{0A0970A4-0298-4796-A264-4512C074BE3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299357</xdr:colOff>
      <xdr:row>0</xdr:row>
      <xdr:rowOff>31297</xdr:rowOff>
    </xdr:from>
    <xdr:to>
      <xdr:col>9</xdr:col>
      <xdr:colOff>996043</xdr:colOff>
      <xdr:row>3</xdr:row>
      <xdr:rowOff>99785</xdr:rowOff>
    </xdr:to>
    <xdr:sp macro="" textlink="">
      <xdr:nvSpPr>
        <xdr:cNvPr id="2" name="Text Box 3" descr="Text Box:DISTRIBUTION&#10;ENGINEERING&#10;&#10;&#10;">
          <a:extLst>
            <a:ext uri="{FF2B5EF4-FFF2-40B4-BE49-F238E27FC236}">
              <a16:creationId xmlns:a16="http://schemas.microsoft.com/office/drawing/2014/main" id="{B192B044-D423-48D6-98CD-06D343338E2F}"/>
            </a:ext>
          </a:extLst>
        </xdr:cNvPr>
        <xdr:cNvSpPr txBox="1">
          <a:spLocks noChangeArrowheads="1"/>
        </xdr:cNvSpPr>
      </xdr:nvSpPr>
      <xdr:spPr bwMode="auto">
        <a:xfrm>
          <a:off x="4871357" y="31297"/>
          <a:ext cx="1839686" cy="554263"/>
        </a:xfrm>
        <a:prstGeom prst="rect">
          <a:avLst/>
        </a:prstGeom>
        <a:solidFill>
          <a:schemeClr val="tx2">
            <a:lumMod val="60000"/>
            <a:lumOff val="40000"/>
          </a:schemeClr>
        </a:solidFill>
        <a:ln>
          <a:noFill/>
        </a:ln>
      </xdr:spPr>
      <xdr:txBody>
        <a:bodyPr vertOverflow="clip" wrap="square" lIns="91440" tIns="45720" rIns="91440" bIns="45720" anchor="t" upright="1"/>
        <a:lstStyle/>
        <a:p>
          <a:pPr algn="l" rtl="0">
            <a:lnSpc>
              <a:spcPts val="1800"/>
            </a:lnSpc>
            <a:defRPr sz="1000"/>
          </a:pPr>
          <a:r>
            <a:rPr lang="en-US" sz="2000" b="1" i="0" u="none" strike="noStrike" baseline="0">
              <a:solidFill>
                <a:srgbClr val="000000"/>
              </a:solidFill>
              <a:latin typeface="Arial"/>
              <a:cs typeface="Arial"/>
            </a:rPr>
            <a:t>Camden Power Station</a:t>
          </a:r>
          <a:endParaRPr lang="en-US" sz="1000" b="1" i="0" u="none" strike="noStrike" baseline="0">
            <a:solidFill>
              <a:srgbClr val="000000"/>
            </a:solidFill>
            <a:latin typeface="Times New Roman"/>
            <a:cs typeface="Times New Roman"/>
          </a:endParaRPr>
        </a:p>
        <a:p>
          <a:pPr algn="l" rtl="0">
            <a:lnSpc>
              <a:spcPts val="1500"/>
            </a:lnSpc>
            <a:defRPr sz="1000"/>
          </a:pPr>
          <a:r>
            <a:rPr lang="en-US" sz="1600" b="1" i="0" u="none" strike="noStrike" baseline="0">
              <a:solidFill>
                <a:srgbClr val="000000"/>
              </a:solidFill>
              <a:latin typeface="Times New Roman"/>
              <a:cs typeface="Times New Roman"/>
            </a:rPr>
            <a:t> </a:t>
          </a:r>
          <a:endParaRPr lang="en-US" sz="1000" b="0" i="0" u="none" strike="noStrike" baseline="0">
            <a:solidFill>
              <a:srgbClr val="000000"/>
            </a:solidFill>
            <a:latin typeface="Times New Roman"/>
            <a:cs typeface="Times New Roman"/>
          </a:endParaRPr>
        </a:p>
        <a:p>
          <a:pPr algn="l" rtl="0">
            <a:lnSpc>
              <a:spcPts val="1000"/>
            </a:lnSpc>
            <a:defRPr sz="1000"/>
          </a:pPr>
          <a:r>
            <a:rPr lang="en-US" sz="1000" b="0" i="0" u="none" strike="noStrike" baseline="0">
              <a:solidFill>
                <a:srgbClr val="000000"/>
              </a:solidFill>
              <a:latin typeface="Times New Roman"/>
              <a:cs typeface="Times New Roman"/>
            </a:rPr>
            <a:t> </a:t>
          </a:r>
        </a:p>
      </xdr:txBody>
    </xdr:sp>
    <xdr:clientData/>
  </xdr:twoCellAnchor>
  <xdr:twoCellAnchor>
    <xdr:from>
      <xdr:col>0</xdr:col>
      <xdr:colOff>47626</xdr:colOff>
      <xdr:row>0</xdr:row>
      <xdr:rowOff>107950</xdr:rowOff>
    </xdr:from>
    <xdr:to>
      <xdr:col>3</xdr:col>
      <xdr:colOff>263073</xdr:colOff>
      <xdr:row>3</xdr:row>
      <xdr:rowOff>127000</xdr:rowOff>
    </xdr:to>
    <xdr:pic>
      <xdr:nvPicPr>
        <xdr:cNvPr id="3" name="Picture 2" descr="Eskomlogo 2002 Black">
          <a:extLst>
            <a:ext uri="{FF2B5EF4-FFF2-40B4-BE49-F238E27FC236}">
              <a16:creationId xmlns:a16="http://schemas.microsoft.com/office/drawing/2014/main" id="{EDD46AA3-A895-48FA-B321-0BF62B9D91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6" y="107950"/>
          <a:ext cx="2196647"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300-720%20HCS%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Site%202/AppData/Local/Microsoft/Windows/Temporary%20Internet%20Files/Content.IE5/P1V95OJH/Users/Durapi/AppData/Local/Temp/Rar$DIa0.868/P31_LV%20Switchgear_CCFS_1205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E/My%20Documents/PORTS/Ports%20of%20Entry/JEPPE'S%20REEF/Jeppe's%20Reef%20Doc/07_SOQ.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ocuments%20and%20Settings\dayalan.naicker.NPA\Local%20Settings\Temporary%20Internet%20Files\OLK80E\summary\oops%20costing%20go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CLS\CAO\G133\CONTAIN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Site%202/AppData/Local/Microsoft/Windows/Temporary%20Internet%20Files/Content.IE5/P1V95OJH/Analysis%20Breakdown/Hitachi%20Price%20schedules/20070119%20Hitachi-Turb%20Activity%20Schedules(3units).xls"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C:\Users\Dondols\Downloads\TURBINE%20AUX%20WELDING\Market%20Analysis%20Reprt%20-%20Turb%20Aux%20Welding%20FINAL%20REV%2001.xlsx" TargetMode="External"/><Relationship Id="rId1" Type="http://schemas.openxmlformats.org/officeDocument/2006/relationships/externalLinkPath" Target="Market%20Analysis%20Reprt%20-%20Turb%20Aux%20Welding%20FINAL%20REV%20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ite%202/AppData/Local/Microsoft/Windows/Temporary%20Internet%20Files/Content.IE5/P1V95OJH/Data/Vote%20Revision/Votrev99/Vote'96/Vote'96%20new%20files/96cons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R%20(Marietjie)\Gerrit%20Jansen%20Training\A%20PERWAY%20TRACK%20INGENEERING%20WORKS%20TRAINING%20REPORT%202014-2015%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ite%202/AppData/Local/Microsoft/Windows/Temporary%20Internet%20Files/Content.IE5/P1V95OJH/Data/Finman/WUC/REP99/Votf08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erlyn-1\C\DATA\Works\PS%20-%20Grootvlei%20CED\C&amp;I\Prices\BOQ%20Schedule%20B%20and%20Schedule%20A_REVISION%20REV%2000%20Accept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My%20Documents\PORTS\Ports%20of%20Entry\JEPPE'S%20REEF\Jeppe's%20Reef%20Doc\07_SOQ.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QS%20Inf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My%20Documents\PROJEKTE\ATENDERS\VRYHEID\PROJEKTE\ATENDERS\MASTERS\BILL.WQ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E_PS5"/>
      <sheetName val="E_PS51"/>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efreshError="1"/>
      <sheetData sheetId="23" refreshError="1"/>
      <sheetData sheetId="24" refreshError="1"/>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CFBudget"/>
      <sheetName val="Forecast"/>
      <sheetName val="Check"/>
      <sheetName val="Instructions"/>
      <sheetName val="Admin"/>
    </sheetNames>
    <sheetDataSet>
      <sheetData sheetId="0" refreshError="1"/>
      <sheetData sheetId="1" refreshError="1"/>
      <sheetData sheetId="2"/>
      <sheetData sheetId="3" refreshError="1"/>
      <sheetData sheetId="4" refreshError="1"/>
      <sheetData sheetId="5">
        <row r="2">
          <cell r="L2">
            <v>491163194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aults"/>
      <sheetName val="2.2"/>
      <sheetName val="3.2"/>
      <sheetName val="4"/>
      <sheetName val="5"/>
      <sheetName val="6"/>
      <sheetName val="7"/>
      <sheetName val="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MAR07-10APRIL07"/>
      <sheetName val="11FEB07-10MAR07"/>
      <sheetName val="11JAN07-10FEB 07"/>
      <sheetName val="11 DEC05-10 JAN06"/>
      <sheetName val="11JAN -10 FEB 06"/>
      <sheetName val="11FEB-10MAR 06"/>
      <sheetName val="11MAR-10APR"/>
      <sheetName val="11 april-10 may"/>
      <sheetName val="11may-10june"/>
      <sheetName val="11june-10july"/>
      <sheetName val="11july-10aug"/>
      <sheetName val="11 AUG- 10 SEPT."/>
      <sheetName val="11SEP-10 OCT "/>
      <sheetName val="11 OCTOBER-10 NOV"/>
      <sheetName val="11NOV-10DEC"/>
      <sheetName val="11DEC06-10JAN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uter"/>
      <sheetName val="Manual"/>
      <sheetName val="SUMMARY"/>
      <sheetName val="SUMM-DISC"/>
    </sheetNames>
    <sheetDataSet>
      <sheetData sheetId="0" refreshError="1">
        <row r="6">
          <cell r="E6" t="str">
            <v>Voucher No.</v>
          </cell>
        </row>
        <row r="9">
          <cell r="C9" t="str">
            <v xml:space="preserve">Payable to:     </v>
          </cell>
          <cell r="D9" t="str">
            <v>CONPALE  C.C.</v>
          </cell>
        </row>
        <row r="10">
          <cell r="D10" t="str">
            <v>P.O. BOX  41165</v>
          </cell>
        </row>
        <row r="11">
          <cell r="D11" t="str">
            <v>ROSBURGH  4072</v>
          </cell>
        </row>
        <row r="14">
          <cell r="F14" t="str">
            <v>R/c</v>
          </cell>
        </row>
        <row r="16">
          <cell r="F16">
            <v>45546</v>
          </cell>
        </row>
        <row r="17">
          <cell r="F17" t="str">
            <v xml:space="preserve"> </v>
          </cell>
        </row>
        <row r="18">
          <cell r="F18" t="str">
            <v xml:space="preserve"> </v>
          </cell>
        </row>
        <row r="19">
          <cell r="F19" t="str">
            <v xml:space="preserve"> </v>
          </cell>
        </row>
        <row r="20">
          <cell r="F20" t="str">
            <v xml:space="preserve"> </v>
          </cell>
        </row>
        <row r="25">
          <cell r="F25">
            <v>6376.44</v>
          </cell>
        </row>
        <row r="26">
          <cell r="F26">
            <v>51922.44</v>
          </cell>
        </row>
        <row r="28">
          <cell r="D28" t="str">
            <v>KD  774</v>
          </cell>
        </row>
        <row r="29">
          <cell r="D29" t="str">
            <v>P  94</v>
          </cell>
        </row>
        <row r="30">
          <cell r="E30" t="str">
            <v>Segment Head / Project Leader</v>
          </cell>
        </row>
        <row r="33">
          <cell r="C33" t="str">
            <v>CERTIFIED THAT THE AMOUNT OF  Fifty One Thousand Nine Hundred and Twenty Two  Rand and Forty Four Cents IS CORRECT AND DUE FOR PAYMENT</v>
          </cell>
        </row>
        <row r="37">
          <cell r="E37" t="str">
            <v>L Loots</v>
          </cell>
        </row>
        <row r="38">
          <cell r="C38" t="str">
            <v>APPROVED:</v>
          </cell>
          <cell r="E38" t="str">
            <v>Compiled (Name and signature)</v>
          </cell>
        </row>
        <row r="41">
          <cell r="C41" t="str">
            <v>(Authorised Signatory)</v>
          </cell>
          <cell r="E41" t="str">
            <v>Reference</v>
          </cell>
        </row>
        <row r="43">
          <cell r="C43">
            <v>38582</v>
          </cell>
          <cell r="E43" t="str">
            <v>(031) 361-4825</v>
          </cell>
          <cell r="F43" t="str">
            <v>(031) 361-5379</v>
          </cell>
        </row>
        <row r="44">
          <cell r="C44" t="str">
            <v>Date</v>
          </cell>
          <cell r="E44" t="str">
            <v>Telephone No.</v>
          </cell>
          <cell r="F44" t="str">
            <v>Fax No.</v>
          </cell>
        </row>
      </sheetData>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_Unit 1 Summary"/>
      <sheetName val="Re"/>
      <sheetName val="Dx"/>
      <sheetName val="C"/>
      <sheetName val="Qm"/>
      <sheetName val="Variation Proposal"/>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S Report"/>
      <sheetName val="Letter"/>
      <sheetName val="Sec 01 - Maint"/>
      <sheetName val="Sec 02 - Outage"/>
      <sheetName val="Final Summary"/>
      <sheetName val="Escaltn"/>
      <sheetName val="Outage Spending "/>
      <sheetName val="Maintenance. Spending"/>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AIRCON"/>
      <sheetName val="BOILER"/>
      <sheetName val="CIVIL"/>
      <sheetName val="CPLNT"/>
      <sheetName val="RAIL"/>
      <sheetName val="TURBINE"/>
      <sheetName val="Definition"/>
      <sheetName val="Calc"/>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WAY TRACK INGENEERING WORKS"/>
      <sheetName val="Validation"/>
    </sheetNames>
    <sheetDataSet>
      <sheetData sheetId="0"/>
      <sheetData sheetId="1">
        <row r="2955">
          <cell r="B2955" t="str">
            <v xml:space="preserve">2.8 / 18.1 – Employed </v>
          </cell>
        </row>
        <row r="2956">
          <cell r="B2956" t="str">
            <v>4.1/ 18.2 – Unemployed</v>
          </cell>
        </row>
        <row r="2957">
          <cell r="B2957" t="str">
            <v>UNDER 35 YEARS OF AGE</v>
          </cell>
        </row>
        <row r="2958">
          <cell r="B2958" t="str">
            <v>35 OR OLDER</v>
          </cell>
        </row>
        <row r="2959">
          <cell r="B2959" t="str">
            <v>N    None</v>
          </cell>
        </row>
        <row r="2960">
          <cell r="B2960" t="str">
            <v>01  Sight (even with glasses)</v>
          </cell>
        </row>
        <row r="2961">
          <cell r="B2961" t="str">
            <v>02  Hearing (even with a hearing aid)</v>
          </cell>
        </row>
        <row r="2962">
          <cell r="B2962" t="str">
            <v>03  Communication (talking, listening)</v>
          </cell>
        </row>
        <row r="2963">
          <cell r="B2963" t="str">
            <v>04  Physical (moving, standing, grasping)</v>
          </cell>
        </row>
        <row r="2964">
          <cell r="B2964" t="str">
            <v>05  Intellectual (difficulties in learning); retardation</v>
          </cell>
        </row>
        <row r="2965">
          <cell r="B2965" t="str">
            <v>06  Emotional (behavioural or psychological</v>
          </cell>
        </row>
        <row r="2966">
          <cell r="B2966" t="str">
            <v>07  Multiple</v>
          </cell>
        </row>
        <row r="2967">
          <cell r="B2967" t="str">
            <v>09  Disabled but unspecified</v>
          </cell>
        </row>
        <row r="2968">
          <cell r="B2968" t="str">
            <v>U    Unknown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Detail"/>
      <sheetName val="1999 PLAN"/>
      <sheetName val="Turbine Tender 3 Unit base (2)"/>
      <sheetName val="CPA Formulae"/>
      <sheetName val="Qm"/>
      <sheetName val="FLOW_3.XLS"/>
      <sheetName val="C"/>
      <sheetName val="1999_PLAN"/>
      <sheetName val="Turbine_Tender_3_Unit_base_(2)"/>
      <sheetName val="CPA_Formulae"/>
      <sheetName val="FLOW_3_XLS"/>
      <sheetName val="Econ_monthly_"/>
      <sheetName val="Rates"/>
      <sheetName val="Cu drop list"/>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Turbine Tender 3 Unit base (2)"/>
      <sheetName val="CPA Formulae"/>
      <sheetName val="Detail"/>
      <sheetName val="IM Project n"/>
      <sheetName val="Statistics"/>
      <sheetName val="SUMREP"/>
      <sheetName val="1"/>
      <sheetName val="2"/>
      <sheetName val="3"/>
      <sheetName val="4"/>
      <sheetName val="5"/>
      <sheetName val="6"/>
      <sheetName val="7"/>
      <sheetName val="8"/>
      <sheetName val="9"/>
      <sheetName val="Qm"/>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Cost Report"/>
      <sheetName val="FRI"/>
      <sheetName val="AT COMPLETION"/>
      <sheetName val="Summary_BOQ"/>
      <sheetName val="Unit_1"/>
      <sheetName val="Unit_2"/>
      <sheetName val="Unit_3"/>
      <sheetName val="Unit_4"/>
      <sheetName val="Unit_5"/>
      <sheetName val="Unit_6"/>
      <sheetName val="Common_Plant"/>
      <sheetName val="P_&amp;_G_"/>
      <sheetName val="BOQ_Categories"/>
      <sheetName val="Schedule_A"/>
      <sheetName val="Evaluation_Summary"/>
      <sheetName val="1"/>
      <sheetName val="2"/>
      <sheetName val="3"/>
      <sheetName val="4"/>
      <sheetName val="5"/>
      <sheetName val="6"/>
      <sheetName val="7"/>
      <sheetName val="8"/>
      <sheetName val="9"/>
      <sheetName val="10"/>
      <sheetName val="Ein"/>
      <sheetName val="E"/>
      <sheetName val="M"/>
      <sheetName val="S"/>
    </sheetNames>
    <sheetDataSet>
      <sheetData sheetId="0" refreshError="1"/>
      <sheetData sheetId="1"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73">
          <cell r="K173">
            <v>0</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2342829.3389559449</v>
          </cell>
          <cell r="O481">
            <v>861762.02339729259</v>
          </cell>
        </row>
        <row r="483">
          <cell r="K483">
            <v>7565925.7127209809</v>
          </cell>
          <cell r="O483">
            <v>2135807.98647867</v>
          </cell>
        </row>
        <row r="485">
          <cell r="O485">
            <v>590909.09090909094</v>
          </cell>
        </row>
        <row r="487">
          <cell r="K487">
            <v>25542.045454545456</v>
          </cell>
          <cell r="O487">
            <v>9496.5909090909099</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7">
          <cell r="K517">
            <v>30082.23</v>
          </cell>
          <cell r="L517">
            <v>1556.76</v>
          </cell>
        </row>
        <row r="518">
          <cell r="P518">
            <v>96.590909090909093</v>
          </cell>
        </row>
        <row r="519">
          <cell r="K519">
            <v>4669.37</v>
          </cell>
          <cell r="L519">
            <v>241.64</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12481.977272727272</v>
          </cell>
          <cell r="O738">
            <v>1891.2386363636363</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12852.75</v>
          </cell>
          <cell r="O742">
            <v>2008.7727272727273</v>
          </cell>
          <cell r="P742">
            <v>96.590909090909093</v>
          </cell>
        </row>
        <row r="743">
          <cell r="K743">
            <v>0</v>
          </cell>
          <cell r="O743">
            <v>0</v>
          </cell>
        </row>
        <row r="744">
          <cell r="K744">
            <v>13351.056818181818</v>
          </cell>
          <cell r="O744">
            <v>2481.431818181818</v>
          </cell>
          <cell r="P744">
            <v>96.590909090909093</v>
          </cell>
        </row>
        <row r="746">
          <cell r="K746">
            <v>12559.636363636364</v>
          </cell>
          <cell r="O746">
            <v>2103.409090909091</v>
          </cell>
          <cell r="P746">
            <v>96.590909090909093</v>
          </cell>
        </row>
        <row r="747">
          <cell r="K747">
            <v>0</v>
          </cell>
          <cell r="O747">
            <v>0</v>
          </cell>
        </row>
        <row r="748">
          <cell r="K748">
            <v>13187.193181818182</v>
          </cell>
          <cell r="O748">
            <v>2441.6590909090905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2161.2727272727275</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49">
          <cell r="K849">
            <v>794.93</v>
          </cell>
        </row>
        <row r="850">
          <cell r="O850">
            <v>429.05</v>
          </cell>
          <cell r="P850">
            <v>96.59</v>
          </cell>
        </row>
        <row r="851">
          <cell r="K851">
            <v>339.24</v>
          </cell>
        </row>
        <row r="880">
          <cell r="J880">
            <v>36536.42</v>
          </cell>
        </row>
        <row r="882">
          <cell r="J882">
            <v>80380.12</v>
          </cell>
        </row>
        <row r="884">
          <cell r="J884">
            <v>58458.27</v>
          </cell>
        </row>
        <row r="886">
          <cell r="J886">
            <v>73072.539999999994</v>
          </cell>
        </row>
      </sheetData>
      <sheetData sheetId="2"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2758931.982919245</v>
          </cell>
          <cell r="O481">
            <v>829353.37240491749</v>
          </cell>
        </row>
        <row r="483">
          <cell r="K483">
            <v>7565925.7127209809</v>
          </cell>
          <cell r="O483">
            <v>2135807.98647867</v>
          </cell>
        </row>
        <row r="485">
          <cell r="O485">
            <v>590909.09090909094</v>
          </cell>
        </row>
        <row r="487">
          <cell r="K487">
            <v>20837.5</v>
          </cell>
          <cell r="O487">
            <v>6625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3"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2752039.65181782</v>
          </cell>
          <cell r="O481">
            <v>828943.86264243745</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4"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2740322.5822033952</v>
          </cell>
          <cell r="O481">
            <v>827338.91361329251</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2865.8859090909091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5"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2667146.9070139951</v>
          </cell>
          <cell r="O481">
            <v>812719.81359623256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396.34</v>
          </cell>
        </row>
        <row r="535">
          <cell r="K535">
            <v>0</v>
          </cell>
          <cell r="O535">
            <v>0</v>
          </cell>
        </row>
        <row r="536">
          <cell r="K536">
            <v>4089.4772727272725</v>
          </cell>
          <cell r="O536">
            <v>0</v>
          </cell>
          <cell r="P536">
            <v>395.34</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6"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2683432.2971309703</v>
          </cell>
          <cell r="O481">
            <v>814644.56166486756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4082.7672727272698</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4365.6400000000003</v>
          </cell>
          <cell r="L685">
            <v>225.92</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7"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3">
          <cell r="K483">
            <v>7565925.7127209809</v>
          </cell>
          <cell r="O483">
            <v>2135807.98647867</v>
          </cell>
        </row>
        <row r="485">
          <cell r="O485">
            <v>590909.09090909094</v>
          </cell>
        </row>
        <row r="487">
          <cell r="K487">
            <v>141537.5</v>
          </cell>
          <cell r="O487">
            <v>82387.5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4303.7</v>
          </cell>
          <cell r="L685">
            <v>222.71</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3622.38</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5">
          <cell r="K745">
            <v>147.97</v>
          </cell>
          <cell r="L745">
            <v>7.4</v>
          </cell>
          <cell r="M745">
            <v>22.2</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2158.0231818181819</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80.05</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972.47318181818173</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80">
          <cell r="J880">
            <v>36536.42</v>
          </cell>
        </row>
        <row r="882">
          <cell r="J882">
            <v>80380.12</v>
          </cell>
        </row>
        <row r="884">
          <cell r="J884">
            <v>58458.27</v>
          </cell>
        </row>
        <row r="886">
          <cell r="J886">
            <v>73072.539999999994</v>
          </cell>
        </row>
      </sheetData>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aults"/>
      <sheetName val="2.2"/>
      <sheetName val="3.2"/>
      <sheetName val="4"/>
      <sheetName val="5"/>
      <sheetName val="6"/>
      <sheetName val="7"/>
      <sheetName val="11"/>
      <sheetName val="2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IM Project n"/>
      <sheetName val="Detail"/>
      <sheetName val="Cost Report-B&amp;V Det"/>
      <sheetName val="Unit 1"/>
      <sheetName val="Unit 5"/>
      <sheetName val="Unit 6"/>
      <sheetName val="Common Plant"/>
      <sheetName val="Unit 2"/>
      <sheetName val="Unit 3"/>
      <sheetName val="Unit 4"/>
      <sheetName val="QS Info"/>
      <sheetName val="SUMMARY"/>
      <sheetName val="GPP_Inp"/>
      <sheetName val="Index"/>
      <sheetName val="&lt;---CInp"/>
      <sheetName val="CInp---&gt;"/>
      <sheetName val="Tech_Inp"/>
      <sheetName val="Cost Report"/>
      <sheetName val="Cost_Report-B&amp;V_Det"/>
      <sheetName val="Cost_Report"/>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U6"/>
      <sheetName val="HR _ RESOURCING INPUT"/>
      <sheetName val="Claims List"/>
      <sheetName val="VALIDATION LIST DATA"/>
      <sheetName val="MySheet"/>
      <sheetName val="Definition1"/>
      <sheetName val="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AA3AC-3D89-4D34-B159-F5E830537F73}">
  <dimension ref="A1:J48"/>
  <sheetViews>
    <sheetView view="pageBreakPreview" topLeftCell="A14" zoomScaleNormal="100" zoomScaleSheetLayoutView="100" workbookViewId="0">
      <selection activeCell="M34" sqref="M34"/>
    </sheetView>
  </sheetViews>
  <sheetFormatPr defaultRowHeight="12.5" x14ac:dyDescent="0.25"/>
  <cols>
    <col min="1" max="1" width="4.19921875" style="1" customWidth="1"/>
    <col min="2" max="2" width="16.5" style="1" customWidth="1"/>
    <col min="3" max="3" width="14" style="1" customWidth="1"/>
    <col min="4" max="4" width="9.296875" style="1"/>
    <col min="5" max="5" width="17.69921875" style="1" customWidth="1"/>
    <col min="6" max="6" width="7.59765625" style="50" customWidth="1"/>
    <col min="7" max="7" width="9.5" style="1" customWidth="1"/>
    <col min="8" max="9" width="9.296875" style="1"/>
    <col min="10" max="10" width="17.19921875" style="1" customWidth="1"/>
    <col min="11" max="12" width="9.296875" style="1"/>
    <col min="13" max="13" width="6.796875" style="1" customWidth="1"/>
    <col min="14" max="268" width="9.296875" style="1"/>
    <col min="269" max="269" width="6.796875" style="1" customWidth="1"/>
    <col min="270" max="524" width="9.296875" style="1"/>
    <col min="525" max="525" width="6.796875" style="1" customWidth="1"/>
    <col min="526" max="780" width="9.296875" style="1"/>
    <col min="781" max="781" width="6.796875" style="1" customWidth="1"/>
    <col min="782" max="1036" width="9.296875" style="1"/>
    <col min="1037" max="1037" width="6.796875" style="1" customWidth="1"/>
    <col min="1038" max="1292" width="9.296875" style="1"/>
    <col min="1293" max="1293" width="6.796875" style="1" customWidth="1"/>
    <col min="1294" max="1548" width="9.296875" style="1"/>
    <col min="1549" max="1549" width="6.796875" style="1" customWidth="1"/>
    <col min="1550" max="1804" width="9.296875" style="1"/>
    <col min="1805" max="1805" width="6.796875" style="1" customWidth="1"/>
    <col min="1806" max="2060" width="9.296875" style="1"/>
    <col min="2061" max="2061" width="6.796875" style="1" customWidth="1"/>
    <col min="2062" max="2316" width="9.296875" style="1"/>
    <col min="2317" max="2317" width="6.796875" style="1" customWidth="1"/>
    <col min="2318" max="2572" width="9.296875" style="1"/>
    <col min="2573" max="2573" width="6.796875" style="1" customWidth="1"/>
    <col min="2574" max="2828" width="9.296875" style="1"/>
    <col min="2829" max="2829" width="6.796875" style="1" customWidth="1"/>
    <col min="2830" max="3084" width="9.296875" style="1"/>
    <col min="3085" max="3085" width="6.796875" style="1" customWidth="1"/>
    <col min="3086" max="3340" width="9.296875" style="1"/>
    <col min="3341" max="3341" width="6.796875" style="1" customWidth="1"/>
    <col min="3342" max="3596" width="9.296875" style="1"/>
    <col min="3597" max="3597" width="6.796875" style="1" customWidth="1"/>
    <col min="3598" max="3852" width="9.296875" style="1"/>
    <col min="3853" max="3853" width="6.796875" style="1" customWidth="1"/>
    <col min="3854" max="4108" width="9.296875" style="1"/>
    <col min="4109" max="4109" width="6.796875" style="1" customWidth="1"/>
    <col min="4110" max="4364" width="9.296875" style="1"/>
    <col min="4365" max="4365" width="6.796875" style="1" customWidth="1"/>
    <col min="4366" max="4620" width="9.296875" style="1"/>
    <col min="4621" max="4621" width="6.796875" style="1" customWidth="1"/>
    <col min="4622" max="4876" width="9.296875" style="1"/>
    <col min="4877" max="4877" width="6.796875" style="1" customWidth="1"/>
    <col min="4878" max="5132" width="9.296875" style="1"/>
    <col min="5133" max="5133" width="6.796875" style="1" customWidth="1"/>
    <col min="5134" max="5388" width="9.296875" style="1"/>
    <col min="5389" max="5389" width="6.796875" style="1" customWidth="1"/>
    <col min="5390" max="5644" width="9.296875" style="1"/>
    <col min="5645" max="5645" width="6.796875" style="1" customWidth="1"/>
    <col min="5646" max="5900" width="9.296875" style="1"/>
    <col min="5901" max="5901" width="6.796875" style="1" customWidth="1"/>
    <col min="5902" max="6156" width="9.296875" style="1"/>
    <col min="6157" max="6157" width="6.796875" style="1" customWidth="1"/>
    <col min="6158" max="6412" width="9.296875" style="1"/>
    <col min="6413" max="6413" width="6.796875" style="1" customWidth="1"/>
    <col min="6414" max="6668" width="9.296875" style="1"/>
    <col min="6669" max="6669" width="6.796875" style="1" customWidth="1"/>
    <col min="6670" max="6924" width="9.296875" style="1"/>
    <col min="6925" max="6925" width="6.796875" style="1" customWidth="1"/>
    <col min="6926" max="7180" width="9.296875" style="1"/>
    <col min="7181" max="7181" width="6.796875" style="1" customWidth="1"/>
    <col min="7182" max="7436" width="9.296875" style="1"/>
    <col min="7437" max="7437" width="6.796875" style="1" customWidth="1"/>
    <col min="7438" max="7692" width="9.296875" style="1"/>
    <col min="7693" max="7693" width="6.796875" style="1" customWidth="1"/>
    <col min="7694" max="7948" width="9.296875" style="1"/>
    <col min="7949" max="7949" width="6.796875" style="1" customWidth="1"/>
    <col min="7950" max="8204" width="9.296875" style="1"/>
    <col min="8205" max="8205" width="6.796875" style="1" customWidth="1"/>
    <col min="8206" max="8460" width="9.296875" style="1"/>
    <col min="8461" max="8461" width="6.796875" style="1" customWidth="1"/>
    <col min="8462" max="8716" width="9.296875" style="1"/>
    <col min="8717" max="8717" width="6.796875" style="1" customWidth="1"/>
    <col min="8718" max="8972" width="9.296875" style="1"/>
    <col min="8973" max="8973" width="6.796875" style="1" customWidth="1"/>
    <col min="8974" max="9228" width="9.296875" style="1"/>
    <col min="9229" max="9229" width="6.796875" style="1" customWidth="1"/>
    <col min="9230" max="9484" width="9.296875" style="1"/>
    <col min="9485" max="9485" width="6.796875" style="1" customWidth="1"/>
    <col min="9486" max="9740" width="9.296875" style="1"/>
    <col min="9741" max="9741" width="6.796875" style="1" customWidth="1"/>
    <col min="9742" max="9996" width="9.296875" style="1"/>
    <col min="9997" max="9997" width="6.796875" style="1" customWidth="1"/>
    <col min="9998" max="10252" width="9.296875" style="1"/>
    <col min="10253" max="10253" width="6.796875" style="1" customWidth="1"/>
    <col min="10254" max="10508" width="9.296875" style="1"/>
    <col min="10509" max="10509" width="6.796875" style="1" customWidth="1"/>
    <col min="10510" max="10764" width="9.296875" style="1"/>
    <col min="10765" max="10765" width="6.796875" style="1" customWidth="1"/>
    <col min="10766" max="11020" width="9.296875" style="1"/>
    <col min="11021" max="11021" width="6.796875" style="1" customWidth="1"/>
    <col min="11022" max="11276" width="9.296875" style="1"/>
    <col min="11277" max="11277" width="6.796875" style="1" customWidth="1"/>
    <col min="11278" max="11532" width="9.296875" style="1"/>
    <col min="11533" max="11533" width="6.796875" style="1" customWidth="1"/>
    <col min="11534" max="11788" width="9.296875" style="1"/>
    <col min="11789" max="11789" width="6.796875" style="1" customWidth="1"/>
    <col min="11790" max="12044" width="9.296875" style="1"/>
    <col min="12045" max="12045" width="6.796875" style="1" customWidth="1"/>
    <col min="12046" max="12300" width="9.296875" style="1"/>
    <col min="12301" max="12301" width="6.796875" style="1" customWidth="1"/>
    <col min="12302" max="12556" width="9.296875" style="1"/>
    <col min="12557" max="12557" width="6.796875" style="1" customWidth="1"/>
    <col min="12558" max="12812" width="9.296875" style="1"/>
    <col min="12813" max="12813" width="6.796875" style="1" customWidth="1"/>
    <col min="12814" max="13068" width="9.296875" style="1"/>
    <col min="13069" max="13069" width="6.796875" style="1" customWidth="1"/>
    <col min="13070" max="13324" width="9.296875" style="1"/>
    <col min="13325" max="13325" width="6.796875" style="1" customWidth="1"/>
    <col min="13326" max="13580" width="9.296875" style="1"/>
    <col min="13581" max="13581" width="6.796875" style="1" customWidth="1"/>
    <col min="13582" max="13836" width="9.296875" style="1"/>
    <col min="13837" max="13837" width="6.796875" style="1" customWidth="1"/>
    <col min="13838" max="14092" width="9.296875" style="1"/>
    <col min="14093" max="14093" width="6.796875" style="1" customWidth="1"/>
    <col min="14094" max="14348" width="9.296875" style="1"/>
    <col min="14349" max="14349" width="6.796875" style="1" customWidth="1"/>
    <col min="14350" max="14604" width="9.296875" style="1"/>
    <col min="14605" max="14605" width="6.796875" style="1" customWidth="1"/>
    <col min="14606" max="14860" width="9.296875" style="1"/>
    <col min="14861" max="14861" width="6.796875" style="1" customWidth="1"/>
    <col min="14862" max="15116" width="9.296875" style="1"/>
    <col min="15117" max="15117" width="6.796875" style="1" customWidth="1"/>
    <col min="15118" max="15372" width="9.296875" style="1"/>
    <col min="15373" max="15373" width="6.796875" style="1" customWidth="1"/>
    <col min="15374" max="15628" width="9.296875" style="1"/>
    <col min="15629" max="15629" width="6.796875" style="1" customWidth="1"/>
    <col min="15630" max="15884" width="9.296875" style="1"/>
    <col min="15885" max="15885" width="6.796875" style="1" customWidth="1"/>
    <col min="15886" max="16140" width="9.296875" style="1"/>
    <col min="16141" max="16141" width="6.796875" style="1" customWidth="1"/>
    <col min="16142" max="16384" width="9.296875" style="1"/>
  </cols>
  <sheetData>
    <row r="1" spans="1:10" ht="13" x14ac:dyDescent="0.25">
      <c r="A1" s="3" t="s">
        <v>3</v>
      </c>
    </row>
    <row r="2" spans="1:10" ht="13" x14ac:dyDescent="0.25">
      <c r="A2" s="4"/>
    </row>
    <row r="3" spans="1:10" ht="13" x14ac:dyDescent="0.25">
      <c r="A3" s="4"/>
    </row>
    <row r="4" spans="1:10" ht="13" x14ac:dyDescent="0.25">
      <c r="A4" s="4"/>
    </row>
    <row r="5" spans="1:10" ht="13" x14ac:dyDescent="0.25">
      <c r="A5" s="4"/>
    </row>
    <row r="6" spans="1:10" ht="13" x14ac:dyDescent="0.25">
      <c r="A6" s="4"/>
    </row>
    <row r="7" spans="1:10" ht="13" x14ac:dyDescent="0.25">
      <c r="A7" s="4"/>
    </row>
    <row r="8" spans="1:10" ht="13" x14ac:dyDescent="0.25">
      <c r="A8" s="5"/>
    </row>
    <row r="9" spans="1:10" ht="20" x14ac:dyDescent="0.4">
      <c r="H9" s="6" t="s">
        <v>3</v>
      </c>
    </row>
    <row r="10" spans="1:10" ht="31.5" customHeight="1" x14ac:dyDescent="0.6">
      <c r="A10" s="55" t="s">
        <v>6</v>
      </c>
      <c r="B10" s="55"/>
      <c r="C10" s="55"/>
      <c r="D10" s="55"/>
      <c r="E10" s="55"/>
      <c r="F10" s="55"/>
      <c r="G10" s="55"/>
      <c r="H10" s="55"/>
      <c r="I10" s="55"/>
      <c r="J10" s="55"/>
    </row>
    <row r="11" spans="1:10" ht="20" x14ac:dyDescent="0.25">
      <c r="A11" s="7" t="s">
        <v>7</v>
      </c>
    </row>
    <row r="12" spans="1:10" ht="20.25" customHeight="1" x14ac:dyDescent="0.5">
      <c r="A12" s="56">
        <v>2025</v>
      </c>
      <c r="B12" s="56"/>
      <c r="C12" s="56"/>
      <c r="D12" s="56"/>
      <c r="E12" s="56"/>
      <c r="F12" s="56"/>
      <c r="G12" s="56"/>
      <c r="H12" s="56"/>
      <c r="I12" s="56"/>
      <c r="J12" s="56"/>
    </row>
    <row r="13" spans="1:10" ht="27.5" x14ac:dyDescent="0.25">
      <c r="A13" s="8"/>
      <c r="B13" s="57" t="s">
        <v>75</v>
      </c>
      <c r="C13" s="57"/>
      <c r="D13" s="57"/>
      <c r="E13" s="57"/>
      <c r="F13" s="57"/>
      <c r="G13" s="57"/>
      <c r="H13" s="57"/>
      <c r="I13" s="57"/>
      <c r="J13" s="57"/>
    </row>
    <row r="14" spans="1:10" x14ac:dyDescent="0.25">
      <c r="A14" s="9"/>
      <c r="B14" s="57"/>
      <c r="C14" s="57"/>
      <c r="D14" s="57"/>
      <c r="E14" s="57"/>
      <c r="F14" s="57"/>
      <c r="G14" s="57"/>
      <c r="H14" s="57"/>
      <c r="I14" s="57"/>
      <c r="J14" s="57"/>
    </row>
    <row r="15" spans="1:10" ht="20" x14ac:dyDescent="0.25">
      <c r="A15" s="7"/>
      <c r="B15" s="57"/>
      <c r="C15" s="57"/>
      <c r="D15" s="57"/>
      <c r="E15" s="57"/>
      <c r="F15" s="57"/>
      <c r="G15" s="57"/>
      <c r="H15" s="57"/>
      <c r="I15" s="57"/>
      <c r="J15" s="57"/>
    </row>
    <row r="16" spans="1:10" ht="20" x14ac:dyDescent="0.25">
      <c r="A16" s="7"/>
      <c r="B16" s="57"/>
      <c r="C16" s="57"/>
      <c r="D16" s="57"/>
      <c r="E16" s="57"/>
      <c r="F16" s="57"/>
      <c r="G16" s="57"/>
      <c r="H16" s="57"/>
      <c r="I16" s="57"/>
      <c r="J16" s="57"/>
    </row>
    <row r="17" spans="1:10" ht="4.5" customHeight="1" x14ac:dyDescent="0.25">
      <c r="A17" s="7"/>
      <c r="B17" s="57"/>
      <c r="C17" s="57"/>
      <c r="D17" s="57"/>
      <c r="E17" s="57"/>
      <c r="F17" s="57"/>
      <c r="G17" s="57"/>
      <c r="H17" s="57"/>
      <c r="I17" s="57"/>
      <c r="J17" s="57"/>
    </row>
    <row r="18" spans="1:10" ht="27" hidden="1" customHeight="1" x14ac:dyDescent="0.25">
      <c r="A18" s="8"/>
      <c r="B18" s="57"/>
      <c r="C18" s="57"/>
      <c r="D18" s="57"/>
      <c r="E18" s="57"/>
      <c r="F18" s="57"/>
      <c r="G18" s="57"/>
      <c r="H18" s="57"/>
      <c r="I18" s="57"/>
      <c r="J18" s="57"/>
    </row>
    <row r="19" spans="1:10" ht="27.5" x14ac:dyDescent="0.25">
      <c r="A19" s="8"/>
      <c r="B19" s="57"/>
      <c r="C19" s="57"/>
      <c r="D19" s="57"/>
      <c r="E19" s="57"/>
      <c r="F19" s="57"/>
      <c r="G19" s="57"/>
      <c r="H19" s="57"/>
      <c r="I19" s="57"/>
      <c r="J19" s="57"/>
    </row>
    <row r="20" spans="1:10" ht="27.5" x14ac:dyDescent="0.25">
      <c r="A20" s="8"/>
      <c r="B20" s="57"/>
      <c r="C20" s="57"/>
      <c r="D20" s="57"/>
      <c r="E20" s="57"/>
      <c r="F20" s="57"/>
      <c r="G20" s="57"/>
      <c r="H20" s="57"/>
      <c r="I20" s="57"/>
      <c r="J20" s="57"/>
    </row>
    <row r="21" spans="1:10" ht="27.5" x14ac:dyDescent="0.25">
      <c r="A21" s="8"/>
      <c r="B21" s="57"/>
      <c r="C21" s="57"/>
      <c r="D21" s="57"/>
      <c r="E21" s="57"/>
      <c r="F21" s="57"/>
      <c r="G21" s="57"/>
      <c r="H21" s="57"/>
      <c r="I21" s="57"/>
      <c r="J21" s="57"/>
    </row>
    <row r="22" spans="1:10" ht="27.5" x14ac:dyDescent="0.25">
      <c r="A22" s="8"/>
      <c r="B22" s="57"/>
      <c r="C22" s="57"/>
      <c r="D22" s="57"/>
      <c r="E22" s="57"/>
      <c r="F22" s="57"/>
      <c r="G22" s="57"/>
      <c r="H22" s="57"/>
      <c r="I22" s="57"/>
      <c r="J22" s="57"/>
    </row>
    <row r="23" spans="1:10" ht="4" customHeight="1" x14ac:dyDescent="0.25">
      <c r="A23" s="8"/>
      <c r="B23" s="57"/>
      <c r="C23" s="57"/>
      <c r="D23" s="57"/>
      <c r="E23" s="57"/>
      <c r="F23" s="57"/>
      <c r="G23" s="57"/>
      <c r="H23" s="57"/>
      <c r="I23" s="57"/>
      <c r="J23" s="57"/>
    </row>
    <row r="24" spans="1:10" ht="16.5" hidden="1" customHeight="1" x14ac:dyDescent="0.25">
      <c r="A24" s="8"/>
      <c r="B24" s="57"/>
      <c r="C24" s="57"/>
      <c r="D24" s="57"/>
      <c r="E24" s="57"/>
      <c r="F24" s="57"/>
      <c r="G24" s="57"/>
      <c r="H24" s="57"/>
      <c r="I24" s="57"/>
      <c r="J24" s="57"/>
    </row>
    <row r="25" spans="1:10" ht="27.5" hidden="1" x14ac:dyDescent="0.25">
      <c r="A25" s="8"/>
      <c r="B25" s="57"/>
      <c r="C25" s="57"/>
      <c r="D25" s="57"/>
      <c r="E25" s="57"/>
      <c r="F25" s="57"/>
      <c r="G25" s="57"/>
      <c r="H25" s="57"/>
      <c r="I25" s="57"/>
      <c r="J25" s="57"/>
    </row>
    <row r="26" spans="1:10" ht="27.5" hidden="1" x14ac:dyDescent="0.25">
      <c r="A26" s="10"/>
      <c r="B26" s="57"/>
      <c r="C26" s="57"/>
      <c r="D26" s="57"/>
      <c r="E26" s="57"/>
      <c r="F26" s="57"/>
      <c r="G26" s="57"/>
      <c r="H26" s="57"/>
      <c r="I26" s="57"/>
      <c r="J26" s="57"/>
    </row>
    <row r="27" spans="1:10" ht="32.5" x14ac:dyDescent="0.25">
      <c r="A27" s="10"/>
      <c r="B27" s="2"/>
      <c r="C27" s="2"/>
      <c r="D27" s="2"/>
      <c r="E27" s="2"/>
      <c r="F27" s="2"/>
      <c r="G27" s="2"/>
      <c r="H27" s="2"/>
      <c r="I27" s="2"/>
      <c r="J27" s="2"/>
    </row>
    <row r="28" spans="1:10" ht="27" x14ac:dyDescent="0.25">
      <c r="A28" s="11"/>
    </row>
    <row r="29" spans="1:10" ht="30.5" x14ac:dyDescent="0.25">
      <c r="A29" s="12" t="s">
        <v>8</v>
      </c>
      <c r="F29" s="51" t="s">
        <v>0</v>
      </c>
      <c r="G29" s="58"/>
      <c r="H29" s="58"/>
      <c r="I29" s="58"/>
      <c r="J29" s="58"/>
    </row>
    <row r="30" spans="1:10" ht="30.5" x14ac:dyDescent="0.25">
      <c r="A30" s="12"/>
      <c r="F30" s="51"/>
      <c r="G30" s="13"/>
      <c r="H30" s="13"/>
      <c r="I30" s="13"/>
      <c r="J30" s="13"/>
    </row>
    <row r="31" spans="1:10" ht="30" x14ac:dyDescent="0.6">
      <c r="A31" s="11"/>
      <c r="F31" s="52"/>
      <c r="G31" s="14"/>
      <c r="H31" s="14"/>
      <c r="I31" s="14"/>
      <c r="J31" s="14"/>
    </row>
    <row r="32" spans="1:10" ht="30.5" x14ac:dyDescent="0.25">
      <c r="A32" s="12" t="s">
        <v>9</v>
      </c>
      <c r="F32" s="51" t="s">
        <v>0</v>
      </c>
      <c r="G32" s="58"/>
      <c r="H32" s="58"/>
      <c r="I32" s="58"/>
      <c r="J32" s="58"/>
    </row>
    <row r="33" spans="1:10" ht="30.5" x14ac:dyDescent="0.25">
      <c r="A33" s="12"/>
      <c r="F33" s="51"/>
      <c r="G33" s="13"/>
      <c r="H33" s="13"/>
      <c r="I33" s="13"/>
      <c r="J33" s="13"/>
    </row>
    <row r="34" spans="1:10" ht="30" x14ac:dyDescent="0.6">
      <c r="A34" s="11"/>
      <c r="F34" s="52"/>
      <c r="G34" s="14"/>
      <c r="H34" s="14"/>
      <c r="I34" s="14"/>
      <c r="J34" s="14"/>
    </row>
    <row r="35" spans="1:10" ht="30.5" x14ac:dyDescent="0.25">
      <c r="A35" s="12" t="s">
        <v>10</v>
      </c>
      <c r="F35" s="51" t="s">
        <v>0</v>
      </c>
      <c r="G35" s="59">
        <f>'Final Summary'!C14</f>
        <v>0</v>
      </c>
      <c r="H35" s="59"/>
      <c r="I35" s="59"/>
      <c r="J35" s="59"/>
    </row>
    <row r="36" spans="1:10" ht="30.5" x14ac:dyDescent="0.25">
      <c r="A36" s="12"/>
      <c r="F36" s="51"/>
      <c r="G36" s="53"/>
      <c r="H36" s="53"/>
      <c r="I36" s="53"/>
      <c r="J36" s="53"/>
    </row>
    <row r="37" spans="1:10" ht="30" x14ac:dyDescent="0.6">
      <c r="A37" s="11"/>
      <c r="F37" s="52"/>
      <c r="G37" s="54"/>
      <c r="H37" s="54"/>
      <c r="I37" s="54"/>
      <c r="J37" s="54"/>
    </row>
    <row r="38" spans="1:10" ht="27" customHeight="1" x14ac:dyDescent="0.25">
      <c r="A38" s="12" t="s">
        <v>11</v>
      </c>
      <c r="F38" s="51" t="s">
        <v>0</v>
      </c>
      <c r="G38" s="59">
        <f>'Final Summary'!C18</f>
        <v>0</v>
      </c>
      <c r="H38" s="59"/>
      <c r="I38" s="59"/>
      <c r="J38" s="59"/>
    </row>
    <row r="39" spans="1:10" ht="27" x14ac:dyDescent="0.25">
      <c r="A39" s="11"/>
    </row>
    <row r="40" spans="1:10" ht="13" x14ac:dyDescent="0.25">
      <c r="A40" s="15"/>
    </row>
    <row r="45" spans="1:10" ht="14.5" x14ac:dyDescent="0.35">
      <c r="C45" s="16" t="s">
        <v>3</v>
      </c>
    </row>
    <row r="48" spans="1:10" ht="14.5" x14ac:dyDescent="0.35">
      <c r="C48" s="16"/>
    </row>
  </sheetData>
  <sheetProtection algorithmName="SHA-512" hashValue="27Yen6fYhhOUK9q5RxXLeiyAueUbBU1SoFCRp8rWrkNitclQH6Y9Fg94EVasAO2jnHqCcLDW6YQbQ+AlvYtL4A==" saltValue="MY2ZXk+oUAGnvZ1ZVchqkg==" spinCount="100000" sheet="1" objects="1" scenarios="1"/>
  <mergeCells count="7">
    <mergeCell ref="G35:J35"/>
    <mergeCell ref="G38:J38"/>
    <mergeCell ref="A10:J10"/>
    <mergeCell ref="A12:J12"/>
    <mergeCell ref="B13:J26"/>
    <mergeCell ref="G29:J29"/>
    <mergeCell ref="G32:J32"/>
  </mergeCells>
  <pageMargins left="0.7" right="0.7" top="0.75" bottom="0.75" header="0.3" footer="0.3"/>
  <pageSetup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7A37E-1471-444C-B13F-B637BF08AA34}">
  <dimension ref="A1:S20"/>
  <sheetViews>
    <sheetView tabSelected="1" view="pageBreakPreview" zoomScale="60" zoomScaleNormal="100" workbookViewId="0">
      <selection activeCell="O16" sqref="O16"/>
    </sheetView>
  </sheetViews>
  <sheetFormatPr defaultColWidth="10.69921875" defaultRowHeight="14.5" x14ac:dyDescent="0.35"/>
  <cols>
    <col min="1" max="7" width="10.69921875" style="17"/>
    <col min="8" max="8" width="4.69921875" style="17" customWidth="1"/>
    <col min="9" max="9" width="17.19921875" style="17" customWidth="1"/>
    <col min="10" max="16384" width="10.69921875" style="17"/>
  </cols>
  <sheetData>
    <row r="1" spans="1:19" s="18" customFormat="1" ht="61.5" customHeight="1" x14ac:dyDescent="0.3">
      <c r="A1" s="60" t="str">
        <f>Cover!B13</f>
        <v xml:space="preserve">THE  PROVISION OF TURBINE WELDING AND MAINTENANCE SERVICE CONTRACT ON AS AND WHEN REQUIRED BASIS FOR A PERIOD OF 60 MONTHS AT CAMDEN POWER STATION  - BILLS OF QUANTITIES </v>
      </c>
      <c r="B1" s="60"/>
      <c r="C1" s="60"/>
      <c r="D1" s="60"/>
      <c r="E1" s="60"/>
      <c r="F1" s="60"/>
      <c r="G1" s="60"/>
      <c r="H1" s="60"/>
      <c r="I1" s="60"/>
    </row>
    <row r="2" spans="1:19" ht="29.25" customHeight="1" x14ac:dyDescent="0.35">
      <c r="A2" s="19"/>
      <c r="B2" s="19"/>
      <c r="C2" s="19"/>
      <c r="D2" s="19"/>
      <c r="E2" s="19"/>
      <c r="F2" s="19"/>
      <c r="G2" s="19"/>
      <c r="H2" s="19"/>
      <c r="I2" s="19"/>
    </row>
    <row r="3" spans="1:19" ht="18" x14ac:dyDescent="0.4">
      <c r="A3" s="61" t="s">
        <v>12</v>
      </c>
      <c r="B3" s="61"/>
      <c r="C3" s="61"/>
      <c r="D3" s="61"/>
      <c r="E3" s="61"/>
      <c r="F3" s="61"/>
      <c r="G3" s="61"/>
      <c r="H3" s="61"/>
      <c r="I3" s="61"/>
    </row>
    <row r="4" spans="1:19" ht="26" x14ac:dyDescent="0.6">
      <c r="A4" s="20"/>
      <c r="B4" s="20"/>
      <c r="C4" s="20"/>
      <c r="D4" s="20"/>
      <c r="E4" s="20"/>
      <c r="F4" s="20"/>
      <c r="G4" s="20"/>
      <c r="H4" s="20"/>
      <c r="I4" s="20"/>
    </row>
    <row r="5" spans="1:19" ht="26" x14ac:dyDescent="0.6">
      <c r="A5" s="20"/>
      <c r="B5" s="21" t="s">
        <v>13</v>
      </c>
      <c r="C5" s="20"/>
      <c r="D5" s="20"/>
      <c r="E5" s="20"/>
      <c r="F5" s="20"/>
      <c r="G5" s="20"/>
      <c r="H5" s="20"/>
      <c r="I5" s="20"/>
    </row>
    <row r="6" spans="1:19" ht="26" x14ac:dyDescent="0.6">
      <c r="A6" s="20"/>
      <c r="B6" s="22"/>
      <c r="C6" s="20"/>
      <c r="D6" s="20"/>
      <c r="E6" s="20"/>
      <c r="F6" s="20"/>
      <c r="G6" s="20"/>
      <c r="H6" s="20"/>
      <c r="I6" s="20"/>
    </row>
    <row r="7" spans="1:19" ht="26" x14ac:dyDescent="0.6">
      <c r="A7" s="20"/>
      <c r="B7" s="23" t="s">
        <v>14</v>
      </c>
      <c r="C7" s="20"/>
      <c r="D7" s="24"/>
      <c r="E7" s="20"/>
      <c r="F7" s="20"/>
      <c r="G7" s="20"/>
      <c r="H7" s="24"/>
      <c r="I7" s="24"/>
    </row>
    <row r="8" spans="1:19" ht="26" x14ac:dyDescent="0.6">
      <c r="A8" s="20"/>
      <c r="B8" s="20"/>
      <c r="C8" s="20"/>
      <c r="D8" s="20"/>
      <c r="E8" s="20"/>
      <c r="F8" s="20"/>
      <c r="G8" s="20"/>
      <c r="H8" s="25"/>
      <c r="I8" s="25"/>
    </row>
    <row r="9" spans="1:19" ht="26" x14ac:dyDescent="0.6">
      <c r="A9" s="20"/>
      <c r="B9" s="21" t="s">
        <v>15</v>
      </c>
      <c r="C9" s="20"/>
      <c r="D9" s="20"/>
      <c r="E9" s="20"/>
      <c r="F9" s="20"/>
      <c r="G9" s="20"/>
      <c r="H9" s="25"/>
      <c r="I9" s="25"/>
    </row>
    <row r="10" spans="1:19" ht="26" x14ac:dyDescent="0.6">
      <c r="A10" s="20"/>
      <c r="B10" s="20"/>
      <c r="C10" s="20"/>
      <c r="D10" s="20"/>
      <c r="E10" s="20"/>
      <c r="F10" s="20"/>
      <c r="G10" s="20"/>
      <c r="H10" s="25"/>
      <c r="I10" s="25"/>
      <c r="S10" s="26"/>
    </row>
    <row r="11" spans="1:19" ht="26" x14ac:dyDescent="0.6">
      <c r="A11" s="20"/>
      <c r="B11" s="23" t="s">
        <v>16</v>
      </c>
      <c r="C11" s="24"/>
      <c r="D11" s="23" t="s">
        <v>266</v>
      </c>
      <c r="E11" s="20"/>
      <c r="F11" s="20"/>
      <c r="G11" s="20"/>
      <c r="H11" s="27"/>
      <c r="I11" s="27"/>
    </row>
    <row r="12" spans="1:19" ht="26" x14ac:dyDescent="0.6">
      <c r="A12" s="20"/>
      <c r="B12" s="24"/>
      <c r="C12" s="24"/>
      <c r="D12" s="20"/>
      <c r="E12" s="20"/>
      <c r="F12" s="20"/>
      <c r="G12" s="20"/>
      <c r="H12" s="25"/>
      <c r="I12" s="25"/>
    </row>
    <row r="13" spans="1:19" ht="26" x14ac:dyDescent="0.6">
      <c r="A13" s="20"/>
      <c r="B13" s="23" t="s">
        <v>17</v>
      </c>
      <c r="C13" s="24"/>
      <c r="D13" s="23" t="s">
        <v>267</v>
      </c>
      <c r="E13" s="20"/>
      <c r="F13" s="20"/>
      <c r="G13" s="20"/>
      <c r="H13" s="27"/>
      <c r="I13" s="27"/>
    </row>
    <row r="14" spans="1:19" ht="26" x14ac:dyDescent="0.6">
      <c r="A14" s="20"/>
      <c r="B14" s="24"/>
      <c r="C14" s="24"/>
      <c r="D14" s="20"/>
      <c r="E14" s="20"/>
      <c r="F14" s="20"/>
      <c r="G14" s="20"/>
      <c r="H14" s="25"/>
      <c r="I14" s="25"/>
    </row>
    <row r="15" spans="1:19" ht="26" x14ac:dyDescent="0.6">
      <c r="A15" s="20"/>
      <c r="B15" s="23" t="s">
        <v>18</v>
      </c>
      <c r="C15" s="20"/>
      <c r="D15" s="20"/>
      <c r="E15" s="20"/>
      <c r="F15" s="20"/>
      <c r="G15" s="20"/>
      <c r="H15" s="20"/>
      <c r="I15" s="27" t="s">
        <v>3</v>
      </c>
    </row>
    <row r="16" spans="1:19" ht="26" x14ac:dyDescent="0.6">
      <c r="A16" s="20"/>
      <c r="B16" s="20"/>
      <c r="C16" s="20"/>
      <c r="D16" s="20"/>
      <c r="E16" s="20"/>
      <c r="F16" s="20"/>
      <c r="G16" s="20"/>
      <c r="H16" s="20"/>
      <c r="I16" s="20"/>
    </row>
    <row r="17" spans="1:9" ht="26" x14ac:dyDescent="0.6">
      <c r="A17" s="20"/>
      <c r="B17" s="20"/>
      <c r="C17" s="20"/>
      <c r="D17" s="20"/>
      <c r="E17" s="20"/>
      <c r="F17" s="20"/>
      <c r="G17" s="20"/>
      <c r="H17" s="20"/>
      <c r="I17" s="20"/>
    </row>
    <row r="18" spans="1:9" ht="26" x14ac:dyDescent="0.6">
      <c r="A18" s="20"/>
      <c r="B18" s="20"/>
      <c r="C18" s="20"/>
      <c r="D18" s="20"/>
      <c r="E18" s="20"/>
      <c r="F18" s="20"/>
      <c r="G18" s="20"/>
      <c r="H18" s="20"/>
      <c r="I18" s="20"/>
    </row>
    <row r="19" spans="1:9" ht="26" x14ac:dyDescent="0.6">
      <c r="A19" s="20"/>
      <c r="B19" s="20"/>
      <c r="C19" s="20"/>
      <c r="D19" s="20"/>
      <c r="E19" s="20"/>
      <c r="F19" s="20"/>
      <c r="G19" s="20"/>
      <c r="H19" s="20"/>
      <c r="I19" s="20"/>
    </row>
    <row r="20" spans="1:9" ht="26" x14ac:dyDescent="0.6">
      <c r="A20" s="20"/>
      <c r="B20" s="20"/>
      <c r="C20" s="20"/>
      <c r="D20" s="20"/>
      <c r="E20" s="20"/>
      <c r="F20" s="20"/>
      <c r="G20" s="20"/>
      <c r="H20" s="20"/>
      <c r="I20" s="20"/>
    </row>
  </sheetData>
  <mergeCells count="2">
    <mergeCell ref="A1:I1"/>
    <mergeCell ref="A3: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F15AB-940D-49EC-B3EE-6F9BECC729BC}">
  <sheetPr>
    <pageSetUpPr fitToPage="1"/>
  </sheetPr>
  <dimension ref="A1:G107"/>
  <sheetViews>
    <sheetView view="pageBreakPreview" topLeftCell="B80" zoomScale="90" zoomScaleNormal="100" zoomScaleSheetLayoutView="90" workbookViewId="0">
      <selection activeCell="D28" sqref="D28"/>
    </sheetView>
  </sheetViews>
  <sheetFormatPr defaultRowHeight="12.5" x14ac:dyDescent="0.25"/>
  <cols>
    <col min="1" max="1" width="4.5" style="28" hidden="1" customWidth="1"/>
    <col min="2" max="2" width="159.5" style="28" customWidth="1"/>
    <col min="3" max="3" width="13" style="28" customWidth="1"/>
    <col min="4" max="4" width="15.296875" style="28" customWidth="1"/>
    <col min="5" max="7" width="9.296875" style="28"/>
    <col min="8" max="8" width="91.19921875" style="28" customWidth="1"/>
    <col min="9" max="9" width="63.19921875" style="28" customWidth="1"/>
    <col min="10" max="257" width="9.296875" style="28"/>
    <col min="258" max="258" width="159.5" style="28" customWidth="1"/>
    <col min="259" max="259" width="86.296875" style="28" customWidth="1"/>
    <col min="260" max="260" width="34.796875" style="28" customWidth="1"/>
    <col min="261" max="263" width="9.296875" style="28"/>
    <col min="264" max="264" width="91.19921875" style="28" customWidth="1"/>
    <col min="265" max="265" width="63.19921875" style="28" customWidth="1"/>
    <col min="266" max="513" width="9.296875" style="28"/>
    <col min="514" max="514" width="159.5" style="28" customWidth="1"/>
    <col min="515" max="515" width="86.296875" style="28" customWidth="1"/>
    <col min="516" max="516" width="34.796875" style="28" customWidth="1"/>
    <col min="517" max="519" width="9.296875" style="28"/>
    <col min="520" max="520" width="91.19921875" style="28" customWidth="1"/>
    <col min="521" max="521" width="63.19921875" style="28" customWidth="1"/>
    <col min="522" max="769" width="9.296875" style="28"/>
    <col min="770" max="770" width="159.5" style="28" customWidth="1"/>
    <col min="771" max="771" width="86.296875" style="28" customWidth="1"/>
    <col min="772" max="772" width="34.796875" style="28" customWidth="1"/>
    <col min="773" max="775" width="9.296875" style="28"/>
    <col min="776" max="776" width="91.19921875" style="28" customWidth="1"/>
    <col min="777" max="777" width="63.19921875" style="28" customWidth="1"/>
    <col min="778" max="1025" width="9.296875" style="28"/>
    <col min="1026" max="1026" width="159.5" style="28" customWidth="1"/>
    <col min="1027" max="1027" width="86.296875" style="28" customWidth="1"/>
    <col min="1028" max="1028" width="34.796875" style="28" customWidth="1"/>
    <col min="1029" max="1031" width="9.296875" style="28"/>
    <col min="1032" max="1032" width="91.19921875" style="28" customWidth="1"/>
    <col min="1033" max="1033" width="63.19921875" style="28" customWidth="1"/>
    <col min="1034" max="1281" width="9.296875" style="28"/>
    <col min="1282" max="1282" width="159.5" style="28" customWidth="1"/>
    <col min="1283" max="1283" width="86.296875" style="28" customWidth="1"/>
    <col min="1284" max="1284" width="34.796875" style="28" customWidth="1"/>
    <col min="1285" max="1287" width="9.296875" style="28"/>
    <col min="1288" max="1288" width="91.19921875" style="28" customWidth="1"/>
    <col min="1289" max="1289" width="63.19921875" style="28" customWidth="1"/>
    <col min="1290" max="1537" width="9.296875" style="28"/>
    <col min="1538" max="1538" width="159.5" style="28" customWidth="1"/>
    <col min="1539" max="1539" width="86.296875" style="28" customWidth="1"/>
    <col min="1540" max="1540" width="34.796875" style="28" customWidth="1"/>
    <col min="1541" max="1543" width="9.296875" style="28"/>
    <col min="1544" max="1544" width="91.19921875" style="28" customWidth="1"/>
    <col min="1545" max="1545" width="63.19921875" style="28" customWidth="1"/>
    <col min="1546" max="1793" width="9.296875" style="28"/>
    <col min="1794" max="1794" width="159.5" style="28" customWidth="1"/>
    <col min="1795" max="1795" width="86.296875" style="28" customWidth="1"/>
    <col min="1796" max="1796" width="34.796875" style="28" customWidth="1"/>
    <col min="1797" max="1799" width="9.296875" style="28"/>
    <col min="1800" max="1800" width="91.19921875" style="28" customWidth="1"/>
    <col min="1801" max="1801" width="63.19921875" style="28" customWidth="1"/>
    <col min="1802" max="2049" width="9.296875" style="28"/>
    <col min="2050" max="2050" width="159.5" style="28" customWidth="1"/>
    <col min="2051" max="2051" width="86.296875" style="28" customWidth="1"/>
    <col min="2052" max="2052" width="34.796875" style="28" customWidth="1"/>
    <col min="2053" max="2055" width="9.296875" style="28"/>
    <col min="2056" max="2056" width="91.19921875" style="28" customWidth="1"/>
    <col min="2057" max="2057" width="63.19921875" style="28" customWidth="1"/>
    <col min="2058" max="2305" width="9.296875" style="28"/>
    <col min="2306" max="2306" width="159.5" style="28" customWidth="1"/>
    <col min="2307" max="2307" width="86.296875" style="28" customWidth="1"/>
    <col min="2308" max="2308" width="34.796875" style="28" customWidth="1"/>
    <col min="2309" max="2311" width="9.296875" style="28"/>
    <col min="2312" max="2312" width="91.19921875" style="28" customWidth="1"/>
    <col min="2313" max="2313" width="63.19921875" style="28" customWidth="1"/>
    <col min="2314" max="2561" width="9.296875" style="28"/>
    <col min="2562" max="2562" width="159.5" style="28" customWidth="1"/>
    <col min="2563" max="2563" width="86.296875" style="28" customWidth="1"/>
    <col min="2564" max="2564" width="34.796875" style="28" customWidth="1"/>
    <col min="2565" max="2567" width="9.296875" style="28"/>
    <col min="2568" max="2568" width="91.19921875" style="28" customWidth="1"/>
    <col min="2569" max="2569" width="63.19921875" style="28" customWidth="1"/>
    <col min="2570" max="2817" width="9.296875" style="28"/>
    <col min="2818" max="2818" width="159.5" style="28" customWidth="1"/>
    <col min="2819" max="2819" width="86.296875" style="28" customWidth="1"/>
    <col min="2820" max="2820" width="34.796875" style="28" customWidth="1"/>
    <col min="2821" max="2823" width="9.296875" style="28"/>
    <col min="2824" max="2824" width="91.19921875" style="28" customWidth="1"/>
    <col min="2825" max="2825" width="63.19921875" style="28" customWidth="1"/>
    <col min="2826" max="3073" width="9.296875" style="28"/>
    <col min="3074" max="3074" width="159.5" style="28" customWidth="1"/>
    <col min="3075" max="3075" width="86.296875" style="28" customWidth="1"/>
    <col min="3076" max="3076" width="34.796875" style="28" customWidth="1"/>
    <col min="3077" max="3079" width="9.296875" style="28"/>
    <col min="3080" max="3080" width="91.19921875" style="28" customWidth="1"/>
    <col min="3081" max="3081" width="63.19921875" style="28" customWidth="1"/>
    <col min="3082" max="3329" width="9.296875" style="28"/>
    <col min="3330" max="3330" width="159.5" style="28" customWidth="1"/>
    <col min="3331" max="3331" width="86.296875" style="28" customWidth="1"/>
    <col min="3332" max="3332" width="34.796875" style="28" customWidth="1"/>
    <col min="3333" max="3335" width="9.296875" style="28"/>
    <col min="3336" max="3336" width="91.19921875" style="28" customWidth="1"/>
    <col min="3337" max="3337" width="63.19921875" style="28" customWidth="1"/>
    <col min="3338" max="3585" width="9.296875" style="28"/>
    <col min="3586" max="3586" width="159.5" style="28" customWidth="1"/>
    <col min="3587" max="3587" width="86.296875" style="28" customWidth="1"/>
    <col min="3588" max="3588" width="34.796875" style="28" customWidth="1"/>
    <col min="3589" max="3591" width="9.296875" style="28"/>
    <col min="3592" max="3592" width="91.19921875" style="28" customWidth="1"/>
    <col min="3593" max="3593" width="63.19921875" style="28" customWidth="1"/>
    <col min="3594" max="3841" width="9.296875" style="28"/>
    <col min="3842" max="3842" width="159.5" style="28" customWidth="1"/>
    <col min="3843" max="3843" width="86.296875" style="28" customWidth="1"/>
    <col min="3844" max="3844" width="34.796875" style="28" customWidth="1"/>
    <col min="3845" max="3847" width="9.296875" style="28"/>
    <col min="3848" max="3848" width="91.19921875" style="28" customWidth="1"/>
    <col min="3849" max="3849" width="63.19921875" style="28" customWidth="1"/>
    <col min="3850" max="4097" width="9.296875" style="28"/>
    <col min="4098" max="4098" width="159.5" style="28" customWidth="1"/>
    <col min="4099" max="4099" width="86.296875" style="28" customWidth="1"/>
    <col min="4100" max="4100" width="34.796875" style="28" customWidth="1"/>
    <col min="4101" max="4103" width="9.296875" style="28"/>
    <col min="4104" max="4104" width="91.19921875" style="28" customWidth="1"/>
    <col min="4105" max="4105" width="63.19921875" style="28" customWidth="1"/>
    <col min="4106" max="4353" width="9.296875" style="28"/>
    <col min="4354" max="4354" width="159.5" style="28" customWidth="1"/>
    <col min="4355" max="4355" width="86.296875" style="28" customWidth="1"/>
    <col min="4356" max="4356" width="34.796875" style="28" customWidth="1"/>
    <col min="4357" max="4359" width="9.296875" style="28"/>
    <col min="4360" max="4360" width="91.19921875" style="28" customWidth="1"/>
    <col min="4361" max="4361" width="63.19921875" style="28" customWidth="1"/>
    <col min="4362" max="4609" width="9.296875" style="28"/>
    <col min="4610" max="4610" width="159.5" style="28" customWidth="1"/>
    <col min="4611" max="4611" width="86.296875" style="28" customWidth="1"/>
    <col min="4612" max="4612" width="34.796875" style="28" customWidth="1"/>
    <col min="4613" max="4615" width="9.296875" style="28"/>
    <col min="4616" max="4616" width="91.19921875" style="28" customWidth="1"/>
    <col min="4617" max="4617" width="63.19921875" style="28" customWidth="1"/>
    <col min="4618" max="4865" width="9.296875" style="28"/>
    <col min="4866" max="4866" width="159.5" style="28" customWidth="1"/>
    <col min="4867" max="4867" width="86.296875" style="28" customWidth="1"/>
    <col min="4868" max="4868" width="34.796875" style="28" customWidth="1"/>
    <col min="4869" max="4871" width="9.296875" style="28"/>
    <col min="4872" max="4872" width="91.19921875" style="28" customWidth="1"/>
    <col min="4873" max="4873" width="63.19921875" style="28" customWidth="1"/>
    <col min="4874" max="5121" width="9.296875" style="28"/>
    <col min="5122" max="5122" width="159.5" style="28" customWidth="1"/>
    <col min="5123" max="5123" width="86.296875" style="28" customWidth="1"/>
    <col min="5124" max="5124" width="34.796875" style="28" customWidth="1"/>
    <col min="5125" max="5127" width="9.296875" style="28"/>
    <col min="5128" max="5128" width="91.19921875" style="28" customWidth="1"/>
    <col min="5129" max="5129" width="63.19921875" style="28" customWidth="1"/>
    <col min="5130" max="5377" width="9.296875" style="28"/>
    <col min="5378" max="5378" width="159.5" style="28" customWidth="1"/>
    <col min="5379" max="5379" width="86.296875" style="28" customWidth="1"/>
    <col min="5380" max="5380" width="34.796875" style="28" customWidth="1"/>
    <col min="5381" max="5383" width="9.296875" style="28"/>
    <col min="5384" max="5384" width="91.19921875" style="28" customWidth="1"/>
    <col min="5385" max="5385" width="63.19921875" style="28" customWidth="1"/>
    <col min="5386" max="5633" width="9.296875" style="28"/>
    <col min="5634" max="5634" width="159.5" style="28" customWidth="1"/>
    <col min="5635" max="5635" width="86.296875" style="28" customWidth="1"/>
    <col min="5636" max="5636" width="34.796875" style="28" customWidth="1"/>
    <col min="5637" max="5639" width="9.296875" style="28"/>
    <col min="5640" max="5640" width="91.19921875" style="28" customWidth="1"/>
    <col min="5641" max="5641" width="63.19921875" style="28" customWidth="1"/>
    <col min="5642" max="5889" width="9.296875" style="28"/>
    <col min="5890" max="5890" width="159.5" style="28" customWidth="1"/>
    <col min="5891" max="5891" width="86.296875" style="28" customWidth="1"/>
    <col min="5892" max="5892" width="34.796875" style="28" customWidth="1"/>
    <col min="5893" max="5895" width="9.296875" style="28"/>
    <col min="5896" max="5896" width="91.19921875" style="28" customWidth="1"/>
    <col min="5897" max="5897" width="63.19921875" style="28" customWidth="1"/>
    <col min="5898" max="6145" width="9.296875" style="28"/>
    <col min="6146" max="6146" width="159.5" style="28" customWidth="1"/>
    <col min="6147" max="6147" width="86.296875" style="28" customWidth="1"/>
    <col min="6148" max="6148" width="34.796875" style="28" customWidth="1"/>
    <col min="6149" max="6151" width="9.296875" style="28"/>
    <col min="6152" max="6152" width="91.19921875" style="28" customWidth="1"/>
    <col min="6153" max="6153" width="63.19921875" style="28" customWidth="1"/>
    <col min="6154" max="6401" width="9.296875" style="28"/>
    <col min="6402" max="6402" width="159.5" style="28" customWidth="1"/>
    <col min="6403" max="6403" width="86.296875" style="28" customWidth="1"/>
    <col min="6404" max="6404" width="34.796875" style="28" customWidth="1"/>
    <col min="6405" max="6407" width="9.296875" style="28"/>
    <col min="6408" max="6408" width="91.19921875" style="28" customWidth="1"/>
    <col min="6409" max="6409" width="63.19921875" style="28" customWidth="1"/>
    <col min="6410" max="6657" width="9.296875" style="28"/>
    <col min="6658" max="6658" width="159.5" style="28" customWidth="1"/>
    <col min="6659" max="6659" width="86.296875" style="28" customWidth="1"/>
    <col min="6660" max="6660" width="34.796875" style="28" customWidth="1"/>
    <col min="6661" max="6663" width="9.296875" style="28"/>
    <col min="6664" max="6664" width="91.19921875" style="28" customWidth="1"/>
    <col min="6665" max="6665" width="63.19921875" style="28" customWidth="1"/>
    <col min="6666" max="6913" width="9.296875" style="28"/>
    <col min="6914" max="6914" width="159.5" style="28" customWidth="1"/>
    <col min="6915" max="6915" width="86.296875" style="28" customWidth="1"/>
    <col min="6916" max="6916" width="34.796875" style="28" customWidth="1"/>
    <col min="6917" max="6919" width="9.296875" style="28"/>
    <col min="6920" max="6920" width="91.19921875" style="28" customWidth="1"/>
    <col min="6921" max="6921" width="63.19921875" style="28" customWidth="1"/>
    <col min="6922" max="7169" width="9.296875" style="28"/>
    <col min="7170" max="7170" width="159.5" style="28" customWidth="1"/>
    <col min="7171" max="7171" width="86.296875" style="28" customWidth="1"/>
    <col min="7172" max="7172" width="34.796875" style="28" customWidth="1"/>
    <col min="7173" max="7175" width="9.296875" style="28"/>
    <col min="7176" max="7176" width="91.19921875" style="28" customWidth="1"/>
    <col min="7177" max="7177" width="63.19921875" style="28" customWidth="1"/>
    <col min="7178" max="7425" width="9.296875" style="28"/>
    <col min="7426" max="7426" width="159.5" style="28" customWidth="1"/>
    <col min="7427" max="7427" width="86.296875" style="28" customWidth="1"/>
    <col min="7428" max="7428" width="34.796875" style="28" customWidth="1"/>
    <col min="7429" max="7431" width="9.296875" style="28"/>
    <col min="7432" max="7432" width="91.19921875" style="28" customWidth="1"/>
    <col min="7433" max="7433" width="63.19921875" style="28" customWidth="1"/>
    <col min="7434" max="7681" width="9.296875" style="28"/>
    <col min="7682" max="7682" width="159.5" style="28" customWidth="1"/>
    <col min="7683" max="7683" width="86.296875" style="28" customWidth="1"/>
    <col min="7684" max="7684" width="34.796875" style="28" customWidth="1"/>
    <col min="7685" max="7687" width="9.296875" style="28"/>
    <col min="7688" max="7688" width="91.19921875" style="28" customWidth="1"/>
    <col min="7689" max="7689" width="63.19921875" style="28" customWidth="1"/>
    <col min="7690" max="7937" width="9.296875" style="28"/>
    <col min="7938" max="7938" width="159.5" style="28" customWidth="1"/>
    <col min="7939" max="7939" width="86.296875" style="28" customWidth="1"/>
    <col min="7940" max="7940" width="34.796875" style="28" customWidth="1"/>
    <col min="7941" max="7943" width="9.296875" style="28"/>
    <col min="7944" max="7944" width="91.19921875" style="28" customWidth="1"/>
    <col min="7945" max="7945" width="63.19921875" style="28" customWidth="1"/>
    <col min="7946" max="8193" width="9.296875" style="28"/>
    <col min="8194" max="8194" width="159.5" style="28" customWidth="1"/>
    <col min="8195" max="8195" width="86.296875" style="28" customWidth="1"/>
    <col min="8196" max="8196" width="34.796875" style="28" customWidth="1"/>
    <col min="8197" max="8199" width="9.296875" style="28"/>
    <col min="8200" max="8200" width="91.19921875" style="28" customWidth="1"/>
    <col min="8201" max="8201" width="63.19921875" style="28" customWidth="1"/>
    <col min="8202" max="8449" width="9.296875" style="28"/>
    <col min="8450" max="8450" width="159.5" style="28" customWidth="1"/>
    <col min="8451" max="8451" width="86.296875" style="28" customWidth="1"/>
    <col min="8452" max="8452" width="34.796875" style="28" customWidth="1"/>
    <col min="8453" max="8455" width="9.296875" style="28"/>
    <col min="8456" max="8456" width="91.19921875" style="28" customWidth="1"/>
    <col min="8457" max="8457" width="63.19921875" style="28" customWidth="1"/>
    <col min="8458" max="8705" width="9.296875" style="28"/>
    <col min="8706" max="8706" width="159.5" style="28" customWidth="1"/>
    <col min="8707" max="8707" width="86.296875" style="28" customWidth="1"/>
    <col min="8708" max="8708" width="34.796875" style="28" customWidth="1"/>
    <col min="8709" max="8711" width="9.296875" style="28"/>
    <col min="8712" max="8712" width="91.19921875" style="28" customWidth="1"/>
    <col min="8713" max="8713" width="63.19921875" style="28" customWidth="1"/>
    <col min="8714" max="8961" width="9.296875" style="28"/>
    <col min="8962" max="8962" width="159.5" style="28" customWidth="1"/>
    <col min="8963" max="8963" width="86.296875" style="28" customWidth="1"/>
    <col min="8964" max="8964" width="34.796875" style="28" customWidth="1"/>
    <col min="8965" max="8967" width="9.296875" style="28"/>
    <col min="8968" max="8968" width="91.19921875" style="28" customWidth="1"/>
    <col min="8969" max="8969" width="63.19921875" style="28" customWidth="1"/>
    <col min="8970" max="9217" width="9.296875" style="28"/>
    <col min="9218" max="9218" width="159.5" style="28" customWidth="1"/>
    <col min="9219" max="9219" width="86.296875" style="28" customWidth="1"/>
    <col min="9220" max="9220" width="34.796875" style="28" customWidth="1"/>
    <col min="9221" max="9223" width="9.296875" style="28"/>
    <col min="9224" max="9224" width="91.19921875" style="28" customWidth="1"/>
    <col min="9225" max="9225" width="63.19921875" style="28" customWidth="1"/>
    <col min="9226" max="9473" width="9.296875" style="28"/>
    <col min="9474" max="9474" width="159.5" style="28" customWidth="1"/>
    <col min="9475" max="9475" width="86.296875" style="28" customWidth="1"/>
    <col min="9476" max="9476" width="34.796875" style="28" customWidth="1"/>
    <col min="9477" max="9479" width="9.296875" style="28"/>
    <col min="9480" max="9480" width="91.19921875" style="28" customWidth="1"/>
    <col min="9481" max="9481" width="63.19921875" style="28" customWidth="1"/>
    <col min="9482" max="9729" width="9.296875" style="28"/>
    <col min="9730" max="9730" width="159.5" style="28" customWidth="1"/>
    <col min="9731" max="9731" width="86.296875" style="28" customWidth="1"/>
    <col min="9732" max="9732" width="34.796875" style="28" customWidth="1"/>
    <col min="9733" max="9735" width="9.296875" style="28"/>
    <col min="9736" max="9736" width="91.19921875" style="28" customWidth="1"/>
    <col min="9737" max="9737" width="63.19921875" style="28" customWidth="1"/>
    <col min="9738" max="9985" width="9.296875" style="28"/>
    <col min="9986" max="9986" width="159.5" style="28" customWidth="1"/>
    <col min="9987" max="9987" width="86.296875" style="28" customWidth="1"/>
    <col min="9988" max="9988" width="34.796875" style="28" customWidth="1"/>
    <col min="9989" max="9991" width="9.296875" style="28"/>
    <col min="9992" max="9992" width="91.19921875" style="28" customWidth="1"/>
    <col min="9993" max="9993" width="63.19921875" style="28" customWidth="1"/>
    <col min="9994" max="10241" width="9.296875" style="28"/>
    <col min="10242" max="10242" width="159.5" style="28" customWidth="1"/>
    <col min="10243" max="10243" width="86.296875" style="28" customWidth="1"/>
    <col min="10244" max="10244" width="34.796875" style="28" customWidth="1"/>
    <col min="10245" max="10247" width="9.296875" style="28"/>
    <col min="10248" max="10248" width="91.19921875" style="28" customWidth="1"/>
    <col min="10249" max="10249" width="63.19921875" style="28" customWidth="1"/>
    <col min="10250" max="10497" width="9.296875" style="28"/>
    <col min="10498" max="10498" width="159.5" style="28" customWidth="1"/>
    <col min="10499" max="10499" width="86.296875" style="28" customWidth="1"/>
    <col min="10500" max="10500" width="34.796875" style="28" customWidth="1"/>
    <col min="10501" max="10503" width="9.296875" style="28"/>
    <col min="10504" max="10504" width="91.19921875" style="28" customWidth="1"/>
    <col min="10505" max="10505" width="63.19921875" style="28" customWidth="1"/>
    <col min="10506" max="10753" width="9.296875" style="28"/>
    <col min="10754" max="10754" width="159.5" style="28" customWidth="1"/>
    <col min="10755" max="10755" width="86.296875" style="28" customWidth="1"/>
    <col min="10756" max="10756" width="34.796875" style="28" customWidth="1"/>
    <col min="10757" max="10759" width="9.296875" style="28"/>
    <col min="10760" max="10760" width="91.19921875" style="28" customWidth="1"/>
    <col min="10761" max="10761" width="63.19921875" style="28" customWidth="1"/>
    <col min="10762" max="11009" width="9.296875" style="28"/>
    <col min="11010" max="11010" width="159.5" style="28" customWidth="1"/>
    <col min="11011" max="11011" width="86.296875" style="28" customWidth="1"/>
    <col min="11012" max="11012" width="34.796875" style="28" customWidth="1"/>
    <col min="11013" max="11015" width="9.296875" style="28"/>
    <col min="11016" max="11016" width="91.19921875" style="28" customWidth="1"/>
    <col min="11017" max="11017" width="63.19921875" style="28" customWidth="1"/>
    <col min="11018" max="11265" width="9.296875" style="28"/>
    <col min="11266" max="11266" width="159.5" style="28" customWidth="1"/>
    <col min="11267" max="11267" width="86.296875" style="28" customWidth="1"/>
    <col min="11268" max="11268" width="34.796875" style="28" customWidth="1"/>
    <col min="11269" max="11271" width="9.296875" style="28"/>
    <col min="11272" max="11272" width="91.19921875" style="28" customWidth="1"/>
    <col min="11273" max="11273" width="63.19921875" style="28" customWidth="1"/>
    <col min="11274" max="11521" width="9.296875" style="28"/>
    <col min="11522" max="11522" width="159.5" style="28" customWidth="1"/>
    <col min="11523" max="11523" width="86.296875" style="28" customWidth="1"/>
    <col min="11524" max="11524" width="34.796875" style="28" customWidth="1"/>
    <col min="11525" max="11527" width="9.296875" style="28"/>
    <col min="11528" max="11528" width="91.19921875" style="28" customWidth="1"/>
    <col min="11529" max="11529" width="63.19921875" style="28" customWidth="1"/>
    <col min="11530" max="11777" width="9.296875" style="28"/>
    <col min="11778" max="11778" width="159.5" style="28" customWidth="1"/>
    <col min="11779" max="11779" width="86.296875" style="28" customWidth="1"/>
    <col min="11780" max="11780" width="34.796875" style="28" customWidth="1"/>
    <col min="11781" max="11783" width="9.296875" style="28"/>
    <col min="11784" max="11784" width="91.19921875" style="28" customWidth="1"/>
    <col min="11785" max="11785" width="63.19921875" style="28" customWidth="1"/>
    <col min="11786" max="12033" width="9.296875" style="28"/>
    <col min="12034" max="12034" width="159.5" style="28" customWidth="1"/>
    <col min="12035" max="12035" width="86.296875" style="28" customWidth="1"/>
    <col min="12036" max="12036" width="34.796875" style="28" customWidth="1"/>
    <col min="12037" max="12039" width="9.296875" style="28"/>
    <col min="12040" max="12040" width="91.19921875" style="28" customWidth="1"/>
    <col min="12041" max="12041" width="63.19921875" style="28" customWidth="1"/>
    <col min="12042" max="12289" width="9.296875" style="28"/>
    <col min="12290" max="12290" width="159.5" style="28" customWidth="1"/>
    <col min="12291" max="12291" width="86.296875" style="28" customWidth="1"/>
    <col min="12292" max="12292" width="34.796875" style="28" customWidth="1"/>
    <col min="12293" max="12295" width="9.296875" style="28"/>
    <col min="12296" max="12296" width="91.19921875" style="28" customWidth="1"/>
    <col min="12297" max="12297" width="63.19921875" style="28" customWidth="1"/>
    <col min="12298" max="12545" width="9.296875" style="28"/>
    <col min="12546" max="12546" width="159.5" style="28" customWidth="1"/>
    <col min="12547" max="12547" width="86.296875" style="28" customWidth="1"/>
    <col min="12548" max="12548" width="34.796875" style="28" customWidth="1"/>
    <col min="12549" max="12551" width="9.296875" style="28"/>
    <col min="12552" max="12552" width="91.19921875" style="28" customWidth="1"/>
    <col min="12553" max="12553" width="63.19921875" style="28" customWidth="1"/>
    <col min="12554" max="12801" width="9.296875" style="28"/>
    <col min="12802" max="12802" width="159.5" style="28" customWidth="1"/>
    <col min="12803" max="12803" width="86.296875" style="28" customWidth="1"/>
    <col min="12804" max="12804" width="34.796875" style="28" customWidth="1"/>
    <col min="12805" max="12807" width="9.296875" style="28"/>
    <col min="12808" max="12808" width="91.19921875" style="28" customWidth="1"/>
    <col min="12809" max="12809" width="63.19921875" style="28" customWidth="1"/>
    <col min="12810" max="13057" width="9.296875" style="28"/>
    <col min="13058" max="13058" width="159.5" style="28" customWidth="1"/>
    <col min="13059" max="13059" width="86.296875" style="28" customWidth="1"/>
    <col min="13060" max="13060" width="34.796875" style="28" customWidth="1"/>
    <col min="13061" max="13063" width="9.296875" style="28"/>
    <col min="13064" max="13064" width="91.19921875" style="28" customWidth="1"/>
    <col min="13065" max="13065" width="63.19921875" style="28" customWidth="1"/>
    <col min="13066" max="13313" width="9.296875" style="28"/>
    <col min="13314" max="13314" width="159.5" style="28" customWidth="1"/>
    <col min="13315" max="13315" width="86.296875" style="28" customWidth="1"/>
    <col min="13316" max="13316" width="34.796875" style="28" customWidth="1"/>
    <col min="13317" max="13319" width="9.296875" style="28"/>
    <col min="13320" max="13320" width="91.19921875" style="28" customWidth="1"/>
    <col min="13321" max="13321" width="63.19921875" style="28" customWidth="1"/>
    <col min="13322" max="13569" width="9.296875" style="28"/>
    <col min="13570" max="13570" width="159.5" style="28" customWidth="1"/>
    <col min="13571" max="13571" width="86.296875" style="28" customWidth="1"/>
    <col min="13572" max="13572" width="34.796875" style="28" customWidth="1"/>
    <col min="13573" max="13575" width="9.296875" style="28"/>
    <col min="13576" max="13576" width="91.19921875" style="28" customWidth="1"/>
    <col min="13577" max="13577" width="63.19921875" style="28" customWidth="1"/>
    <col min="13578" max="13825" width="9.296875" style="28"/>
    <col min="13826" max="13826" width="159.5" style="28" customWidth="1"/>
    <col min="13827" max="13827" width="86.296875" style="28" customWidth="1"/>
    <col min="13828" max="13828" width="34.796875" style="28" customWidth="1"/>
    <col min="13829" max="13831" width="9.296875" style="28"/>
    <col min="13832" max="13832" width="91.19921875" style="28" customWidth="1"/>
    <col min="13833" max="13833" width="63.19921875" style="28" customWidth="1"/>
    <col min="13834" max="14081" width="9.296875" style="28"/>
    <col min="14082" max="14082" width="159.5" style="28" customWidth="1"/>
    <col min="14083" max="14083" width="86.296875" style="28" customWidth="1"/>
    <col min="14084" max="14084" width="34.796875" style="28" customWidth="1"/>
    <col min="14085" max="14087" width="9.296875" style="28"/>
    <col min="14088" max="14088" width="91.19921875" style="28" customWidth="1"/>
    <col min="14089" max="14089" width="63.19921875" style="28" customWidth="1"/>
    <col min="14090" max="14337" width="9.296875" style="28"/>
    <col min="14338" max="14338" width="159.5" style="28" customWidth="1"/>
    <col min="14339" max="14339" width="86.296875" style="28" customWidth="1"/>
    <col min="14340" max="14340" width="34.796875" style="28" customWidth="1"/>
    <col min="14341" max="14343" width="9.296875" style="28"/>
    <col min="14344" max="14344" width="91.19921875" style="28" customWidth="1"/>
    <col min="14345" max="14345" width="63.19921875" style="28" customWidth="1"/>
    <col min="14346" max="14593" width="9.296875" style="28"/>
    <col min="14594" max="14594" width="159.5" style="28" customWidth="1"/>
    <col min="14595" max="14595" width="86.296875" style="28" customWidth="1"/>
    <col min="14596" max="14596" width="34.796875" style="28" customWidth="1"/>
    <col min="14597" max="14599" width="9.296875" style="28"/>
    <col min="14600" max="14600" width="91.19921875" style="28" customWidth="1"/>
    <col min="14601" max="14601" width="63.19921875" style="28" customWidth="1"/>
    <col min="14602" max="14849" width="9.296875" style="28"/>
    <col min="14850" max="14850" width="159.5" style="28" customWidth="1"/>
    <col min="14851" max="14851" width="86.296875" style="28" customWidth="1"/>
    <col min="14852" max="14852" width="34.796875" style="28" customWidth="1"/>
    <col min="14853" max="14855" width="9.296875" style="28"/>
    <col min="14856" max="14856" width="91.19921875" style="28" customWidth="1"/>
    <col min="14857" max="14857" width="63.19921875" style="28" customWidth="1"/>
    <col min="14858" max="15105" width="9.296875" style="28"/>
    <col min="15106" max="15106" width="159.5" style="28" customWidth="1"/>
    <col min="15107" max="15107" width="86.296875" style="28" customWidth="1"/>
    <col min="15108" max="15108" width="34.796875" style="28" customWidth="1"/>
    <col min="15109" max="15111" width="9.296875" style="28"/>
    <col min="15112" max="15112" width="91.19921875" style="28" customWidth="1"/>
    <col min="15113" max="15113" width="63.19921875" style="28" customWidth="1"/>
    <col min="15114" max="15361" width="9.296875" style="28"/>
    <col min="15362" max="15362" width="159.5" style="28" customWidth="1"/>
    <col min="15363" max="15363" width="86.296875" style="28" customWidth="1"/>
    <col min="15364" max="15364" width="34.796875" style="28" customWidth="1"/>
    <col min="15365" max="15367" width="9.296875" style="28"/>
    <col min="15368" max="15368" width="91.19921875" style="28" customWidth="1"/>
    <col min="15369" max="15369" width="63.19921875" style="28" customWidth="1"/>
    <col min="15370" max="15617" width="9.296875" style="28"/>
    <col min="15618" max="15618" width="159.5" style="28" customWidth="1"/>
    <col min="15619" max="15619" width="86.296875" style="28" customWidth="1"/>
    <col min="15620" max="15620" width="34.796875" style="28" customWidth="1"/>
    <col min="15621" max="15623" width="9.296875" style="28"/>
    <col min="15624" max="15624" width="91.19921875" style="28" customWidth="1"/>
    <col min="15625" max="15625" width="63.19921875" style="28" customWidth="1"/>
    <col min="15626" max="15873" width="9.296875" style="28"/>
    <col min="15874" max="15874" width="159.5" style="28" customWidth="1"/>
    <col min="15875" max="15875" width="86.296875" style="28" customWidth="1"/>
    <col min="15876" max="15876" width="34.796875" style="28" customWidth="1"/>
    <col min="15877" max="15879" width="9.296875" style="28"/>
    <col min="15880" max="15880" width="91.19921875" style="28" customWidth="1"/>
    <col min="15881" max="15881" width="63.19921875" style="28" customWidth="1"/>
    <col min="15882" max="16129" width="9.296875" style="28"/>
    <col min="16130" max="16130" width="159.5" style="28" customWidth="1"/>
    <col min="16131" max="16131" width="86.296875" style="28" customWidth="1"/>
    <col min="16132" max="16132" width="34.796875" style="28" customWidth="1"/>
    <col min="16133" max="16135" width="9.296875" style="28"/>
    <col min="16136" max="16136" width="91.19921875" style="28" customWidth="1"/>
    <col min="16137" max="16137" width="63.19921875" style="28" customWidth="1"/>
    <col min="16138" max="16384" width="9.296875" style="28"/>
  </cols>
  <sheetData>
    <row r="1" spans="2:6" ht="6" customHeight="1" x14ac:dyDescent="0.25">
      <c r="C1" s="29"/>
      <c r="D1" s="29"/>
      <c r="E1" s="29"/>
      <c r="F1" s="29"/>
    </row>
    <row r="2" spans="2:6" ht="14" x14ac:dyDescent="0.3">
      <c r="B2" s="33" t="s">
        <v>19</v>
      </c>
    </row>
    <row r="3" spans="2:6" ht="13" x14ac:dyDescent="0.3">
      <c r="B3" s="34"/>
    </row>
    <row r="4" spans="2:6" ht="14" x14ac:dyDescent="0.3">
      <c r="B4" s="35" t="s">
        <v>20</v>
      </c>
      <c r="C4" s="30"/>
    </row>
    <row r="5" spans="2:6" x14ac:dyDescent="0.25">
      <c r="B5" s="36"/>
    </row>
    <row r="6" spans="2:6" ht="15.5" x14ac:dyDescent="0.35">
      <c r="B6" s="37" t="s">
        <v>21</v>
      </c>
    </row>
    <row r="7" spans="2:6" x14ac:dyDescent="0.25">
      <c r="B7" s="36"/>
    </row>
    <row r="8" spans="2:6" ht="21" customHeight="1" x14ac:dyDescent="0.3">
      <c r="B8" s="38" t="s">
        <v>22</v>
      </c>
    </row>
    <row r="9" spans="2:6" x14ac:dyDescent="0.25">
      <c r="B9" s="36"/>
    </row>
    <row r="10" spans="2:6" ht="14" x14ac:dyDescent="0.3">
      <c r="B10" s="35" t="s">
        <v>23</v>
      </c>
      <c r="C10" s="30"/>
    </row>
    <row r="11" spans="2:6" x14ac:dyDescent="0.25">
      <c r="B11" s="36"/>
    </row>
    <row r="12" spans="2:6" ht="15.5" x14ac:dyDescent="0.35">
      <c r="B12" s="37" t="s">
        <v>24</v>
      </c>
    </row>
    <row r="13" spans="2:6" ht="15.5" x14ac:dyDescent="0.35">
      <c r="B13" s="39"/>
    </row>
    <row r="14" spans="2:6" ht="15.5" x14ac:dyDescent="0.35">
      <c r="B14" s="37" t="s">
        <v>25</v>
      </c>
      <c r="D14" s="31"/>
    </row>
    <row r="15" spans="2:6" ht="15.5" x14ac:dyDescent="0.35">
      <c r="B15" s="37"/>
    </row>
    <row r="16" spans="2:6" ht="15.5" x14ac:dyDescent="0.35">
      <c r="B16" s="37" t="s">
        <v>26</v>
      </c>
    </row>
    <row r="17" spans="2:2" ht="15.5" x14ac:dyDescent="0.35">
      <c r="B17" s="37"/>
    </row>
    <row r="18" spans="2:2" ht="15" customHeight="1" x14ac:dyDescent="0.35">
      <c r="B18" s="37" t="s">
        <v>27</v>
      </c>
    </row>
    <row r="19" spans="2:2" ht="15.5" x14ac:dyDescent="0.35">
      <c r="B19" s="37"/>
    </row>
    <row r="20" spans="2:2" ht="15.5" x14ac:dyDescent="0.35">
      <c r="B20" s="37" t="s">
        <v>28</v>
      </c>
    </row>
    <row r="21" spans="2:2" ht="15.5" x14ac:dyDescent="0.35">
      <c r="B21" s="37"/>
    </row>
    <row r="22" spans="2:2" ht="15.5" x14ac:dyDescent="0.35">
      <c r="B22" s="37" t="s">
        <v>29</v>
      </c>
    </row>
    <row r="23" spans="2:2" ht="15.5" x14ac:dyDescent="0.35">
      <c r="B23" s="37"/>
    </row>
    <row r="24" spans="2:2" ht="15.5" x14ac:dyDescent="0.35">
      <c r="B24" s="37" t="s">
        <v>30</v>
      </c>
    </row>
    <row r="25" spans="2:2" ht="15.5" x14ac:dyDescent="0.35">
      <c r="B25" s="37"/>
    </row>
    <row r="26" spans="2:2" ht="14" x14ac:dyDescent="0.3">
      <c r="B26" s="35" t="s">
        <v>31</v>
      </c>
    </row>
    <row r="27" spans="2:2" x14ac:dyDescent="0.25">
      <c r="B27" s="36"/>
    </row>
    <row r="28" spans="2:2" ht="28" x14ac:dyDescent="0.3">
      <c r="B28" s="40" t="s">
        <v>32</v>
      </c>
    </row>
    <row r="29" spans="2:2" x14ac:dyDescent="0.25">
      <c r="B29" s="36"/>
    </row>
    <row r="30" spans="2:2" ht="14" x14ac:dyDescent="0.3">
      <c r="B30" s="41" t="s">
        <v>33</v>
      </c>
    </row>
    <row r="31" spans="2:2" x14ac:dyDescent="0.25">
      <c r="B31" s="36"/>
    </row>
    <row r="32" spans="2:2" ht="14" x14ac:dyDescent="0.3">
      <c r="B32" s="40" t="s">
        <v>34</v>
      </c>
    </row>
    <row r="33" spans="2:7" ht="14" x14ac:dyDescent="0.3">
      <c r="B33" s="40"/>
    </row>
    <row r="34" spans="2:7" ht="13" x14ac:dyDescent="0.3">
      <c r="B34" s="34" t="s">
        <v>76</v>
      </c>
    </row>
    <row r="35" spans="2:7" ht="14" x14ac:dyDescent="0.3">
      <c r="B35" s="42"/>
    </row>
    <row r="36" spans="2:7" ht="14" x14ac:dyDescent="0.3">
      <c r="B36" s="35" t="s">
        <v>35</v>
      </c>
    </row>
    <row r="37" spans="2:7" ht="14" x14ac:dyDescent="0.3">
      <c r="B37" s="34"/>
      <c r="C37" s="30"/>
    </row>
    <row r="38" spans="2:7" ht="14" x14ac:dyDescent="0.3">
      <c r="B38" s="40" t="s">
        <v>36</v>
      </c>
      <c r="C38" s="30"/>
    </row>
    <row r="39" spans="2:7" x14ac:dyDescent="0.25">
      <c r="B39" s="36"/>
    </row>
    <row r="40" spans="2:7" ht="14" x14ac:dyDescent="0.3">
      <c r="B40" s="35" t="s">
        <v>37</v>
      </c>
    </row>
    <row r="41" spans="2:7" ht="14" x14ac:dyDescent="0.25">
      <c r="B41" s="36"/>
      <c r="C41" s="30"/>
    </row>
    <row r="42" spans="2:7" ht="14" x14ac:dyDescent="0.3">
      <c r="B42" s="40" t="s">
        <v>38</v>
      </c>
    </row>
    <row r="43" spans="2:7" ht="14" x14ac:dyDescent="0.3">
      <c r="B43" s="43"/>
    </row>
    <row r="44" spans="2:7" ht="14" x14ac:dyDescent="0.3">
      <c r="B44" s="35" t="s">
        <v>39</v>
      </c>
    </row>
    <row r="45" spans="2:7" ht="14" x14ac:dyDescent="0.25">
      <c r="B45" s="36"/>
      <c r="C45" s="30"/>
    </row>
    <row r="46" spans="2:7" ht="14" x14ac:dyDescent="0.3">
      <c r="B46" s="40" t="s">
        <v>72</v>
      </c>
      <c r="F46" s="31"/>
      <c r="G46" s="31"/>
    </row>
    <row r="47" spans="2:7" ht="14" x14ac:dyDescent="0.3">
      <c r="B47" s="40"/>
      <c r="F47" s="31"/>
      <c r="G47" s="31"/>
    </row>
    <row r="48" spans="2:7" ht="14" x14ac:dyDescent="0.3">
      <c r="B48" s="44" t="s">
        <v>40</v>
      </c>
      <c r="F48" s="31"/>
      <c r="G48" s="31"/>
    </row>
    <row r="49" spans="2:3" ht="14" x14ac:dyDescent="0.3">
      <c r="B49" s="45"/>
    </row>
    <row r="50" spans="2:3" ht="14" x14ac:dyDescent="0.3">
      <c r="B50" s="35" t="s">
        <v>41</v>
      </c>
    </row>
    <row r="51" spans="2:3" ht="14" x14ac:dyDescent="0.3">
      <c r="B51" s="40"/>
    </row>
    <row r="52" spans="2:3" ht="28" x14ac:dyDescent="0.3">
      <c r="B52" s="40" t="s">
        <v>56</v>
      </c>
    </row>
    <row r="53" spans="2:3" ht="14" x14ac:dyDescent="0.3">
      <c r="B53" s="40"/>
      <c r="C53" s="30"/>
    </row>
    <row r="54" spans="2:3" ht="23.25" customHeight="1" x14ac:dyDescent="0.3">
      <c r="B54" s="35" t="s">
        <v>55</v>
      </c>
      <c r="C54" s="30"/>
    </row>
    <row r="55" spans="2:3" ht="23.25" customHeight="1" x14ac:dyDescent="0.3">
      <c r="B55" s="35"/>
      <c r="C55" s="30"/>
    </row>
    <row r="56" spans="2:3" ht="14" x14ac:dyDescent="0.3">
      <c r="B56" s="46" t="s">
        <v>73</v>
      </c>
    </row>
    <row r="57" spans="2:3" ht="14" x14ac:dyDescent="0.3">
      <c r="B57" s="43"/>
      <c r="C57" s="30"/>
    </row>
    <row r="58" spans="2:3" ht="14" x14ac:dyDescent="0.3">
      <c r="B58" s="35" t="s">
        <v>62</v>
      </c>
    </row>
    <row r="59" spans="2:3" ht="14" x14ac:dyDescent="0.3">
      <c r="B59" s="40"/>
    </row>
    <row r="60" spans="2:3" ht="32.5" customHeight="1" x14ac:dyDescent="0.3">
      <c r="B60" s="40" t="s">
        <v>57</v>
      </c>
    </row>
    <row r="61" spans="2:3" ht="14" x14ac:dyDescent="0.3">
      <c r="B61" s="40"/>
    </row>
    <row r="62" spans="2:3" ht="15" customHeight="1" x14ac:dyDescent="0.3">
      <c r="B62" s="35" t="s">
        <v>63</v>
      </c>
    </row>
    <row r="63" spans="2:3" ht="14" x14ac:dyDescent="0.3">
      <c r="B63" s="40"/>
    </row>
    <row r="64" spans="2:3" ht="28" x14ac:dyDescent="0.3">
      <c r="B64" s="40" t="s">
        <v>42</v>
      </c>
    </row>
    <row r="65" spans="2:3" ht="14" x14ac:dyDescent="0.3">
      <c r="B65" s="43"/>
    </row>
    <row r="66" spans="2:3" ht="29.15" customHeight="1" x14ac:dyDescent="0.3">
      <c r="B66" s="40" t="s">
        <v>43</v>
      </c>
      <c r="C66" s="30"/>
    </row>
    <row r="67" spans="2:3" ht="14" x14ac:dyDescent="0.3">
      <c r="B67" s="40"/>
    </row>
    <row r="68" spans="2:3" ht="16.5" customHeight="1" x14ac:dyDescent="0.3">
      <c r="B68" s="40" t="s">
        <v>44</v>
      </c>
    </row>
    <row r="69" spans="2:3" ht="11.15" customHeight="1" x14ac:dyDescent="0.3">
      <c r="B69" s="40"/>
    </row>
    <row r="70" spans="2:3" ht="30" customHeight="1" x14ac:dyDescent="0.3">
      <c r="B70" s="40" t="s">
        <v>58</v>
      </c>
    </row>
    <row r="71" spans="2:3" ht="14" x14ac:dyDescent="0.3">
      <c r="B71" s="40"/>
    </row>
    <row r="72" spans="2:3" ht="20.25" customHeight="1" x14ac:dyDescent="0.3">
      <c r="B72" s="41" t="s">
        <v>64</v>
      </c>
    </row>
    <row r="73" spans="2:3" ht="14" x14ac:dyDescent="0.3">
      <c r="B73" s="41"/>
      <c r="C73" s="30"/>
    </row>
    <row r="74" spans="2:3" ht="85" customHeight="1" x14ac:dyDescent="0.3">
      <c r="B74" s="40" t="s">
        <v>59</v>
      </c>
    </row>
    <row r="75" spans="2:3" ht="14" x14ac:dyDescent="0.3">
      <c r="B75" s="40"/>
    </row>
    <row r="76" spans="2:3" ht="14" x14ac:dyDescent="0.3">
      <c r="B76" s="35" t="s">
        <v>65</v>
      </c>
    </row>
    <row r="77" spans="2:3" ht="14" x14ac:dyDescent="0.3">
      <c r="B77" s="40"/>
    </row>
    <row r="78" spans="2:3" ht="44.25" customHeight="1" x14ac:dyDescent="0.3">
      <c r="B78" s="47" t="s">
        <v>60</v>
      </c>
    </row>
    <row r="79" spans="2:3" ht="14" x14ac:dyDescent="0.3">
      <c r="B79" s="43"/>
    </row>
    <row r="80" spans="2:3" ht="44.25" customHeight="1" x14ac:dyDescent="0.3">
      <c r="B80" s="40" t="s">
        <v>61</v>
      </c>
    </row>
    <row r="81" spans="2:2" ht="14" x14ac:dyDescent="0.3">
      <c r="B81" s="42"/>
    </row>
    <row r="82" spans="2:2" ht="56.25" customHeight="1" x14ac:dyDescent="0.3">
      <c r="B82" s="40" t="s">
        <v>45</v>
      </c>
    </row>
    <row r="83" spans="2:2" ht="14" x14ac:dyDescent="0.3">
      <c r="B83" s="40"/>
    </row>
    <row r="84" spans="2:2" ht="17.5" customHeight="1" x14ac:dyDescent="0.3">
      <c r="B84" s="40" t="s">
        <v>46</v>
      </c>
    </row>
    <row r="85" spans="2:2" ht="14" x14ac:dyDescent="0.3">
      <c r="B85" s="40"/>
    </row>
    <row r="86" spans="2:2" ht="14" x14ac:dyDescent="0.3">
      <c r="B86" s="40" t="s">
        <v>47</v>
      </c>
    </row>
    <row r="87" spans="2:2" ht="14" x14ac:dyDescent="0.3">
      <c r="B87" s="40"/>
    </row>
    <row r="88" spans="2:2" ht="28" x14ac:dyDescent="0.3">
      <c r="B88" s="40" t="s">
        <v>48</v>
      </c>
    </row>
    <row r="89" spans="2:2" ht="14" x14ac:dyDescent="0.3">
      <c r="B89" s="40"/>
    </row>
    <row r="90" spans="2:2" ht="31.5" customHeight="1" x14ac:dyDescent="0.3">
      <c r="B90" s="40" t="s">
        <v>49</v>
      </c>
    </row>
    <row r="91" spans="2:2" ht="14" x14ac:dyDescent="0.3">
      <c r="B91" s="40"/>
    </row>
    <row r="92" spans="2:2" ht="14" x14ac:dyDescent="0.3">
      <c r="B92" s="41" t="s">
        <v>66</v>
      </c>
    </row>
    <row r="93" spans="2:2" ht="14" x14ac:dyDescent="0.3">
      <c r="B93" s="40"/>
    </row>
    <row r="94" spans="2:2" ht="18.5" customHeight="1" x14ac:dyDescent="0.3">
      <c r="B94" s="40" t="s">
        <v>50</v>
      </c>
    </row>
    <row r="95" spans="2:2" ht="14" x14ac:dyDescent="0.3">
      <c r="B95" s="40"/>
    </row>
    <row r="96" spans="2:2" ht="16.5" customHeight="1" x14ac:dyDescent="0.3">
      <c r="B96" s="41" t="s">
        <v>67</v>
      </c>
    </row>
    <row r="97" spans="2:3" ht="14" x14ac:dyDescent="0.3">
      <c r="B97" s="40"/>
    </row>
    <row r="98" spans="2:3" ht="42" x14ac:dyDescent="0.3">
      <c r="B98" s="40" t="s">
        <v>51</v>
      </c>
    </row>
    <row r="99" spans="2:3" ht="14" x14ac:dyDescent="0.3">
      <c r="B99" s="40"/>
    </row>
    <row r="100" spans="2:3" ht="22.5" customHeight="1" x14ac:dyDescent="0.3">
      <c r="B100" s="35" t="s">
        <v>52</v>
      </c>
      <c r="C100" s="32"/>
    </row>
    <row r="101" spans="2:3" ht="22.5" customHeight="1" x14ac:dyDescent="0.3">
      <c r="B101" s="35"/>
      <c r="C101" s="32"/>
    </row>
    <row r="102" spans="2:3" ht="14" x14ac:dyDescent="0.3">
      <c r="B102" s="35" t="s">
        <v>53</v>
      </c>
    </row>
    <row r="103" spans="2:3" ht="14" x14ac:dyDescent="0.3">
      <c r="B103" s="48"/>
    </row>
    <row r="104" spans="2:3" ht="14" x14ac:dyDescent="0.3">
      <c r="B104" s="49" t="s">
        <v>54</v>
      </c>
    </row>
    <row r="105" spans="2:3" ht="14" x14ac:dyDescent="0.3">
      <c r="B105" s="48"/>
    </row>
    <row r="106" spans="2:3" ht="14" x14ac:dyDescent="0.3">
      <c r="B106" s="44"/>
    </row>
    <row r="107" spans="2:3" ht="14" x14ac:dyDescent="0.3">
      <c r="B107" s="44"/>
    </row>
  </sheetData>
  <pageMargins left="0.7" right="0.7" top="0.75" bottom="0.75" header="0.3" footer="0.3"/>
  <pageSetup scale="63" fitToHeight="0" orientation="portrait" r:id="rId1"/>
  <rowBreaks count="1" manualBreakCount="1">
    <brk id="70"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25278-727E-4986-A09D-345FF0C1491F}">
  <dimension ref="A13:I27"/>
  <sheetViews>
    <sheetView view="pageBreakPreview" zoomScale="60" zoomScaleNormal="100" workbookViewId="0">
      <selection activeCell="A28" sqref="A28"/>
    </sheetView>
  </sheetViews>
  <sheetFormatPr defaultColWidth="10.69921875" defaultRowHeight="14.5" x14ac:dyDescent="0.35"/>
  <cols>
    <col min="1" max="16384" width="10.69921875" style="17"/>
  </cols>
  <sheetData>
    <row r="13" spans="1:9" x14ac:dyDescent="0.35">
      <c r="A13" s="62" t="s">
        <v>268</v>
      </c>
      <c r="B13" s="62"/>
      <c r="C13" s="62"/>
      <c r="D13" s="62"/>
      <c r="E13" s="62"/>
      <c r="F13" s="62"/>
      <c r="G13" s="62"/>
      <c r="H13" s="62"/>
      <c r="I13" s="62"/>
    </row>
    <row r="14" spans="1:9" x14ac:dyDescent="0.35">
      <c r="A14" s="62"/>
      <c r="B14" s="62"/>
      <c r="C14" s="62"/>
      <c r="D14" s="62"/>
      <c r="E14" s="62"/>
      <c r="F14" s="62"/>
      <c r="G14" s="62"/>
      <c r="H14" s="62"/>
      <c r="I14" s="62"/>
    </row>
    <row r="15" spans="1:9" x14ac:dyDescent="0.35">
      <c r="A15" s="62"/>
      <c r="B15" s="62"/>
      <c r="C15" s="62"/>
      <c r="D15" s="62"/>
      <c r="E15" s="62"/>
      <c r="F15" s="62"/>
      <c r="G15" s="62"/>
      <c r="H15" s="62"/>
      <c r="I15" s="62"/>
    </row>
    <row r="16" spans="1:9" x14ac:dyDescent="0.35">
      <c r="A16" s="62"/>
      <c r="B16" s="62"/>
      <c r="C16" s="62"/>
      <c r="D16" s="62"/>
      <c r="E16" s="62"/>
      <c r="F16" s="62"/>
      <c r="G16" s="62"/>
      <c r="H16" s="62"/>
      <c r="I16" s="62"/>
    </row>
    <row r="17" spans="1:9" x14ac:dyDescent="0.35">
      <c r="A17" s="62"/>
      <c r="B17" s="62"/>
      <c r="C17" s="62"/>
      <c r="D17" s="62"/>
      <c r="E17" s="62"/>
      <c r="F17" s="62"/>
      <c r="G17" s="62"/>
      <c r="H17" s="62"/>
      <c r="I17" s="62"/>
    </row>
    <row r="18" spans="1:9" x14ac:dyDescent="0.35">
      <c r="A18" s="62"/>
      <c r="B18" s="62"/>
      <c r="C18" s="62"/>
      <c r="D18" s="62"/>
      <c r="E18" s="62"/>
      <c r="F18" s="62"/>
      <c r="G18" s="62"/>
      <c r="H18" s="62"/>
      <c r="I18" s="62"/>
    </row>
    <row r="19" spans="1:9" x14ac:dyDescent="0.35">
      <c r="A19" s="62"/>
      <c r="B19" s="62"/>
      <c r="C19" s="62"/>
      <c r="D19" s="62"/>
      <c r="E19" s="62"/>
      <c r="F19" s="62"/>
      <c r="G19" s="62"/>
      <c r="H19" s="62"/>
      <c r="I19" s="62"/>
    </row>
    <row r="20" spans="1:9" x14ac:dyDescent="0.35">
      <c r="A20" s="62"/>
      <c r="B20" s="62"/>
      <c r="C20" s="62"/>
      <c r="D20" s="62"/>
      <c r="E20" s="62"/>
      <c r="F20" s="62"/>
      <c r="G20" s="62"/>
      <c r="H20" s="62"/>
      <c r="I20" s="62"/>
    </row>
    <row r="21" spans="1:9" x14ac:dyDescent="0.35">
      <c r="A21" s="62"/>
      <c r="B21" s="62"/>
      <c r="C21" s="62"/>
      <c r="D21" s="62"/>
      <c r="E21" s="62"/>
      <c r="F21" s="62"/>
      <c r="G21" s="62"/>
      <c r="H21" s="62"/>
      <c r="I21" s="62"/>
    </row>
    <row r="22" spans="1:9" x14ac:dyDescent="0.35">
      <c r="A22" s="62"/>
      <c r="B22" s="62"/>
      <c r="C22" s="62"/>
      <c r="D22" s="62"/>
      <c r="E22" s="62"/>
      <c r="F22" s="62"/>
      <c r="G22" s="62"/>
      <c r="H22" s="62"/>
      <c r="I22" s="62"/>
    </row>
    <row r="23" spans="1:9" x14ac:dyDescent="0.35">
      <c r="A23" s="62"/>
      <c r="B23" s="62"/>
      <c r="C23" s="62"/>
      <c r="D23" s="62"/>
      <c r="E23" s="62"/>
      <c r="F23" s="62"/>
      <c r="G23" s="62"/>
      <c r="H23" s="62"/>
      <c r="I23" s="62"/>
    </row>
    <row r="24" spans="1:9" x14ac:dyDescent="0.35">
      <c r="A24" s="62"/>
      <c r="B24" s="62"/>
      <c r="C24" s="62"/>
      <c r="D24" s="62"/>
      <c r="E24" s="62"/>
      <c r="F24" s="62"/>
      <c r="G24" s="62"/>
      <c r="H24" s="62"/>
      <c r="I24" s="62"/>
    </row>
    <row r="25" spans="1:9" x14ac:dyDescent="0.35">
      <c r="A25" s="62"/>
      <c r="B25" s="62"/>
      <c r="C25" s="62"/>
      <c r="D25" s="62"/>
      <c r="E25" s="62"/>
      <c r="F25" s="62"/>
      <c r="G25" s="62"/>
      <c r="H25" s="62"/>
      <c r="I25" s="62"/>
    </row>
    <row r="26" spans="1:9" x14ac:dyDescent="0.35">
      <c r="A26" s="62"/>
      <c r="B26" s="62"/>
      <c r="C26" s="62"/>
      <c r="D26" s="62"/>
      <c r="E26" s="62"/>
      <c r="F26" s="62"/>
      <c r="G26" s="62"/>
      <c r="H26" s="62"/>
      <c r="I26" s="62"/>
    </row>
    <row r="27" spans="1:9" x14ac:dyDescent="0.35">
      <c r="A27" s="62"/>
      <c r="B27" s="62"/>
      <c r="C27" s="62"/>
      <c r="D27" s="62"/>
      <c r="E27" s="62"/>
      <c r="F27" s="62"/>
      <c r="G27" s="62"/>
      <c r="H27" s="62"/>
      <c r="I27" s="62"/>
    </row>
  </sheetData>
  <mergeCells count="1">
    <mergeCell ref="A13:I2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A40AA-857F-4826-BC6E-DDE0CFE31057}">
  <sheetPr>
    <pageSetUpPr fitToPage="1"/>
  </sheetPr>
  <dimension ref="A1:H200"/>
  <sheetViews>
    <sheetView view="pageBreakPreview" zoomScale="70" zoomScaleNormal="70" zoomScaleSheetLayoutView="70" workbookViewId="0">
      <pane ySplit="2" topLeftCell="A193" activePane="bottomLeft" state="frozen"/>
      <selection pane="bottomLeft" activeCell="G196" sqref="G196"/>
    </sheetView>
  </sheetViews>
  <sheetFormatPr defaultColWidth="9.69921875" defaultRowHeight="14" x14ac:dyDescent="0.3"/>
  <cols>
    <col min="1" max="1" width="8.3984375" style="64" customWidth="1"/>
    <col min="2" max="2" width="35.09765625" style="183" customWidth="1"/>
    <col min="3" max="3" width="33.796875" style="183" customWidth="1"/>
    <col min="4" max="4" width="7.19921875" style="64" customWidth="1"/>
    <col min="5" max="5" width="15.796875" style="184" customWidth="1"/>
    <col min="6" max="6" width="17.59765625" style="64" customWidth="1"/>
    <col min="7" max="7" width="20.19921875" style="314" customWidth="1"/>
    <col min="8" max="8" width="31.3984375" style="185" customWidth="1"/>
    <col min="9" max="16384" width="9.69921875" style="63"/>
  </cols>
  <sheetData>
    <row r="1" spans="1:8" ht="31" customHeight="1" thickBot="1" x14ac:dyDescent="0.35">
      <c r="A1" s="176" t="s">
        <v>77</v>
      </c>
      <c r="B1" s="186" t="s">
        <v>78</v>
      </c>
      <c r="C1" s="178" t="s">
        <v>79</v>
      </c>
      <c r="D1" s="187" t="s">
        <v>68</v>
      </c>
      <c r="E1" s="177" t="s">
        <v>270</v>
      </c>
      <c r="F1" s="181" t="s">
        <v>80</v>
      </c>
      <c r="G1" s="312" t="s">
        <v>81</v>
      </c>
      <c r="H1" s="182" t="s">
        <v>82</v>
      </c>
    </row>
    <row r="2" spans="1:8" ht="24" customHeight="1" x14ac:dyDescent="0.3">
      <c r="A2" s="188"/>
      <c r="B2" s="189"/>
      <c r="C2" s="190"/>
      <c r="E2" s="191" t="s">
        <v>99</v>
      </c>
      <c r="F2" s="192" t="s">
        <v>100</v>
      </c>
      <c r="G2" s="313" t="s">
        <v>101</v>
      </c>
      <c r="H2" s="193" t="s">
        <v>102</v>
      </c>
    </row>
    <row r="3" spans="1:8" ht="17" customHeight="1" x14ac:dyDescent="0.3">
      <c r="A3" s="188"/>
      <c r="B3" s="189"/>
      <c r="C3" s="190"/>
      <c r="E3" s="194"/>
      <c r="F3" s="192"/>
      <c r="G3" s="313"/>
      <c r="H3" s="193"/>
    </row>
    <row r="4" spans="1:8" ht="34" customHeight="1" x14ac:dyDescent="0.3">
      <c r="A4" s="188"/>
      <c r="B4" s="195" t="s">
        <v>83</v>
      </c>
      <c r="C4" s="196"/>
      <c r="E4" s="197"/>
      <c r="F4" s="198"/>
      <c r="H4" s="199"/>
    </row>
    <row r="5" spans="1:8" ht="24" customHeight="1" x14ac:dyDescent="0.3">
      <c r="A5" s="188"/>
      <c r="B5" s="200"/>
      <c r="C5" s="196"/>
      <c r="E5" s="197"/>
      <c r="F5" s="198"/>
      <c r="H5" s="199"/>
    </row>
    <row r="6" spans="1:8" ht="24" customHeight="1" x14ac:dyDescent="0.3">
      <c r="A6" s="188"/>
      <c r="B6" s="201" t="s">
        <v>84</v>
      </c>
      <c r="C6" s="196"/>
      <c r="E6" s="197"/>
      <c r="F6" s="198"/>
      <c r="H6" s="199"/>
    </row>
    <row r="7" spans="1:8" ht="17" customHeight="1" x14ac:dyDescent="0.3">
      <c r="A7" s="188"/>
      <c r="B7" s="202"/>
      <c r="C7" s="196"/>
      <c r="E7" s="197"/>
      <c r="F7" s="198"/>
      <c r="H7" s="199"/>
    </row>
    <row r="8" spans="1:8" ht="24" customHeight="1" x14ac:dyDescent="0.3">
      <c r="A8" s="188"/>
      <c r="B8" s="202" t="s">
        <v>85</v>
      </c>
      <c r="C8" s="196"/>
      <c r="E8" s="197"/>
      <c r="F8" s="198"/>
      <c r="H8" s="199"/>
    </row>
    <row r="9" spans="1:8" ht="12" customHeight="1" x14ac:dyDescent="0.3">
      <c r="A9" s="188"/>
      <c r="B9" s="203"/>
      <c r="C9" s="196"/>
      <c r="E9" s="197"/>
      <c r="F9" s="198"/>
      <c r="H9" s="199"/>
    </row>
    <row r="10" spans="1:8" ht="24" customHeight="1" x14ac:dyDescent="0.3">
      <c r="A10" s="188"/>
      <c r="B10" s="202" t="s">
        <v>86</v>
      </c>
      <c r="C10" s="196"/>
      <c r="E10" s="197"/>
      <c r="F10" s="198"/>
      <c r="H10" s="199"/>
    </row>
    <row r="11" spans="1:8" ht="24" customHeight="1" x14ac:dyDescent="0.3">
      <c r="A11" s="188"/>
      <c r="B11" s="202"/>
      <c r="C11" s="196"/>
      <c r="E11" s="197"/>
      <c r="F11" s="198"/>
      <c r="H11" s="199"/>
    </row>
    <row r="12" spans="1:8" ht="37.5" customHeight="1" x14ac:dyDescent="0.3">
      <c r="A12" s="188"/>
      <c r="B12" s="204" t="s">
        <v>87</v>
      </c>
      <c r="C12" s="205"/>
      <c r="E12" s="197"/>
      <c r="F12" s="198"/>
      <c r="H12" s="199"/>
    </row>
    <row r="13" spans="1:8" ht="17" customHeight="1" x14ac:dyDescent="0.3">
      <c r="A13" s="188"/>
      <c r="B13" s="206"/>
      <c r="C13" s="196"/>
      <c r="E13" s="197"/>
      <c r="F13" s="198"/>
      <c r="H13" s="199"/>
    </row>
    <row r="14" spans="1:8" ht="67.5" customHeight="1" x14ac:dyDescent="0.3">
      <c r="A14" s="188"/>
      <c r="B14" s="204" t="s">
        <v>88</v>
      </c>
      <c r="C14" s="205"/>
      <c r="E14" s="197"/>
      <c r="F14" s="198"/>
      <c r="H14" s="199"/>
    </row>
    <row r="15" spans="1:8" ht="24" customHeight="1" x14ac:dyDescent="0.3">
      <c r="A15" s="188"/>
      <c r="B15" s="206"/>
      <c r="C15" s="196"/>
      <c r="E15" s="197"/>
      <c r="F15" s="198"/>
      <c r="H15" s="199"/>
    </row>
    <row r="16" spans="1:8" ht="46" customHeight="1" x14ac:dyDescent="0.3">
      <c r="A16" s="188"/>
      <c r="B16" s="204" t="s">
        <v>89</v>
      </c>
      <c r="C16" s="205"/>
      <c r="E16" s="197"/>
      <c r="F16" s="198"/>
      <c r="H16" s="199"/>
    </row>
    <row r="17" spans="1:8" ht="24" customHeight="1" x14ac:dyDescent="0.3">
      <c r="A17" s="188"/>
      <c r="B17" s="207"/>
      <c r="C17" s="196"/>
      <c r="E17" s="197"/>
      <c r="F17" s="198"/>
      <c r="H17" s="199"/>
    </row>
    <row r="18" spans="1:8" ht="24" customHeight="1" x14ac:dyDescent="0.3">
      <c r="A18" s="188"/>
      <c r="B18" s="202" t="s">
        <v>90</v>
      </c>
      <c r="C18" s="196"/>
      <c r="E18" s="197"/>
      <c r="F18" s="198"/>
      <c r="H18" s="199"/>
    </row>
    <row r="19" spans="1:8" ht="15" customHeight="1" x14ac:dyDescent="0.3">
      <c r="A19" s="188"/>
      <c r="B19" s="208"/>
      <c r="C19" s="196"/>
      <c r="E19" s="197"/>
      <c r="F19" s="198"/>
      <c r="H19" s="199"/>
    </row>
    <row r="20" spans="1:8" ht="36" customHeight="1" x14ac:dyDescent="0.3">
      <c r="A20" s="188"/>
      <c r="B20" s="209" t="s">
        <v>91</v>
      </c>
      <c r="C20" s="210"/>
      <c r="E20" s="197"/>
      <c r="F20" s="198"/>
      <c r="H20" s="199"/>
    </row>
    <row r="21" spans="1:8" ht="8.5" customHeight="1" x14ac:dyDescent="0.3">
      <c r="A21" s="188"/>
      <c r="B21" s="208"/>
      <c r="C21" s="196"/>
      <c r="E21" s="197"/>
      <c r="F21" s="198"/>
      <c r="H21" s="199"/>
    </row>
    <row r="22" spans="1:8" ht="24.5" customHeight="1" x14ac:dyDescent="0.3">
      <c r="A22" s="188"/>
      <c r="B22" s="209" t="s">
        <v>69</v>
      </c>
      <c r="C22" s="210"/>
      <c r="E22" s="197"/>
      <c r="F22" s="198"/>
      <c r="H22" s="199"/>
    </row>
    <row r="23" spans="1:8" ht="24" customHeight="1" x14ac:dyDescent="0.3">
      <c r="A23" s="188"/>
      <c r="B23" s="208"/>
      <c r="C23" s="196"/>
      <c r="E23" s="197"/>
      <c r="F23" s="198"/>
      <c r="H23" s="199"/>
    </row>
    <row r="24" spans="1:8" ht="24" customHeight="1" x14ac:dyDescent="0.3">
      <c r="A24" s="188"/>
      <c r="B24" s="211" t="s">
        <v>70</v>
      </c>
      <c r="C24" s="196"/>
      <c r="E24" s="197"/>
      <c r="F24" s="198"/>
      <c r="H24" s="199"/>
    </row>
    <row r="25" spans="1:8" ht="15.5" customHeight="1" x14ac:dyDescent="0.3">
      <c r="A25" s="188"/>
      <c r="B25" s="211"/>
      <c r="C25" s="196"/>
      <c r="E25" s="197"/>
      <c r="F25" s="198"/>
      <c r="H25" s="199"/>
    </row>
    <row r="26" spans="1:8" ht="132" customHeight="1" x14ac:dyDescent="0.3">
      <c r="A26" s="188"/>
      <c r="B26" s="209" t="s">
        <v>92</v>
      </c>
      <c r="C26" s="210"/>
      <c r="E26" s="197"/>
      <c r="F26" s="198"/>
      <c r="H26" s="199"/>
    </row>
    <row r="27" spans="1:8" ht="18.5" customHeight="1" x14ac:dyDescent="0.3">
      <c r="A27" s="188"/>
      <c r="B27" s="208"/>
      <c r="C27" s="196"/>
      <c r="E27" s="197"/>
      <c r="F27" s="198"/>
      <c r="H27" s="199"/>
    </row>
    <row r="28" spans="1:8" ht="24" customHeight="1" x14ac:dyDescent="0.3">
      <c r="A28" s="188"/>
      <c r="B28" s="202" t="s">
        <v>93</v>
      </c>
      <c r="C28" s="196"/>
      <c r="E28" s="197"/>
      <c r="F28" s="198"/>
      <c r="H28" s="199"/>
    </row>
    <row r="29" spans="1:8" ht="15.5" customHeight="1" x14ac:dyDescent="0.3">
      <c r="A29" s="188"/>
      <c r="B29" s="202"/>
      <c r="C29" s="196"/>
      <c r="E29" s="197"/>
      <c r="F29" s="198"/>
      <c r="H29" s="199"/>
    </row>
    <row r="30" spans="1:8" ht="49" customHeight="1" x14ac:dyDescent="0.3">
      <c r="A30" s="188"/>
      <c r="B30" s="209" t="s">
        <v>94</v>
      </c>
      <c r="C30" s="210"/>
      <c r="E30" s="197"/>
      <c r="F30" s="198"/>
      <c r="H30" s="199"/>
    </row>
    <row r="31" spans="1:8" ht="24" customHeight="1" x14ac:dyDescent="0.3">
      <c r="A31" s="188"/>
      <c r="B31" s="208"/>
      <c r="C31" s="196"/>
      <c r="E31" s="197"/>
      <c r="F31" s="198"/>
      <c r="H31" s="199"/>
    </row>
    <row r="32" spans="1:8" ht="24" customHeight="1" x14ac:dyDescent="0.3">
      <c r="A32" s="188"/>
      <c r="B32" s="202" t="s">
        <v>74</v>
      </c>
      <c r="C32" s="196"/>
      <c r="E32" s="197"/>
      <c r="F32" s="198"/>
      <c r="H32" s="199"/>
    </row>
    <row r="33" spans="1:8" ht="16.5" customHeight="1" x14ac:dyDescent="0.3">
      <c r="A33" s="188"/>
      <c r="B33" s="202"/>
      <c r="C33" s="196"/>
      <c r="E33" s="197"/>
      <c r="F33" s="198"/>
      <c r="H33" s="199"/>
    </row>
    <row r="34" spans="1:8" ht="54.5" customHeight="1" x14ac:dyDescent="0.3">
      <c r="A34" s="188"/>
      <c r="B34" s="209" t="s">
        <v>95</v>
      </c>
      <c r="C34" s="210"/>
      <c r="E34" s="197"/>
      <c r="F34" s="198"/>
      <c r="H34" s="199"/>
    </row>
    <row r="35" spans="1:8" ht="24" customHeight="1" x14ac:dyDescent="0.3">
      <c r="A35" s="188"/>
      <c r="B35" s="208"/>
      <c r="C35" s="196"/>
      <c r="E35" s="197"/>
      <c r="F35" s="198"/>
      <c r="H35" s="199"/>
    </row>
    <row r="36" spans="1:8" ht="18.5" customHeight="1" x14ac:dyDescent="0.3">
      <c r="A36" s="188"/>
      <c r="B36" s="212" t="s">
        <v>96</v>
      </c>
      <c r="C36" s="213"/>
      <c r="E36" s="197"/>
      <c r="F36" s="198"/>
      <c r="H36" s="199"/>
    </row>
    <row r="37" spans="1:8" ht="13.5" customHeight="1" x14ac:dyDescent="0.3">
      <c r="A37" s="188"/>
      <c r="B37" s="202"/>
      <c r="C37" s="196"/>
      <c r="E37" s="197"/>
      <c r="F37" s="198"/>
      <c r="H37" s="199"/>
    </row>
    <row r="38" spans="1:8" ht="51.5" customHeight="1" x14ac:dyDescent="0.3">
      <c r="A38" s="188"/>
      <c r="B38" s="209" t="s">
        <v>97</v>
      </c>
      <c r="C38" s="210"/>
      <c r="E38" s="197"/>
      <c r="F38" s="198"/>
      <c r="H38" s="199"/>
    </row>
    <row r="39" spans="1:8" ht="24" customHeight="1" thickBot="1" x14ac:dyDescent="0.35">
      <c r="A39" s="188"/>
      <c r="B39" s="189"/>
      <c r="C39" s="190"/>
      <c r="E39" s="197"/>
      <c r="F39" s="198"/>
      <c r="H39" s="199"/>
    </row>
    <row r="40" spans="1:8" ht="35.5" customHeight="1" thickBot="1" x14ac:dyDescent="0.35">
      <c r="A40" s="214"/>
      <c r="B40" s="175" t="s">
        <v>98</v>
      </c>
      <c r="C40" s="215"/>
      <c r="D40" s="216"/>
      <c r="E40" s="217"/>
      <c r="F40" s="217"/>
      <c r="G40" s="315"/>
      <c r="H40" s="218"/>
    </row>
    <row r="41" spans="1:8" s="64" customFormat="1" ht="29.5" customHeight="1" thickBot="1" x14ac:dyDescent="0.35">
      <c r="A41" s="176" t="s">
        <v>77</v>
      </c>
      <c r="B41" s="177" t="s">
        <v>78</v>
      </c>
      <c r="C41" s="178" t="s">
        <v>79</v>
      </c>
      <c r="D41" s="179" t="s">
        <v>68</v>
      </c>
      <c r="E41" s="177" t="s">
        <v>270</v>
      </c>
      <c r="F41" s="181" t="s">
        <v>80</v>
      </c>
      <c r="G41" s="312" t="s">
        <v>81</v>
      </c>
      <c r="H41" s="182" t="s">
        <v>82</v>
      </c>
    </row>
    <row r="42" spans="1:8" s="64" customFormat="1" ht="31.25" customHeight="1" x14ac:dyDescent="0.3">
      <c r="A42" s="219"/>
      <c r="B42" s="220"/>
      <c r="C42" s="221"/>
      <c r="D42" s="222"/>
      <c r="E42" s="223" t="s">
        <v>99</v>
      </c>
      <c r="F42" s="192" t="s">
        <v>100</v>
      </c>
      <c r="G42" s="313" t="s">
        <v>101</v>
      </c>
      <c r="H42" s="193" t="s">
        <v>102</v>
      </c>
    </row>
    <row r="43" spans="1:8" ht="43.5" customHeight="1" x14ac:dyDescent="0.3">
      <c r="A43" s="188">
        <v>1</v>
      </c>
      <c r="B43" s="224" t="s">
        <v>103</v>
      </c>
      <c r="C43" s="225" t="s">
        <v>104</v>
      </c>
      <c r="D43" s="198" t="s">
        <v>105</v>
      </c>
      <c r="E43" s="64">
        <v>1</v>
      </c>
      <c r="F43" s="198">
        <v>10080</v>
      </c>
      <c r="H43" s="199">
        <f>E43*F43*G43</f>
        <v>0</v>
      </c>
    </row>
    <row r="44" spans="1:8" ht="43.5" customHeight="1" x14ac:dyDescent="0.3">
      <c r="A44" s="188">
        <v>2</v>
      </c>
      <c r="B44" s="224" t="s">
        <v>106</v>
      </c>
      <c r="C44" s="225" t="s">
        <v>107</v>
      </c>
      <c r="D44" s="198" t="s">
        <v>105</v>
      </c>
      <c r="E44" s="64">
        <v>1</v>
      </c>
      <c r="F44" s="198">
        <f>$F$43</f>
        <v>10080</v>
      </c>
      <c r="H44" s="199">
        <f>E44*F44*G44</f>
        <v>0</v>
      </c>
    </row>
    <row r="45" spans="1:8" ht="43.5" customHeight="1" x14ac:dyDescent="0.3">
      <c r="A45" s="188">
        <v>3</v>
      </c>
      <c r="B45" s="224" t="s">
        <v>108</v>
      </c>
      <c r="C45" s="225" t="s">
        <v>109</v>
      </c>
      <c r="D45" s="198" t="s">
        <v>105</v>
      </c>
      <c r="E45" s="64">
        <v>1</v>
      </c>
      <c r="F45" s="198">
        <f>$F$43</f>
        <v>10080</v>
      </c>
      <c r="H45" s="199">
        <f>E45*F45*G45</f>
        <v>0</v>
      </c>
    </row>
    <row r="46" spans="1:8" ht="74.5" customHeight="1" x14ac:dyDescent="0.3">
      <c r="A46" s="188">
        <v>4</v>
      </c>
      <c r="B46" s="224" t="s">
        <v>110</v>
      </c>
      <c r="C46" s="225" t="s">
        <v>111</v>
      </c>
      <c r="D46" s="198" t="s">
        <v>105</v>
      </c>
      <c r="E46" s="64">
        <v>1</v>
      </c>
      <c r="F46" s="198">
        <v>4000</v>
      </c>
      <c r="H46" s="199">
        <f t="shared" ref="H46:H64" si="0">E46*F46*G46</f>
        <v>0</v>
      </c>
    </row>
    <row r="47" spans="1:8" ht="69.5" customHeight="1" x14ac:dyDescent="0.3">
      <c r="A47" s="188">
        <v>5</v>
      </c>
      <c r="B47" s="224" t="s">
        <v>112</v>
      </c>
      <c r="C47" s="225" t="s">
        <v>113</v>
      </c>
      <c r="D47" s="198" t="s">
        <v>105</v>
      </c>
      <c r="E47" s="64">
        <v>2</v>
      </c>
      <c r="F47" s="198">
        <v>10080</v>
      </c>
      <c r="H47" s="199">
        <f t="shared" si="0"/>
        <v>0</v>
      </c>
    </row>
    <row r="48" spans="1:8" ht="46" customHeight="1" x14ac:dyDescent="0.3">
      <c r="A48" s="188">
        <v>6</v>
      </c>
      <c r="B48" s="224" t="s">
        <v>114</v>
      </c>
      <c r="C48" s="225" t="s">
        <v>115</v>
      </c>
      <c r="D48" s="198" t="s">
        <v>105</v>
      </c>
      <c r="E48" s="64">
        <v>2</v>
      </c>
      <c r="F48" s="198">
        <v>10080</v>
      </c>
      <c r="H48" s="199">
        <f t="shared" si="0"/>
        <v>0</v>
      </c>
    </row>
    <row r="49" spans="1:8" ht="46" customHeight="1" x14ac:dyDescent="0.3">
      <c r="A49" s="188">
        <v>7</v>
      </c>
      <c r="B49" s="224" t="s">
        <v>116</v>
      </c>
      <c r="C49" s="225" t="s">
        <v>117</v>
      </c>
      <c r="D49" s="198" t="s">
        <v>105</v>
      </c>
      <c r="E49" s="64">
        <v>1</v>
      </c>
      <c r="F49" s="198">
        <v>2000</v>
      </c>
      <c r="H49" s="199">
        <f t="shared" si="0"/>
        <v>0</v>
      </c>
    </row>
    <row r="50" spans="1:8" ht="52" customHeight="1" x14ac:dyDescent="0.3">
      <c r="A50" s="188">
        <v>8</v>
      </c>
      <c r="B50" s="224" t="s">
        <v>118</v>
      </c>
      <c r="C50" s="225" t="s">
        <v>119</v>
      </c>
      <c r="D50" s="198" t="s">
        <v>105</v>
      </c>
      <c r="E50" s="64">
        <v>1</v>
      </c>
      <c r="F50" s="198">
        <v>2000</v>
      </c>
      <c r="H50" s="199">
        <f t="shared" si="0"/>
        <v>0</v>
      </c>
    </row>
    <row r="51" spans="1:8" ht="52" customHeight="1" x14ac:dyDescent="0.3">
      <c r="A51" s="188">
        <v>9</v>
      </c>
      <c r="B51" s="224" t="s">
        <v>120</v>
      </c>
      <c r="C51" s="225" t="s">
        <v>121</v>
      </c>
      <c r="D51" s="198" t="s">
        <v>105</v>
      </c>
      <c r="E51" s="64">
        <v>1</v>
      </c>
      <c r="F51" s="198">
        <v>2000</v>
      </c>
      <c r="H51" s="199">
        <f t="shared" si="0"/>
        <v>0</v>
      </c>
    </row>
    <row r="52" spans="1:8" ht="40" customHeight="1" x14ac:dyDescent="0.3">
      <c r="A52" s="188">
        <v>10</v>
      </c>
      <c r="B52" s="224" t="s">
        <v>122</v>
      </c>
      <c r="C52" s="225" t="s">
        <v>123</v>
      </c>
      <c r="D52" s="198" t="s">
        <v>105</v>
      </c>
      <c r="E52" s="64">
        <v>1</v>
      </c>
      <c r="F52" s="198">
        <f>$F$43</f>
        <v>10080</v>
      </c>
      <c r="H52" s="199">
        <f t="shared" si="0"/>
        <v>0</v>
      </c>
    </row>
    <row r="53" spans="1:8" ht="42.5" customHeight="1" x14ac:dyDescent="0.3">
      <c r="A53" s="188">
        <v>11</v>
      </c>
      <c r="B53" s="224" t="s">
        <v>124</v>
      </c>
      <c r="C53" s="225" t="s">
        <v>125</v>
      </c>
      <c r="D53" s="198" t="s">
        <v>105</v>
      </c>
      <c r="E53" s="64">
        <v>1</v>
      </c>
      <c r="F53" s="198">
        <f>$F$43</f>
        <v>10080</v>
      </c>
      <c r="H53" s="199">
        <f t="shared" si="0"/>
        <v>0</v>
      </c>
    </row>
    <row r="54" spans="1:8" ht="50" customHeight="1" x14ac:dyDescent="0.3">
      <c r="A54" s="188">
        <v>12</v>
      </c>
      <c r="B54" s="224" t="s">
        <v>126</v>
      </c>
      <c r="C54" s="225" t="s">
        <v>127</v>
      </c>
      <c r="D54" s="198" t="s">
        <v>105</v>
      </c>
      <c r="E54" s="64">
        <v>2</v>
      </c>
      <c r="F54" s="198">
        <f>$F$43</f>
        <v>10080</v>
      </c>
      <c r="H54" s="199">
        <f t="shared" si="0"/>
        <v>0</v>
      </c>
    </row>
    <row r="55" spans="1:8" ht="42" customHeight="1" x14ac:dyDescent="0.3">
      <c r="A55" s="188">
        <v>13</v>
      </c>
      <c r="B55" s="224" t="s">
        <v>128</v>
      </c>
      <c r="C55" s="225" t="s">
        <v>129</v>
      </c>
      <c r="D55" s="198" t="s">
        <v>105</v>
      </c>
      <c r="E55" s="64">
        <v>4</v>
      </c>
      <c r="F55" s="198">
        <f>$F$43</f>
        <v>10080</v>
      </c>
      <c r="H55" s="199">
        <f t="shared" si="0"/>
        <v>0</v>
      </c>
    </row>
    <row r="56" spans="1:8" ht="42" customHeight="1" x14ac:dyDescent="0.3">
      <c r="A56" s="188">
        <v>14</v>
      </c>
      <c r="B56" s="224" t="s">
        <v>130</v>
      </c>
      <c r="C56" s="225" t="s">
        <v>131</v>
      </c>
      <c r="D56" s="198" t="s">
        <v>105</v>
      </c>
      <c r="E56" s="64">
        <v>3</v>
      </c>
      <c r="F56" s="198">
        <f>$F$43</f>
        <v>10080</v>
      </c>
      <c r="H56" s="199">
        <f t="shared" si="0"/>
        <v>0</v>
      </c>
    </row>
    <row r="57" spans="1:8" ht="42" customHeight="1" x14ac:dyDescent="0.3">
      <c r="A57" s="188">
        <v>15</v>
      </c>
      <c r="B57" s="224" t="s">
        <v>132</v>
      </c>
      <c r="C57" s="225" t="s">
        <v>133</v>
      </c>
      <c r="D57" s="198" t="s">
        <v>105</v>
      </c>
      <c r="E57" s="64">
        <v>4</v>
      </c>
      <c r="F57" s="198">
        <f t="shared" ref="F57:F61" si="1">$F$43</f>
        <v>10080</v>
      </c>
      <c r="H57" s="199">
        <f t="shared" si="0"/>
        <v>0</v>
      </c>
    </row>
    <row r="58" spans="1:8" ht="42" customHeight="1" x14ac:dyDescent="0.3">
      <c r="A58" s="188">
        <v>16</v>
      </c>
      <c r="B58" s="224" t="s">
        <v>134</v>
      </c>
      <c r="C58" s="225" t="s">
        <v>135</v>
      </c>
      <c r="D58" s="198" t="s">
        <v>105</v>
      </c>
      <c r="E58" s="64">
        <v>2</v>
      </c>
      <c r="F58" s="198">
        <f t="shared" si="1"/>
        <v>10080</v>
      </c>
      <c r="H58" s="199">
        <f t="shared" si="0"/>
        <v>0</v>
      </c>
    </row>
    <row r="59" spans="1:8" ht="35" customHeight="1" x14ac:dyDescent="0.3">
      <c r="A59" s="188">
        <v>17</v>
      </c>
      <c r="B59" s="224" t="s">
        <v>136</v>
      </c>
      <c r="C59" s="225" t="s">
        <v>137</v>
      </c>
      <c r="D59" s="198" t="s">
        <v>105</v>
      </c>
      <c r="E59" s="64">
        <v>2</v>
      </c>
      <c r="F59" s="198">
        <f t="shared" si="1"/>
        <v>10080</v>
      </c>
      <c r="H59" s="199">
        <f t="shared" si="0"/>
        <v>0</v>
      </c>
    </row>
    <row r="60" spans="1:8" ht="42" customHeight="1" x14ac:dyDescent="0.3">
      <c r="A60" s="188">
        <v>18</v>
      </c>
      <c r="B60" s="224" t="s">
        <v>138</v>
      </c>
      <c r="C60" s="225" t="s">
        <v>139</v>
      </c>
      <c r="D60" s="198" t="s">
        <v>105</v>
      </c>
      <c r="E60" s="64">
        <v>6</v>
      </c>
      <c r="F60" s="198">
        <f t="shared" si="1"/>
        <v>10080</v>
      </c>
      <c r="H60" s="199">
        <f t="shared" si="0"/>
        <v>0</v>
      </c>
    </row>
    <row r="61" spans="1:8" ht="38.5" customHeight="1" x14ac:dyDescent="0.3">
      <c r="A61" s="188">
        <v>19</v>
      </c>
      <c r="B61" s="224" t="s">
        <v>140</v>
      </c>
      <c r="C61" s="225" t="s">
        <v>141</v>
      </c>
      <c r="D61" s="198" t="s">
        <v>105</v>
      </c>
      <c r="E61" s="64">
        <v>2</v>
      </c>
      <c r="F61" s="198">
        <f t="shared" si="1"/>
        <v>10080</v>
      </c>
      <c r="H61" s="199">
        <f t="shared" si="0"/>
        <v>0</v>
      </c>
    </row>
    <row r="62" spans="1:8" ht="38.5" customHeight="1" x14ac:dyDescent="0.3">
      <c r="A62" s="188">
        <v>20</v>
      </c>
      <c r="B62" s="224" t="s">
        <v>142</v>
      </c>
      <c r="C62" s="225" t="s">
        <v>143</v>
      </c>
      <c r="D62" s="198" t="s">
        <v>105</v>
      </c>
      <c r="E62" s="64">
        <v>10</v>
      </c>
      <c r="F62" s="198">
        <f>$F$43</f>
        <v>10080</v>
      </c>
      <c r="H62" s="199">
        <f t="shared" si="0"/>
        <v>0</v>
      </c>
    </row>
    <row r="63" spans="1:8" ht="38.5" customHeight="1" x14ac:dyDescent="0.3">
      <c r="A63" s="188">
        <v>21</v>
      </c>
      <c r="B63" s="224" t="s">
        <v>144</v>
      </c>
      <c r="C63" s="225" t="s">
        <v>145</v>
      </c>
      <c r="D63" s="198" t="s">
        <v>105</v>
      </c>
      <c r="E63" s="64">
        <v>2</v>
      </c>
      <c r="F63" s="198">
        <f>$F$43</f>
        <v>10080</v>
      </c>
      <c r="H63" s="199">
        <f t="shared" si="0"/>
        <v>0</v>
      </c>
    </row>
    <row r="64" spans="1:8" ht="38.5" customHeight="1" thickBot="1" x14ac:dyDescent="0.35">
      <c r="A64" s="188">
        <v>22</v>
      </c>
      <c r="B64" s="224" t="s">
        <v>146</v>
      </c>
      <c r="C64" s="225" t="s">
        <v>143</v>
      </c>
      <c r="D64" s="198" t="s">
        <v>105</v>
      </c>
      <c r="E64" s="64">
        <v>1</v>
      </c>
      <c r="F64" s="198">
        <f>$F$43</f>
        <v>10080</v>
      </c>
      <c r="H64" s="199">
        <f t="shared" si="0"/>
        <v>0</v>
      </c>
    </row>
    <row r="65" spans="1:8" ht="30" customHeight="1" thickBot="1" x14ac:dyDescent="0.35">
      <c r="A65" s="237"/>
      <c r="B65" s="252" t="s">
        <v>271</v>
      </c>
      <c r="C65" s="241"/>
      <c r="D65" s="242"/>
      <c r="E65" s="243"/>
      <c r="F65" s="242"/>
      <c r="G65" s="316"/>
      <c r="H65" s="244">
        <f>SUM(H43:H64)</f>
        <v>0</v>
      </c>
    </row>
    <row r="66" spans="1:8" s="250" customFormat="1" ht="34" customHeight="1" thickBot="1" x14ac:dyDescent="0.35">
      <c r="A66" s="271"/>
      <c r="B66" s="272" t="s">
        <v>273</v>
      </c>
      <c r="C66" s="273"/>
      <c r="D66" s="273"/>
      <c r="E66" s="273"/>
      <c r="F66" s="274"/>
      <c r="G66" s="317"/>
      <c r="H66" s="275"/>
    </row>
    <row r="67" spans="1:8" s="65" customFormat="1" ht="39.5" customHeight="1" thickBot="1" x14ac:dyDescent="0.35">
      <c r="A67" s="176" t="s">
        <v>77</v>
      </c>
      <c r="B67" s="177" t="s">
        <v>78</v>
      </c>
      <c r="C67" s="180" t="s">
        <v>79</v>
      </c>
      <c r="D67" s="177" t="s">
        <v>68</v>
      </c>
      <c r="E67" s="177" t="s">
        <v>270</v>
      </c>
      <c r="F67" s="181" t="s">
        <v>80</v>
      </c>
      <c r="G67" s="312" t="s">
        <v>81</v>
      </c>
      <c r="H67" s="182" t="s">
        <v>82</v>
      </c>
    </row>
    <row r="68" spans="1:8" ht="31.25" customHeight="1" x14ac:dyDescent="0.3">
      <c r="A68" s="219"/>
      <c r="B68" s="226"/>
      <c r="C68" s="227"/>
      <c r="D68" s="222"/>
      <c r="E68" s="223" t="s">
        <v>99</v>
      </c>
      <c r="F68" s="192" t="s">
        <v>100</v>
      </c>
      <c r="G68" s="313" t="s">
        <v>101</v>
      </c>
      <c r="H68" s="193" t="s">
        <v>102</v>
      </c>
    </row>
    <row r="69" spans="1:8" ht="48.5" customHeight="1" x14ac:dyDescent="0.3">
      <c r="A69" s="188">
        <v>23</v>
      </c>
      <c r="B69" s="224" t="s">
        <v>103</v>
      </c>
      <c r="C69" s="225" t="s">
        <v>147</v>
      </c>
      <c r="D69" s="198" t="s">
        <v>105</v>
      </c>
      <c r="E69" s="64">
        <v>1</v>
      </c>
      <c r="F69" s="198">
        <v>1920</v>
      </c>
      <c r="H69" s="199">
        <f t="shared" ref="H69:H89" si="2">E69*F69*G69</f>
        <v>0</v>
      </c>
    </row>
    <row r="70" spans="1:8" ht="31.25" customHeight="1" x14ac:dyDescent="0.3">
      <c r="A70" s="188">
        <v>24</v>
      </c>
      <c r="B70" s="224" t="s">
        <v>148</v>
      </c>
      <c r="C70" s="225" t="s">
        <v>107</v>
      </c>
      <c r="D70" s="198" t="s">
        <v>105</v>
      </c>
      <c r="E70" s="64">
        <v>1</v>
      </c>
      <c r="F70" s="198">
        <f>$F$69</f>
        <v>1920</v>
      </c>
      <c r="H70" s="199">
        <f t="shared" si="2"/>
        <v>0</v>
      </c>
    </row>
    <row r="71" spans="1:8" ht="31.25" customHeight="1" x14ac:dyDescent="0.3">
      <c r="A71" s="188">
        <v>25</v>
      </c>
      <c r="B71" s="224" t="s">
        <v>108</v>
      </c>
      <c r="C71" s="225" t="s">
        <v>109</v>
      </c>
      <c r="D71" s="198" t="s">
        <v>105</v>
      </c>
      <c r="E71" s="64">
        <v>1</v>
      </c>
      <c r="F71" s="198">
        <f>$F$69</f>
        <v>1920</v>
      </c>
      <c r="H71" s="199">
        <f t="shared" si="2"/>
        <v>0</v>
      </c>
    </row>
    <row r="72" spans="1:8" ht="78.5" customHeight="1" x14ac:dyDescent="0.3">
      <c r="A72" s="188">
        <v>26</v>
      </c>
      <c r="B72" s="224" t="s">
        <v>110</v>
      </c>
      <c r="C72" s="225" t="s">
        <v>111</v>
      </c>
      <c r="D72" s="198" t="s">
        <v>105</v>
      </c>
      <c r="E72" s="64">
        <v>1</v>
      </c>
      <c r="F72" s="198">
        <v>400</v>
      </c>
      <c r="H72" s="199">
        <f t="shared" si="2"/>
        <v>0</v>
      </c>
    </row>
    <row r="73" spans="1:8" ht="78.5" customHeight="1" x14ac:dyDescent="0.3">
      <c r="A73" s="188">
        <v>27</v>
      </c>
      <c r="B73" s="224" t="s">
        <v>112</v>
      </c>
      <c r="C73" s="225" t="s">
        <v>113</v>
      </c>
      <c r="D73" s="198" t="s">
        <v>105</v>
      </c>
      <c r="E73" s="64">
        <v>2</v>
      </c>
      <c r="F73" s="198">
        <f>$F$69</f>
        <v>1920</v>
      </c>
      <c r="H73" s="199">
        <f t="shared" si="2"/>
        <v>0</v>
      </c>
    </row>
    <row r="74" spans="1:8" ht="31.25" customHeight="1" x14ac:dyDescent="0.3">
      <c r="A74" s="188">
        <v>28</v>
      </c>
      <c r="B74" s="224" t="s">
        <v>149</v>
      </c>
      <c r="C74" s="225" t="s">
        <v>115</v>
      </c>
      <c r="D74" s="198" t="s">
        <v>105</v>
      </c>
      <c r="E74" s="64">
        <v>2</v>
      </c>
      <c r="F74" s="198">
        <f>$F$69</f>
        <v>1920</v>
      </c>
      <c r="H74" s="199">
        <f t="shared" si="2"/>
        <v>0</v>
      </c>
    </row>
    <row r="75" spans="1:8" ht="47.5" customHeight="1" x14ac:dyDescent="0.3">
      <c r="A75" s="188">
        <v>29</v>
      </c>
      <c r="B75" s="224" t="s">
        <v>116</v>
      </c>
      <c r="C75" s="225" t="s">
        <v>117</v>
      </c>
      <c r="D75" s="198" t="s">
        <v>105</v>
      </c>
      <c r="E75" s="64">
        <v>1</v>
      </c>
      <c r="F75" s="198">
        <v>200</v>
      </c>
      <c r="H75" s="199">
        <f t="shared" si="2"/>
        <v>0</v>
      </c>
    </row>
    <row r="76" spans="1:8" ht="69.5" customHeight="1" x14ac:dyDescent="0.3">
      <c r="A76" s="188">
        <v>30</v>
      </c>
      <c r="B76" s="224" t="s">
        <v>118</v>
      </c>
      <c r="C76" s="225" t="s">
        <v>119</v>
      </c>
      <c r="D76" s="198" t="s">
        <v>105</v>
      </c>
      <c r="E76" s="64">
        <v>1</v>
      </c>
      <c r="F76" s="198">
        <v>200</v>
      </c>
      <c r="H76" s="199">
        <f t="shared" si="2"/>
        <v>0</v>
      </c>
    </row>
    <row r="77" spans="1:8" ht="72.5" customHeight="1" x14ac:dyDescent="0.3">
      <c r="A77" s="188">
        <v>31</v>
      </c>
      <c r="B77" s="224" t="s">
        <v>120</v>
      </c>
      <c r="C77" s="225" t="s">
        <v>121</v>
      </c>
      <c r="D77" s="198" t="s">
        <v>105</v>
      </c>
      <c r="E77" s="64">
        <v>1</v>
      </c>
      <c r="F77" s="198">
        <v>200</v>
      </c>
      <c r="H77" s="199">
        <f t="shared" si="2"/>
        <v>0</v>
      </c>
    </row>
    <row r="78" spans="1:8" ht="31.25" customHeight="1" x14ac:dyDescent="0.3">
      <c r="A78" s="188">
        <v>32</v>
      </c>
      <c r="B78" s="224" t="s">
        <v>122</v>
      </c>
      <c r="C78" s="225" t="s">
        <v>123</v>
      </c>
      <c r="D78" s="198" t="s">
        <v>105</v>
      </c>
      <c r="E78" s="64">
        <v>1</v>
      </c>
      <c r="F78" s="198">
        <f>$F$69</f>
        <v>1920</v>
      </c>
      <c r="H78" s="199">
        <f t="shared" si="2"/>
        <v>0</v>
      </c>
    </row>
    <row r="79" spans="1:8" ht="31.25" customHeight="1" x14ac:dyDescent="0.3">
      <c r="A79" s="188">
        <v>33</v>
      </c>
      <c r="B79" s="224" t="s">
        <v>124</v>
      </c>
      <c r="C79" s="225" t="s">
        <v>125</v>
      </c>
      <c r="D79" s="198" t="s">
        <v>105</v>
      </c>
      <c r="E79" s="64">
        <v>1</v>
      </c>
      <c r="F79" s="198">
        <f>$F$69</f>
        <v>1920</v>
      </c>
      <c r="H79" s="199">
        <f t="shared" si="2"/>
        <v>0</v>
      </c>
    </row>
    <row r="80" spans="1:8" ht="52" customHeight="1" x14ac:dyDescent="0.3">
      <c r="A80" s="188">
        <v>34</v>
      </c>
      <c r="B80" s="224" t="s">
        <v>126</v>
      </c>
      <c r="C80" s="225" t="s">
        <v>127</v>
      </c>
      <c r="D80" s="198" t="s">
        <v>105</v>
      </c>
      <c r="E80" s="64">
        <v>2</v>
      </c>
      <c r="F80" s="198">
        <f t="shared" ref="F80:F89" si="3">$F$69</f>
        <v>1920</v>
      </c>
      <c r="H80" s="199">
        <f t="shared" si="2"/>
        <v>0</v>
      </c>
    </row>
    <row r="81" spans="1:8" ht="31.25" customHeight="1" x14ac:dyDescent="0.3">
      <c r="A81" s="188">
        <v>35</v>
      </c>
      <c r="B81" s="224" t="s">
        <v>128</v>
      </c>
      <c r="C81" s="225" t="s">
        <v>129</v>
      </c>
      <c r="D81" s="198" t="s">
        <v>105</v>
      </c>
      <c r="E81" s="64">
        <v>4</v>
      </c>
      <c r="F81" s="198">
        <f t="shared" si="3"/>
        <v>1920</v>
      </c>
      <c r="H81" s="199">
        <f t="shared" si="2"/>
        <v>0</v>
      </c>
    </row>
    <row r="82" spans="1:8" ht="38" customHeight="1" x14ac:dyDescent="0.3">
      <c r="A82" s="188">
        <v>36</v>
      </c>
      <c r="B82" s="224" t="s">
        <v>130</v>
      </c>
      <c r="C82" s="225" t="s">
        <v>131</v>
      </c>
      <c r="D82" s="198" t="s">
        <v>105</v>
      </c>
      <c r="E82" s="64">
        <v>3</v>
      </c>
      <c r="F82" s="198">
        <f t="shared" si="3"/>
        <v>1920</v>
      </c>
      <c r="H82" s="199">
        <f t="shared" si="2"/>
        <v>0</v>
      </c>
    </row>
    <row r="83" spans="1:8" ht="31.25" customHeight="1" x14ac:dyDescent="0.3">
      <c r="A83" s="188">
        <v>37</v>
      </c>
      <c r="B83" s="224" t="s">
        <v>132</v>
      </c>
      <c r="C83" s="225" t="s">
        <v>150</v>
      </c>
      <c r="D83" s="198" t="s">
        <v>105</v>
      </c>
      <c r="E83" s="64">
        <v>4</v>
      </c>
      <c r="F83" s="198">
        <f t="shared" si="3"/>
        <v>1920</v>
      </c>
      <c r="H83" s="199">
        <f t="shared" si="2"/>
        <v>0</v>
      </c>
    </row>
    <row r="84" spans="1:8" ht="38" customHeight="1" x14ac:dyDescent="0.3">
      <c r="A84" s="188">
        <v>38</v>
      </c>
      <c r="B84" s="224" t="s">
        <v>134</v>
      </c>
      <c r="C84" s="225" t="s">
        <v>135</v>
      </c>
      <c r="D84" s="198" t="s">
        <v>105</v>
      </c>
      <c r="E84" s="64">
        <v>2</v>
      </c>
      <c r="F84" s="198">
        <f t="shared" si="3"/>
        <v>1920</v>
      </c>
      <c r="H84" s="199">
        <f t="shared" si="2"/>
        <v>0</v>
      </c>
    </row>
    <row r="85" spans="1:8" ht="38" customHeight="1" x14ac:dyDescent="0.3">
      <c r="A85" s="188">
        <v>39</v>
      </c>
      <c r="B85" s="224" t="s">
        <v>136</v>
      </c>
      <c r="C85" s="225" t="s">
        <v>137</v>
      </c>
      <c r="D85" s="198" t="s">
        <v>105</v>
      </c>
      <c r="E85" s="64">
        <v>2</v>
      </c>
      <c r="F85" s="198">
        <f t="shared" si="3"/>
        <v>1920</v>
      </c>
      <c r="H85" s="199">
        <f t="shared" si="2"/>
        <v>0</v>
      </c>
    </row>
    <row r="86" spans="1:8" ht="46" customHeight="1" x14ac:dyDescent="0.3">
      <c r="A86" s="188">
        <v>40</v>
      </c>
      <c r="B86" s="224" t="s">
        <v>138</v>
      </c>
      <c r="C86" s="225" t="s">
        <v>139</v>
      </c>
      <c r="D86" s="198" t="s">
        <v>105</v>
      </c>
      <c r="E86" s="64">
        <v>6</v>
      </c>
      <c r="F86" s="198">
        <f t="shared" si="3"/>
        <v>1920</v>
      </c>
      <c r="H86" s="199">
        <f t="shared" si="2"/>
        <v>0</v>
      </c>
    </row>
    <row r="87" spans="1:8" ht="31.25" customHeight="1" x14ac:dyDescent="0.3">
      <c r="A87" s="188">
        <v>41</v>
      </c>
      <c r="B87" s="224" t="s">
        <v>140</v>
      </c>
      <c r="C87" s="225" t="s">
        <v>141</v>
      </c>
      <c r="D87" s="198" t="s">
        <v>105</v>
      </c>
      <c r="E87" s="64">
        <v>2</v>
      </c>
      <c r="F87" s="198">
        <f t="shared" si="3"/>
        <v>1920</v>
      </c>
      <c r="H87" s="199">
        <f t="shared" si="2"/>
        <v>0</v>
      </c>
    </row>
    <row r="88" spans="1:8" ht="40" customHeight="1" x14ac:dyDescent="0.3">
      <c r="A88" s="188">
        <v>42</v>
      </c>
      <c r="B88" s="224" t="s">
        <v>142</v>
      </c>
      <c r="C88" s="225" t="s">
        <v>143</v>
      </c>
      <c r="D88" s="198" t="s">
        <v>105</v>
      </c>
      <c r="E88" s="64">
        <v>10</v>
      </c>
      <c r="F88" s="198">
        <f t="shared" si="3"/>
        <v>1920</v>
      </c>
      <c r="H88" s="199">
        <f t="shared" si="2"/>
        <v>0</v>
      </c>
    </row>
    <row r="89" spans="1:8" ht="39.5" customHeight="1" x14ac:dyDescent="0.3">
      <c r="A89" s="188">
        <v>43</v>
      </c>
      <c r="B89" s="224" t="s">
        <v>144</v>
      </c>
      <c r="C89" s="225" t="s">
        <v>145</v>
      </c>
      <c r="D89" s="198" t="s">
        <v>105</v>
      </c>
      <c r="E89" s="64">
        <v>2</v>
      </c>
      <c r="F89" s="198">
        <f t="shared" si="3"/>
        <v>1920</v>
      </c>
      <c r="H89" s="199">
        <f t="shared" si="2"/>
        <v>0</v>
      </c>
    </row>
    <row r="90" spans="1:8" ht="31.25" customHeight="1" thickBot="1" x14ac:dyDescent="0.35">
      <c r="A90" s="188">
        <v>44</v>
      </c>
      <c r="B90" s="224" t="s">
        <v>146</v>
      </c>
      <c r="C90" s="225" t="s">
        <v>143</v>
      </c>
      <c r="D90" s="198" t="s">
        <v>105</v>
      </c>
      <c r="E90" s="64">
        <v>1</v>
      </c>
      <c r="F90" s="198">
        <f>$F$69</f>
        <v>1920</v>
      </c>
      <c r="H90" s="199">
        <f>E90*F90*G90</f>
        <v>0</v>
      </c>
    </row>
    <row r="91" spans="1:8" ht="31.25" customHeight="1" thickBot="1" x14ac:dyDescent="0.35">
      <c r="A91" s="237"/>
      <c r="B91" s="252" t="s">
        <v>271</v>
      </c>
      <c r="C91" s="241"/>
      <c r="D91" s="242"/>
      <c r="E91" s="243"/>
      <c r="F91" s="242"/>
      <c r="G91" s="316"/>
      <c r="H91" s="244">
        <f>SUM(H69:H90)</f>
        <v>0</v>
      </c>
    </row>
    <row r="92" spans="1:8" s="250" customFormat="1" ht="31.25" customHeight="1" thickBot="1" x14ac:dyDescent="0.35">
      <c r="A92" s="248"/>
      <c r="B92" s="247"/>
      <c r="C92" s="247"/>
      <c r="D92" s="248"/>
      <c r="E92" s="248"/>
      <c r="F92" s="248"/>
      <c r="G92" s="318"/>
      <c r="H92" s="249"/>
    </row>
    <row r="93" spans="1:8" ht="36.5" customHeight="1" thickBot="1" x14ac:dyDescent="0.35">
      <c r="A93" s="271"/>
      <c r="B93" s="272" t="s">
        <v>272</v>
      </c>
      <c r="C93" s="273"/>
      <c r="D93" s="273"/>
      <c r="E93" s="273"/>
      <c r="F93" s="273"/>
      <c r="G93" s="317"/>
      <c r="H93" s="275"/>
    </row>
    <row r="94" spans="1:8" s="64" customFormat="1" ht="32" customHeight="1" thickBot="1" x14ac:dyDescent="0.35">
      <c r="A94" s="228" t="s">
        <v>77</v>
      </c>
      <c r="B94" s="177" t="s">
        <v>78</v>
      </c>
      <c r="C94" s="180" t="s">
        <v>79</v>
      </c>
      <c r="D94" s="181" t="s">
        <v>68</v>
      </c>
      <c r="E94" s="177" t="s">
        <v>270</v>
      </c>
      <c r="F94" s="181" t="s">
        <v>80</v>
      </c>
      <c r="G94" s="312" t="s">
        <v>81</v>
      </c>
      <c r="H94" s="182" t="s">
        <v>82</v>
      </c>
    </row>
    <row r="95" spans="1:8" ht="21" customHeight="1" x14ac:dyDescent="0.3">
      <c r="A95" s="254"/>
      <c r="B95" s="255"/>
      <c r="C95" s="256"/>
      <c r="D95" s="257"/>
      <c r="E95" s="258" t="s">
        <v>99</v>
      </c>
      <c r="F95" s="259" t="s">
        <v>100</v>
      </c>
      <c r="G95" s="319" t="s">
        <v>101</v>
      </c>
      <c r="H95" s="260" t="s">
        <v>102</v>
      </c>
    </row>
    <row r="96" spans="1:8" ht="16" customHeight="1" x14ac:dyDescent="0.3">
      <c r="A96" s="219"/>
      <c r="B96" s="226"/>
      <c r="C96" s="227"/>
      <c r="D96" s="222"/>
      <c r="E96" s="253"/>
      <c r="F96" s="192"/>
      <c r="G96" s="313"/>
      <c r="H96" s="193"/>
    </row>
    <row r="97" spans="1:8" ht="39.5" customHeight="1" x14ac:dyDescent="0.3">
      <c r="A97" s="188">
        <v>45</v>
      </c>
      <c r="B97" s="224" t="s">
        <v>103</v>
      </c>
      <c r="C97" s="225" t="s">
        <v>147</v>
      </c>
      <c r="D97" s="198" t="s">
        <v>105</v>
      </c>
      <c r="E97" s="64">
        <v>1</v>
      </c>
      <c r="F97" s="198">
        <v>1200</v>
      </c>
      <c r="H97" s="199">
        <f>E97*F97*G97</f>
        <v>0</v>
      </c>
    </row>
    <row r="98" spans="1:8" ht="38.5" customHeight="1" x14ac:dyDescent="0.3">
      <c r="A98" s="188">
        <v>46</v>
      </c>
      <c r="B98" s="224" t="s">
        <v>148</v>
      </c>
      <c r="C98" s="225" t="s">
        <v>107</v>
      </c>
      <c r="D98" s="198" t="s">
        <v>105</v>
      </c>
      <c r="E98" s="64">
        <v>1</v>
      </c>
      <c r="F98" s="198">
        <f>$F$97</f>
        <v>1200</v>
      </c>
      <c r="H98" s="199">
        <f t="shared" ref="H98:H117" si="4">E98*F98*G98</f>
        <v>0</v>
      </c>
    </row>
    <row r="99" spans="1:8" ht="38.5" customHeight="1" x14ac:dyDescent="0.3">
      <c r="A99" s="188">
        <v>47</v>
      </c>
      <c r="B99" s="224" t="s">
        <v>108</v>
      </c>
      <c r="C99" s="225" t="s">
        <v>109</v>
      </c>
      <c r="D99" s="198" t="s">
        <v>105</v>
      </c>
      <c r="E99" s="64">
        <v>1</v>
      </c>
      <c r="F99" s="198">
        <f>$F$97</f>
        <v>1200</v>
      </c>
      <c r="H99" s="199">
        <f t="shared" si="4"/>
        <v>0</v>
      </c>
    </row>
    <row r="100" spans="1:8" ht="74.5" customHeight="1" x14ac:dyDescent="0.3">
      <c r="A100" s="188">
        <v>48</v>
      </c>
      <c r="B100" s="224" t="s">
        <v>110</v>
      </c>
      <c r="C100" s="225" t="s">
        <v>111</v>
      </c>
      <c r="D100" s="198" t="s">
        <v>105</v>
      </c>
      <c r="E100" s="64">
        <v>0</v>
      </c>
      <c r="F100" s="198">
        <v>0</v>
      </c>
      <c r="H100" s="311" t="s">
        <v>279</v>
      </c>
    </row>
    <row r="101" spans="1:8" ht="64.5" customHeight="1" x14ac:dyDescent="0.3">
      <c r="A101" s="188">
        <v>49</v>
      </c>
      <c r="B101" s="224" t="s">
        <v>112</v>
      </c>
      <c r="C101" s="225" t="s">
        <v>113</v>
      </c>
      <c r="D101" s="198" t="s">
        <v>105</v>
      </c>
      <c r="E101" s="64">
        <v>2</v>
      </c>
      <c r="F101" s="198">
        <f>$F$97</f>
        <v>1200</v>
      </c>
      <c r="H101" s="199">
        <f t="shared" si="4"/>
        <v>0</v>
      </c>
    </row>
    <row r="102" spans="1:8" ht="31.25" customHeight="1" x14ac:dyDescent="0.3">
      <c r="A102" s="188">
        <v>50</v>
      </c>
      <c r="B102" s="224" t="s">
        <v>149</v>
      </c>
      <c r="C102" s="225" t="s">
        <v>115</v>
      </c>
      <c r="D102" s="198" t="s">
        <v>105</v>
      </c>
      <c r="E102" s="64">
        <v>2</v>
      </c>
      <c r="F102" s="198">
        <f>$F$97</f>
        <v>1200</v>
      </c>
      <c r="H102" s="199">
        <f t="shared" si="4"/>
        <v>0</v>
      </c>
    </row>
    <row r="103" spans="1:8" ht="43" customHeight="1" x14ac:dyDescent="0.3">
      <c r="A103" s="188">
        <v>51</v>
      </c>
      <c r="B103" s="224" t="s">
        <v>116</v>
      </c>
      <c r="C103" s="225" t="s">
        <v>117</v>
      </c>
      <c r="D103" s="198" t="s">
        <v>105</v>
      </c>
      <c r="E103" s="64">
        <v>1</v>
      </c>
      <c r="F103" s="198">
        <v>0</v>
      </c>
      <c r="H103" s="311" t="s">
        <v>279</v>
      </c>
    </row>
    <row r="104" spans="1:8" ht="64.5" customHeight="1" x14ac:dyDescent="0.3">
      <c r="A104" s="188">
        <v>52</v>
      </c>
      <c r="B104" s="224" t="s">
        <v>118</v>
      </c>
      <c r="C104" s="225" t="s">
        <v>119</v>
      </c>
      <c r="D104" s="198" t="s">
        <v>105</v>
      </c>
      <c r="E104" s="64">
        <v>1</v>
      </c>
      <c r="F104" s="198">
        <v>0</v>
      </c>
      <c r="H104" s="311" t="s">
        <v>279</v>
      </c>
    </row>
    <row r="105" spans="1:8" ht="74.5" customHeight="1" x14ac:dyDescent="0.3">
      <c r="A105" s="188">
        <v>53</v>
      </c>
      <c r="B105" s="224" t="s">
        <v>120</v>
      </c>
      <c r="C105" s="225" t="s">
        <v>121</v>
      </c>
      <c r="D105" s="198" t="s">
        <v>105</v>
      </c>
      <c r="E105" s="64">
        <v>1</v>
      </c>
      <c r="F105" s="198">
        <v>0</v>
      </c>
      <c r="H105" s="311" t="s">
        <v>279</v>
      </c>
    </row>
    <row r="106" spans="1:8" ht="45.5" customHeight="1" x14ac:dyDescent="0.3">
      <c r="A106" s="188">
        <v>54</v>
      </c>
      <c r="B106" s="224" t="s">
        <v>122</v>
      </c>
      <c r="C106" s="225" t="s">
        <v>123</v>
      </c>
      <c r="D106" s="198" t="s">
        <v>105</v>
      </c>
      <c r="E106" s="64">
        <v>1</v>
      </c>
      <c r="F106" s="198">
        <f>$F$97</f>
        <v>1200</v>
      </c>
      <c r="H106" s="199">
        <f t="shared" si="4"/>
        <v>0</v>
      </c>
    </row>
    <row r="107" spans="1:8" ht="44.5" customHeight="1" x14ac:dyDescent="0.3">
      <c r="A107" s="188">
        <v>55</v>
      </c>
      <c r="B107" s="224" t="s">
        <v>124</v>
      </c>
      <c r="C107" s="225" t="s">
        <v>125</v>
      </c>
      <c r="D107" s="198" t="s">
        <v>105</v>
      </c>
      <c r="E107" s="64">
        <v>1</v>
      </c>
      <c r="F107" s="198">
        <f>$F$97</f>
        <v>1200</v>
      </c>
      <c r="H107" s="199">
        <f t="shared" si="4"/>
        <v>0</v>
      </c>
    </row>
    <row r="108" spans="1:8" ht="59" customHeight="1" x14ac:dyDescent="0.3">
      <c r="A108" s="188">
        <v>56</v>
      </c>
      <c r="B108" s="224" t="s">
        <v>126</v>
      </c>
      <c r="C108" s="225" t="s">
        <v>127</v>
      </c>
      <c r="D108" s="198" t="s">
        <v>105</v>
      </c>
      <c r="E108" s="64">
        <v>2</v>
      </c>
      <c r="F108" s="198">
        <f t="shared" ref="F108:F117" si="5">$F$97</f>
        <v>1200</v>
      </c>
      <c r="H108" s="199">
        <f t="shared" si="4"/>
        <v>0</v>
      </c>
    </row>
    <row r="109" spans="1:8" ht="43" customHeight="1" x14ac:dyDescent="0.3">
      <c r="A109" s="188">
        <v>57</v>
      </c>
      <c r="B109" s="224" t="s">
        <v>128</v>
      </c>
      <c r="C109" s="225" t="s">
        <v>129</v>
      </c>
      <c r="D109" s="198" t="s">
        <v>105</v>
      </c>
      <c r="E109" s="64">
        <v>4</v>
      </c>
      <c r="F109" s="198">
        <f t="shared" si="5"/>
        <v>1200</v>
      </c>
      <c r="H109" s="199">
        <f t="shared" si="4"/>
        <v>0</v>
      </c>
    </row>
    <row r="110" spans="1:8" ht="43" customHeight="1" x14ac:dyDescent="0.3">
      <c r="A110" s="188">
        <v>58</v>
      </c>
      <c r="B110" s="224" t="s">
        <v>130</v>
      </c>
      <c r="C110" s="225" t="s">
        <v>131</v>
      </c>
      <c r="D110" s="198" t="s">
        <v>105</v>
      </c>
      <c r="E110" s="64">
        <v>3</v>
      </c>
      <c r="F110" s="198">
        <f t="shared" si="5"/>
        <v>1200</v>
      </c>
      <c r="H110" s="199">
        <f t="shared" si="4"/>
        <v>0</v>
      </c>
    </row>
    <row r="111" spans="1:8" ht="44" customHeight="1" x14ac:dyDescent="0.3">
      <c r="A111" s="188">
        <v>59</v>
      </c>
      <c r="B111" s="224" t="s">
        <v>132</v>
      </c>
      <c r="C111" s="225" t="s">
        <v>150</v>
      </c>
      <c r="D111" s="198" t="s">
        <v>105</v>
      </c>
      <c r="E111" s="64">
        <v>4</v>
      </c>
      <c r="F111" s="198">
        <f t="shared" si="5"/>
        <v>1200</v>
      </c>
      <c r="H111" s="199">
        <f t="shared" si="4"/>
        <v>0</v>
      </c>
    </row>
    <row r="112" spans="1:8" ht="32.5" customHeight="1" x14ac:dyDescent="0.3">
      <c r="A112" s="188">
        <v>60</v>
      </c>
      <c r="B112" s="224" t="s">
        <v>134</v>
      </c>
      <c r="C112" s="225" t="s">
        <v>135</v>
      </c>
      <c r="D112" s="198" t="s">
        <v>105</v>
      </c>
      <c r="E112" s="64">
        <v>2</v>
      </c>
      <c r="F112" s="198">
        <f t="shared" si="5"/>
        <v>1200</v>
      </c>
      <c r="H112" s="199">
        <f t="shared" si="4"/>
        <v>0</v>
      </c>
    </row>
    <row r="113" spans="1:8" ht="32.5" customHeight="1" x14ac:dyDescent="0.3">
      <c r="A113" s="188">
        <v>61</v>
      </c>
      <c r="B113" s="224" t="s">
        <v>136</v>
      </c>
      <c r="C113" s="225" t="s">
        <v>137</v>
      </c>
      <c r="D113" s="198" t="s">
        <v>105</v>
      </c>
      <c r="E113" s="64">
        <v>2</v>
      </c>
      <c r="F113" s="198">
        <f t="shared" si="5"/>
        <v>1200</v>
      </c>
      <c r="H113" s="199">
        <f t="shared" si="4"/>
        <v>0</v>
      </c>
    </row>
    <row r="114" spans="1:8" ht="38.5" customHeight="1" x14ac:dyDescent="0.3">
      <c r="A114" s="188">
        <v>62</v>
      </c>
      <c r="B114" s="224" t="s">
        <v>138</v>
      </c>
      <c r="C114" s="225" t="s">
        <v>139</v>
      </c>
      <c r="D114" s="198" t="s">
        <v>105</v>
      </c>
      <c r="E114" s="64">
        <v>6</v>
      </c>
      <c r="F114" s="198">
        <f t="shared" si="5"/>
        <v>1200</v>
      </c>
      <c r="H114" s="199">
        <f t="shared" si="4"/>
        <v>0</v>
      </c>
    </row>
    <row r="115" spans="1:8" ht="35.5" customHeight="1" x14ac:dyDescent="0.3">
      <c r="A115" s="188">
        <v>63</v>
      </c>
      <c r="B115" s="224" t="s">
        <v>140</v>
      </c>
      <c r="C115" s="225" t="s">
        <v>141</v>
      </c>
      <c r="D115" s="198" t="s">
        <v>105</v>
      </c>
      <c r="E115" s="64">
        <v>2</v>
      </c>
      <c r="F115" s="198">
        <f t="shared" si="5"/>
        <v>1200</v>
      </c>
      <c r="H115" s="199">
        <f t="shared" si="4"/>
        <v>0</v>
      </c>
    </row>
    <row r="116" spans="1:8" ht="35.5" customHeight="1" x14ac:dyDescent="0.3">
      <c r="A116" s="188">
        <v>64</v>
      </c>
      <c r="B116" s="224" t="s">
        <v>142</v>
      </c>
      <c r="C116" s="225" t="s">
        <v>143</v>
      </c>
      <c r="D116" s="198" t="s">
        <v>105</v>
      </c>
      <c r="E116" s="64">
        <v>10</v>
      </c>
      <c r="F116" s="198">
        <f t="shared" si="5"/>
        <v>1200</v>
      </c>
      <c r="H116" s="199">
        <f t="shared" si="4"/>
        <v>0</v>
      </c>
    </row>
    <row r="117" spans="1:8" ht="29" customHeight="1" x14ac:dyDescent="0.3">
      <c r="A117" s="188">
        <v>65</v>
      </c>
      <c r="B117" s="224" t="s">
        <v>144</v>
      </c>
      <c r="C117" s="225" t="s">
        <v>145</v>
      </c>
      <c r="D117" s="198" t="s">
        <v>105</v>
      </c>
      <c r="E117" s="64">
        <v>2</v>
      </c>
      <c r="F117" s="198">
        <f t="shared" si="5"/>
        <v>1200</v>
      </c>
      <c r="H117" s="199">
        <f t="shared" si="4"/>
        <v>0</v>
      </c>
    </row>
    <row r="118" spans="1:8" ht="39.5" customHeight="1" thickBot="1" x14ac:dyDescent="0.35">
      <c r="A118" s="188">
        <v>66</v>
      </c>
      <c r="B118" s="224" t="s">
        <v>146</v>
      </c>
      <c r="C118" s="225" t="s">
        <v>143</v>
      </c>
      <c r="D118" s="198" t="s">
        <v>105</v>
      </c>
      <c r="E118" s="64">
        <v>1</v>
      </c>
      <c r="F118" s="198">
        <f>$F$97</f>
        <v>1200</v>
      </c>
      <c r="H118" s="199">
        <f>E118*F118*G118</f>
        <v>0</v>
      </c>
    </row>
    <row r="119" spans="1:8" ht="24" customHeight="1" thickBot="1" x14ac:dyDescent="0.35">
      <c r="A119" s="237"/>
      <c r="B119" s="266" t="s">
        <v>271</v>
      </c>
      <c r="C119" s="241"/>
      <c r="D119" s="242"/>
      <c r="E119" s="243"/>
      <c r="F119" s="242"/>
      <c r="G119" s="316"/>
      <c r="H119" s="244">
        <f>SUM(H97:H118)</f>
        <v>0</v>
      </c>
    </row>
    <row r="120" spans="1:8" s="250" customFormat="1" ht="21" customHeight="1" thickBot="1" x14ac:dyDescent="0.35">
      <c r="A120" s="248"/>
      <c r="B120" s="247"/>
      <c r="C120" s="247"/>
      <c r="D120" s="248"/>
      <c r="E120" s="248"/>
      <c r="F120" s="248"/>
      <c r="G120" s="318"/>
      <c r="H120" s="249"/>
    </row>
    <row r="121" spans="1:8" ht="31.25" customHeight="1" thickBot="1" x14ac:dyDescent="0.35">
      <c r="A121" s="271"/>
      <c r="B121" s="272" t="s">
        <v>274</v>
      </c>
      <c r="C121" s="273"/>
      <c r="D121" s="273"/>
      <c r="E121" s="273"/>
      <c r="F121" s="273"/>
      <c r="G121" s="317"/>
      <c r="H121" s="276"/>
    </row>
    <row r="122" spans="1:8" s="64" customFormat="1" ht="28" customHeight="1" thickBot="1" x14ac:dyDescent="0.35">
      <c r="A122" s="176" t="s">
        <v>77</v>
      </c>
      <c r="B122" s="177" t="s">
        <v>78</v>
      </c>
      <c r="C122" s="180" t="s">
        <v>79</v>
      </c>
      <c r="D122" s="181" t="s">
        <v>68</v>
      </c>
      <c r="E122" s="177" t="s">
        <v>270</v>
      </c>
      <c r="F122" s="181" t="s">
        <v>80</v>
      </c>
      <c r="G122" s="312" t="s">
        <v>81</v>
      </c>
      <c r="H122" s="182" t="s">
        <v>82</v>
      </c>
    </row>
    <row r="123" spans="1:8" s="265" customFormat="1" ht="21" customHeight="1" x14ac:dyDescent="0.3">
      <c r="A123" s="261"/>
      <c r="B123" s="262"/>
      <c r="C123" s="263"/>
      <c r="D123" s="264"/>
      <c r="E123" s="191" t="s">
        <v>99</v>
      </c>
      <c r="F123" s="192" t="s">
        <v>100</v>
      </c>
      <c r="G123" s="313" t="s">
        <v>101</v>
      </c>
      <c r="H123" s="193" t="s">
        <v>102</v>
      </c>
    </row>
    <row r="124" spans="1:8" s="265" customFormat="1" ht="23.5" customHeight="1" x14ac:dyDescent="0.3">
      <c r="A124" s="261"/>
      <c r="B124" s="262"/>
      <c r="C124" s="263"/>
      <c r="D124" s="264"/>
      <c r="E124" s="253"/>
      <c r="F124" s="192"/>
      <c r="G124" s="313"/>
      <c r="H124" s="193"/>
    </row>
    <row r="125" spans="1:8" ht="44.5" customHeight="1" x14ac:dyDescent="0.3">
      <c r="A125" s="188">
        <v>67</v>
      </c>
      <c r="B125" s="224" t="s">
        <v>103</v>
      </c>
      <c r="C125" s="225" t="s">
        <v>147</v>
      </c>
      <c r="D125" s="198" t="s">
        <v>105</v>
      </c>
      <c r="E125" s="64">
        <v>1</v>
      </c>
      <c r="F125" s="198">
        <v>240</v>
      </c>
      <c r="H125" s="199">
        <f>E125*F125*G125</f>
        <v>0</v>
      </c>
    </row>
    <row r="126" spans="1:8" ht="47" customHeight="1" x14ac:dyDescent="0.3">
      <c r="A126" s="188">
        <v>68</v>
      </c>
      <c r="B126" s="224" t="s">
        <v>148</v>
      </c>
      <c r="C126" s="225" t="s">
        <v>107</v>
      </c>
      <c r="D126" s="198" t="s">
        <v>105</v>
      </c>
      <c r="E126" s="64">
        <v>1</v>
      </c>
      <c r="F126" s="198">
        <f t="shared" ref="F126:F146" si="6">$F$125</f>
        <v>240</v>
      </c>
      <c r="H126" s="199">
        <f t="shared" ref="H126:H146" si="7">E126*F126*G126</f>
        <v>0</v>
      </c>
    </row>
    <row r="127" spans="1:8" ht="43" customHeight="1" x14ac:dyDescent="0.3">
      <c r="A127" s="188">
        <v>69</v>
      </c>
      <c r="B127" s="224" t="s">
        <v>108</v>
      </c>
      <c r="C127" s="225" t="s">
        <v>109</v>
      </c>
      <c r="D127" s="198" t="s">
        <v>105</v>
      </c>
      <c r="E127" s="64">
        <v>1</v>
      </c>
      <c r="F127" s="198">
        <f t="shared" si="6"/>
        <v>240</v>
      </c>
      <c r="H127" s="199">
        <f t="shared" si="7"/>
        <v>0</v>
      </c>
    </row>
    <row r="128" spans="1:8" ht="80.5" customHeight="1" x14ac:dyDescent="0.3">
      <c r="A128" s="188">
        <v>70</v>
      </c>
      <c r="B128" s="224" t="s">
        <v>110</v>
      </c>
      <c r="C128" s="225" t="s">
        <v>111</v>
      </c>
      <c r="D128" s="230" t="s">
        <v>105</v>
      </c>
      <c r="E128" s="64">
        <v>1</v>
      </c>
      <c r="F128" s="230">
        <f t="shared" si="6"/>
        <v>240</v>
      </c>
      <c r="H128" s="199">
        <f t="shared" si="7"/>
        <v>0</v>
      </c>
    </row>
    <row r="129" spans="1:8" ht="72" customHeight="1" x14ac:dyDescent="0.3">
      <c r="A129" s="188">
        <v>71</v>
      </c>
      <c r="B129" s="224" t="s">
        <v>112</v>
      </c>
      <c r="C129" s="225" t="s">
        <v>113</v>
      </c>
      <c r="D129" s="230" t="s">
        <v>105</v>
      </c>
      <c r="E129" s="64">
        <v>2</v>
      </c>
      <c r="F129" s="230">
        <f t="shared" si="6"/>
        <v>240</v>
      </c>
      <c r="H129" s="199">
        <f t="shared" si="7"/>
        <v>0</v>
      </c>
    </row>
    <row r="130" spans="1:8" ht="53.5" customHeight="1" x14ac:dyDescent="0.3">
      <c r="A130" s="188">
        <v>72</v>
      </c>
      <c r="B130" s="224" t="s">
        <v>149</v>
      </c>
      <c r="C130" s="225" t="s">
        <v>115</v>
      </c>
      <c r="D130" s="198" t="s">
        <v>105</v>
      </c>
      <c r="E130" s="64">
        <v>2</v>
      </c>
      <c r="F130" s="198">
        <f t="shared" si="6"/>
        <v>240</v>
      </c>
      <c r="H130" s="199">
        <f t="shared" si="7"/>
        <v>0</v>
      </c>
    </row>
    <row r="131" spans="1:8" ht="53.5" customHeight="1" x14ac:dyDescent="0.3">
      <c r="A131" s="188">
        <v>73</v>
      </c>
      <c r="B131" s="224" t="s">
        <v>116</v>
      </c>
      <c r="C131" s="225" t="s">
        <v>117</v>
      </c>
      <c r="D131" s="198" t="s">
        <v>105</v>
      </c>
      <c r="E131" s="64">
        <v>1</v>
      </c>
      <c r="F131" s="198">
        <f t="shared" si="6"/>
        <v>240</v>
      </c>
      <c r="H131" s="199">
        <f t="shared" si="7"/>
        <v>0</v>
      </c>
    </row>
    <row r="132" spans="1:8" ht="68.5" customHeight="1" x14ac:dyDescent="0.3">
      <c r="A132" s="188">
        <v>74</v>
      </c>
      <c r="B132" s="224" t="s">
        <v>118</v>
      </c>
      <c r="C132" s="225" t="s">
        <v>119</v>
      </c>
      <c r="D132" s="230" t="s">
        <v>105</v>
      </c>
      <c r="E132" s="64">
        <v>1</v>
      </c>
      <c r="F132" s="230">
        <f t="shared" si="6"/>
        <v>240</v>
      </c>
      <c r="H132" s="199">
        <f t="shared" si="7"/>
        <v>0</v>
      </c>
    </row>
    <row r="133" spans="1:8" ht="71" customHeight="1" x14ac:dyDescent="0.3">
      <c r="A133" s="188">
        <v>75</v>
      </c>
      <c r="B133" s="224" t="s">
        <v>120</v>
      </c>
      <c r="C133" s="225" t="s">
        <v>121</v>
      </c>
      <c r="D133" s="230" t="s">
        <v>105</v>
      </c>
      <c r="E133" s="64">
        <v>1</v>
      </c>
      <c r="F133" s="230">
        <f t="shared" si="6"/>
        <v>240</v>
      </c>
      <c r="H133" s="199">
        <f t="shared" si="7"/>
        <v>0</v>
      </c>
    </row>
    <row r="134" spans="1:8" ht="31.25" customHeight="1" x14ac:dyDescent="0.3">
      <c r="A134" s="188">
        <v>76</v>
      </c>
      <c r="B134" s="224" t="s">
        <v>122</v>
      </c>
      <c r="C134" s="225" t="s">
        <v>123</v>
      </c>
      <c r="D134" s="198" t="s">
        <v>105</v>
      </c>
      <c r="E134" s="64">
        <v>1</v>
      </c>
      <c r="F134" s="198">
        <f t="shared" si="6"/>
        <v>240</v>
      </c>
      <c r="H134" s="199">
        <f t="shared" si="7"/>
        <v>0</v>
      </c>
    </row>
    <row r="135" spans="1:8" ht="41" customHeight="1" x14ac:dyDescent="0.3">
      <c r="A135" s="188">
        <v>77</v>
      </c>
      <c r="B135" s="224" t="s">
        <v>124</v>
      </c>
      <c r="C135" s="225" t="s">
        <v>125</v>
      </c>
      <c r="D135" s="198" t="s">
        <v>105</v>
      </c>
      <c r="E135" s="64">
        <v>1</v>
      </c>
      <c r="F135" s="198">
        <f t="shared" si="6"/>
        <v>240</v>
      </c>
      <c r="H135" s="199">
        <f t="shared" si="7"/>
        <v>0</v>
      </c>
    </row>
    <row r="136" spans="1:8" ht="63.5" customHeight="1" x14ac:dyDescent="0.3">
      <c r="A136" s="188">
        <v>78</v>
      </c>
      <c r="B136" s="224" t="s">
        <v>126</v>
      </c>
      <c r="C136" s="225" t="s">
        <v>127</v>
      </c>
      <c r="D136" s="230" t="s">
        <v>105</v>
      </c>
      <c r="E136" s="64">
        <v>2</v>
      </c>
      <c r="F136" s="230">
        <f t="shared" si="6"/>
        <v>240</v>
      </c>
      <c r="H136" s="199">
        <f t="shared" si="7"/>
        <v>0</v>
      </c>
    </row>
    <row r="137" spans="1:8" ht="39.5" customHeight="1" x14ac:dyDescent="0.3">
      <c r="A137" s="188">
        <v>79</v>
      </c>
      <c r="B137" s="224" t="s">
        <v>128</v>
      </c>
      <c r="C137" s="225" t="s">
        <v>129</v>
      </c>
      <c r="D137" s="198" t="s">
        <v>105</v>
      </c>
      <c r="E137" s="64">
        <v>4</v>
      </c>
      <c r="F137" s="198">
        <f t="shared" si="6"/>
        <v>240</v>
      </c>
      <c r="H137" s="199">
        <f t="shared" si="7"/>
        <v>0</v>
      </c>
    </row>
    <row r="138" spans="1:8" ht="31" customHeight="1" x14ac:dyDescent="0.3">
      <c r="A138" s="188">
        <v>80</v>
      </c>
      <c r="B138" s="224" t="s">
        <v>130</v>
      </c>
      <c r="C138" s="225" t="s">
        <v>131</v>
      </c>
      <c r="D138" s="198" t="s">
        <v>105</v>
      </c>
      <c r="E138" s="64">
        <v>3</v>
      </c>
      <c r="F138" s="198">
        <f t="shared" si="6"/>
        <v>240</v>
      </c>
      <c r="H138" s="199">
        <f t="shared" si="7"/>
        <v>0</v>
      </c>
    </row>
    <row r="139" spans="1:8" ht="39.5" customHeight="1" x14ac:dyDescent="0.3">
      <c r="A139" s="188">
        <v>81</v>
      </c>
      <c r="B139" s="224" t="s">
        <v>132</v>
      </c>
      <c r="C139" s="225" t="s">
        <v>150</v>
      </c>
      <c r="D139" s="198" t="s">
        <v>105</v>
      </c>
      <c r="E139" s="64">
        <v>4</v>
      </c>
      <c r="F139" s="198">
        <f t="shared" si="6"/>
        <v>240</v>
      </c>
      <c r="H139" s="199">
        <f t="shared" si="7"/>
        <v>0</v>
      </c>
    </row>
    <row r="140" spans="1:8" ht="31" customHeight="1" x14ac:dyDescent="0.3">
      <c r="A140" s="188">
        <v>82</v>
      </c>
      <c r="B140" s="224" t="s">
        <v>134</v>
      </c>
      <c r="C140" s="225" t="s">
        <v>135</v>
      </c>
      <c r="D140" s="198" t="s">
        <v>105</v>
      </c>
      <c r="E140" s="64">
        <v>2</v>
      </c>
      <c r="F140" s="198">
        <f t="shared" si="6"/>
        <v>240</v>
      </c>
      <c r="H140" s="199">
        <f t="shared" si="7"/>
        <v>0</v>
      </c>
    </row>
    <row r="141" spans="1:8" ht="31.25" customHeight="1" x14ac:dyDescent="0.3">
      <c r="A141" s="188">
        <v>83</v>
      </c>
      <c r="B141" s="224" t="s">
        <v>136</v>
      </c>
      <c r="C141" s="225" t="s">
        <v>137</v>
      </c>
      <c r="D141" s="198" t="s">
        <v>105</v>
      </c>
      <c r="E141" s="64">
        <v>2</v>
      </c>
      <c r="F141" s="198">
        <f t="shared" si="6"/>
        <v>240</v>
      </c>
      <c r="H141" s="199">
        <f t="shared" si="7"/>
        <v>0</v>
      </c>
    </row>
    <row r="142" spans="1:8" ht="31.25" customHeight="1" x14ac:dyDescent="0.3">
      <c r="A142" s="188">
        <v>84</v>
      </c>
      <c r="B142" s="224" t="s">
        <v>138</v>
      </c>
      <c r="C142" s="225" t="s">
        <v>139</v>
      </c>
      <c r="D142" s="198" t="s">
        <v>105</v>
      </c>
      <c r="E142" s="64">
        <v>6</v>
      </c>
      <c r="F142" s="198">
        <f t="shared" si="6"/>
        <v>240</v>
      </c>
      <c r="H142" s="199">
        <f t="shared" si="7"/>
        <v>0</v>
      </c>
    </row>
    <row r="143" spans="1:8" ht="31.25" customHeight="1" x14ac:dyDescent="0.3">
      <c r="A143" s="188">
        <v>85</v>
      </c>
      <c r="B143" s="224" t="s">
        <v>140</v>
      </c>
      <c r="C143" s="225" t="s">
        <v>141</v>
      </c>
      <c r="D143" s="198" t="s">
        <v>105</v>
      </c>
      <c r="E143" s="64">
        <v>2</v>
      </c>
      <c r="F143" s="198">
        <f t="shared" si="6"/>
        <v>240</v>
      </c>
      <c r="H143" s="199">
        <f t="shared" si="7"/>
        <v>0</v>
      </c>
    </row>
    <row r="144" spans="1:8" ht="31.25" customHeight="1" x14ac:dyDescent="0.3">
      <c r="A144" s="188">
        <v>86</v>
      </c>
      <c r="B144" s="224" t="s">
        <v>142</v>
      </c>
      <c r="C144" s="225" t="s">
        <v>143</v>
      </c>
      <c r="D144" s="198" t="s">
        <v>105</v>
      </c>
      <c r="E144" s="64">
        <v>10</v>
      </c>
      <c r="F144" s="198">
        <f t="shared" si="6"/>
        <v>240</v>
      </c>
      <c r="H144" s="199">
        <f t="shared" si="7"/>
        <v>0</v>
      </c>
    </row>
    <row r="145" spans="1:8" ht="31.25" customHeight="1" x14ac:dyDescent="0.3">
      <c r="A145" s="188">
        <v>87</v>
      </c>
      <c r="B145" s="224" t="s">
        <v>144</v>
      </c>
      <c r="C145" s="225" t="s">
        <v>145</v>
      </c>
      <c r="D145" s="198" t="s">
        <v>105</v>
      </c>
      <c r="E145" s="64">
        <v>2</v>
      </c>
      <c r="F145" s="198">
        <f t="shared" si="6"/>
        <v>240</v>
      </c>
      <c r="H145" s="199">
        <f t="shared" si="7"/>
        <v>0</v>
      </c>
    </row>
    <row r="146" spans="1:8" ht="31.25" customHeight="1" thickBot="1" x14ac:dyDescent="0.35">
      <c r="A146" s="188">
        <v>88</v>
      </c>
      <c r="B146" s="224" t="s">
        <v>146</v>
      </c>
      <c r="C146" s="225" t="s">
        <v>143</v>
      </c>
      <c r="D146" s="198" t="s">
        <v>105</v>
      </c>
      <c r="E146" s="64">
        <v>1</v>
      </c>
      <c r="F146" s="198">
        <f t="shared" si="6"/>
        <v>240</v>
      </c>
      <c r="H146" s="199">
        <f t="shared" si="7"/>
        <v>0</v>
      </c>
    </row>
    <row r="147" spans="1:8" ht="31.25" customHeight="1" thickBot="1" x14ac:dyDescent="0.35">
      <c r="A147" s="325" t="s">
        <v>151</v>
      </c>
      <c r="B147" s="326"/>
      <c r="C147" s="274"/>
      <c r="D147" s="326"/>
      <c r="E147" s="274"/>
      <c r="F147" s="326"/>
      <c r="G147" s="317"/>
      <c r="H147" s="327">
        <f>SUM(H125:H146)</f>
        <v>0</v>
      </c>
    </row>
    <row r="148" spans="1:8" s="269" customFormat="1" ht="16.5" customHeight="1" thickBot="1" x14ac:dyDescent="0.35">
      <c r="A148" s="267"/>
      <c r="B148" s="251"/>
      <c r="C148" s="251"/>
      <c r="D148" s="251"/>
      <c r="E148" s="251"/>
      <c r="F148" s="251"/>
      <c r="G148" s="320"/>
      <c r="H148" s="268"/>
    </row>
    <row r="149" spans="1:8" ht="29" customHeight="1" thickBot="1" x14ac:dyDescent="0.35">
      <c r="A149" s="277"/>
      <c r="B149" s="278" t="s">
        <v>152</v>
      </c>
      <c r="C149" s="279"/>
      <c r="D149" s="279"/>
      <c r="E149" s="279"/>
      <c r="F149" s="279"/>
      <c r="G149" s="321"/>
      <c r="H149" s="280"/>
    </row>
    <row r="150" spans="1:8" ht="32" customHeight="1" thickBot="1" x14ac:dyDescent="0.35">
      <c r="A150" s="228" t="s">
        <v>77</v>
      </c>
      <c r="B150" s="177" t="s">
        <v>78</v>
      </c>
      <c r="C150" s="180" t="s">
        <v>153</v>
      </c>
      <c r="D150" s="181" t="s">
        <v>68</v>
      </c>
      <c r="E150" s="177" t="s">
        <v>270</v>
      </c>
      <c r="F150" s="181" t="s">
        <v>80</v>
      </c>
      <c r="G150" s="312" t="s">
        <v>81</v>
      </c>
      <c r="H150" s="182" t="s">
        <v>82</v>
      </c>
    </row>
    <row r="151" spans="1:8" ht="21" customHeight="1" x14ac:dyDescent="0.3">
      <c r="A151" s="219"/>
      <c r="B151" s="220"/>
      <c r="C151" s="221"/>
      <c r="D151" s="222"/>
      <c r="E151" s="191" t="s">
        <v>99</v>
      </c>
      <c r="F151" s="192" t="s">
        <v>100</v>
      </c>
      <c r="G151" s="313" t="s">
        <v>101</v>
      </c>
      <c r="H151" s="193" t="s">
        <v>102</v>
      </c>
    </row>
    <row r="152" spans="1:8" ht="21" customHeight="1" x14ac:dyDescent="0.3">
      <c r="A152" s="219"/>
      <c r="B152" s="220"/>
      <c r="C152" s="221"/>
      <c r="D152" s="222"/>
      <c r="E152" s="220"/>
      <c r="F152" s="220"/>
      <c r="G152" s="322"/>
      <c r="H152" s="229"/>
    </row>
    <row r="153" spans="1:8" ht="45" customHeight="1" x14ac:dyDescent="0.3">
      <c r="A153" s="188">
        <v>89</v>
      </c>
      <c r="B153" s="231" t="s">
        <v>154</v>
      </c>
      <c r="C153" s="183" t="s">
        <v>155</v>
      </c>
      <c r="D153" s="198" t="s">
        <v>71</v>
      </c>
      <c r="E153" s="198">
        <v>2</v>
      </c>
      <c r="F153" s="198">
        <v>60</v>
      </c>
      <c r="H153" s="199">
        <f>E153*F153*G153</f>
        <v>0</v>
      </c>
    </row>
    <row r="154" spans="1:8" ht="40" customHeight="1" x14ac:dyDescent="0.3">
      <c r="A154" s="188">
        <v>90</v>
      </c>
      <c r="B154" s="231" t="s">
        <v>156</v>
      </c>
      <c r="C154" s="183" t="s">
        <v>157</v>
      </c>
      <c r="D154" s="198" t="s">
        <v>71</v>
      </c>
      <c r="E154" s="198">
        <v>1</v>
      </c>
      <c r="F154" s="198">
        <v>60</v>
      </c>
      <c r="H154" s="199">
        <f t="shared" ref="H154:H196" si="8">E154*F154*G154</f>
        <v>0</v>
      </c>
    </row>
    <row r="155" spans="1:8" ht="44.5" customHeight="1" x14ac:dyDescent="0.3">
      <c r="A155" s="188">
        <v>91</v>
      </c>
      <c r="B155" s="231" t="s">
        <v>158</v>
      </c>
      <c r="C155" s="183" t="s">
        <v>159</v>
      </c>
      <c r="D155" s="198" t="s">
        <v>71</v>
      </c>
      <c r="E155" s="198">
        <v>2</v>
      </c>
      <c r="F155" s="198">
        <v>60</v>
      </c>
      <c r="H155" s="199">
        <f t="shared" si="8"/>
        <v>0</v>
      </c>
    </row>
    <row r="156" spans="1:8" ht="31.25" customHeight="1" x14ac:dyDescent="0.3">
      <c r="A156" s="188">
        <v>92</v>
      </c>
      <c r="B156" s="231" t="s">
        <v>160</v>
      </c>
      <c r="C156" s="183" t="s">
        <v>161</v>
      </c>
      <c r="D156" s="198" t="s">
        <v>71</v>
      </c>
      <c r="E156" s="198">
        <v>4</v>
      </c>
      <c r="F156" s="198">
        <v>1</v>
      </c>
      <c r="H156" s="199">
        <f t="shared" si="8"/>
        <v>0</v>
      </c>
    </row>
    <row r="157" spans="1:8" ht="57" customHeight="1" x14ac:dyDescent="0.3">
      <c r="A157" s="188">
        <v>93</v>
      </c>
      <c r="B157" s="231" t="s">
        <v>162</v>
      </c>
      <c r="C157" s="183" t="s">
        <v>163</v>
      </c>
      <c r="D157" s="198" t="s">
        <v>71</v>
      </c>
      <c r="E157" s="198">
        <v>2</v>
      </c>
      <c r="F157" s="198">
        <v>1</v>
      </c>
      <c r="H157" s="199">
        <f t="shared" si="8"/>
        <v>0</v>
      </c>
    </row>
    <row r="158" spans="1:8" ht="57" customHeight="1" x14ac:dyDescent="0.3">
      <c r="A158" s="188">
        <v>94</v>
      </c>
      <c r="B158" s="231" t="s">
        <v>164</v>
      </c>
      <c r="C158" s="183" t="s">
        <v>165</v>
      </c>
      <c r="D158" s="198" t="s">
        <v>71</v>
      </c>
      <c r="E158" s="198">
        <v>2</v>
      </c>
      <c r="F158" s="198">
        <v>1</v>
      </c>
      <c r="H158" s="199">
        <f t="shared" si="8"/>
        <v>0</v>
      </c>
    </row>
    <row r="159" spans="1:8" ht="57" customHeight="1" x14ac:dyDescent="0.3">
      <c r="A159" s="188">
        <v>95</v>
      </c>
      <c r="B159" s="231" t="s">
        <v>166</v>
      </c>
      <c r="C159" s="183" t="s">
        <v>167</v>
      </c>
      <c r="D159" s="198" t="s">
        <v>71</v>
      </c>
      <c r="E159" s="198">
        <v>2</v>
      </c>
      <c r="F159" s="198">
        <v>1</v>
      </c>
      <c r="H159" s="199">
        <f t="shared" si="8"/>
        <v>0</v>
      </c>
    </row>
    <row r="160" spans="1:8" ht="57" customHeight="1" x14ac:dyDescent="0.3">
      <c r="A160" s="188">
        <v>96</v>
      </c>
      <c r="B160" s="231" t="s">
        <v>168</v>
      </c>
      <c r="C160" s="183" t="s">
        <v>169</v>
      </c>
      <c r="D160" s="198" t="s">
        <v>71</v>
      </c>
      <c r="E160" s="198">
        <v>2</v>
      </c>
      <c r="F160" s="198">
        <v>1</v>
      </c>
      <c r="H160" s="199">
        <f t="shared" si="8"/>
        <v>0</v>
      </c>
    </row>
    <row r="161" spans="1:8" ht="57" customHeight="1" x14ac:dyDescent="0.3">
      <c r="A161" s="188">
        <v>97</v>
      </c>
      <c r="B161" s="231" t="s">
        <v>170</v>
      </c>
      <c r="C161" s="183" t="s">
        <v>171</v>
      </c>
      <c r="D161" s="198" t="s">
        <v>71</v>
      </c>
      <c r="E161" s="198">
        <v>6</v>
      </c>
      <c r="F161" s="198">
        <v>1</v>
      </c>
      <c r="H161" s="199">
        <f>E161*F161*G161</f>
        <v>0</v>
      </c>
    </row>
    <row r="162" spans="1:8" ht="31.25" customHeight="1" x14ac:dyDescent="0.3">
      <c r="A162" s="188">
        <v>98</v>
      </c>
      <c r="B162" s="231" t="s">
        <v>172</v>
      </c>
      <c r="C162" s="183" t="s">
        <v>173</v>
      </c>
      <c r="D162" s="198" t="s">
        <v>71</v>
      </c>
      <c r="E162" s="198">
        <v>4</v>
      </c>
      <c r="F162" s="198">
        <v>1</v>
      </c>
      <c r="H162" s="199">
        <f t="shared" si="8"/>
        <v>0</v>
      </c>
    </row>
    <row r="163" spans="1:8" ht="31.25" customHeight="1" x14ac:dyDescent="0.3">
      <c r="A163" s="188">
        <v>99</v>
      </c>
      <c r="B163" s="231" t="s">
        <v>174</v>
      </c>
      <c r="C163" s="183" t="s">
        <v>175</v>
      </c>
      <c r="D163" s="198" t="s">
        <v>71</v>
      </c>
      <c r="E163" s="198">
        <v>6</v>
      </c>
      <c r="F163" s="198">
        <v>1</v>
      </c>
      <c r="H163" s="199">
        <f t="shared" si="8"/>
        <v>0</v>
      </c>
    </row>
    <row r="164" spans="1:8" ht="47.5" customHeight="1" x14ac:dyDescent="0.3">
      <c r="A164" s="188">
        <v>100</v>
      </c>
      <c r="B164" s="231" t="s">
        <v>176</v>
      </c>
      <c r="C164" s="183" t="s">
        <v>177</v>
      </c>
      <c r="D164" s="198" t="s">
        <v>71</v>
      </c>
      <c r="E164" s="198">
        <v>6</v>
      </c>
      <c r="F164" s="198">
        <v>1</v>
      </c>
      <c r="H164" s="199">
        <f t="shared" si="8"/>
        <v>0</v>
      </c>
    </row>
    <row r="165" spans="1:8" ht="54.5" customHeight="1" x14ac:dyDescent="0.3">
      <c r="A165" s="188">
        <v>101</v>
      </c>
      <c r="B165" s="231" t="s">
        <v>178</v>
      </c>
      <c r="C165" s="183" t="s">
        <v>179</v>
      </c>
      <c r="D165" s="198" t="s">
        <v>71</v>
      </c>
      <c r="E165" s="198">
        <v>2</v>
      </c>
      <c r="F165" s="198">
        <v>1</v>
      </c>
      <c r="H165" s="199">
        <f t="shared" si="8"/>
        <v>0</v>
      </c>
    </row>
    <row r="166" spans="1:8" ht="47.5" customHeight="1" x14ac:dyDescent="0.3">
      <c r="A166" s="188">
        <v>102</v>
      </c>
      <c r="B166" s="231" t="s">
        <v>180</v>
      </c>
      <c r="C166" s="183" t="s">
        <v>181</v>
      </c>
      <c r="D166" s="198" t="s">
        <v>71</v>
      </c>
      <c r="E166" s="198">
        <v>4</v>
      </c>
      <c r="F166" s="198">
        <v>1</v>
      </c>
      <c r="H166" s="199">
        <f t="shared" si="8"/>
        <v>0</v>
      </c>
    </row>
    <row r="167" spans="1:8" ht="101.5" customHeight="1" x14ac:dyDescent="0.3">
      <c r="A167" s="188">
        <v>103</v>
      </c>
      <c r="B167" s="224" t="s">
        <v>182</v>
      </c>
      <c r="C167" s="225" t="s">
        <v>183</v>
      </c>
      <c r="D167" s="198" t="s">
        <v>71</v>
      </c>
      <c r="E167" s="198">
        <v>2</v>
      </c>
      <c r="F167" s="198">
        <v>1</v>
      </c>
      <c r="H167" s="199">
        <f t="shared" si="8"/>
        <v>0</v>
      </c>
    </row>
    <row r="168" spans="1:8" ht="47.5" customHeight="1" x14ac:dyDescent="0.3">
      <c r="A168" s="188">
        <v>104</v>
      </c>
      <c r="B168" s="231" t="s">
        <v>184</v>
      </c>
      <c r="C168" s="183" t="s">
        <v>185</v>
      </c>
      <c r="D168" s="198" t="s">
        <v>71</v>
      </c>
      <c r="E168" s="198">
        <v>1</v>
      </c>
      <c r="F168" s="198">
        <v>1</v>
      </c>
      <c r="H168" s="199">
        <f t="shared" si="8"/>
        <v>0</v>
      </c>
    </row>
    <row r="169" spans="1:8" ht="31.25" customHeight="1" x14ac:dyDescent="0.3">
      <c r="A169" s="188">
        <v>105</v>
      </c>
      <c r="B169" s="231" t="s">
        <v>186</v>
      </c>
      <c r="C169" s="183" t="s">
        <v>187</v>
      </c>
      <c r="D169" s="198" t="s">
        <v>71</v>
      </c>
      <c r="E169" s="198">
        <v>2</v>
      </c>
      <c r="F169" s="198">
        <v>1</v>
      </c>
      <c r="H169" s="199">
        <f t="shared" si="8"/>
        <v>0</v>
      </c>
    </row>
    <row r="170" spans="1:8" ht="31.25" customHeight="1" x14ac:dyDescent="0.3">
      <c r="A170" s="188">
        <v>106</v>
      </c>
      <c r="B170" s="231" t="s">
        <v>188</v>
      </c>
      <c r="C170" s="183" t="s">
        <v>189</v>
      </c>
      <c r="D170" s="198" t="s">
        <v>71</v>
      </c>
      <c r="E170" s="198">
        <v>2</v>
      </c>
      <c r="F170" s="198">
        <v>1</v>
      </c>
      <c r="H170" s="199">
        <f t="shared" si="8"/>
        <v>0</v>
      </c>
    </row>
    <row r="171" spans="1:8" ht="55" customHeight="1" x14ac:dyDescent="0.3">
      <c r="A171" s="188">
        <v>107</v>
      </c>
      <c r="B171" s="231" t="s">
        <v>190</v>
      </c>
      <c r="C171" s="183" t="s">
        <v>191</v>
      </c>
      <c r="D171" s="198" t="s">
        <v>71</v>
      </c>
      <c r="E171" s="198">
        <v>2</v>
      </c>
      <c r="F171" s="198">
        <v>1</v>
      </c>
      <c r="H171" s="199">
        <f t="shared" si="8"/>
        <v>0</v>
      </c>
    </row>
    <row r="172" spans="1:8" ht="66" customHeight="1" x14ac:dyDescent="0.3">
      <c r="A172" s="188">
        <v>108</v>
      </c>
      <c r="B172" s="231" t="s">
        <v>192</v>
      </c>
      <c r="C172" s="183" t="s">
        <v>193</v>
      </c>
      <c r="D172" s="198" t="s">
        <v>71</v>
      </c>
      <c r="E172" s="198">
        <v>1</v>
      </c>
      <c r="F172" s="198">
        <v>1</v>
      </c>
      <c r="H172" s="199">
        <f t="shared" si="8"/>
        <v>0</v>
      </c>
    </row>
    <row r="173" spans="1:8" ht="73" customHeight="1" x14ac:dyDescent="0.3">
      <c r="A173" s="188">
        <v>109</v>
      </c>
      <c r="B173" s="231" t="s">
        <v>194</v>
      </c>
      <c r="C173" s="183" t="s">
        <v>195</v>
      </c>
      <c r="D173" s="198" t="s">
        <v>71</v>
      </c>
      <c r="E173" s="198">
        <v>1</v>
      </c>
      <c r="F173" s="198">
        <v>1</v>
      </c>
      <c r="H173" s="199">
        <f t="shared" si="8"/>
        <v>0</v>
      </c>
    </row>
    <row r="174" spans="1:8" ht="55" customHeight="1" x14ac:dyDescent="0.3">
      <c r="A174" s="188">
        <v>110</v>
      </c>
      <c r="B174" s="231" t="s">
        <v>196</v>
      </c>
      <c r="C174" s="183" t="s">
        <v>197</v>
      </c>
      <c r="D174" s="198" t="s">
        <v>71</v>
      </c>
      <c r="E174" s="198">
        <v>1</v>
      </c>
      <c r="F174" s="198">
        <v>1</v>
      </c>
      <c r="H174" s="199">
        <f t="shared" si="8"/>
        <v>0</v>
      </c>
    </row>
    <row r="175" spans="1:8" ht="41.5" customHeight="1" x14ac:dyDescent="0.3">
      <c r="A175" s="188">
        <v>111</v>
      </c>
      <c r="B175" s="231" t="s">
        <v>198</v>
      </c>
      <c r="C175" s="183" t="s">
        <v>199</v>
      </c>
      <c r="D175" s="198" t="s">
        <v>71</v>
      </c>
      <c r="E175" s="198">
        <v>1</v>
      </c>
      <c r="F175" s="198">
        <v>1</v>
      </c>
      <c r="H175" s="199">
        <f t="shared" si="8"/>
        <v>0</v>
      </c>
    </row>
    <row r="176" spans="1:8" ht="41.5" customHeight="1" x14ac:dyDescent="0.3">
      <c r="A176" s="188">
        <v>112</v>
      </c>
      <c r="B176" s="231" t="s">
        <v>198</v>
      </c>
      <c r="C176" s="183" t="s">
        <v>200</v>
      </c>
      <c r="D176" s="198" t="s">
        <v>71</v>
      </c>
      <c r="E176" s="198">
        <v>1</v>
      </c>
      <c r="F176" s="198">
        <v>1</v>
      </c>
      <c r="H176" s="199">
        <f t="shared" si="8"/>
        <v>0</v>
      </c>
    </row>
    <row r="177" spans="1:8" ht="41.5" customHeight="1" x14ac:dyDescent="0.3">
      <c r="A177" s="188">
        <v>113</v>
      </c>
      <c r="B177" s="231" t="s">
        <v>201</v>
      </c>
      <c r="C177" s="183" t="s">
        <v>202</v>
      </c>
      <c r="D177" s="198" t="s">
        <v>71</v>
      </c>
      <c r="E177" s="198">
        <v>1</v>
      </c>
      <c r="F177" s="198">
        <v>1</v>
      </c>
      <c r="H177" s="199">
        <f t="shared" si="8"/>
        <v>0</v>
      </c>
    </row>
    <row r="178" spans="1:8" ht="77.5" customHeight="1" x14ac:dyDescent="0.3">
      <c r="A178" s="188">
        <v>114</v>
      </c>
      <c r="B178" s="231" t="s">
        <v>203</v>
      </c>
      <c r="C178" s="183" t="s">
        <v>204</v>
      </c>
      <c r="D178" s="198" t="s">
        <v>71</v>
      </c>
      <c r="E178" s="198">
        <v>1</v>
      </c>
      <c r="F178" s="198">
        <v>1</v>
      </c>
      <c r="H178" s="199">
        <f t="shared" si="8"/>
        <v>0</v>
      </c>
    </row>
    <row r="179" spans="1:8" ht="77.5" customHeight="1" x14ac:dyDescent="0.3">
      <c r="A179" s="188">
        <v>115</v>
      </c>
      <c r="B179" s="231" t="s">
        <v>205</v>
      </c>
      <c r="C179" s="183" t="s">
        <v>206</v>
      </c>
      <c r="D179" s="198" t="s">
        <v>71</v>
      </c>
      <c r="E179" s="198">
        <v>2</v>
      </c>
      <c r="F179" s="198">
        <v>1</v>
      </c>
      <c r="H179" s="199">
        <f t="shared" si="8"/>
        <v>0</v>
      </c>
    </row>
    <row r="180" spans="1:8" ht="77.5" customHeight="1" x14ac:dyDescent="0.3">
      <c r="A180" s="188">
        <v>116</v>
      </c>
      <c r="B180" s="231" t="s">
        <v>207</v>
      </c>
      <c r="C180" s="183" t="s">
        <v>208</v>
      </c>
      <c r="D180" s="198" t="s">
        <v>71</v>
      </c>
      <c r="E180" s="198">
        <v>4</v>
      </c>
      <c r="F180" s="198">
        <v>1</v>
      </c>
      <c r="H180" s="199">
        <f t="shared" si="8"/>
        <v>0</v>
      </c>
    </row>
    <row r="181" spans="1:8" ht="50" customHeight="1" x14ac:dyDescent="0.3">
      <c r="A181" s="188">
        <v>117</v>
      </c>
      <c r="B181" s="231" t="s">
        <v>209</v>
      </c>
      <c r="C181" s="183" t="s">
        <v>210</v>
      </c>
      <c r="D181" s="198" t="s">
        <v>71</v>
      </c>
      <c r="E181" s="198">
        <v>1</v>
      </c>
      <c r="F181" s="198">
        <v>1</v>
      </c>
      <c r="H181" s="199">
        <f t="shared" si="8"/>
        <v>0</v>
      </c>
    </row>
    <row r="182" spans="1:8" ht="50" customHeight="1" x14ac:dyDescent="0.3">
      <c r="A182" s="188">
        <v>118</v>
      </c>
      <c r="B182" s="231" t="s">
        <v>211</v>
      </c>
      <c r="C182" s="183" t="s">
        <v>212</v>
      </c>
      <c r="D182" s="198" t="s">
        <v>71</v>
      </c>
      <c r="E182" s="198">
        <f>60*2</f>
        <v>120</v>
      </c>
      <c r="F182" s="198">
        <v>60</v>
      </c>
      <c r="H182" s="199">
        <f t="shared" si="8"/>
        <v>0</v>
      </c>
    </row>
    <row r="183" spans="1:8" ht="50" customHeight="1" x14ac:dyDescent="0.3">
      <c r="A183" s="188">
        <v>119</v>
      </c>
      <c r="B183" s="231" t="s">
        <v>213</v>
      </c>
      <c r="C183" s="183" t="s">
        <v>214</v>
      </c>
      <c r="D183" s="198" t="s">
        <v>71</v>
      </c>
      <c r="E183" s="198">
        <v>25</v>
      </c>
      <c r="F183" s="198">
        <v>1</v>
      </c>
      <c r="H183" s="199">
        <f t="shared" si="8"/>
        <v>0</v>
      </c>
    </row>
    <row r="184" spans="1:8" ht="50" customHeight="1" x14ac:dyDescent="0.3">
      <c r="A184" s="188">
        <v>120</v>
      </c>
      <c r="B184" s="231" t="s">
        <v>215</v>
      </c>
      <c r="C184" s="183" t="s">
        <v>216</v>
      </c>
      <c r="D184" s="198" t="s">
        <v>71</v>
      </c>
      <c r="E184" s="198">
        <f>SUM($E$43:$E$64)*4</f>
        <v>204</v>
      </c>
      <c r="F184" s="198">
        <v>5</v>
      </c>
      <c r="H184" s="199">
        <f>E184*F184*G184</f>
        <v>0</v>
      </c>
    </row>
    <row r="185" spans="1:8" ht="50" customHeight="1" x14ac:dyDescent="0.3">
      <c r="A185" s="188">
        <v>121</v>
      </c>
      <c r="B185" s="231" t="s">
        <v>217</v>
      </c>
      <c r="C185" s="183" t="s">
        <v>218</v>
      </c>
      <c r="D185" s="198" t="s">
        <v>71</v>
      </c>
      <c r="E185" s="198">
        <f>SUM($E$43:$E$64)*2</f>
        <v>102</v>
      </c>
      <c r="F185" s="198">
        <v>5</v>
      </c>
      <c r="H185" s="199">
        <f t="shared" si="8"/>
        <v>0</v>
      </c>
    </row>
    <row r="186" spans="1:8" ht="50" customHeight="1" x14ac:dyDescent="0.3">
      <c r="A186" s="188">
        <v>122</v>
      </c>
      <c r="B186" s="231" t="s">
        <v>219</v>
      </c>
      <c r="C186" s="183" t="s">
        <v>220</v>
      </c>
      <c r="D186" s="198" t="s">
        <v>71</v>
      </c>
      <c r="E186" s="198">
        <f>SUM(E43:E64)</f>
        <v>51</v>
      </c>
      <c r="F186" s="198">
        <v>1</v>
      </c>
      <c r="H186" s="199">
        <f t="shared" si="8"/>
        <v>0</v>
      </c>
    </row>
    <row r="187" spans="1:8" ht="50" customHeight="1" x14ac:dyDescent="0.3">
      <c r="A187" s="188">
        <v>123</v>
      </c>
      <c r="B187" s="231" t="s">
        <v>221</v>
      </c>
      <c r="C187" s="183" t="s">
        <v>220</v>
      </c>
      <c r="D187" s="198" t="s">
        <v>71</v>
      </c>
      <c r="E187" s="198">
        <f>SUM(E43:E64)</f>
        <v>51</v>
      </c>
      <c r="F187" s="198">
        <v>4</v>
      </c>
      <c r="H187" s="199">
        <f t="shared" si="8"/>
        <v>0</v>
      </c>
    </row>
    <row r="188" spans="1:8" ht="50" customHeight="1" x14ac:dyDescent="0.3">
      <c r="A188" s="188">
        <v>124</v>
      </c>
      <c r="B188" s="231" t="s">
        <v>222</v>
      </c>
      <c r="C188" s="183" t="s">
        <v>220</v>
      </c>
      <c r="D188" s="198" t="s">
        <v>71</v>
      </c>
      <c r="E188" s="198">
        <f>SUM(E43:E64)</f>
        <v>51</v>
      </c>
      <c r="F188" s="198">
        <v>1</v>
      </c>
      <c r="H188" s="199">
        <f t="shared" si="8"/>
        <v>0</v>
      </c>
    </row>
    <row r="189" spans="1:8" ht="50" customHeight="1" x14ac:dyDescent="0.3">
      <c r="A189" s="188">
        <v>125</v>
      </c>
      <c r="B189" s="231" t="s">
        <v>223</v>
      </c>
      <c r="C189" s="183" t="s">
        <v>224</v>
      </c>
      <c r="D189" s="198" t="s">
        <v>71</v>
      </c>
      <c r="E189" s="198">
        <v>1</v>
      </c>
      <c r="F189" s="198">
        <v>1</v>
      </c>
      <c r="H189" s="199">
        <f t="shared" si="8"/>
        <v>0</v>
      </c>
    </row>
    <row r="190" spans="1:8" ht="62" customHeight="1" x14ac:dyDescent="0.3">
      <c r="A190" s="188">
        <v>126</v>
      </c>
      <c r="B190" s="231" t="s">
        <v>225</v>
      </c>
      <c r="C190" s="183" t="s">
        <v>224</v>
      </c>
      <c r="D190" s="198" t="s">
        <v>71</v>
      </c>
      <c r="E190" s="198">
        <v>1</v>
      </c>
      <c r="F190" s="198">
        <v>1</v>
      </c>
      <c r="H190" s="199">
        <f t="shared" si="8"/>
        <v>0</v>
      </c>
    </row>
    <row r="191" spans="1:8" ht="92" customHeight="1" x14ac:dyDescent="0.3">
      <c r="A191" s="188">
        <v>127</v>
      </c>
      <c r="B191" s="231" t="s">
        <v>226</v>
      </c>
      <c r="C191" s="225" t="s">
        <v>227</v>
      </c>
      <c r="D191" s="198" t="s">
        <v>71</v>
      </c>
      <c r="E191" s="198">
        <v>7</v>
      </c>
      <c r="F191" s="198">
        <v>60</v>
      </c>
      <c r="H191" s="199">
        <f t="shared" si="8"/>
        <v>0</v>
      </c>
    </row>
    <row r="192" spans="1:8" ht="105" customHeight="1" x14ac:dyDescent="0.3">
      <c r="A192" s="188">
        <v>128</v>
      </c>
      <c r="B192" s="231" t="s">
        <v>228</v>
      </c>
      <c r="C192" s="183" t="s">
        <v>229</v>
      </c>
      <c r="D192" s="198" t="s">
        <v>71</v>
      </c>
      <c r="E192" s="198">
        <v>17</v>
      </c>
      <c r="F192" s="198">
        <v>60</v>
      </c>
      <c r="H192" s="199">
        <f t="shared" si="8"/>
        <v>0</v>
      </c>
    </row>
    <row r="193" spans="1:8" ht="143.5" customHeight="1" x14ac:dyDescent="0.3">
      <c r="A193" s="188">
        <v>129</v>
      </c>
      <c r="B193" s="231" t="s">
        <v>230</v>
      </c>
      <c r="C193" s="225" t="s">
        <v>231</v>
      </c>
      <c r="D193" s="198" t="s">
        <v>71</v>
      </c>
      <c r="E193" s="198">
        <v>15</v>
      </c>
      <c r="F193" s="198">
        <v>1</v>
      </c>
      <c r="H193" s="199">
        <f t="shared" si="8"/>
        <v>0</v>
      </c>
    </row>
    <row r="194" spans="1:8" ht="92" customHeight="1" x14ac:dyDescent="0.3">
      <c r="A194" s="188">
        <v>130</v>
      </c>
      <c r="B194" s="231" t="s">
        <v>232</v>
      </c>
      <c r="C194" s="225" t="s">
        <v>233</v>
      </c>
      <c r="D194" s="198" t="s">
        <v>71</v>
      </c>
      <c r="E194" s="198">
        <v>2</v>
      </c>
      <c r="F194" s="198">
        <v>1</v>
      </c>
      <c r="H194" s="199">
        <f t="shared" si="8"/>
        <v>0</v>
      </c>
    </row>
    <row r="195" spans="1:8" ht="92" customHeight="1" x14ac:dyDescent="0.3">
      <c r="A195" s="188">
        <v>131</v>
      </c>
      <c r="B195" s="231" t="s">
        <v>234</v>
      </c>
      <c r="C195" s="225" t="s">
        <v>235</v>
      </c>
      <c r="D195" s="198" t="s">
        <v>71</v>
      </c>
      <c r="E195" s="198">
        <v>1</v>
      </c>
      <c r="F195" s="198">
        <v>1</v>
      </c>
      <c r="H195" s="199">
        <f t="shared" si="8"/>
        <v>0</v>
      </c>
    </row>
    <row r="196" spans="1:8" ht="134" customHeight="1" x14ac:dyDescent="0.3">
      <c r="A196" s="188">
        <v>132</v>
      </c>
      <c r="B196" s="231" t="s">
        <v>236</v>
      </c>
      <c r="C196" s="225" t="s">
        <v>237</v>
      </c>
      <c r="D196" s="198" t="s">
        <v>71</v>
      </c>
      <c r="E196" s="198">
        <v>1</v>
      </c>
      <c r="F196" s="198">
        <v>1</v>
      </c>
      <c r="H196" s="199">
        <f>E196*F196*G196</f>
        <v>0</v>
      </c>
    </row>
    <row r="197" spans="1:8" ht="18" customHeight="1" x14ac:dyDescent="0.3">
      <c r="A197" s="188"/>
      <c r="B197" s="231"/>
      <c r="C197" s="225"/>
      <c r="D197" s="198"/>
      <c r="E197" s="248"/>
      <c r="F197" s="198"/>
      <c r="H197" s="199"/>
    </row>
    <row r="198" spans="1:8" ht="30" customHeight="1" x14ac:dyDescent="0.3">
      <c r="A198" s="232"/>
      <c r="B198" s="270" t="s">
        <v>271</v>
      </c>
      <c r="C198" s="233"/>
      <c r="D198" s="234"/>
      <c r="E198" s="235"/>
      <c r="F198" s="234"/>
      <c r="G198" s="323"/>
      <c r="H198" s="236">
        <f>SUM(H152:H196)</f>
        <v>0</v>
      </c>
    </row>
    <row r="199" spans="1:8" ht="41" customHeight="1" thickBot="1" x14ac:dyDescent="0.35">
      <c r="A199" s="188"/>
      <c r="B199" s="231"/>
      <c r="D199" s="198"/>
      <c r="F199" s="198"/>
      <c r="H199" s="199"/>
    </row>
    <row r="200" spans="1:8" ht="33" customHeight="1" thickBot="1" x14ac:dyDescent="0.35">
      <c r="A200" s="237"/>
      <c r="B200" s="245" t="s">
        <v>238</v>
      </c>
      <c r="C200" s="246"/>
      <c r="D200" s="238"/>
      <c r="E200" s="239"/>
      <c r="F200" s="238"/>
      <c r="G200" s="324"/>
      <c r="H200" s="240">
        <f>H198+H147+H119+H91+H65</f>
        <v>0</v>
      </c>
    </row>
  </sheetData>
  <sheetProtection algorithmName="SHA-512" hashValue="3lZ1HQZ4HRzvUnvD0WGRIMJXvKla83N6TXex5UWGXmfMx2O9QCe5Bhe2oYAhWKOlc/tacEoUw3ThcjNyr6QxLQ==" saltValue="HbcMZtkjJXlR4yVhrZGV8w==" spinCount="100000" sheet="1" objects="1" scenarios="1"/>
  <mergeCells count="11">
    <mergeCell ref="B36:C36"/>
    <mergeCell ref="B200:C200"/>
    <mergeCell ref="B26:C26"/>
    <mergeCell ref="B30:C30"/>
    <mergeCell ref="B34:C34"/>
    <mergeCell ref="B38:C38"/>
    <mergeCell ref="B12:C12"/>
    <mergeCell ref="B14:C14"/>
    <mergeCell ref="B16:C16"/>
    <mergeCell ref="B20:C20"/>
    <mergeCell ref="B22:C22"/>
  </mergeCells>
  <pageMargins left="0.7" right="0.7" top="0.75" bottom="0.75" header="0.3" footer="0.3"/>
  <pageSetup scale="59" fitToHeight="0" orientation="portrait" r:id="rId1"/>
  <rowBreaks count="5" manualBreakCount="5">
    <brk id="39" max="7" man="1"/>
    <brk id="65" max="7" man="1"/>
    <brk id="91" max="7" man="1"/>
    <brk id="119" max="7" man="1"/>
    <brk id="14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4F80-4A66-4249-A0EB-CD0FBFD2A841}">
  <dimension ref="A13:I27"/>
  <sheetViews>
    <sheetView view="pageBreakPreview" zoomScale="60" zoomScaleNormal="100" workbookViewId="0">
      <selection activeCell="R59" sqref="R59"/>
    </sheetView>
  </sheetViews>
  <sheetFormatPr defaultColWidth="10.69921875" defaultRowHeight="14.5" x14ac:dyDescent="0.35"/>
  <cols>
    <col min="1" max="16384" width="10.69921875" style="17"/>
  </cols>
  <sheetData>
    <row r="13" spans="1:9" x14ac:dyDescent="0.35">
      <c r="A13" s="62" t="s">
        <v>269</v>
      </c>
      <c r="B13" s="62"/>
      <c r="C13" s="62"/>
      <c r="D13" s="62"/>
      <c r="E13" s="62"/>
      <c r="F13" s="62"/>
      <c r="G13" s="62"/>
      <c r="H13" s="62"/>
      <c r="I13" s="62"/>
    </row>
    <row r="14" spans="1:9" x14ac:dyDescent="0.35">
      <c r="A14" s="62"/>
      <c r="B14" s="62"/>
      <c r="C14" s="62"/>
      <c r="D14" s="62"/>
      <c r="E14" s="62"/>
      <c r="F14" s="62"/>
      <c r="G14" s="62"/>
      <c r="H14" s="62"/>
      <c r="I14" s="62"/>
    </row>
    <row r="15" spans="1:9" x14ac:dyDescent="0.35">
      <c r="A15" s="62"/>
      <c r="B15" s="62"/>
      <c r="C15" s="62"/>
      <c r="D15" s="62"/>
      <c r="E15" s="62"/>
      <c r="F15" s="62"/>
      <c r="G15" s="62"/>
      <c r="H15" s="62"/>
      <c r="I15" s="62"/>
    </row>
    <row r="16" spans="1:9" x14ac:dyDescent="0.35">
      <c r="A16" s="62"/>
      <c r="B16" s="62"/>
      <c r="C16" s="62"/>
      <c r="D16" s="62"/>
      <c r="E16" s="62"/>
      <c r="F16" s="62"/>
      <c r="G16" s="62"/>
      <c r="H16" s="62"/>
      <c r="I16" s="62"/>
    </row>
    <row r="17" spans="1:9" x14ac:dyDescent="0.35">
      <c r="A17" s="62"/>
      <c r="B17" s="62"/>
      <c r="C17" s="62"/>
      <c r="D17" s="62"/>
      <c r="E17" s="62"/>
      <c r="F17" s="62"/>
      <c r="G17" s="62"/>
      <c r="H17" s="62"/>
      <c r="I17" s="62"/>
    </row>
    <row r="18" spans="1:9" x14ac:dyDescent="0.35">
      <c r="A18" s="62"/>
      <c r="B18" s="62"/>
      <c r="C18" s="62"/>
      <c r="D18" s="62"/>
      <c r="E18" s="62"/>
      <c r="F18" s="62"/>
      <c r="G18" s="62"/>
      <c r="H18" s="62"/>
      <c r="I18" s="62"/>
    </row>
    <row r="19" spans="1:9" x14ac:dyDescent="0.35">
      <c r="A19" s="62"/>
      <c r="B19" s="62"/>
      <c r="C19" s="62"/>
      <c r="D19" s="62"/>
      <c r="E19" s="62"/>
      <c r="F19" s="62"/>
      <c r="G19" s="62"/>
      <c r="H19" s="62"/>
      <c r="I19" s="62"/>
    </row>
    <row r="20" spans="1:9" x14ac:dyDescent="0.35">
      <c r="A20" s="62"/>
      <c r="B20" s="62"/>
      <c r="C20" s="62"/>
      <c r="D20" s="62"/>
      <c r="E20" s="62"/>
      <c r="F20" s="62"/>
      <c r="G20" s="62"/>
      <c r="H20" s="62"/>
      <c r="I20" s="62"/>
    </row>
    <row r="21" spans="1:9" x14ac:dyDescent="0.35">
      <c r="A21" s="62"/>
      <c r="B21" s="62"/>
      <c r="C21" s="62"/>
      <c r="D21" s="62"/>
      <c r="E21" s="62"/>
      <c r="F21" s="62"/>
      <c r="G21" s="62"/>
      <c r="H21" s="62"/>
      <c r="I21" s="62"/>
    </row>
    <row r="22" spans="1:9" x14ac:dyDescent="0.35">
      <c r="A22" s="62"/>
      <c r="B22" s="62"/>
      <c r="C22" s="62"/>
      <c r="D22" s="62"/>
      <c r="E22" s="62"/>
      <c r="F22" s="62"/>
      <c r="G22" s="62"/>
      <c r="H22" s="62"/>
      <c r="I22" s="62"/>
    </row>
    <row r="23" spans="1:9" x14ac:dyDescent="0.35">
      <c r="A23" s="62"/>
      <c r="B23" s="62"/>
      <c r="C23" s="62"/>
      <c r="D23" s="62"/>
      <c r="E23" s="62"/>
      <c r="F23" s="62"/>
      <c r="G23" s="62"/>
      <c r="H23" s="62"/>
      <c r="I23" s="62"/>
    </row>
    <row r="24" spans="1:9" x14ac:dyDescent="0.35">
      <c r="A24" s="62"/>
      <c r="B24" s="62"/>
      <c r="C24" s="62"/>
      <c r="D24" s="62"/>
      <c r="E24" s="62"/>
      <c r="F24" s="62"/>
      <c r="G24" s="62"/>
      <c r="H24" s="62"/>
      <c r="I24" s="62"/>
    </row>
    <row r="25" spans="1:9" x14ac:dyDescent="0.35">
      <c r="A25" s="62"/>
      <c r="B25" s="62"/>
      <c r="C25" s="62"/>
      <c r="D25" s="62"/>
      <c r="E25" s="62"/>
      <c r="F25" s="62"/>
      <c r="G25" s="62"/>
      <c r="H25" s="62"/>
      <c r="I25" s="62"/>
    </row>
    <row r="26" spans="1:9" x14ac:dyDescent="0.35">
      <c r="A26" s="62"/>
      <c r="B26" s="62"/>
      <c r="C26" s="62"/>
      <c r="D26" s="62"/>
      <c r="E26" s="62"/>
      <c r="F26" s="62"/>
      <c r="G26" s="62"/>
      <c r="H26" s="62"/>
      <c r="I26" s="62"/>
    </row>
    <row r="27" spans="1:9" x14ac:dyDescent="0.35">
      <c r="A27" s="62"/>
      <c r="B27" s="62"/>
      <c r="C27" s="62"/>
      <c r="D27" s="62"/>
      <c r="E27" s="62"/>
      <c r="F27" s="62"/>
      <c r="G27" s="62"/>
      <c r="H27" s="62"/>
      <c r="I27" s="62"/>
    </row>
  </sheetData>
  <mergeCells count="1">
    <mergeCell ref="A13:I2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EEEFC-498B-4F12-98B5-B62EC3F108AC}">
  <sheetPr>
    <pageSetUpPr fitToPage="1"/>
  </sheetPr>
  <dimension ref="A1:H168"/>
  <sheetViews>
    <sheetView view="pageBreakPreview" zoomScale="70" zoomScaleNormal="80" zoomScaleSheetLayoutView="70" workbookViewId="0">
      <pane ySplit="3" topLeftCell="A149" activePane="bottomLeft" state="frozen"/>
      <selection pane="bottomLeft" activeCell="G153" sqref="G153"/>
    </sheetView>
  </sheetViews>
  <sheetFormatPr defaultColWidth="12" defaultRowHeight="14" x14ac:dyDescent="0.3"/>
  <cols>
    <col min="1" max="1" width="6.59765625" style="66" customWidth="1"/>
    <col min="2" max="2" width="38.8984375" style="66" customWidth="1"/>
    <col min="3" max="3" width="38.69921875" style="66" customWidth="1"/>
    <col min="4" max="4" width="9.796875" style="67" customWidth="1"/>
    <col min="5" max="5" width="14.8984375" style="67" customWidth="1"/>
    <col min="6" max="6" width="14.796875" style="68" customWidth="1"/>
    <col min="7" max="7" width="21.19921875" style="328" customWidth="1"/>
    <col min="8" max="8" width="27.5" style="69" customWidth="1"/>
    <col min="9" max="16384" width="12" style="68"/>
  </cols>
  <sheetData>
    <row r="1" spans="1:8" ht="14.5" thickBot="1" x14ac:dyDescent="0.35"/>
    <row r="2" spans="1:8" ht="28.5" thickBot="1" x14ac:dyDescent="0.35">
      <c r="A2" s="70" t="s">
        <v>77</v>
      </c>
      <c r="B2" s="71" t="s">
        <v>78</v>
      </c>
      <c r="C2" s="72" t="s">
        <v>79</v>
      </c>
      <c r="D2" s="73" t="s">
        <v>68</v>
      </c>
      <c r="E2" s="74" t="s">
        <v>270</v>
      </c>
      <c r="F2" s="75" t="s">
        <v>80</v>
      </c>
      <c r="G2" s="329" t="s">
        <v>81</v>
      </c>
      <c r="H2" s="76" t="s">
        <v>82</v>
      </c>
    </row>
    <row r="3" spans="1:8" ht="14" customHeight="1" thickBot="1" x14ac:dyDescent="0.35">
      <c r="A3" s="77"/>
      <c r="D3" s="106"/>
      <c r="E3" s="108" t="s">
        <v>99</v>
      </c>
      <c r="F3" s="109" t="s">
        <v>100</v>
      </c>
      <c r="G3" s="330" t="s">
        <v>101</v>
      </c>
      <c r="H3" s="110" t="s">
        <v>102</v>
      </c>
    </row>
    <row r="4" spans="1:8" x14ac:dyDescent="0.3">
      <c r="A4" s="77"/>
      <c r="C4" s="80"/>
      <c r="D4" s="170"/>
      <c r="E4" s="171"/>
      <c r="F4" s="172"/>
      <c r="G4" s="331"/>
      <c r="H4" s="173"/>
    </row>
    <row r="5" spans="1:8" ht="40.5" customHeight="1" x14ac:dyDescent="0.3">
      <c r="A5" s="77"/>
      <c r="B5" s="78" t="s">
        <v>239</v>
      </c>
      <c r="C5" s="80"/>
      <c r="E5" s="81"/>
      <c r="F5" s="82"/>
      <c r="H5" s="83"/>
    </row>
    <row r="6" spans="1:8" ht="37" customHeight="1" x14ac:dyDescent="0.3">
      <c r="A6" s="77"/>
      <c r="B6" s="79"/>
      <c r="C6" s="80"/>
      <c r="E6" s="81"/>
      <c r="F6" s="82"/>
      <c r="H6" s="83"/>
    </row>
    <row r="7" spans="1:8" ht="20" x14ac:dyDescent="0.3">
      <c r="A7" s="77"/>
      <c r="B7" s="84" t="s">
        <v>84</v>
      </c>
      <c r="C7" s="80"/>
      <c r="E7" s="81"/>
      <c r="F7" s="82"/>
      <c r="H7" s="83"/>
    </row>
    <row r="8" spans="1:8" ht="41" customHeight="1" x14ac:dyDescent="0.3">
      <c r="A8" s="77"/>
      <c r="B8" s="85"/>
      <c r="C8" s="80"/>
      <c r="E8" s="81"/>
      <c r="F8" s="82"/>
      <c r="H8" s="83"/>
    </row>
    <row r="9" spans="1:8" ht="15.5" x14ac:dyDescent="0.3">
      <c r="A9" s="77"/>
      <c r="B9" s="85" t="s">
        <v>85</v>
      </c>
      <c r="C9" s="80"/>
      <c r="E9" s="81"/>
      <c r="F9" s="82"/>
      <c r="H9" s="83"/>
    </row>
    <row r="10" spans="1:8" ht="15.5" x14ac:dyDescent="0.3">
      <c r="A10" s="77"/>
      <c r="B10" s="86"/>
      <c r="C10" s="80"/>
      <c r="E10" s="81"/>
      <c r="F10" s="82"/>
      <c r="H10" s="83"/>
    </row>
    <row r="11" spans="1:8" ht="15.5" x14ac:dyDescent="0.3">
      <c r="A11" s="77"/>
      <c r="B11" s="85" t="s">
        <v>86</v>
      </c>
      <c r="C11" s="80"/>
      <c r="E11" s="81"/>
      <c r="F11" s="82"/>
      <c r="H11" s="83"/>
    </row>
    <row r="12" spans="1:8" ht="15.5" x14ac:dyDescent="0.3">
      <c r="A12" s="77"/>
      <c r="B12" s="85"/>
      <c r="C12" s="80"/>
      <c r="E12" s="81"/>
      <c r="F12" s="82"/>
      <c r="H12" s="83"/>
    </row>
    <row r="13" spans="1:8" ht="39.5" customHeight="1" x14ac:dyDescent="0.3">
      <c r="A13" s="77"/>
      <c r="B13" s="87" t="s">
        <v>87</v>
      </c>
      <c r="C13" s="88"/>
      <c r="E13" s="81"/>
      <c r="F13" s="82"/>
      <c r="H13" s="83"/>
    </row>
    <row r="14" spans="1:8" ht="15.5" x14ac:dyDescent="0.3">
      <c r="A14" s="77"/>
      <c r="B14" s="89"/>
      <c r="C14" s="80"/>
      <c r="E14" s="81"/>
      <c r="F14" s="82"/>
      <c r="H14" s="83"/>
    </row>
    <row r="15" spans="1:8" ht="64.5" customHeight="1" x14ac:dyDescent="0.3">
      <c r="A15" s="77"/>
      <c r="B15" s="87" t="s">
        <v>88</v>
      </c>
      <c r="C15" s="88"/>
      <c r="E15" s="81"/>
      <c r="F15" s="82"/>
      <c r="H15" s="83"/>
    </row>
    <row r="16" spans="1:8" ht="15.5" x14ac:dyDescent="0.3">
      <c r="A16" s="77"/>
      <c r="B16" s="89"/>
      <c r="C16" s="80"/>
      <c r="E16" s="81"/>
      <c r="F16" s="82"/>
      <c r="H16" s="83"/>
    </row>
    <row r="17" spans="1:8" ht="48.5" customHeight="1" x14ac:dyDescent="0.3">
      <c r="A17" s="77"/>
      <c r="B17" s="87" t="s">
        <v>89</v>
      </c>
      <c r="C17" s="88"/>
      <c r="E17" s="81"/>
      <c r="F17" s="82"/>
      <c r="H17" s="83"/>
    </row>
    <row r="18" spans="1:8" ht="15.5" x14ac:dyDescent="0.3">
      <c r="A18" s="77"/>
      <c r="B18" s="90"/>
      <c r="C18" s="80"/>
      <c r="E18" s="81"/>
      <c r="F18" s="82"/>
      <c r="H18" s="83"/>
    </row>
    <row r="19" spans="1:8" ht="15.5" x14ac:dyDescent="0.3">
      <c r="A19" s="77"/>
      <c r="B19" s="85" t="s">
        <v>90</v>
      </c>
      <c r="C19" s="80"/>
      <c r="E19" s="81"/>
      <c r="F19" s="82"/>
      <c r="H19" s="83"/>
    </row>
    <row r="20" spans="1:8" ht="15.5" x14ac:dyDescent="0.3">
      <c r="A20" s="77"/>
      <c r="B20" s="91"/>
      <c r="C20" s="80"/>
      <c r="E20" s="81"/>
      <c r="F20" s="82"/>
      <c r="H20" s="83"/>
    </row>
    <row r="21" spans="1:8" ht="37" customHeight="1" x14ac:dyDescent="0.3">
      <c r="A21" s="77"/>
      <c r="B21" s="92" t="s">
        <v>91</v>
      </c>
      <c r="C21" s="93"/>
      <c r="E21" s="81"/>
      <c r="F21" s="82"/>
      <c r="H21" s="83"/>
    </row>
    <row r="22" spans="1:8" ht="15.5" x14ac:dyDescent="0.3">
      <c r="A22" s="77"/>
      <c r="B22" s="91"/>
      <c r="C22" s="80"/>
      <c r="E22" s="81"/>
      <c r="F22" s="82"/>
      <c r="H22" s="83"/>
    </row>
    <row r="23" spans="1:8" ht="15.5" x14ac:dyDescent="0.3">
      <c r="A23" s="77"/>
      <c r="B23" s="92" t="s">
        <v>69</v>
      </c>
      <c r="C23" s="93"/>
      <c r="E23" s="81"/>
      <c r="F23" s="82"/>
      <c r="H23" s="83"/>
    </row>
    <row r="24" spans="1:8" ht="15.5" x14ac:dyDescent="0.3">
      <c r="A24" s="77"/>
      <c r="B24" s="91"/>
      <c r="C24" s="80"/>
      <c r="E24" s="81"/>
      <c r="F24" s="82"/>
      <c r="H24" s="83"/>
    </row>
    <row r="25" spans="1:8" ht="15.5" x14ac:dyDescent="0.3">
      <c r="A25" s="77"/>
      <c r="B25" s="94" t="s">
        <v>70</v>
      </c>
      <c r="C25" s="80"/>
      <c r="E25" s="81"/>
      <c r="F25" s="82"/>
      <c r="H25" s="83"/>
    </row>
    <row r="26" spans="1:8" ht="15.5" x14ac:dyDescent="0.3">
      <c r="A26" s="77"/>
      <c r="B26" s="94"/>
      <c r="C26" s="80"/>
      <c r="E26" s="81"/>
      <c r="F26" s="82"/>
      <c r="H26" s="83"/>
    </row>
    <row r="27" spans="1:8" ht="140" customHeight="1" x14ac:dyDescent="0.3">
      <c r="A27" s="77"/>
      <c r="B27" s="92" t="s">
        <v>92</v>
      </c>
      <c r="C27" s="93"/>
      <c r="E27" s="81"/>
      <c r="F27" s="82"/>
      <c r="H27" s="83"/>
    </row>
    <row r="28" spans="1:8" ht="15.5" x14ac:dyDescent="0.3">
      <c r="A28" s="77"/>
      <c r="B28" s="91"/>
      <c r="C28" s="80"/>
      <c r="E28" s="81"/>
      <c r="F28" s="82"/>
      <c r="H28" s="83"/>
    </row>
    <row r="29" spans="1:8" ht="15.5" x14ac:dyDescent="0.3">
      <c r="A29" s="77"/>
      <c r="B29" s="85" t="s">
        <v>93</v>
      </c>
      <c r="C29" s="80"/>
      <c r="E29" s="81"/>
      <c r="F29" s="82"/>
      <c r="H29" s="83"/>
    </row>
    <row r="30" spans="1:8" ht="15.5" x14ac:dyDescent="0.3">
      <c r="A30" s="77"/>
      <c r="B30" s="85"/>
      <c r="C30" s="80"/>
      <c r="E30" s="81"/>
      <c r="F30" s="82"/>
      <c r="H30" s="83"/>
    </row>
    <row r="31" spans="1:8" ht="69" customHeight="1" x14ac:dyDescent="0.3">
      <c r="A31" s="77"/>
      <c r="B31" s="92" t="s">
        <v>94</v>
      </c>
      <c r="C31" s="93"/>
      <c r="E31" s="81"/>
      <c r="F31" s="82"/>
      <c r="H31" s="83"/>
    </row>
    <row r="32" spans="1:8" ht="15.5" x14ac:dyDescent="0.3">
      <c r="A32" s="77"/>
      <c r="B32" s="91"/>
      <c r="C32" s="80"/>
      <c r="E32" s="81"/>
      <c r="F32" s="82"/>
      <c r="H32" s="83"/>
    </row>
    <row r="33" spans="1:8" ht="15.5" x14ac:dyDescent="0.3">
      <c r="A33" s="77"/>
      <c r="B33" s="85" t="s">
        <v>74</v>
      </c>
      <c r="C33" s="80"/>
      <c r="E33" s="81"/>
      <c r="F33" s="82"/>
      <c r="H33" s="83"/>
    </row>
    <row r="34" spans="1:8" ht="15.5" x14ac:dyDescent="0.3">
      <c r="A34" s="77"/>
      <c r="B34" s="85"/>
      <c r="C34" s="80"/>
      <c r="E34" s="81"/>
      <c r="F34" s="82"/>
      <c r="H34" s="83"/>
    </row>
    <row r="35" spans="1:8" ht="49.5" customHeight="1" x14ac:dyDescent="0.3">
      <c r="A35" s="77"/>
      <c r="B35" s="92" t="s">
        <v>95</v>
      </c>
      <c r="C35" s="93"/>
      <c r="E35" s="81"/>
      <c r="F35" s="82"/>
      <c r="H35" s="83"/>
    </row>
    <row r="36" spans="1:8" ht="22" customHeight="1" x14ac:dyDescent="0.3">
      <c r="A36" s="77"/>
      <c r="B36" s="91"/>
      <c r="C36" s="80"/>
      <c r="E36" s="81"/>
      <c r="F36" s="82"/>
      <c r="H36" s="83"/>
    </row>
    <row r="37" spans="1:8" ht="25.5" customHeight="1" x14ac:dyDescent="0.3">
      <c r="A37" s="77"/>
      <c r="B37" s="95" t="s">
        <v>96</v>
      </c>
      <c r="C37" s="96"/>
      <c r="E37" s="81"/>
      <c r="F37" s="82"/>
      <c r="H37" s="83"/>
    </row>
    <row r="38" spans="1:8" ht="15.5" x14ac:dyDescent="0.3">
      <c r="A38" s="77"/>
      <c r="B38" s="85"/>
      <c r="C38" s="80"/>
      <c r="E38" s="81"/>
      <c r="F38" s="82"/>
      <c r="H38" s="83"/>
    </row>
    <row r="39" spans="1:8" ht="57" customHeight="1" x14ac:dyDescent="0.3">
      <c r="A39" s="77"/>
      <c r="B39" s="92" t="s">
        <v>97</v>
      </c>
      <c r="C39" s="93"/>
      <c r="E39" s="81"/>
      <c r="F39" s="82"/>
      <c r="H39" s="83"/>
    </row>
    <row r="40" spans="1:8" ht="18" thickBot="1" x14ac:dyDescent="0.35">
      <c r="A40" s="97"/>
      <c r="B40" s="98"/>
      <c r="C40" s="99"/>
      <c r="D40" s="100"/>
      <c r="E40" s="101"/>
      <c r="F40" s="102"/>
      <c r="G40" s="332"/>
      <c r="H40" s="103"/>
    </row>
    <row r="41" spans="1:8" ht="47" customHeight="1" thickBot="1" x14ac:dyDescent="0.35">
      <c r="A41" s="281"/>
      <c r="B41" s="282" t="s">
        <v>240</v>
      </c>
      <c r="C41" s="283"/>
      <c r="D41" s="284"/>
      <c r="E41" s="285"/>
      <c r="F41" s="285"/>
      <c r="G41" s="333"/>
      <c r="H41" s="287"/>
    </row>
    <row r="42" spans="1:8" s="104" customFormat="1" ht="30.5" customHeight="1" thickBot="1" x14ac:dyDescent="0.35">
      <c r="A42" s="70" t="s">
        <v>77</v>
      </c>
      <c r="B42" s="72" t="s">
        <v>78</v>
      </c>
      <c r="C42" s="72" t="s">
        <v>79</v>
      </c>
      <c r="D42" s="71" t="s">
        <v>68</v>
      </c>
      <c r="E42" s="74" t="s">
        <v>270</v>
      </c>
      <c r="F42" s="75" t="s">
        <v>80</v>
      </c>
      <c r="G42" s="329" t="s">
        <v>81</v>
      </c>
      <c r="H42" s="76" t="s">
        <v>82</v>
      </c>
    </row>
    <row r="43" spans="1:8" s="104" customFormat="1" ht="16.5" customHeight="1" x14ac:dyDescent="0.3">
      <c r="A43" s="105"/>
      <c r="B43" s="106"/>
      <c r="C43" s="107"/>
      <c r="D43" s="106"/>
      <c r="E43" s="108" t="s">
        <v>99</v>
      </c>
      <c r="F43" s="109" t="s">
        <v>100</v>
      </c>
      <c r="G43" s="330" t="s">
        <v>101</v>
      </c>
      <c r="H43" s="110" t="s">
        <v>102</v>
      </c>
    </row>
    <row r="44" spans="1:8" ht="49" customHeight="1" x14ac:dyDescent="0.3">
      <c r="A44" s="111">
        <v>1</v>
      </c>
      <c r="B44" s="112" t="s">
        <v>241</v>
      </c>
      <c r="C44" s="66" t="s">
        <v>107</v>
      </c>
      <c r="D44" s="81" t="s">
        <v>105</v>
      </c>
      <c r="E44" s="67">
        <v>1</v>
      </c>
      <c r="F44" s="81">
        <v>6480</v>
      </c>
      <c r="G44" s="334"/>
      <c r="H44" s="113">
        <f>E44*F44*G44</f>
        <v>0</v>
      </c>
    </row>
    <row r="45" spans="1:8" ht="44.5" customHeight="1" x14ac:dyDescent="0.3">
      <c r="A45" s="111">
        <v>2</v>
      </c>
      <c r="B45" s="112" t="s">
        <v>242</v>
      </c>
      <c r="C45" s="66" t="s">
        <v>104</v>
      </c>
      <c r="D45" s="81" t="s">
        <v>105</v>
      </c>
      <c r="E45" s="67">
        <v>1</v>
      </c>
      <c r="F45" s="81">
        <f>$F$44</f>
        <v>6480</v>
      </c>
      <c r="G45" s="334"/>
      <c r="H45" s="113">
        <f t="shared" ref="H45:H61" si="0">E45*F45*G45</f>
        <v>0</v>
      </c>
    </row>
    <row r="46" spans="1:8" ht="69" customHeight="1" x14ac:dyDescent="0.3">
      <c r="A46" s="111">
        <v>3</v>
      </c>
      <c r="B46" s="112" t="s">
        <v>112</v>
      </c>
      <c r="C46" s="66" t="s">
        <v>113</v>
      </c>
      <c r="D46" s="81" t="s">
        <v>105</v>
      </c>
      <c r="E46" s="67">
        <v>1</v>
      </c>
      <c r="F46" s="81">
        <f>$F$44</f>
        <v>6480</v>
      </c>
      <c r="G46" s="334"/>
      <c r="H46" s="113">
        <f t="shared" si="0"/>
        <v>0</v>
      </c>
    </row>
    <row r="47" spans="1:8" ht="49" customHeight="1" x14ac:dyDescent="0.3">
      <c r="A47" s="111">
        <v>4</v>
      </c>
      <c r="B47" s="112" t="s">
        <v>243</v>
      </c>
      <c r="C47" s="66" t="s">
        <v>109</v>
      </c>
      <c r="D47" s="81" t="s">
        <v>105</v>
      </c>
      <c r="E47" s="67">
        <v>1</v>
      </c>
      <c r="F47" s="81">
        <f>$F$44</f>
        <v>6480</v>
      </c>
      <c r="G47" s="334"/>
      <c r="H47" s="113">
        <f t="shared" si="0"/>
        <v>0</v>
      </c>
    </row>
    <row r="48" spans="1:8" ht="49" customHeight="1" x14ac:dyDescent="0.3">
      <c r="A48" s="111">
        <v>5</v>
      </c>
      <c r="B48" s="112" t="s">
        <v>114</v>
      </c>
      <c r="C48" s="66" t="s">
        <v>115</v>
      </c>
      <c r="D48" s="81" t="s">
        <v>105</v>
      </c>
      <c r="E48" s="67">
        <v>2</v>
      </c>
      <c r="F48" s="81">
        <f>$F$44</f>
        <v>6480</v>
      </c>
      <c r="G48" s="334"/>
      <c r="H48" s="113">
        <f t="shared" si="0"/>
        <v>0</v>
      </c>
    </row>
    <row r="49" spans="1:8" ht="49" customHeight="1" x14ac:dyDescent="0.3">
      <c r="A49" s="111">
        <v>6</v>
      </c>
      <c r="B49" s="112" t="s">
        <v>244</v>
      </c>
      <c r="C49" s="66" t="s">
        <v>123</v>
      </c>
      <c r="D49" s="81" t="s">
        <v>105</v>
      </c>
      <c r="E49" s="67">
        <v>1</v>
      </c>
      <c r="F49" s="81">
        <f>$F$44</f>
        <v>6480</v>
      </c>
      <c r="G49" s="334"/>
      <c r="H49" s="113">
        <f t="shared" si="0"/>
        <v>0</v>
      </c>
    </row>
    <row r="50" spans="1:8" ht="57" customHeight="1" x14ac:dyDescent="0.3">
      <c r="A50" s="111">
        <v>7</v>
      </c>
      <c r="B50" s="112" t="s">
        <v>245</v>
      </c>
      <c r="C50" s="66" t="s">
        <v>127</v>
      </c>
      <c r="D50" s="81" t="s">
        <v>105</v>
      </c>
      <c r="E50" s="67">
        <v>2</v>
      </c>
      <c r="F50" s="81">
        <f t="shared" ref="F50:F61" si="1">$F$44</f>
        <v>6480</v>
      </c>
      <c r="G50" s="334"/>
      <c r="H50" s="113">
        <f t="shared" si="0"/>
        <v>0</v>
      </c>
    </row>
    <row r="51" spans="1:8" ht="54.5" customHeight="1" x14ac:dyDescent="0.3">
      <c r="A51" s="111">
        <v>8</v>
      </c>
      <c r="B51" s="112" t="s">
        <v>246</v>
      </c>
      <c r="C51" s="66" t="s">
        <v>125</v>
      </c>
      <c r="D51" s="81" t="s">
        <v>105</v>
      </c>
      <c r="E51" s="67">
        <v>1</v>
      </c>
      <c r="F51" s="81">
        <f t="shared" si="1"/>
        <v>6480</v>
      </c>
      <c r="H51" s="113">
        <f t="shared" si="0"/>
        <v>0</v>
      </c>
    </row>
    <row r="52" spans="1:8" ht="54.5" customHeight="1" x14ac:dyDescent="0.3">
      <c r="A52" s="111">
        <v>9</v>
      </c>
      <c r="B52" s="112" t="s">
        <v>247</v>
      </c>
      <c r="C52" s="66" t="s">
        <v>129</v>
      </c>
      <c r="D52" s="81" t="s">
        <v>105</v>
      </c>
      <c r="E52" s="67">
        <v>8</v>
      </c>
      <c r="F52" s="81">
        <f t="shared" si="1"/>
        <v>6480</v>
      </c>
      <c r="G52" s="334"/>
      <c r="H52" s="113">
        <f t="shared" si="0"/>
        <v>0</v>
      </c>
    </row>
    <row r="53" spans="1:8" ht="54.5" customHeight="1" x14ac:dyDescent="0.3">
      <c r="A53" s="111">
        <v>10</v>
      </c>
      <c r="B53" s="112" t="s">
        <v>130</v>
      </c>
      <c r="C53" s="66" t="s">
        <v>131</v>
      </c>
      <c r="D53" s="81" t="s">
        <v>105</v>
      </c>
      <c r="E53" s="67">
        <v>3</v>
      </c>
      <c r="F53" s="81">
        <f t="shared" si="1"/>
        <v>6480</v>
      </c>
      <c r="G53" s="334"/>
      <c r="H53" s="113">
        <f t="shared" si="0"/>
        <v>0</v>
      </c>
    </row>
    <row r="54" spans="1:8" ht="54.5" customHeight="1" x14ac:dyDescent="0.3">
      <c r="A54" s="111">
        <v>11</v>
      </c>
      <c r="B54" s="112" t="s">
        <v>248</v>
      </c>
      <c r="C54" s="66" t="s">
        <v>133</v>
      </c>
      <c r="D54" s="81" t="s">
        <v>105</v>
      </c>
      <c r="E54" s="67">
        <v>2</v>
      </c>
      <c r="F54" s="81">
        <f t="shared" si="1"/>
        <v>6480</v>
      </c>
      <c r="G54" s="334"/>
      <c r="H54" s="113">
        <f t="shared" si="0"/>
        <v>0</v>
      </c>
    </row>
    <row r="55" spans="1:8" ht="54.5" customHeight="1" x14ac:dyDescent="0.3">
      <c r="A55" s="111">
        <v>12</v>
      </c>
      <c r="B55" s="112" t="s">
        <v>134</v>
      </c>
      <c r="C55" s="66" t="s">
        <v>135</v>
      </c>
      <c r="D55" s="81" t="s">
        <v>105</v>
      </c>
      <c r="E55" s="67">
        <v>2</v>
      </c>
      <c r="F55" s="81">
        <f t="shared" si="1"/>
        <v>6480</v>
      </c>
      <c r="G55" s="334"/>
      <c r="H55" s="113">
        <f t="shared" si="0"/>
        <v>0</v>
      </c>
    </row>
    <row r="56" spans="1:8" ht="54.5" customHeight="1" x14ac:dyDescent="0.3">
      <c r="A56" s="111">
        <v>13</v>
      </c>
      <c r="B56" s="112" t="s">
        <v>249</v>
      </c>
      <c r="C56" s="66" t="s">
        <v>137</v>
      </c>
      <c r="D56" s="81" t="s">
        <v>105</v>
      </c>
      <c r="E56" s="67">
        <v>4</v>
      </c>
      <c r="F56" s="81">
        <f t="shared" si="1"/>
        <v>6480</v>
      </c>
      <c r="G56" s="334"/>
      <c r="H56" s="113">
        <f t="shared" si="0"/>
        <v>0</v>
      </c>
    </row>
    <row r="57" spans="1:8" ht="54.5" customHeight="1" x14ac:dyDescent="0.3">
      <c r="A57" s="111">
        <v>14</v>
      </c>
      <c r="B57" s="112" t="s">
        <v>250</v>
      </c>
      <c r="C57" s="66" t="s">
        <v>139</v>
      </c>
      <c r="D57" s="81" t="s">
        <v>105</v>
      </c>
      <c r="E57" s="67">
        <v>8</v>
      </c>
      <c r="F57" s="81">
        <f t="shared" si="1"/>
        <v>6480</v>
      </c>
      <c r="G57" s="334"/>
      <c r="H57" s="113">
        <f t="shared" si="0"/>
        <v>0</v>
      </c>
    </row>
    <row r="58" spans="1:8" ht="54.5" customHeight="1" x14ac:dyDescent="0.3">
      <c r="A58" s="111">
        <v>15</v>
      </c>
      <c r="B58" s="112" t="s">
        <v>140</v>
      </c>
      <c r="C58" s="66" t="s">
        <v>141</v>
      </c>
      <c r="D58" s="81" t="s">
        <v>105</v>
      </c>
      <c r="E58" s="67">
        <v>1</v>
      </c>
      <c r="F58" s="81">
        <f t="shared" si="1"/>
        <v>6480</v>
      </c>
      <c r="G58" s="334"/>
      <c r="H58" s="113">
        <f t="shared" si="0"/>
        <v>0</v>
      </c>
    </row>
    <row r="59" spans="1:8" ht="54.5" customHeight="1" x14ac:dyDescent="0.3">
      <c r="A59" s="111">
        <v>16</v>
      </c>
      <c r="B59" s="112" t="s">
        <v>251</v>
      </c>
      <c r="C59" s="66" t="s">
        <v>143</v>
      </c>
      <c r="D59" s="81" t="s">
        <v>105</v>
      </c>
      <c r="E59" s="67">
        <v>6</v>
      </c>
      <c r="F59" s="81">
        <f t="shared" si="1"/>
        <v>6480</v>
      </c>
      <c r="G59" s="334"/>
      <c r="H59" s="113">
        <f t="shared" si="0"/>
        <v>0</v>
      </c>
    </row>
    <row r="60" spans="1:8" ht="54.5" customHeight="1" x14ac:dyDescent="0.3">
      <c r="A60" s="111">
        <v>17</v>
      </c>
      <c r="B60" s="112" t="s">
        <v>252</v>
      </c>
      <c r="C60" s="66" t="s">
        <v>145</v>
      </c>
      <c r="D60" s="81" t="s">
        <v>105</v>
      </c>
      <c r="E60" s="67">
        <v>2</v>
      </c>
      <c r="F60" s="81">
        <f t="shared" si="1"/>
        <v>6480</v>
      </c>
      <c r="G60" s="334"/>
      <c r="H60" s="113">
        <f>E60*F60*G60</f>
        <v>0</v>
      </c>
    </row>
    <row r="61" spans="1:8" ht="54.5" customHeight="1" x14ac:dyDescent="0.3">
      <c r="A61" s="111">
        <v>18</v>
      </c>
      <c r="B61" s="112" t="s">
        <v>253</v>
      </c>
      <c r="C61" s="66" t="s">
        <v>143</v>
      </c>
      <c r="D61" s="81" t="s">
        <v>105</v>
      </c>
      <c r="E61" s="67">
        <v>1</v>
      </c>
      <c r="F61" s="81">
        <f t="shared" si="1"/>
        <v>6480</v>
      </c>
      <c r="G61" s="334"/>
      <c r="H61" s="113">
        <f t="shared" si="0"/>
        <v>0</v>
      </c>
    </row>
    <row r="62" spans="1:8" ht="17.5" customHeight="1" thickBot="1" x14ac:dyDescent="0.35">
      <c r="A62" s="111"/>
      <c r="B62" s="112"/>
      <c r="D62" s="81"/>
      <c r="F62" s="81"/>
      <c r="G62" s="334"/>
      <c r="H62" s="113"/>
    </row>
    <row r="63" spans="1:8" ht="23.5" customHeight="1" thickBot="1" x14ac:dyDescent="0.35">
      <c r="A63" s="294"/>
      <c r="B63" s="295" t="s">
        <v>254</v>
      </c>
      <c r="C63" s="296"/>
      <c r="D63" s="297"/>
      <c r="E63" s="298"/>
      <c r="F63" s="297"/>
      <c r="G63" s="335"/>
      <c r="H63" s="299">
        <f>SUM(H44:H61)</f>
        <v>0</v>
      </c>
    </row>
    <row r="64" spans="1:8" s="293" customFormat="1" ht="23.5" customHeight="1" thickBot="1" x14ac:dyDescent="0.35">
      <c r="A64" s="288"/>
      <c r="B64" s="289"/>
      <c r="C64" s="290"/>
      <c r="D64" s="291"/>
      <c r="E64" s="291"/>
      <c r="F64" s="291"/>
      <c r="G64" s="336"/>
      <c r="H64" s="292"/>
    </row>
    <row r="65" spans="1:8" s="293" customFormat="1" ht="32.4" customHeight="1" thickBot="1" x14ac:dyDescent="0.35">
      <c r="A65" s="300"/>
      <c r="B65" s="282" t="s">
        <v>275</v>
      </c>
      <c r="C65" s="301"/>
      <c r="D65" s="302"/>
      <c r="E65" s="301"/>
      <c r="F65" s="301"/>
      <c r="G65" s="337"/>
      <c r="H65" s="303"/>
    </row>
    <row r="66" spans="1:8" s="67" customFormat="1" ht="31.5" customHeight="1" thickBot="1" x14ac:dyDescent="0.35">
      <c r="A66" s="115" t="s">
        <v>77</v>
      </c>
      <c r="B66" s="74" t="s">
        <v>78</v>
      </c>
      <c r="C66" s="71" t="s">
        <v>79</v>
      </c>
      <c r="D66" s="75" t="s">
        <v>68</v>
      </c>
      <c r="E66" s="74" t="s">
        <v>270</v>
      </c>
      <c r="F66" s="75" t="s">
        <v>80</v>
      </c>
      <c r="G66" s="329" t="s">
        <v>81</v>
      </c>
      <c r="H66" s="76" t="s">
        <v>82</v>
      </c>
    </row>
    <row r="67" spans="1:8" s="67" customFormat="1" ht="20" customHeight="1" x14ac:dyDescent="0.3">
      <c r="A67" s="105"/>
      <c r="B67" s="106"/>
      <c r="C67" s="107"/>
      <c r="D67" s="116"/>
      <c r="E67" s="108" t="s">
        <v>99</v>
      </c>
      <c r="F67" s="109" t="s">
        <v>100</v>
      </c>
      <c r="G67" s="330" t="s">
        <v>101</v>
      </c>
      <c r="H67" s="110" t="s">
        <v>102</v>
      </c>
    </row>
    <row r="68" spans="1:8" ht="78" customHeight="1" x14ac:dyDescent="0.3">
      <c r="A68" s="111">
        <v>19</v>
      </c>
      <c r="B68" s="112" t="s">
        <v>241</v>
      </c>
      <c r="C68" s="66" t="s">
        <v>107</v>
      </c>
      <c r="D68" s="81" t="s">
        <v>105</v>
      </c>
      <c r="E68" s="67">
        <v>1</v>
      </c>
      <c r="F68" s="81">
        <v>1152</v>
      </c>
      <c r="H68" s="113">
        <f>E68*F68*G68</f>
        <v>0</v>
      </c>
    </row>
    <row r="69" spans="1:8" ht="47" customHeight="1" x14ac:dyDescent="0.3">
      <c r="A69" s="111">
        <v>20</v>
      </c>
      <c r="B69" s="112" t="s">
        <v>242</v>
      </c>
      <c r="C69" s="66" t="s">
        <v>104</v>
      </c>
      <c r="D69" s="81" t="s">
        <v>105</v>
      </c>
      <c r="E69" s="67">
        <v>1</v>
      </c>
      <c r="F69" s="81">
        <f t="shared" ref="F69:F85" si="2">$F$68</f>
        <v>1152</v>
      </c>
      <c r="H69" s="113">
        <f t="shared" ref="H69:H85" si="3">E69*F69*G69</f>
        <v>0</v>
      </c>
    </row>
    <row r="70" spans="1:8" ht="83.5" customHeight="1" x14ac:dyDescent="0.3">
      <c r="A70" s="111">
        <v>21</v>
      </c>
      <c r="B70" s="112" t="s">
        <v>112</v>
      </c>
      <c r="C70" s="66" t="s">
        <v>113</v>
      </c>
      <c r="D70" s="81" t="s">
        <v>105</v>
      </c>
      <c r="E70" s="67">
        <v>1</v>
      </c>
      <c r="F70" s="81">
        <f t="shared" si="2"/>
        <v>1152</v>
      </c>
      <c r="H70" s="113">
        <f t="shared" si="3"/>
        <v>0</v>
      </c>
    </row>
    <row r="71" spans="1:8" ht="53.5" customHeight="1" x14ac:dyDescent="0.3">
      <c r="A71" s="111">
        <v>22</v>
      </c>
      <c r="B71" s="112" t="s">
        <v>243</v>
      </c>
      <c r="C71" s="66" t="s">
        <v>109</v>
      </c>
      <c r="D71" s="81" t="s">
        <v>105</v>
      </c>
      <c r="E71" s="67">
        <v>1</v>
      </c>
      <c r="F71" s="81">
        <f t="shared" si="2"/>
        <v>1152</v>
      </c>
      <c r="H71" s="113">
        <f t="shared" si="3"/>
        <v>0</v>
      </c>
    </row>
    <row r="72" spans="1:8" ht="53.5" customHeight="1" x14ac:dyDescent="0.3">
      <c r="A72" s="111">
        <v>23</v>
      </c>
      <c r="B72" s="112" t="s">
        <v>114</v>
      </c>
      <c r="C72" s="66" t="s">
        <v>115</v>
      </c>
      <c r="D72" s="81" t="s">
        <v>105</v>
      </c>
      <c r="E72" s="67">
        <v>2</v>
      </c>
      <c r="F72" s="81">
        <f t="shared" si="2"/>
        <v>1152</v>
      </c>
      <c r="H72" s="113">
        <f t="shared" si="3"/>
        <v>0</v>
      </c>
    </row>
    <row r="73" spans="1:8" ht="32.4" customHeight="1" x14ac:dyDescent="0.3">
      <c r="A73" s="111">
        <v>24</v>
      </c>
      <c r="B73" s="112" t="s">
        <v>244</v>
      </c>
      <c r="C73" s="66" t="s">
        <v>123</v>
      </c>
      <c r="D73" s="81" t="s">
        <v>105</v>
      </c>
      <c r="E73" s="67">
        <v>1</v>
      </c>
      <c r="F73" s="81">
        <f t="shared" si="2"/>
        <v>1152</v>
      </c>
      <c r="H73" s="113">
        <f t="shared" si="3"/>
        <v>0</v>
      </c>
    </row>
    <row r="74" spans="1:8" ht="63.5" customHeight="1" x14ac:dyDescent="0.3">
      <c r="A74" s="111">
        <v>25</v>
      </c>
      <c r="B74" s="112" t="s">
        <v>245</v>
      </c>
      <c r="C74" s="66" t="s">
        <v>127</v>
      </c>
      <c r="D74" s="81" t="s">
        <v>105</v>
      </c>
      <c r="E74" s="67">
        <v>2</v>
      </c>
      <c r="F74" s="81">
        <f t="shared" si="2"/>
        <v>1152</v>
      </c>
      <c r="H74" s="113">
        <f t="shared" si="3"/>
        <v>0</v>
      </c>
    </row>
    <row r="75" spans="1:8" ht="46" customHeight="1" x14ac:dyDescent="0.3">
      <c r="A75" s="111">
        <v>26</v>
      </c>
      <c r="B75" s="112" t="s">
        <v>246</v>
      </c>
      <c r="C75" s="66" t="s">
        <v>125</v>
      </c>
      <c r="D75" s="81" t="s">
        <v>105</v>
      </c>
      <c r="E75" s="67">
        <v>1</v>
      </c>
      <c r="F75" s="81">
        <f t="shared" si="2"/>
        <v>1152</v>
      </c>
      <c r="H75" s="113">
        <f t="shared" si="3"/>
        <v>0</v>
      </c>
    </row>
    <row r="76" spans="1:8" ht="46" customHeight="1" x14ac:dyDescent="0.3">
      <c r="A76" s="111">
        <v>27</v>
      </c>
      <c r="B76" s="112" t="s">
        <v>247</v>
      </c>
      <c r="C76" s="66" t="s">
        <v>129</v>
      </c>
      <c r="D76" s="81" t="s">
        <v>105</v>
      </c>
      <c r="E76" s="67">
        <v>8</v>
      </c>
      <c r="F76" s="81">
        <f t="shared" si="2"/>
        <v>1152</v>
      </c>
      <c r="H76" s="113">
        <f t="shared" si="3"/>
        <v>0</v>
      </c>
    </row>
    <row r="77" spans="1:8" ht="46" customHeight="1" x14ac:dyDescent="0.3">
      <c r="A77" s="111">
        <v>28</v>
      </c>
      <c r="B77" s="112" t="s">
        <v>130</v>
      </c>
      <c r="C77" s="66" t="s">
        <v>131</v>
      </c>
      <c r="D77" s="81" t="s">
        <v>105</v>
      </c>
      <c r="E77" s="67">
        <v>3</v>
      </c>
      <c r="F77" s="81">
        <f t="shared" si="2"/>
        <v>1152</v>
      </c>
      <c r="H77" s="113">
        <f t="shared" si="3"/>
        <v>0</v>
      </c>
    </row>
    <row r="78" spans="1:8" ht="54.5" customHeight="1" x14ac:dyDescent="0.3">
      <c r="A78" s="111">
        <v>29</v>
      </c>
      <c r="B78" s="112" t="s">
        <v>248</v>
      </c>
      <c r="C78" s="66" t="s">
        <v>133</v>
      </c>
      <c r="D78" s="81" t="s">
        <v>105</v>
      </c>
      <c r="E78" s="67">
        <v>3</v>
      </c>
      <c r="F78" s="81">
        <f t="shared" si="2"/>
        <v>1152</v>
      </c>
      <c r="H78" s="113">
        <f t="shared" si="3"/>
        <v>0</v>
      </c>
    </row>
    <row r="79" spans="1:8" ht="54.5" customHeight="1" x14ac:dyDescent="0.3">
      <c r="A79" s="111">
        <v>30</v>
      </c>
      <c r="B79" s="112" t="s">
        <v>134</v>
      </c>
      <c r="C79" s="66" t="s">
        <v>135</v>
      </c>
      <c r="D79" s="81" t="s">
        <v>105</v>
      </c>
      <c r="E79" s="67">
        <v>2</v>
      </c>
      <c r="F79" s="81">
        <f t="shared" si="2"/>
        <v>1152</v>
      </c>
      <c r="H79" s="113">
        <f t="shared" si="3"/>
        <v>0</v>
      </c>
    </row>
    <row r="80" spans="1:8" ht="54.5" customHeight="1" x14ac:dyDescent="0.3">
      <c r="A80" s="111">
        <v>31</v>
      </c>
      <c r="B80" s="112" t="s">
        <v>249</v>
      </c>
      <c r="C80" s="66" t="s">
        <v>137</v>
      </c>
      <c r="D80" s="81" t="s">
        <v>105</v>
      </c>
      <c r="E80" s="67">
        <v>4</v>
      </c>
      <c r="F80" s="81">
        <f t="shared" si="2"/>
        <v>1152</v>
      </c>
      <c r="H80" s="113">
        <f t="shared" si="3"/>
        <v>0</v>
      </c>
    </row>
    <row r="81" spans="1:8" ht="54.5" customHeight="1" x14ac:dyDescent="0.3">
      <c r="A81" s="111">
        <v>32</v>
      </c>
      <c r="B81" s="112" t="s">
        <v>250</v>
      </c>
      <c r="C81" s="66" t="s">
        <v>139</v>
      </c>
      <c r="D81" s="81" t="s">
        <v>105</v>
      </c>
      <c r="E81" s="67">
        <v>8</v>
      </c>
      <c r="F81" s="81">
        <f t="shared" si="2"/>
        <v>1152</v>
      </c>
      <c r="H81" s="113">
        <f t="shared" si="3"/>
        <v>0</v>
      </c>
    </row>
    <row r="82" spans="1:8" ht="54.5" customHeight="1" x14ac:dyDescent="0.3">
      <c r="A82" s="111">
        <v>33</v>
      </c>
      <c r="B82" s="112" t="s">
        <v>140</v>
      </c>
      <c r="C82" s="66" t="s">
        <v>141</v>
      </c>
      <c r="D82" s="81" t="s">
        <v>105</v>
      </c>
      <c r="E82" s="67">
        <v>1</v>
      </c>
      <c r="F82" s="81">
        <f t="shared" si="2"/>
        <v>1152</v>
      </c>
      <c r="H82" s="113">
        <f t="shared" si="3"/>
        <v>0</v>
      </c>
    </row>
    <row r="83" spans="1:8" ht="54.5" customHeight="1" x14ac:dyDescent="0.3">
      <c r="A83" s="111">
        <v>34</v>
      </c>
      <c r="B83" s="112" t="s">
        <v>251</v>
      </c>
      <c r="C83" s="66" t="s">
        <v>143</v>
      </c>
      <c r="D83" s="81" t="s">
        <v>105</v>
      </c>
      <c r="E83" s="67">
        <v>10</v>
      </c>
      <c r="F83" s="81">
        <f t="shared" si="2"/>
        <v>1152</v>
      </c>
      <c r="H83" s="113">
        <f t="shared" si="3"/>
        <v>0</v>
      </c>
    </row>
    <row r="84" spans="1:8" ht="54.5" customHeight="1" x14ac:dyDescent="0.3">
      <c r="A84" s="111">
        <v>35</v>
      </c>
      <c r="B84" s="112" t="s">
        <v>252</v>
      </c>
      <c r="C84" s="66" t="s">
        <v>145</v>
      </c>
      <c r="D84" s="81" t="s">
        <v>105</v>
      </c>
      <c r="E84" s="67">
        <v>2</v>
      </c>
      <c r="F84" s="81">
        <f t="shared" si="2"/>
        <v>1152</v>
      </c>
      <c r="H84" s="113">
        <f t="shared" si="3"/>
        <v>0</v>
      </c>
    </row>
    <row r="85" spans="1:8" ht="54.5" customHeight="1" x14ac:dyDescent="0.3">
      <c r="A85" s="111">
        <v>36</v>
      </c>
      <c r="B85" s="112" t="s">
        <v>253</v>
      </c>
      <c r="C85" s="66" t="s">
        <v>143</v>
      </c>
      <c r="D85" s="81" t="s">
        <v>105</v>
      </c>
      <c r="E85" s="67">
        <v>1</v>
      </c>
      <c r="F85" s="81">
        <f t="shared" si="2"/>
        <v>1152</v>
      </c>
      <c r="H85" s="113">
        <f t="shared" si="3"/>
        <v>0</v>
      </c>
    </row>
    <row r="86" spans="1:8" ht="22" customHeight="1" thickBot="1" x14ac:dyDescent="0.35">
      <c r="A86" s="111"/>
      <c r="B86" s="112"/>
      <c r="D86" s="81"/>
      <c r="F86" s="81"/>
      <c r="H86" s="113"/>
    </row>
    <row r="87" spans="1:8" ht="22.5" customHeight="1" thickBot="1" x14ac:dyDescent="0.35">
      <c r="A87" s="294"/>
      <c r="B87" s="295" t="s">
        <v>254</v>
      </c>
      <c r="C87" s="296"/>
      <c r="D87" s="297"/>
      <c r="E87" s="298"/>
      <c r="F87" s="297"/>
      <c r="G87" s="338"/>
      <c r="H87" s="299">
        <f>SUM(H68:H85)</f>
        <v>0</v>
      </c>
    </row>
    <row r="88" spans="1:8" s="293" customFormat="1" ht="22.5" customHeight="1" thickBot="1" x14ac:dyDescent="0.35">
      <c r="A88" s="288"/>
      <c r="B88" s="289"/>
      <c r="C88" s="290"/>
      <c r="D88" s="291"/>
      <c r="E88" s="291"/>
      <c r="F88" s="291"/>
      <c r="G88" s="339"/>
      <c r="H88" s="292"/>
    </row>
    <row r="89" spans="1:8" s="293" customFormat="1" ht="32.4" customHeight="1" thickBot="1" x14ac:dyDescent="0.35">
      <c r="A89" s="300"/>
      <c r="B89" s="286" t="s">
        <v>276</v>
      </c>
      <c r="C89" s="301"/>
      <c r="D89" s="302"/>
      <c r="E89" s="301"/>
      <c r="F89" s="301"/>
      <c r="G89" s="337"/>
      <c r="H89" s="303"/>
    </row>
    <row r="90" spans="1:8" s="104" customFormat="1" ht="32.4" customHeight="1" thickBot="1" x14ac:dyDescent="0.35">
      <c r="A90" s="115" t="s">
        <v>77</v>
      </c>
      <c r="B90" s="74" t="s">
        <v>78</v>
      </c>
      <c r="C90" s="71" t="s">
        <v>79</v>
      </c>
      <c r="D90" s="74" t="s">
        <v>68</v>
      </c>
      <c r="E90" s="74" t="s">
        <v>270</v>
      </c>
      <c r="F90" s="75" t="s">
        <v>80</v>
      </c>
      <c r="G90" s="329" t="s">
        <v>81</v>
      </c>
      <c r="H90" s="76" t="s">
        <v>82</v>
      </c>
    </row>
    <row r="91" spans="1:8" s="104" customFormat="1" ht="18.5" customHeight="1" x14ac:dyDescent="0.3">
      <c r="A91" s="105"/>
      <c r="B91" s="106"/>
      <c r="C91" s="107"/>
      <c r="D91" s="106"/>
      <c r="E91" s="108" t="s">
        <v>99</v>
      </c>
      <c r="F91" s="109" t="s">
        <v>100</v>
      </c>
      <c r="G91" s="330" t="s">
        <v>101</v>
      </c>
      <c r="H91" s="110" t="s">
        <v>102</v>
      </c>
    </row>
    <row r="92" spans="1:8" ht="42.5" customHeight="1" x14ac:dyDescent="0.3">
      <c r="A92" s="111">
        <v>37</v>
      </c>
      <c r="B92" s="112" t="s">
        <v>241</v>
      </c>
      <c r="C92" s="66" t="s">
        <v>107</v>
      </c>
      <c r="D92" s="81" t="s">
        <v>105</v>
      </c>
      <c r="E92" s="67">
        <v>1</v>
      </c>
      <c r="F92" s="81">
        <v>576</v>
      </c>
      <c r="H92" s="113">
        <f>E92*F92*G92</f>
        <v>0</v>
      </c>
    </row>
    <row r="93" spans="1:8" ht="48" customHeight="1" x14ac:dyDescent="0.3">
      <c r="A93" s="111">
        <v>38</v>
      </c>
      <c r="B93" s="112" t="s">
        <v>242</v>
      </c>
      <c r="C93" s="66" t="s">
        <v>104</v>
      </c>
      <c r="D93" s="81" t="s">
        <v>105</v>
      </c>
      <c r="E93" s="67">
        <v>1</v>
      </c>
      <c r="F93" s="81">
        <f t="shared" ref="F93:F109" si="4">$F$92</f>
        <v>576</v>
      </c>
      <c r="H93" s="113">
        <f t="shared" ref="H93:H109" si="5">E93*F93*G93</f>
        <v>0</v>
      </c>
    </row>
    <row r="94" spans="1:8" ht="76.5" customHeight="1" x14ac:dyDescent="0.3">
      <c r="A94" s="111">
        <v>39</v>
      </c>
      <c r="B94" s="112" t="s">
        <v>112</v>
      </c>
      <c r="C94" s="66" t="s">
        <v>113</v>
      </c>
      <c r="D94" s="81" t="s">
        <v>105</v>
      </c>
      <c r="E94" s="67">
        <v>1</v>
      </c>
      <c r="F94" s="81">
        <f t="shared" si="4"/>
        <v>576</v>
      </c>
      <c r="H94" s="113">
        <f t="shared" si="5"/>
        <v>0</v>
      </c>
    </row>
    <row r="95" spans="1:8" ht="54" customHeight="1" x14ac:dyDescent="0.3">
      <c r="A95" s="111">
        <v>40</v>
      </c>
      <c r="B95" s="112" t="s">
        <v>243</v>
      </c>
      <c r="C95" s="66" t="s">
        <v>109</v>
      </c>
      <c r="D95" s="81" t="s">
        <v>105</v>
      </c>
      <c r="E95" s="67">
        <v>1</v>
      </c>
      <c r="F95" s="81">
        <f t="shared" si="4"/>
        <v>576</v>
      </c>
      <c r="H95" s="113">
        <f t="shared" si="5"/>
        <v>0</v>
      </c>
    </row>
    <row r="96" spans="1:8" ht="45" customHeight="1" x14ac:dyDescent="0.3">
      <c r="A96" s="111">
        <v>41</v>
      </c>
      <c r="B96" s="112" t="s">
        <v>114</v>
      </c>
      <c r="C96" s="66" t="s">
        <v>115</v>
      </c>
      <c r="D96" s="81" t="s">
        <v>105</v>
      </c>
      <c r="E96" s="67">
        <v>2</v>
      </c>
      <c r="F96" s="81">
        <f t="shared" si="4"/>
        <v>576</v>
      </c>
      <c r="H96" s="113">
        <f t="shared" si="5"/>
        <v>0</v>
      </c>
    </row>
    <row r="97" spans="1:8" ht="42" customHeight="1" x14ac:dyDescent="0.3">
      <c r="A97" s="111">
        <v>42</v>
      </c>
      <c r="B97" s="112" t="s">
        <v>244</v>
      </c>
      <c r="C97" s="66" t="s">
        <v>123</v>
      </c>
      <c r="D97" s="81" t="s">
        <v>105</v>
      </c>
      <c r="E97" s="67">
        <v>1</v>
      </c>
      <c r="F97" s="81">
        <f t="shared" si="4"/>
        <v>576</v>
      </c>
      <c r="H97" s="113">
        <f t="shared" si="5"/>
        <v>0</v>
      </c>
    </row>
    <row r="98" spans="1:8" ht="74.5" customHeight="1" x14ac:dyDescent="0.3">
      <c r="A98" s="111">
        <v>43</v>
      </c>
      <c r="B98" s="112" t="s">
        <v>245</v>
      </c>
      <c r="C98" s="66" t="s">
        <v>127</v>
      </c>
      <c r="D98" s="81" t="s">
        <v>105</v>
      </c>
      <c r="E98" s="67">
        <v>2</v>
      </c>
      <c r="F98" s="81">
        <f t="shared" si="4"/>
        <v>576</v>
      </c>
      <c r="H98" s="113">
        <f t="shared" si="5"/>
        <v>0</v>
      </c>
    </row>
    <row r="99" spans="1:8" ht="54.5" customHeight="1" x14ac:dyDescent="0.3">
      <c r="A99" s="111">
        <v>44</v>
      </c>
      <c r="B99" s="112" t="s">
        <v>246</v>
      </c>
      <c r="C99" s="66" t="s">
        <v>125</v>
      </c>
      <c r="D99" s="81" t="s">
        <v>105</v>
      </c>
      <c r="E99" s="67">
        <v>1</v>
      </c>
      <c r="F99" s="81">
        <f t="shared" si="4"/>
        <v>576</v>
      </c>
      <c r="H99" s="113">
        <f t="shared" si="5"/>
        <v>0</v>
      </c>
    </row>
    <row r="100" spans="1:8" ht="54.5" customHeight="1" x14ac:dyDescent="0.3">
      <c r="A100" s="111">
        <v>45</v>
      </c>
      <c r="B100" s="112" t="s">
        <v>247</v>
      </c>
      <c r="C100" s="66" t="s">
        <v>129</v>
      </c>
      <c r="D100" s="81" t="s">
        <v>105</v>
      </c>
      <c r="E100" s="67">
        <v>8</v>
      </c>
      <c r="F100" s="81">
        <f t="shared" si="4"/>
        <v>576</v>
      </c>
      <c r="H100" s="113">
        <f t="shared" si="5"/>
        <v>0</v>
      </c>
    </row>
    <row r="101" spans="1:8" ht="54.5" customHeight="1" x14ac:dyDescent="0.3">
      <c r="A101" s="111">
        <v>46</v>
      </c>
      <c r="B101" s="112" t="s">
        <v>130</v>
      </c>
      <c r="C101" s="66" t="s">
        <v>131</v>
      </c>
      <c r="D101" s="81" t="s">
        <v>105</v>
      </c>
      <c r="E101" s="67">
        <v>3</v>
      </c>
      <c r="F101" s="81">
        <f t="shared" si="4"/>
        <v>576</v>
      </c>
      <c r="H101" s="113">
        <f t="shared" si="5"/>
        <v>0</v>
      </c>
    </row>
    <row r="102" spans="1:8" ht="54.5" customHeight="1" x14ac:dyDescent="0.3">
      <c r="A102" s="111">
        <v>47</v>
      </c>
      <c r="B102" s="112" t="s">
        <v>248</v>
      </c>
      <c r="C102" s="66" t="s">
        <v>133</v>
      </c>
      <c r="D102" s="81" t="s">
        <v>105</v>
      </c>
      <c r="E102" s="67">
        <v>3</v>
      </c>
      <c r="F102" s="81">
        <f t="shared" si="4"/>
        <v>576</v>
      </c>
      <c r="H102" s="113">
        <f t="shared" si="5"/>
        <v>0</v>
      </c>
    </row>
    <row r="103" spans="1:8" ht="54.5" customHeight="1" x14ac:dyDescent="0.3">
      <c r="A103" s="111">
        <v>48</v>
      </c>
      <c r="B103" s="112" t="s">
        <v>134</v>
      </c>
      <c r="C103" s="66" t="s">
        <v>135</v>
      </c>
      <c r="D103" s="81" t="s">
        <v>105</v>
      </c>
      <c r="E103" s="67">
        <v>2</v>
      </c>
      <c r="F103" s="81">
        <f t="shared" si="4"/>
        <v>576</v>
      </c>
      <c r="H103" s="113">
        <f t="shared" si="5"/>
        <v>0</v>
      </c>
    </row>
    <row r="104" spans="1:8" ht="54.5" customHeight="1" x14ac:dyDescent="0.3">
      <c r="A104" s="111">
        <v>49</v>
      </c>
      <c r="B104" s="112" t="s">
        <v>249</v>
      </c>
      <c r="C104" s="66" t="s">
        <v>137</v>
      </c>
      <c r="D104" s="81" t="s">
        <v>105</v>
      </c>
      <c r="E104" s="67">
        <v>4</v>
      </c>
      <c r="F104" s="81">
        <f t="shared" si="4"/>
        <v>576</v>
      </c>
      <c r="H104" s="113">
        <f t="shared" si="5"/>
        <v>0</v>
      </c>
    </row>
    <row r="105" spans="1:8" ht="54.5" customHeight="1" x14ac:dyDescent="0.3">
      <c r="A105" s="111">
        <v>50</v>
      </c>
      <c r="B105" s="112" t="s">
        <v>250</v>
      </c>
      <c r="C105" s="66" t="s">
        <v>139</v>
      </c>
      <c r="D105" s="81" t="s">
        <v>105</v>
      </c>
      <c r="E105" s="67">
        <v>8</v>
      </c>
      <c r="F105" s="81">
        <f t="shared" si="4"/>
        <v>576</v>
      </c>
      <c r="H105" s="113">
        <f t="shared" si="5"/>
        <v>0</v>
      </c>
    </row>
    <row r="106" spans="1:8" ht="54.5" customHeight="1" x14ac:dyDescent="0.3">
      <c r="A106" s="111">
        <v>51</v>
      </c>
      <c r="B106" s="112" t="s">
        <v>140</v>
      </c>
      <c r="C106" s="66" t="s">
        <v>141</v>
      </c>
      <c r="D106" s="81" t="s">
        <v>105</v>
      </c>
      <c r="E106" s="67">
        <v>1</v>
      </c>
      <c r="F106" s="81">
        <f t="shared" si="4"/>
        <v>576</v>
      </c>
      <c r="H106" s="113">
        <f t="shared" si="5"/>
        <v>0</v>
      </c>
    </row>
    <row r="107" spans="1:8" ht="54.5" customHeight="1" x14ac:dyDescent="0.3">
      <c r="A107" s="111">
        <v>52</v>
      </c>
      <c r="B107" s="112" t="s">
        <v>251</v>
      </c>
      <c r="C107" s="66" t="s">
        <v>143</v>
      </c>
      <c r="D107" s="81" t="s">
        <v>105</v>
      </c>
      <c r="E107" s="67">
        <v>14</v>
      </c>
      <c r="F107" s="81">
        <f t="shared" si="4"/>
        <v>576</v>
      </c>
      <c r="H107" s="113">
        <f t="shared" si="5"/>
        <v>0</v>
      </c>
    </row>
    <row r="108" spans="1:8" ht="54.5" customHeight="1" x14ac:dyDescent="0.3">
      <c r="A108" s="111">
        <v>53</v>
      </c>
      <c r="B108" s="112" t="s">
        <v>252</v>
      </c>
      <c r="C108" s="66" t="s">
        <v>145</v>
      </c>
      <c r="D108" s="81" t="s">
        <v>105</v>
      </c>
      <c r="E108" s="67">
        <v>2</v>
      </c>
      <c r="F108" s="81">
        <f t="shared" si="4"/>
        <v>576</v>
      </c>
      <c r="H108" s="113">
        <f t="shared" si="5"/>
        <v>0</v>
      </c>
    </row>
    <row r="109" spans="1:8" ht="54.5" customHeight="1" x14ac:dyDescent="0.3">
      <c r="A109" s="111">
        <v>54</v>
      </c>
      <c r="B109" s="112" t="s">
        <v>253</v>
      </c>
      <c r="C109" s="66" t="s">
        <v>143</v>
      </c>
      <c r="D109" s="81" t="s">
        <v>105</v>
      </c>
      <c r="E109" s="67">
        <v>1</v>
      </c>
      <c r="F109" s="81">
        <f t="shared" si="4"/>
        <v>576</v>
      </c>
      <c r="H109" s="113">
        <f t="shared" si="5"/>
        <v>0</v>
      </c>
    </row>
    <row r="110" spans="1:8" ht="20" customHeight="1" thickBot="1" x14ac:dyDescent="0.35">
      <c r="A110" s="111"/>
      <c r="B110" s="112"/>
      <c r="D110" s="81"/>
      <c r="F110" s="81"/>
      <c r="H110" s="113"/>
    </row>
    <row r="111" spans="1:8" ht="25.5" customHeight="1" thickBot="1" x14ac:dyDescent="0.35">
      <c r="A111" s="305"/>
      <c r="B111" s="295" t="s">
        <v>254</v>
      </c>
      <c r="C111" s="306"/>
      <c r="D111" s="307"/>
      <c r="E111" s="302"/>
      <c r="F111" s="307"/>
      <c r="G111" s="340"/>
      <c r="H111" s="299">
        <f>SUM(H92:H109)</f>
        <v>0</v>
      </c>
    </row>
    <row r="112" spans="1:8" s="293" customFormat="1" ht="25.5" customHeight="1" thickBot="1" x14ac:dyDescent="0.35">
      <c r="A112" s="288"/>
      <c r="B112" s="304"/>
      <c r="C112" s="290"/>
      <c r="D112" s="291"/>
      <c r="E112" s="291"/>
      <c r="F112" s="291"/>
      <c r="G112" s="339"/>
      <c r="H112" s="292"/>
    </row>
    <row r="113" spans="1:8" s="293" customFormat="1" ht="31" customHeight="1" thickBot="1" x14ac:dyDescent="0.35">
      <c r="A113" s="300"/>
      <c r="B113" s="282" t="s">
        <v>277</v>
      </c>
      <c r="C113" s="301"/>
      <c r="D113" s="302"/>
      <c r="E113" s="301"/>
      <c r="F113" s="301"/>
      <c r="G113" s="337"/>
      <c r="H113" s="303"/>
    </row>
    <row r="114" spans="1:8" s="67" customFormat="1" ht="32.4" customHeight="1" thickBot="1" x14ac:dyDescent="0.35">
      <c r="A114" s="115" t="s">
        <v>77</v>
      </c>
      <c r="B114" s="74" t="s">
        <v>78</v>
      </c>
      <c r="C114" s="71" t="s">
        <v>79</v>
      </c>
      <c r="D114" s="75" t="s">
        <v>68</v>
      </c>
      <c r="E114" s="74" t="s">
        <v>270</v>
      </c>
      <c r="F114" s="75" t="s">
        <v>80</v>
      </c>
      <c r="G114" s="329" t="s">
        <v>81</v>
      </c>
      <c r="H114" s="76" t="s">
        <v>82</v>
      </c>
    </row>
    <row r="115" spans="1:8" ht="23.5" customHeight="1" x14ac:dyDescent="0.3">
      <c r="A115" s="117"/>
      <c r="B115" s="118"/>
      <c r="C115" s="119"/>
      <c r="D115" s="116"/>
      <c r="E115" s="108" t="s">
        <v>99</v>
      </c>
      <c r="F115" s="109" t="s">
        <v>100</v>
      </c>
      <c r="G115" s="330" t="s">
        <v>101</v>
      </c>
      <c r="H115" s="110" t="s">
        <v>102</v>
      </c>
    </row>
    <row r="116" spans="1:8" ht="55" customHeight="1" x14ac:dyDescent="0.3">
      <c r="A116" s="111">
        <v>55</v>
      </c>
      <c r="B116" s="112" t="s">
        <v>241</v>
      </c>
      <c r="C116" s="66" t="s">
        <v>107</v>
      </c>
      <c r="D116" s="81" t="s">
        <v>105</v>
      </c>
      <c r="E116" s="67">
        <v>1</v>
      </c>
      <c r="F116" s="81">
        <v>468</v>
      </c>
      <c r="H116" s="113">
        <f>E116*F116*G116</f>
        <v>0</v>
      </c>
    </row>
    <row r="117" spans="1:8" ht="52" customHeight="1" x14ac:dyDescent="0.3">
      <c r="A117" s="111">
        <v>56</v>
      </c>
      <c r="B117" s="112" t="s">
        <v>242</v>
      </c>
      <c r="C117" s="66" t="s">
        <v>104</v>
      </c>
      <c r="D117" s="81" t="s">
        <v>105</v>
      </c>
      <c r="E117" s="67">
        <v>1</v>
      </c>
      <c r="F117" s="81">
        <f t="shared" ref="F117:F133" si="6">$F$116</f>
        <v>468</v>
      </c>
      <c r="H117" s="113">
        <f t="shared" ref="H117:H132" si="7">E117*F117*G117</f>
        <v>0</v>
      </c>
    </row>
    <row r="118" spans="1:8" ht="77" customHeight="1" x14ac:dyDescent="0.3">
      <c r="A118" s="111">
        <v>57</v>
      </c>
      <c r="B118" s="112" t="s">
        <v>112</v>
      </c>
      <c r="C118" s="66" t="s">
        <v>113</v>
      </c>
      <c r="D118" s="81" t="s">
        <v>105</v>
      </c>
      <c r="E118" s="67">
        <v>1</v>
      </c>
      <c r="F118" s="81">
        <f t="shared" si="6"/>
        <v>468</v>
      </c>
      <c r="H118" s="113">
        <f t="shared" si="7"/>
        <v>0</v>
      </c>
    </row>
    <row r="119" spans="1:8" ht="47.5" customHeight="1" x14ac:dyDescent="0.3">
      <c r="A119" s="111">
        <v>58</v>
      </c>
      <c r="B119" s="112" t="s">
        <v>243</v>
      </c>
      <c r="C119" s="66" t="s">
        <v>109</v>
      </c>
      <c r="D119" s="81" t="s">
        <v>105</v>
      </c>
      <c r="E119" s="67">
        <v>1</v>
      </c>
      <c r="F119" s="81">
        <f t="shared" si="6"/>
        <v>468</v>
      </c>
      <c r="H119" s="113">
        <f t="shared" si="7"/>
        <v>0</v>
      </c>
    </row>
    <row r="120" spans="1:8" ht="54.5" customHeight="1" x14ac:dyDescent="0.3">
      <c r="A120" s="111">
        <v>59</v>
      </c>
      <c r="B120" s="112" t="s">
        <v>114</v>
      </c>
      <c r="C120" s="66" t="s">
        <v>115</v>
      </c>
      <c r="D120" s="81" t="s">
        <v>105</v>
      </c>
      <c r="E120" s="67">
        <v>2</v>
      </c>
      <c r="F120" s="81">
        <f t="shared" si="6"/>
        <v>468</v>
      </c>
      <c r="H120" s="113">
        <f t="shared" si="7"/>
        <v>0</v>
      </c>
    </row>
    <row r="121" spans="1:8" ht="40" customHeight="1" x14ac:dyDescent="0.3">
      <c r="A121" s="111">
        <v>60</v>
      </c>
      <c r="B121" s="112" t="s">
        <v>244</v>
      </c>
      <c r="C121" s="66" t="s">
        <v>123</v>
      </c>
      <c r="D121" s="81" t="s">
        <v>105</v>
      </c>
      <c r="E121" s="67">
        <v>1</v>
      </c>
      <c r="F121" s="81">
        <f t="shared" si="6"/>
        <v>468</v>
      </c>
      <c r="H121" s="113">
        <f t="shared" si="7"/>
        <v>0</v>
      </c>
    </row>
    <row r="122" spans="1:8" ht="69.5" customHeight="1" x14ac:dyDescent="0.3">
      <c r="A122" s="111">
        <v>61</v>
      </c>
      <c r="B122" s="112" t="s">
        <v>245</v>
      </c>
      <c r="C122" s="66" t="s">
        <v>127</v>
      </c>
      <c r="D122" s="81" t="s">
        <v>105</v>
      </c>
      <c r="E122" s="67">
        <v>2</v>
      </c>
      <c r="F122" s="81">
        <f t="shared" si="6"/>
        <v>468</v>
      </c>
      <c r="H122" s="113">
        <f t="shared" si="7"/>
        <v>0</v>
      </c>
    </row>
    <row r="123" spans="1:8" ht="51.5" customHeight="1" x14ac:dyDescent="0.3">
      <c r="A123" s="111">
        <v>62</v>
      </c>
      <c r="B123" s="112" t="s">
        <v>246</v>
      </c>
      <c r="C123" s="66" t="s">
        <v>125</v>
      </c>
      <c r="D123" s="81" t="s">
        <v>105</v>
      </c>
      <c r="E123" s="67">
        <v>1</v>
      </c>
      <c r="F123" s="81">
        <f t="shared" si="6"/>
        <v>468</v>
      </c>
      <c r="H123" s="113">
        <f t="shared" si="7"/>
        <v>0</v>
      </c>
    </row>
    <row r="124" spans="1:8" ht="51.5" customHeight="1" x14ac:dyDescent="0.3">
      <c r="A124" s="111">
        <v>63</v>
      </c>
      <c r="B124" s="112" t="s">
        <v>247</v>
      </c>
      <c r="C124" s="66" t="s">
        <v>129</v>
      </c>
      <c r="D124" s="81" t="s">
        <v>105</v>
      </c>
      <c r="E124" s="67">
        <v>8</v>
      </c>
      <c r="F124" s="81">
        <f t="shared" si="6"/>
        <v>468</v>
      </c>
      <c r="H124" s="113">
        <f t="shared" si="7"/>
        <v>0</v>
      </c>
    </row>
    <row r="125" spans="1:8" ht="51.5" customHeight="1" x14ac:dyDescent="0.3">
      <c r="A125" s="111">
        <v>64</v>
      </c>
      <c r="B125" s="112" t="s">
        <v>130</v>
      </c>
      <c r="C125" s="66" t="s">
        <v>131</v>
      </c>
      <c r="D125" s="81" t="s">
        <v>105</v>
      </c>
      <c r="E125" s="67">
        <v>3</v>
      </c>
      <c r="F125" s="81">
        <f t="shared" si="6"/>
        <v>468</v>
      </c>
      <c r="H125" s="113">
        <f t="shared" si="7"/>
        <v>0</v>
      </c>
    </row>
    <row r="126" spans="1:8" ht="51.5" customHeight="1" x14ac:dyDescent="0.3">
      <c r="A126" s="111">
        <v>65</v>
      </c>
      <c r="B126" s="112" t="s">
        <v>248</v>
      </c>
      <c r="C126" s="66" t="s">
        <v>133</v>
      </c>
      <c r="D126" s="81" t="s">
        <v>105</v>
      </c>
      <c r="E126" s="67">
        <v>3</v>
      </c>
      <c r="F126" s="81">
        <f t="shared" si="6"/>
        <v>468</v>
      </c>
      <c r="H126" s="113">
        <f t="shared" si="7"/>
        <v>0</v>
      </c>
    </row>
    <row r="127" spans="1:8" ht="51.5" customHeight="1" x14ac:dyDescent="0.3">
      <c r="A127" s="111">
        <v>66</v>
      </c>
      <c r="B127" s="112" t="s">
        <v>134</v>
      </c>
      <c r="C127" s="66" t="s">
        <v>135</v>
      </c>
      <c r="D127" s="81" t="s">
        <v>105</v>
      </c>
      <c r="E127" s="67">
        <v>2</v>
      </c>
      <c r="F127" s="81">
        <f t="shared" si="6"/>
        <v>468</v>
      </c>
      <c r="H127" s="113">
        <f t="shared" si="7"/>
        <v>0</v>
      </c>
    </row>
    <row r="128" spans="1:8" ht="51.5" customHeight="1" x14ac:dyDescent="0.3">
      <c r="A128" s="111">
        <v>67</v>
      </c>
      <c r="B128" s="112" t="s">
        <v>249</v>
      </c>
      <c r="C128" s="66" t="s">
        <v>137</v>
      </c>
      <c r="D128" s="81" t="s">
        <v>105</v>
      </c>
      <c r="E128" s="67">
        <v>4</v>
      </c>
      <c r="F128" s="81">
        <f t="shared" si="6"/>
        <v>468</v>
      </c>
      <c r="H128" s="113">
        <f t="shared" si="7"/>
        <v>0</v>
      </c>
    </row>
    <row r="129" spans="1:8" ht="51.5" customHeight="1" x14ac:dyDescent="0.3">
      <c r="A129" s="111">
        <v>68</v>
      </c>
      <c r="B129" s="112" t="s">
        <v>250</v>
      </c>
      <c r="C129" s="66" t="s">
        <v>139</v>
      </c>
      <c r="D129" s="81" t="s">
        <v>105</v>
      </c>
      <c r="E129" s="67">
        <v>8</v>
      </c>
      <c r="F129" s="81">
        <f t="shared" si="6"/>
        <v>468</v>
      </c>
      <c r="H129" s="113">
        <f t="shared" si="7"/>
        <v>0</v>
      </c>
    </row>
    <row r="130" spans="1:8" ht="51.5" customHeight="1" x14ac:dyDescent="0.3">
      <c r="A130" s="111">
        <v>69</v>
      </c>
      <c r="B130" s="112" t="s">
        <v>140</v>
      </c>
      <c r="C130" s="66" t="s">
        <v>141</v>
      </c>
      <c r="D130" s="81" t="s">
        <v>105</v>
      </c>
      <c r="E130" s="67">
        <v>1</v>
      </c>
      <c r="F130" s="81">
        <f t="shared" si="6"/>
        <v>468</v>
      </c>
      <c r="H130" s="113">
        <f t="shared" si="7"/>
        <v>0</v>
      </c>
    </row>
    <row r="131" spans="1:8" ht="51.5" customHeight="1" x14ac:dyDescent="0.3">
      <c r="A131" s="111">
        <v>70</v>
      </c>
      <c r="B131" s="112" t="s">
        <v>251</v>
      </c>
      <c r="C131" s="66" t="s">
        <v>143</v>
      </c>
      <c r="D131" s="81" t="s">
        <v>105</v>
      </c>
      <c r="E131" s="67">
        <v>14</v>
      </c>
      <c r="F131" s="81">
        <f t="shared" si="6"/>
        <v>468</v>
      </c>
      <c r="H131" s="113">
        <f t="shared" si="7"/>
        <v>0</v>
      </c>
    </row>
    <row r="132" spans="1:8" ht="51.5" customHeight="1" x14ac:dyDescent="0.3">
      <c r="A132" s="111">
        <v>71</v>
      </c>
      <c r="B132" s="112" t="s">
        <v>252</v>
      </c>
      <c r="C132" s="66" t="s">
        <v>145</v>
      </c>
      <c r="D132" s="81" t="s">
        <v>105</v>
      </c>
      <c r="E132" s="67">
        <v>2</v>
      </c>
      <c r="F132" s="81">
        <f t="shared" si="6"/>
        <v>468</v>
      </c>
      <c r="H132" s="113">
        <f t="shared" si="7"/>
        <v>0</v>
      </c>
    </row>
    <row r="133" spans="1:8" ht="51.5" customHeight="1" x14ac:dyDescent="0.3">
      <c r="A133" s="111">
        <v>72</v>
      </c>
      <c r="B133" s="112" t="s">
        <v>253</v>
      </c>
      <c r="C133" s="66" t="s">
        <v>143</v>
      </c>
      <c r="D133" s="81" t="s">
        <v>105</v>
      </c>
      <c r="E133" s="67">
        <v>1</v>
      </c>
      <c r="F133" s="81">
        <f t="shared" si="6"/>
        <v>468</v>
      </c>
      <c r="H133" s="113">
        <f>E133*F133*G133</f>
        <v>0</v>
      </c>
    </row>
    <row r="134" spans="1:8" ht="32.4" customHeight="1" thickBot="1" x14ac:dyDescent="0.35">
      <c r="A134" s="111"/>
      <c r="B134" s="112"/>
      <c r="D134" s="81"/>
      <c r="F134" s="81"/>
      <c r="H134" s="113"/>
    </row>
    <row r="135" spans="1:8" ht="25.5" customHeight="1" thickBot="1" x14ac:dyDescent="0.35">
      <c r="A135" s="305"/>
      <c r="B135" s="295" t="s">
        <v>254</v>
      </c>
      <c r="C135" s="306"/>
      <c r="D135" s="307"/>
      <c r="E135" s="302"/>
      <c r="F135" s="307"/>
      <c r="G135" s="340"/>
      <c r="H135" s="299">
        <f>SUM(H116:H133)</f>
        <v>0</v>
      </c>
    </row>
    <row r="136" spans="1:8" s="293" customFormat="1" ht="25.5" customHeight="1" thickBot="1" x14ac:dyDescent="0.35">
      <c r="A136" s="288"/>
      <c r="B136" s="304"/>
      <c r="C136" s="290"/>
      <c r="D136" s="291"/>
      <c r="E136" s="291"/>
      <c r="F136" s="291"/>
      <c r="G136" s="339"/>
      <c r="H136" s="292"/>
    </row>
    <row r="137" spans="1:8" s="293" customFormat="1" ht="29" customHeight="1" thickBot="1" x14ac:dyDescent="0.35">
      <c r="A137" s="308"/>
      <c r="B137" s="286" t="s">
        <v>255</v>
      </c>
      <c r="C137" s="301"/>
      <c r="D137" s="302"/>
      <c r="E137" s="301"/>
      <c r="F137" s="301"/>
      <c r="G137" s="337"/>
      <c r="H137" s="303"/>
    </row>
    <row r="138" spans="1:8" s="67" customFormat="1" ht="32.5" customHeight="1" thickBot="1" x14ac:dyDescent="0.35">
      <c r="A138" s="115" t="s">
        <v>77</v>
      </c>
      <c r="B138" s="74" t="s">
        <v>78</v>
      </c>
      <c r="C138" s="71" t="s">
        <v>153</v>
      </c>
      <c r="D138" s="75" t="s">
        <v>68</v>
      </c>
      <c r="E138" s="74" t="s">
        <v>270</v>
      </c>
      <c r="F138" s="75" t="s">
        <v>80</v>
      </c>
      <c r="G138" s="329" t="s">
        <v>81</v>
      </c>
      <c r="H138" s="76" t="s">
        <v>82</v>
      </c>
    </row>
    <row r="139" spans="1:8" s="67" customFormat="1" ht="19.5" customHeight="1" x14ac:dyDescent="0.3">
      <c r="A139" s="120"/>
      <c r="B139" s="121"/>
      <c r="C139" s="122"/>
      <c r="D139" s="123"/>
      <c r="E139" s="108" t="s">
        <v>99</v>
      </c>
      <c r="F139" s="109" t="s">
        <v>100</v>
      </c>
      <c r="G139" s="330" t="s">
        <v>101</v>
      </c>
      <c r="H139" s="110" t="s">
        <v>102</v>
      </c>
    </row>
    <row r="140" spans="1:8" s="67" customFormat="1" ht="19.5" customHeight="1" x14ac:dyDescent="0.3">
      <c r="A140" s="120"/>
      <c r="B140" s="121"/>
      <c r="C140" s="122"/>
      <c r="D140" s="123"/>
      <c r="E140" s="174"/>
      <c r="F140" s="309"/>
      <c r="G140" s="341"/>
      <c r="H140" s="310"/>
    </row>
    <row r="141" spans="1:8" ht="37.5" customHeight="1" x14ac:dyDescent="0.3">
      <c r="A141" s="111">
        <v>73</v>
      </c>
      <c r="B141" s="112" t="s">
        <v>158</v>
      </c>
      <c r="C141" s="66" t="s">
        <v>159</v>
      </c>
      <c r="D141" s="81" t="s">
        <v>256</v>
      </c>
      <c r="E141" s="67">
        <v>3</v>
      </c>
      <c r="F141" s="81">
        <v>36</v>
      </c>
      <c r="G141" s="342"/>
      <c r="H141" s="113">
        <f>E141*F141*G141</f>
        <v>0</v>
      </c>
    </row>
    <row r="142" spans="1:8" ht="42.5" customHeight="1" x14ac:dyDescent="0.3">
      <c r="A142" s="111">
        <v>74</v>
      </c>
      <c r="B142" s="112" t="s">
        <v>160</v>
      </c>
      <c r="C142" s="66" t="s">
        <v>161</v>
      </c>
      <c r="D142" s="81" t="s">
        <v>256</v>
      </c>
      <c r="E142" s="67">
        <v>2</v>
      </c>
      <c r="F142" s="81">
        <v>1</v>
      </c>
      <c r="G142" s="342"/>
      <c r="H142" s="113">
        <f t="shared" ref="H142:H155" si="8">E142*F142*G142</f>
        <v>0</v>
      </c>
    </row>
    <row r="143" spans="1:8" ht="42.5" customHeight="1" x14ac:dyDescent="0.3">
      <c r="A143" s="111">
        <v>75</v>
      </c>
      <c r="B143" s="112" t="s">
        <v>172</v>
      </c>
      <c r="C143" s="66" t="s">
        <v>173</v>
      </c>
      <c r="D143" s="81" t="s">
        <v>256</v>
      </c>
      <c r="E143" s="67">
        <v>3</v>
      </c>
      <c r="F143" s="81">
        <v>1</v>
      </c>
      <c r="G143" s="342"/>
      <c r="H143" s="113">
        <f t="shared" si="8"/>
        <v>0</v>
      </c>
    </row>
    <row r="144" spans="1:8" ht="42.5" customHeight="1" x14ac:dyDescent="0.3">
      <c r="A144" s="111">
        <v>76</v>
      </c>
      <c r="B144" s="112" t="s">
        <v>174</v>
      </c>
      <c r="C144" s="66" t="s">
        <v>175</v>
      </c>
      <c r="D144" s="81" t="s">
        <v>256</v>
      </c>
      <c r="E144" s="67">
        <v>3</v>
      </c>
      <c r="F144" s="81">
        <v>1</v>
      </c>
      <c r="G144" s="342"/>
      <c r="H144" s="113">
        <f t="shared" si="8"/>
        <v>0</v>
      </c>
    </row>
    <row r="145" spans="1:8" ht="42.5" customHeight="1" x14ac:dyDescent="0.3">
      <c r="A145" s="111">
        <v>77</v>
      </c>
      <c r="B145" s="112" t="s">
        <v>176</v>
      </c>
      <c r="C145" s="66" t="s">
        <v>177</v>
      </c>
      <c r="D145" s="81" t="s">
        <v>256</v>
      </c>
      <c r="E145" s="67">
        <v>3</v>
      </c>
      <c r="F145" s="81">
        <v>1</v>
      </c>
      <c r="G145" s="342"/>
      <c r="H145" s="113">
        <f t="shared" si="8"/>
        <v>0</v>
      </c>
    </row>
    <row r="146" spans="1:8" ht="51" customHeight="1" x14ac:dyDescent="0.3">
      <c r="A146" s="111">
        <v>78</v>
      </c>
      <c r="B146" s="112" t="s">
        <v>178</v>
      </c>
      <c r="C146" s="66" t="s">
        <v>179</v>
      </c>
      <c r="D146" s="81" t="s">
        <v>256</v>
      </c>
      <c r="E146" s="67">
        <v>1</v>
      </c>
      <c r="F146" s="81">
        <v>1</v>
      </c>
      <c r="G146" s="342"/>
      <c r="H146" s="113">
        <f t="shared" si="8"/>
        <v>0</v>
      </c>
    </row>
    <row r="147" spans="1:8" ht="51" customHeight="1" x14ac:dyDescent="0.3">
      <c r="A147" s="111">
        <v>79</v>
      </c>
      <c r="B147" s="112" t="s">
        <v>180</v>
      </c>
      <c r="C147" s="66" t="s">
        <v>181</v>
      </c>
      <c r="D147" s="81" t="s">
        <v>256</v>
      </c>
      <c r="E147" s="67">
        <v>1</v>
      </c>
      <c r="F147" s="81">
        <v>1</v>
      </c>
      <c r="G147" s="342"/>
      <c r="H147" s="113">
        <f t="shared" si="8"/>
        <v>0</v>
      </c>
    </row>
    <row r="148" spans="1:8" ht="52" customHeight="1" x14ac:dyDescent="0.3">
      <c r="A148" s="111">
        <v>80</v>
      </c>
      <c r="B148" s="112" t="s">
        <v>215</v>
      </c>
      <c r="C148" s="66" t="s">
        <v>216</v>
      </c>
      <c r="D148" s="81" t="s">
        <v>256</v>
      </c>
      <c r="E148" s="67">
        <f>4*SUM(E44:E61)</f>
        <v>188</v>
      </c>
      <c r="F148" s="81">
        <v>3</v>
      </c>
      <c r="G148" s="342"/>
      <c r="H148" s="113">
        <f t="shared" si="8"/>
        <v>0</v>
      </c>
    </row>
    <row r="149" spans="1:8" ht="58" customHeight="1" x14ac:dyDescent="0.3">
      <c r="A149" s="111">
        <v>81</v>
      </c>
      <c r="B149" s="112" t="s">
        <v>217</v>
      </c>
      <c r="C149" s="66" t="s">
        <v>257</v>
      </c>
      <c r="D149" s="81" t="s">
        <v>256</v>
      </c>
      <c r="E149" s="67">
        <f>2*SUM(E44:E61)</f>
        <v>94</v>
      </c>
      <c r="F149" s="81">
        <v>3</v>
      </c>
      <c r="G149" s="342"/>
      <c r="H149" s="113">
        <f t="shared" si="8"/>
        <v>0</v>
      </c>
    </row>
    <row r="150" spans="1:8" ht="50" customHeight="1" x14ac:dyDescent="0.3">
      <c r="A150" s="111">
        <v>82</v>
      </c>
      <c r="B150" s="112" t="s">
        <v>219</v>
      </c>
      <c r="C150" s="66" t="s">
        <v>220</v>
      </c>
      <c r="D150" s="81" t="s">
        <v>256</v>
      </c>
      <c r="E150" s="67">
        <f>SUM(E44:E61)</f>
        <v>47</v>
      </c>
      <c r="F150" s="81">
        <v>1</v>
      </c>
      <c r="G150" s="342"/>
      <c r="H150" s="113">
        <f t="shared" si="8"/>
        <v>0</v>
      </c>
    </row>
    <row r="151" spans="1:8" ht="50" customHeight="1" x14ac:dyDescent="0.3">
      <c r="A151" s="111">
        <v>83</v>
      </c>
      <c r="B151" s="112" t="s">
        <v>258</v>
      </c>
      <c r="C151" s="66" t="s">
        <v>220</v>
      </c>
      <c r="D151" s="81" t="s">
        <v>256</v>
      </c>
      <c r="E151" s="67">
        <f>SUM(E44:E61)</f>
        <v>47</v>
      </c>
      <c r="F151" s="81">
        <v>2</v>
      </c>
      <c r="G151" s="342"/>
      <c r="H151" s="113">
        <f>E151*F151*G151</f>
        <v>0</v>
      </c>
    </row>
    <row r="152" spans="1:8" ht="50" customHeight="1" x14ac:dyDescent="0.3">
      <c r="A152" s="111">
        <v>84</v>
      </c>
      <c r="B152" s="112" t="s">
        <v>222</v>
      </c>
      <c r="C152" s="66" t="s">
        <v>220</v>
      </c>
      <c r="D152" s="81" t="s">
        <v>256</v>
      </c>
      <c r="E152" s="67">
        <f>SUM(E44:E61)</f>
        <v>47</v>
      </c>
      <c r="F152" s="81">
        <v>1</v>
      </c>
      <c r="G152" s="342"/>
      <c r="H152" s="113">
        <f t="shared" si="8"/>
        <v>0</v>
      </c>
    </row>
    <row r="153" spans="1:8" ht="88" customHeight="1" x14ac:dyDescent="0.3">
      <c r="A153" s="111">
        <v>85</v>
      </c>
      <c r="B153" s="112" t="s">
        <v>226</v>
      </c>
      <c r="C153" s="79" t="s">
        <v>259</v>
      </c>
      <c r="D153" s="81" t="s">
        <v>256</v>
      </c>
      <c r="E153" s="67">
        <v>6</v>
      </c>
      <c r="F153" s="81">
        <v>36</v>
      </c>
      <c r="G153" s="342"/>
      <c r="H153" s="113">
        <f t="shared" si="8"/>
        <v>0</v>
      </c>
    </row>
    <row r="154" spans="1:8" ht="97.5" customHeight="1" x14ac:dyDescent="0.3">
      <c r="A154" s="111">
        <v>86</v>
      </c>
      <c r="B154" s="112" t="s">
        <v>228</v>
      </c>
      <c r="C154" s="66" t="s">
        <v>260</v>
      </c>
      <c r="D154" s="81" t="s">
        <v>256</v>
      </c>
      <c r="E154" s="67">
        <v>22</v>
      </c>
      <c r="F154" s="81">
        <v>36</v>
      </c>
      <c r="G154" s="342"/>
      <c r="H154" s="113">
        <f t="shared" si="8"/>
        <v>0</v>
      </c>
    </row>
    <row r="155" spans="1:8" ht="119" customHeight="1" x14ac:dyDescent="0.3">
      <c r="A155" s="111">
        <v>87</v>
      </c>
      <c r="B155" s="112" t="s">
        <v>230</v>
      </c>
      <c r="C155" s="79" t="s">
        <v>231</v>
      </c>
      <c r="D155" s="81" t="s">
        <v>256</v>
      </c>
      <c r="E155" s="67">
        <v>15</v>
      </c>
      <c r="F155" s="81">
        <v>1</v>
      </c>
      <c r="G155" s="342"/>
      <c r="H155" s="113">
        <f t="shared" si="8"/>
        <v>0</v>
      </c>
    </row>
    <row r="156" spans="1:8" ht="29" customHeight="1" x14ac:dyDescent="0.3">
      <c r="A156" s="111"/>
      <c r="B156" s="112"/>
      <c r="C156" s="79"/>
      <c r="D156" s="81"/>
      <c r="F156" s="81"/>
      <c r="G156" s="342"/>
      <c r="H156" s="113"/>
    </row>
    <row r="157" spans="1:8" ht="26.5" customHeight="1" x14ac:dyDescent="0.3">
      <c r="A157" s="124"/>
      <c r="B157" s="114" t="s">
        <v>254</v>
      </c>
      <c r="C157" s="125"/>
      <c r="D157" s="126"/>
      <c r="E157" s="127"/>
      <c r="F157" s="126"/>
      <c r="G157" s="343"/>
      <c r="H157" s="128">
        <f>SUM(H141:H155)</f>
        <v>0</v>
      </c>
    </row>
    <row r="158" spans="1:8" ht="26.5" customHeight="1" thickBot="1" x14ac:dyDescent="0.35">
      <c r="A158" s="111"/>
      <c r="B158" s="129"/>
      <c r="C158" s="104"/>
      <c r="D158" s="81"/>
      <c r="F158" s="81"/>
      <c r="G158" s="334"/>
      <c r="H158" s="83"/>
    </row>
    <row r="159" spans="1:8" s="134" customFormat="1" ht="26.5" customHeight="1" thickBot="1" x14ac:dyDescent="0.35">
      <c r="A159" s="130"/>
      <c r="B159" s="131" t="s">
        <v>261</v>
      </c>
      <c r="C159" s="132"/>
      <c r="D159" s="131"/>
      <c r="E159" s="132"/>
      <c r="F159" s="131"/>
      <c r="G159" s="344"/>
      <c r="H159" s="133">
        <f>H157+H135+H111+H87+H63</f>
        <v>0</v>
      </c>
    </row>
    <row r="160" spans="1:8" ht="26.5" customHeight="1" x14ac:dyDescent="0.3">
      <c r="B160" s="104"/>
      <c r="C160" s="104"/>
    </row>
    <row r="161" spans="2:3" x14ac:dyDescent="0.3">
      <c r="B161" s="104"/>
      <c r="C161" s="104"/>
    </row>
    <row r="162" spans="2:3" x14ac:dyDescent="0.3">
      <c r="B162" s="104"/>
      <c r="C162" s="104"/>
    </row>
    <row r="163" spans="2:3" x14ac:dyDescent="0.3">
      <c r="B163" s="104"/>
      <c r="C163" s="104"/>
    </row>
    <row r="164" spans="2:3" x14ac:dyDescent="0.3">
      <c r="B164" s="104"/>
      <c r="C164" s="104"/>
    </row>
    <row r="165" spans="2:3" x14ac:dyDescent="0.3">
      <c r="B165" s="104"/>
      <c r="C165" s="104"/>
    </row>
    <row r="166" spans="2:3" x14ac:dyDescent="0.3">
      <c r="B166" s="104"/>
      <c r="C166" s="104"/>
    </row>
    <row r="167" spans="2:3" x14ac:dyDescent="0.3">
      <c r="B167" s="104"/>
      <c r="C167" s="104"/>
    </row>
    <row r="168" spans="2:3" x14ac:dyDescent="0.3">
      <c r="B168" s="104"/>
      <c r="C168" s="104"/>
    </row>
  </sheetData>
  <sheetProtection algorithmName="SHA-512" hashValue="PO8MER9Tv5r8QFUiTgA7B8pWCwCNcIR+f6dla/kVRc4BhSXXxbBMRhy/0Rizmi2aVL39+LfK8j13JheTR5Aw7w==" saltValue="6lc4pYdPKeLWtajV8uVdFA==" spinCount="100000" sheet="1" objects="1" scenarios="1"/>
  <mergeCells count="10">
    <mergeCell ref="B27:C27"/>
    <mergeCell ref="B31:C31"/>
    <mergeCell ref="B35:C35"/>
    <mergeCell ref="B37:C37"/>
    <mergeCell ref="B39:C39"/>
    <mergeCell ref="B13:C13"/>
    <mergeCell ref="B15:C15"/>
    <mergeCell ref="B17:C17"/>
    <mergeCell ref="B21:C21"/>
    <mergeCell ref="B23:C23"/>
  </mergeCells>
  <pageMargins left="0.7" right="0.7" top="0.75" bottom="0.75" header="0.3" footer="0.3"/>
  <pageSetup scale="58" fitToHeight="0" orientation="portrait" r:id="rId1"/>
  <rowBreaks count="5" manualBreakCount="5">
    <brk id="40" max="7" man="1"/>
    <brk id="63" max="7" man="1"/>
    <brk id="87" max="7" man="1"/>
    <brk id="111" max="7" man="1"/>
    <brk id="13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18996-F8C1-4F46-9A65-091D7C299433}">
  <dimension ref="A13:I27"/>
  <sheetViews>
    <sheetView view="pageBreakPreview" zoomScale="60" zoomScaleNormal="100" workbookViewId="0">
      <selection activeCell="O50" sqref="O50"/>
    </sheetView>
  </sheetViews>
  <sheetFormatPr defaultColWidth="10.69921875" defaultRowHeight="14.5" x14ac:dyDescent="0.35"/>
  <cols>
    <col min="1" max="16384" width="10.69921875" style="17"/>
  </cols>
  <sheetData>
    <row r="13" spans="1:9" x14ac:dyDescent="0.35">
      <c r="A13" s="62" t="s">
        <v>4</v>
      </c>
      <c r="B13" s="62"/>
      <c r="C13" s="62"/>
      <c r="D13" s="62"/>
      <c r="E13" s="62"/>
      <c r="F13" s="62"/>
      <c r="G13" s="62"/>
      <c r="H13" s="62"/>
      <c r="I13" s="62"/>
    </row>
    <row r="14" spans="1:9" x14ac:dyDescent="0.35">
      <c r="A14" s="62"/>
      <c r="B14" s="62"/>
      <c r="C14" s="62"/>
      <c r="D14" s="62"/>
      <c r="E14" s="62"/>
      <c r="F14" s="62"/>
      <c r="G14" s="62"/>
      <c r="H14" s="62"/>
      <c r="I14" s="62"/>
    </row>
    <row r="15" spans="1:9" x14ac:dyDescent="0.35">
      <c r="A15" s="62"/>
      <c r="B15" s="62"/>
      <c r="C15" s="62"/>
      <c r="D15" s="62"/>
      <c r="E15" s="62"/>
      <c r="F15" s="62"/>
      <c r="G15" s="62"/>
      <c r="H15" s="62"/>
      <c r="I15" s="62"/>
    </row>
    <row r="16" spans="1:9" x14ac:dyDescent="0.35">
      <c r="A16" s="62"/>
      <c r="B16" s="62"/>
      <c r="C16" s="62"/>
      <c r="D16" s="62"/>
      <c r="E16" s="62"/>
      <c r="F16" s="62"/>
      <c r="G16" s="62"/>
      <c r="H16" s="62"/>
      <c r="I16" s="62"/>
    </row>
    <row r="17" spans="1:9" x14ac:dyDescent="0.35">
      <c r="A17" s="62"/>
      <c r="B17" s="62"/>
      <c r="C17" s="62"/>
      <c r="D17" s="62"/>
      <c r="E17" s="62"/>
      <c r="F17" s="62"/>
      <c r="G17" s="62"/>
      <c r="H17" s="62"/>
      <c r="I17" s="62"/>
    </row>
    <row r="18" spans="1:9" x14ac:dyDescent="0.35">
      <c r="A18" s="62"/>
      <c r="B18" s="62"/>
      <c r="C18" s="62"/>
      <c r="D18" s="62"/>
      <c r="E18" s="62"/>
      <c r="F18" s="62"/>
      <c r="G18" s="62"/>
      <c r="H18" s="62"/>
      <c r="I18" s="62"/>
    </row>
    <row r="19" spans="1:9" x14ac:dyDescent="0.35">
      <c r="A19" s="62"/>
      <c r="B19" s="62"/>
      <c r="C19" s="62"/>
      <c r="D19" s="62"/>
      <c r="E19" s="62"/>
      <c r="F19" s="62"/>
      <c r="G19" s="62"/>
      <c r="H19" s="62"/>
      <c r="I19" s="62"/>
    </row>
    <row r="20" spans="1:9" x14ac:dyDescent="0.35">
      <c r="A20" s="62"/>
      <c r="B20" s="62"/>
      <c r="C20" s="62"/>
      <c r="D20" s="62"/>
      <c r="E20" s="62"/>
      <c r="F20" s="62"/>
      <c r="G20" s="62"/>
      <c r="H20" s="62"/>
      <c r="I20" s="62"/>
    </row>
    <row r="21" spans="1:9" x14ac:dyDescent="0.35">
      <c r="A21" s="62"/>
      <c r="B21" s="62"/>
      <c r="C21" s="62"/>
      <c r="D21" s="62"/>
      <c r="E21" s="62"/>
      <c r="F21" s="62"/>
      <c r="G21" s="62"/>
      <c r="H21" s="62"/>
      <c r="I21" s="62"/>
    </row>
    <row r="22" spans="1:9" x14ac:dyDescent="0.35">
      <c r="A22" s="62"/>
      <c r="B22" s="62"/>
      <c r="C22" s="62"/>
      <c r="D22" s="62"/>
      <c r="E22" s="62"/>
      <c r="F22" s="62"/>
      <c r="G22" s="62"/>
      <c r="H22" s="62"/>
      <c r="I22" s="62"/>
    </row>
    <row r="23" spans="1:9" x14ac:dyDescent="0.35">
      <c r="A23" s="62"/>
      <c r="B23" s="62"/>
      <c r="C23" s="62"/>
      <c r="D23" s="62"/>
      <c r="E23" s="62"/>
      <c r="F23" s="62"/>
      <c r="G23" s="62"/>
      <c r="H23" s="62"/>
      <c r="I23" s="62"/>
    </row>
    <row r="24" spans="1:9" x14ac:dyDescent="0.35">
      <c r="A24" s="62"/>
      <c r="B24" s="62"/>
      <c r="C24" s="62"/>
      <c r="D24" s="62"/>
      <c r="E24" s="62"/>
      <c r="F24" s="62"/>
      <c r="G24" s="62"/>
      <c r="H24" s="62"/>
      <c r="I24" s="62"/>
    </row>
    <row r="25" spans="1:9" x14ac:dyDescent="0.35">
      <c r="A25" s="62"/>
      <c r="B25" s="62"/>
      <c r="C25" s="62"/>
      <c r="D25" s="62"/>
      <c r="E25" s="62"/>
      <c r="F25" s="62"/>
      <c r="G25" s="62"/>
      <c r="H25" s="62"/>
      <c r="I25" s="62"/>
    </row>
    <row r="26" spans="1:9" x14ac:dyDescent="0.35">
      <c r="A26" s="62"/>
      <c r="B26" s="62"/>
      <c r="C26" s="62"/>
      <c r="D26" s="62"/>
      <c r="E26" s="62"/>
      <c r="F26" s="62"/>
      <c r="G26" s="62"/>
      <c r="H26" s="62"/>
      <c r="I26" s="62"/>
    </row>
    <row r="27" spans="1:9" x14ac:dyDescent="0.35">
      <c r="A27" s="62"/>
      <c r="B27" s="62"/>
      <c r="C27" s="62"/>
      <c r="D27" s="62"/>
      <c r="E27" s="62"/>
      <c r="F27" s="62"/>
      <c r="G27" s="62"/>
      <c r="H27" s="62"/>
      <c r="I27" s="62"/>
    </row>
  </sheetData>
  <mergeCells count="1">
    <mergeCell ref="A13:I2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387FE-2335-4202-A61A-A5664F97E7A1}">
  <sheetPr>
    <pageSetUpPr fitToPage="1"/>
  </sheetPr>
  <dimension ref="A1:F32"/>
  <sheetViews>
    <sheetView view="pageBreakPreview" topLeftCell="A8" zoomScale="80" zoomScaleNormal="100" zoomScaleSheetLayoutView="80" workbookViewId="0">
      <selection activeCell="E13" sqref="E13"/>
    </sheetView>
  </sheetViews>
  <sheetFormatPr defaultColWidth="10.09765625" defaultRowHeight="16" x14ac:dyDescent="0.35"/>
  <cols>
    <col min="1" max="1" width="8.69921875" style="158" customWidth="1"/>
    <col min="2" max="2" width="59.59765625" style="158" customWidth="1"/>
    <col min="3" max="3" width="36.3984375" style="158" customWidth="1"/>
    <col min="4" max="4" width="18.5" style="141" customWidth="1"/>
    <col min="5" max="5" width="12.59765625" style="142" bestFit="1" customWidth="1"/>
    <col min="6" max="6" width="20.296875" style="142" customWidth="1"/>
    <col min="7" max="16384" width="10.09765625" style="142"/>
  </cols>
  <sheetData>
    <row r="1" spans="1:6" s="138" customFormat="1" ht="64.5" customHeight="1" x14ac:dyDescent="0.4">
      <c r="A1" s="135" t="s">
        <v>262</v>
      </c>
      <c r="B1" s="136"/>
      <c r="C1" s="136"/>
      <c r="D1" s="137"/>
      <c r="E1" s="137"/>
      <c r="F1" s="137"/>
    </row>
    <row r="2" spans="1:6" s="138" customFormat="1" ht="39" customHeight="1" x14ac:dyDescent="0.4">
      <c r="A2" s="139"/>
      <c r="B2" s="139"/>
      <c r="C2" s="139"/>
      <c r="D2" s="137"/>
      <c r="E2" s="137"/>
      <c r="F2" s="137"/>
    </row>
    <row r="3" spans="1:6" ht="21.5" customHeight="1" x14ac:dyDescent="0.35">
      <c r="A3" s="140" t="s">
        <v>4</v>
      </c>
      <c r="B3" s="140"/>
      <c r="C3" s="140"/>
    </row>
    <row r="4" spans="1:6" ht="16.5" customHeight="1" x14ac:dyDescent="0.35">
      <c r="A4" s="143"/>
      <c r="B4" s="144"/>
      <c r="C4" s="144"/>
    </row>
    <row r="5" spans="1:6" ht="16.5" customHeight="1" thickBot="1" x14ac:dyDescent="0.4">
      <c r="A5" s="143"/>
      <c r="B5" s="144"/>
      <c r="C5" s="144"/>
    </row>
    <row r="6" spans="1:6" ht="16.5" thickBot="1" x14ac:dyDescent="0.4">
      <c r="A6" s="162" t="s">
        <v>263</v>
      </c>
      <c r="B6" s="164" t="s">
        <v>2</v>
      </c>
      <c r="C6" s="145" t="s">
        <v>1</v>
      </c>
    </row>
    <row r="7" spans="1:6" s="148" customFormat="1" x14ac:dyDescent="0.25">
      <c r="A7" s="152"/>
      <c r="B7" s="165"/>
      <c r="C7" s="146"/>
      <c r="D7" s="147"/>
      <c r="F7" s="149"/>
    </row>
    <row r="8" spans="1:6" s="148" customFormat="1" ht="56.5" customHeight="1" x14ac:dyDescent="0.25">
      <c r="A8" s="163">
        <v>1</v>
      </c>
      <c r="B8" s="165" t="s">
        <v>264</v>
      </c>
      <c r="C8" s="150">
        <f>'Sec 01 - Maint'!H200</f>
        <v>0</v>
      </c>
      <c r="D8" s="147"/>
      <c r="F8" s="149"/>
    </row>
    <row r="9" spans="1:6" s="148" customFormat="1" x14ac:dyDescent="0.25">
      <c r="A9" s="152"/>
      <c r="B9" s="165"/>
      <c r="C9" s="146"/>
      <c r="D9" s="147"/>
      <c r="F9" s="149"/>
    </row>
    <row r="10" spans="1:6" s="148" customFormat="1" ht="56.5" customHeight="1" x14ac:dyDescent="0.25">
      <c r="A10" s="163">
        <v>2</v>
      </c>
      <c r="B10" s="165" t="s">
        <v>265</v>
      </c>
      <c r="C10" s="150">
        <f>'Sec 02 - Outage'!H159</f>
        <v>0</v>
      </c>
      <c r="D10" s="147"/>
      <c r="F10" s="149"/>
    </row>
    <row r="11" spans="1:6" s="148" customFormat="1" x14ac:dyDescent="0.25">
      <c r="A11" s="152"/>
      <c r="B11" s="165"/>
      <c r="C11" s="151"/>
      <c r="D11" s="147"/>
      <c r="F11" s="149"/>
    </row>
    <row r="12" spans="1:6" x14ac:dyDescent="0.25">
      <c r="A12" s="152"/>
      <c r="B12" s="166"/>
      <c r="C12" s="153"/>
      <c r="D12" s="147"/>
    </row>
    <row r="13" spans="1:6" s="148" customFormat="1" ht="18" customHeight="1" x14ac:dyDescent="0.25">
      <c r="A13" s="152"/>
      <c r="B13" s="167"/>
      <c r="C13" s="151"/>
      <c r="D13" s="147"/>
    </row>
    <row r="14" spans="1:6" s="148" customFormat="1" ht="36" customHeight="1" x14ac:dyDescent="0.25">
      <c r="A14" s="163"/>
      <c r="B14" s="167" t="s">
        <v>271</v>
      </c>
      <c r="C14" s="151">
        <f>SUM(C7:C13)</f>
        <v>0</v>
      </c>
      <c r="D14" s="147"/>
    </row>
    <row r="15" spans="1:6" s="148" customFormat="1" ht="28.5" customHeight="1" x14ac:dyDescent="0.25">
      <c r="A15" s="163"/>
      <c r="B15" s="167"/>
      <c r="C15" s="151"/>
      <c r="D15" s="147"/>
    </row>
    <row r="16" spans="1:6" s="148" customFormat="1" ht="44.5" customHeight="1" x14ac:dyDescent="0.25">
      <c r="A16" s="163">
        <v>4</v>
      </c>
      <c r="B16" s="168" t="s">
        <v>278</v>
      </c>
      <c r="C16" s="150">
        <f>C14*0.15</f>
        <v>0</v>
      </c>
      <c r="D16" s="147"/>
    </row>
    <row r="17" spans="1:6" s="148" customFormat="1" ht="26.5" customHeight="1" thickBot="1" x14ac:dyDescent="0.3">
      <c r="A17" s="161"/>
      <c r="B17" s="169"/>
      <c r="C17" s="154"/>
      <c r="D17" s="147"/>
    </row>
    <row r="18" spans="1:6" ht="73.5" customHeight="1" thickBot="1" x14ac:dyDescent="0.4">
      <c r="A18" s="155" t="s">
        <v>5</v>
      </c>
      <c r="B18" s="156"/>
      <c r="C18" s="157">
        <f>SUM(C14:C17)</f>
        <v>0</v>
      </c>
    </row>
    <row r="19" spans="1:6" ht="30" customHeight="1" x14ac:dyDescent="0.35"/>
    <row r="20" spans="1:6" ht="30" customHeight="1" x14ac:dyDescent="0.35"/>
    <row r="21" spans="1:6" ht="30" customHeight="1" x14ac:dyDescent="0.35">
      <c r="F21" s="159"/>
    </row>
    <row r="22" spans="1:6" ht="40.5" customHeight="1" x14ac:dyDescent="0.35">
      <c r="C22" s="160"/>
    </row>
    <row r="23" spans="1:6" ht="39" customHeight="1" x14ac:dyDescent="0.35">
      <c r="C23" s="160"/>
      <c r="F23" s="149"/>
    </row>
    <row r="26" spans="1:6" x14ac:dyDescent="0.35">
      <c r="C26" s="160"/>
    </row>
    <row r="28" spans="1:6" x14ac:dyDescent="0.35">
      <c r="C28" s="160"/>
    </row>
    <row r="32" spans="1:6" x14ac:dyDescent="0.35">
      <c r="C32" s="160"/>
    </row>
  </sheetData>
  <sheetProtection algorithmName="SHA-512" hashValue="Ot2qLgjnInyL9/L4P0gc+Vx5qFr+zgCn1NKCarndiZKUpHZFyO+GVIXGfhVWXD6JsO7A0ziGlShwtPmydpV0gw==" saltValue="0DAH70JVfoVrCI/mzoM9hg==" spinCount="100000" sheet="1" objects="1" scenarios="1"/>
  <mergeCells count="3">
    <mergeCell ref="A1:C1"/>
    <mergeCell ref="A3:C3"/>
    <mergeCell ref="A18:B18"/>
  </mergeCells>
  <pageMargins left="0.7" right="0.7" top="0.75" bottom="0.75" header="0.3" footer="0.3"/>
  <pageSetup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Cover</vt:lpstr>
      <vt:lpstr>Contents</vt:lpstr>
      <vt:lpstr>Notes to Tenderers</vt:lpstr>
      <vt:lpstr>Divider</vt:lpstr>
      <vt:lpstr>Sec 01 - Maint</vt:lpstr>
      <vt:lpstr>Divider.</vt:lpstr>
      <vt:lpstr>Sec 02 - Outage</vt:lpstr>
      <vt:lpstr>Divider. (2)</vt:lpstr>
      <vt:lpstr>Final Summary</vt:lpstr>
      <vt:lpstr>Cover!Print_Area</vt:lpstr>
      <vt:lpstr>'Sec 01 - Maint'!Print_Area</vt:lpstr>
      <vt:lpstr>'Sec 02 - Outage'!Print_Area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Xolisile Dase</dc:creator>
  <cp:lastModifiedBy>Skhumbuzo Dondolo</cp:lastModifiedBy>
  <cp:lastPrinted>2025-04-25T07:42:23Z</cp:lastPrinted>
  <dcterms:created xsi:type="dcterms:W3CDTF">2022-04-12T10:55:50Z</dcterms:created>
  <dcterms:modified xsi:type="dcterms:W3CDTF">2025-04-25T07:48:03Z</dcterms:modified>
</cp:coreProperties>
</file>