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dbsaorg-my.sharepoint.com/personal/nomar_dbsa_org/Documents/b. TENDER INVITATION DOCUMENTS/2026/RFP134.2026/"/>
    </mc:Choice>
  </mc:AlternateContent>
  <xr:revisionPtr revIDLastSave="1" documentId="8_{57536190-2D44-437C-B034-5ED55694F013}" xr6:coauthVersionLast="47" xr6:coauthVersionMax="47" xr10:uidLastSave="{AD4E3C21-AA5E-4912-9943-5CCDCC6974C1}"/>
  <bookViews>
    <workbookView xWindow="-110" yWindow="-110" windowWidth="19420" windowHeight="11500" xr2:uid="{1AEAEE9F-A5A2-4921-A2F5-BDFE18D420FF}"/>
  </bookViews>
  <sheets>
    <sheet name="GROUTING unpriced" sheetId="2" r:id="rId1"/>
  </sheets>
  <definedNames>
    <definedName name="_Regression_Int" localSheetId="0" hidden="1">1</definedName>
    <definedName name="_xlnm.Print_Area" localSheetId="0">'GROUTING unpriced'!$A$1:$H$127</definedName>
    <definedName name="_xlnm.Print_Area">#N/A</definedName>
    <definedName name="Print_Area_MI" localSheetId="0">'GROUTING unpriced'!#REF!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7" i="2" l="1"/>
  <c r="E98" i="2"/>
  <c r="E97" i="2"/>
  <c r="E94" i="2"/>
  <c r="E81" i="2"/>
  <c r="E80" i="2"/>
  <c r="E90" i="2" l="1"/>
  <c r="E82" i="2"/>
  <c r="E89" i="2"/>
  <c r="E83" i="2" l="1"/>
  <c r="E91" i="2"/>
  <c r="E99" i="2"/>
  <c r="E110" i="2"/>
  <c r="E100" i="2" l="1"/>
  <c r="E117" i="2"/>
  <c r="E92" i="2"/>
  <c r="E113" i="2" l="1"/>
  <c r="E103" i="2"/>
  <c r="E114" i="2" l="1"/>
  <c r="G119" i="2" s="1"/>
</calcChain>
</file>

<file path=xl/sharedStrings.xml><?xml version="1.0" encoding="utf-8"?>
<sst xmlns="http://schemas.openxmlformats.org/spreadsheetml/2006/main" count="161" uniqueCount="107">
  <si>
    <t>PART 14 : DAM WALL GROUTING</t>
  </si>
  <si>
    <t>ITEM</t>
  </si>
  <si>
    <t>PAYMENT</t>
  </si>
  <si>
    <t>DESCRIPTION</t>
  </si>
  <si>
    <t>UNIT</t>
  </si>
  <si>
    <t>QUANTITY</t>
  </si>
  <si>
    <t xml:space="preserve">  RATE</t>
  </si>
  <si>
    <t>AMOUNT</t>
  </si>
  <si>
    <t>NO</t>
  </si>
  <si>
    <t>REFERS</t>
  </si>
  <si>
    <t xml:space="preserve">Preliminary and Generals </t>
  </si>
  <si>
    <t xml:space="preserve">Fixed  </t>
  </si>
  <si>
    <t>Establishment on site to include all neccesary Storages.</t>
  </si>
  <si>
    <t>Sum</t>
  </si>
  <si>
    <t>De-Establishment of Contractor's facilities and neccesary Storages.</t>
  </si>
  <si>
    <t>Plant or lifting equipment required to reach +- 65 m height and radius of 40 m. (To include Operating personel)</t>
  </si>
  <si>
    <t xml:space="preserve">Time Related </t>
  </si>
  <si>
    <t>Supervision , Accomodation and Travel</t>
  </si>
  <si>
    <t>Months</t>
  </si>
  <si>
    <t>Insurances</t>
  </si>
  <si>
    <t>Cost for Performance Bond, All Risk Contractors Insurance, SASRIA,etc</t>
  </si>
  <si>
    <t>sum</t>
  </si>
  <si>
    <t>13.3</t>
  </si>
  <si>
    <t>Health &amp; Safety Management</t>
  </si>
  <si>
    <t>13.3.1</t>
  </si>
  <si>
    <t>Allow for the necessary Workman’s Compensation Fund or FEM contributions for the duration of the project with and including renewals</t>
  </si>
  <si>
    <t>13.3.2</t>
  </si>
  <si>
    <t>Allow for the preparation and approval of project-specific H&amp;S Plan &amp; File  [CR 7(1)(a)]</t>
  </si>
  <si>
    <t>13.3.3</t>
  </si>
  <si>
    <t>Allow for the implementation and maintenance of project-specific H&amp;S Plan &amp; File. [CR 7]</t>
  </si>
  <si>
    <t>13.3.4</t>
  </si>
  <si>
    <t>Allow for the appointment of a Full-Time Competent Construction Health &amp; Safety Officer (SACPCMP Registered) to assist in the control of all health and safety related aspects on site as per CR 8(5)</t>
  </si>
  <si>
    <t>13.3.5</t>
  </si>
  <si>
    <t xml:space="preserve">Allow for provision of Basic Emergency Preparedness and Response equipment &amp; at least Two (2) First Aiders </t>
  </si>
  <si>
    <t>13.3.6</t>
  </si>
  <si>
    <t>Provide, supply and maintenance for each worker the following SANS approved personal protective equipment &amp; clothing  as per the site-specific risk assessments:</t>
  </si>
  <si>
    <t>Hard Hats (High Density polyethylene, &amp; 6-point lining)</t>
  </si>
  <si>
    <t>Overall/work suit (100% Cotton)</t>
  </si>
  <si>
    <t xml:space="preserve">Rain suits </t>
  </si>
  <si>
    <t>Safety boots/shoes (Steel-Toe)</t>
  </si>
  <si>
    <t>Safety Gumboots (Steel-Toe)</t>
  </si>
  <si>
    <t>Safety gloves</t>
  </si>
  <si>
    <t>Ear Plugs/Muffs</t>
  </si>
  <si>
    <t>Dust Mask (at least FF2 type)</t>
  </si>
  <si>
    <t>Respiratory Protective Equipment</t>
  </si>
  <si>
    <t>Safety goggles/ Eye Protective Equipment</t>
  </si>
  <si>
    <t>High visibility reflective vests and/or bibs</t>
  </si>
  <si>
    <t xml:space="preserve">Personal Fall arrest  and rescue equipment with and including life lines and associated equipment </t>
  </si>
  <si>
    <t>13.3.8</t>
  </si>
  <si>
    <t>Temporary warning signs and symbols</t>
  </si>
  <si>
    <t>13.3.9</t>
  </si>
  <si>
    <t>SANS approved safety netting (orange color with minimum of 1,2 meters high)</t>
  </si>
  <si>
    <t>13.3.10</t>
  </si>
  <si>
    <t>Allow for Pre-employment medical examinations</t>
  </si>
  <si>
    <t>13.3.11</t>
  </si>
  <si>
    <t>Allow for exit medical examinations</t>
  </si>
  <si>
    <t>13.3.12</t>
  </si>
  <si>
    <t>Allow for all compulsory health and safety awareness programme (e.g. Inductions, toolbox Talks, Safety Promotions, Risk Assessment, First Aid, Fire Fighting, H&amp;S related training, etc.)</t>
  </si>
  <si>
    <t>13.4</t>
  </si>
  <si>
    <t>Environmental Management</t>
  </si>
  <si>
    <t>13.4.1</t>
  </si>
  <si>
    <t>Provide for adequate handling and storage of materials so as to minimize contamination of ground, air or water.</t>
  </si>
  <si>
    <t>13.4.2</t>
  </si>
  <si>
    <t>Provide for the adequate and safe collection and disposal of waste material from site by an approved method.</t>
  </si>
  <si>
    <t>PPS-9</t>
  </si>
  <si>
    <t>DRILLING AND GROUTING  (DAMS)</t>
  </si>
  <si>
    <t>PPS9.14.1</t>
  </si>
  <si>
    <t>Setting up equipment for drilling grout &amp; drainage holes</t>
  </si>
  <si>
    <t>a) Percussion drilling rigs for grouting (DWG. 9368-331)</t>
  </si>
  <si>
    <t xml:space="preserve">i) for grouting primary holes </t>
  </si>
  <si>
    <t>No</t>
  </si>
  <si>
    <t>ii) for grouting secondary holes</t>
  </si>
  <si>
    <t>iii) for grouting tertiary holes</t>
  </si>
  <si>
    <t>iv) for grouting quaternary holes</t>
  </si>
  <si>
    <t>v) for exposing drain holes (within 0.5m radius)</t>
  </si>
  <si>
    <t>vi) for new piezometers in Gallery</t>
  </si>
  <si>
    <t>PPS9.14.2</t>
  </si>
  <si>
    <t>Drilling of holes</t>
  </si>
  <si>
    <t>a) Percussion drilling 0 - 25 m, 0 - 30 degrees (DWG. 9368-331)</t>
  </si>
  <si>
    <t>i) for grouting primary holes</t>
  </si>
  <si>
    <t>m</t>
  </si>
  <si>
    <t>v) for exposing drain holes</t>
  </si>
  <si>
    <t>b) Percussion drilling 25 - 50 m, 0 - 30 degrees (DWG. 9368-331)</t>
  </si>
  <si>
    <t>PPS9.14.3</t>
  </si>
  <si>
    <t>Re-drilling of grouting holes</t>
  </si>
  <si>
    <t>a) Grout Holes (All)</t>
  </si>
  <si>
    <t>PPS9.14.7</t>
  </si>
  <si>
    <t>Curtain and Consolidation grouting</t>
  </si>
  <si>
    <t>Curtain grouting - Stage to 1m above joint</t>
  </si>
  <si>
    <t>Curtain grouting - Stage from 1m above joint to end</t>
  </si>
  <si>
    <t>PPS9.14.4</t>
  </si>
  <si>
    <t>Water pressure tests</t>
  </si>
  <si>
    <t>a) Abbreviated water pressure tests (DWG. 9368-331)</t>
  </si>
  <si>
    <t>PPS9.14.8</t>
  </si>
  <si>
    <t xml:space="preserve">Grouting materials </t>
  </si>
  <si>
    <t>CEM 1 cement</t>
  </si>
  <si>
    <t>kg</t>
  </si>
  <si>
    <t>Bentonite</t>
  </si>
  <si>
    <t>PPS9.14.16</t>
  </si>
  <si>
    <t>Backfilling of exploratory boreholes</t>
  </si>
  <si>
    <t>Backfilling of new piezometer holes</t>
  </si>
  <si>
    <t>CARRIED FORWARD TO SUMMARY</t>
  </si>
  <si>
    <t>TOTAL</t>
  </si>
  <si>
    <t>C O N T E G E N C I E S             5%</t>
  </si>
  <si>
    <t>S U B T O TA L</t>
  </si>
  <si>
    <t>VAT @ 1 5 %</t>
  </si>
  <si>
    <t>G R A N D T O TA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</si>
</sst>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\ ###\ ##0.00"/>
    <numFmt numFmtId="165" formatCode="0.00_)"/>
    <numFmt numFmtId="166" formatCode="[$R-436]#,##0.00"/>
    <numFmt numFmtId="167" formatCode="&quot;R&quot;#,##0.00"/>
  </numFmts>
  <fonts count="16">
    <font>
      <sz val="12"/>
      <name val="Courier"/>
    </font>
    <font>
      <sz val="9.5"/>
      <name val="Arial"/>
      <family val="2"/>
    </font>
    <font>
      <b/>
      <sz val="9.5"/>
      <color indexed="8"/>
      <name val="Arial"/>
      <family val="2"/>
    </font>
    <font>
      <sz val="9.5"/>
      <color indexed="8"/>
      <name val="Arial"/>
      <family val="2"/>
    </font>
    <font>
      <sz val="9.5"/>
      <name val="Courier"/>
      <family val="3"/>
    </font>
    <font>
      <sz val="12"/>
      <name val="Courier"/>
      <family val="3"/>
    </font>
    <font>
      <sz val="9.5"/>
      <color indexed="8"/>
      <name val="Arial Narrow"/>
      <family val="2"/>
    </font>
    <font>
      <sz val="10"/>
      <name val="Arial"/>
      <family val="2"/>
    </font>
    <font>
      <b/>
      <sz val="9.5"/>
      <name val="Arial"/>
      <family val="2"/>
    </font>
    <font>
      <b/>
      <sz val="11"/>
      <color theme="1"/>
      <name val="Aptos Narrow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9"/>
      <name val="Arial"/>
      <family val="2"/>
    </font>
    <font>
      <sz val="9"/>
      <color rgb="FF000000"/>
      <name val="Arial"/>
      <family val="2"/>
    </font>
    <font>
      <sz val="11"/>
      <name val="Aptos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03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164" fontId="1" fillId="0" borderId="0" xfId="0" applyNumberFormat="1" applyFont="1" applyAlignment="1" applyProtection="1">
      <alignment vertical="top"/>
      <protection locked="0"/>
    </xf>
    <xf numFmtId="164" fontId="1" fillId="0" borderId="0" xfId="0" applyNumberFormat="1" applyFont="1" applyAlignment="1">
      <alignment vertical="top"/>
    </xf>
    <xf numFmtId="165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 vertical="top"/>
      <protection locked="0"/>
    </xf>
    <xf numFmtId="164" fontId="3" fillId="0" borderId="1" xfId="0" applyNumberFormat="1" applyFont="1" applyBorder="1" applyAlignment="1" applyProtection="1">
      <alignment horizontal="center" vertical="top"/>
      <protection locked="0"/>
    </xf>
    <xf numFmtId="164" fontId="3" fillId="0" borderId="2" xfId="0" applyNumberFormat="1" applyFont="1" applyBorder="1" applyAlignment="1">
      <alignment horizontal="center" vertical="top"/>
    </xf>
    <xf numFmtId="4" fontId="3" fillId="0" borderId="0" xfId="0" applyNumberFormat="1" applyFont="1" applyAlignment="1">
      <alignment horizontal="center" vertical="center"/>
    </xf>
    <xf numFmtId="0" fontId="3" fillId="0" borderId="3" xfId="0" applyFont="1" applyBorder="1" applyAlignment="1" applyProtection="1">
      <alignment horizontal="center" vertical="top"/>
      <protection locked="0"/>
    </xf>
    <xf numFmtId="164" fontId="3" fillId="0" borderId="3" xfId="0" applyNumberFormat="1" applyFont="1" applyBorder="1" applyAlignment="1" applyProtection="1">
      <alignment horizontal="center" vertical="top"/>
      <protection locked="0"/>
    </xf>
    <xf numFmtId="164" fontId="3" fillId="0" borderId="4" xfId="0" applyNumberFormat="1" applyFont="1" applyBorder="1" applyAlignment="1" applyProtection="1">
      <alignment horizontal="center" vertical="top"/>
      <protection locked="0"/>
    </xf>
    <xf numFmtId="4" fontId="3" fillId="0" borderId="0" xfId="0" applyNumberFormat="1" applyFont="1" applyAlignment="1">
      <alignment vertical="center"/>
    </xf>
    <xf numFmtId="0" fontId="3" fillId="0" borderId="5" xfId="0" applyFont="1" applyBorder="1" applyAlignment="1" applyProtection="1">
      <alignment horizontal="left" vertical="top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0" fontId="3" fillId="0" borderId="6" xfId="0" applyFont="1" applyBorder="1" applyAlignment="1" applyProtection="1">
      <alignment vertical="top"/>
      <protection locked="0"/>
    </xf>
    <xf numFmtId="0" fontId="3" fillId="0" borderId="6" xfId="0" applyFont="1" applyBorder="1" applyAlignment="1" applyProtection="1">
      <alignment horizontal="center" vertical="top"/>
      <protection locked="0"/>
    </xf>
    <xf numFmtId="164" fontId="3" fillId="0" borderId="6" xfId="0" applyNumberFormat="1" applyFont="1" applyBorder="1" applyAlignment="1" applyProtection="1">
      <alignment vertical="top"/>
      <protection locked="0"/>
    </xf>
    <xf numFmtId="164" fontId="3" fillId="0" borderId="7" xfId="0" applyNumberFormat="1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top"/>
    </xf>
    <xf numFmtId="164" fontId="3" fillId="0" borderId="3" xfId="0" applyNumberFormat="1" applyFont="1" applyBorder="1" applyAlignment="1">
      <alignment vertical="top"/>
    </xf>
    <xf numFmtId="164" fontId="3" fillId="0" borderId="4" xfId="0" applyNumberFormat="1" applyFont="1" applyBorder="1" applyAlignment="1" applyProtection="1">
      <alignment vertical="top"/>
      <protection locked="0"/>
    </xf>
    <xf numFmtId="0" fontId="2" fillId="0" borderId="4" xfId="1" applyFont="1" applyBorder="1" applyAlignment="1">
      <alignment vertical="top"/>
    </xf>
    <xf numFmtId="0" fontId="1" fillId="0" borderId="8" xfId="0" applyFont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3" xfId="1" applyFont="1" applyBorder="1" applyAlignment="1">
      <alignment horizontal="center" vertical="top"/>
    </xf>
    <xf numFmtId="0" fontId="3" fillId="0" borderId="4" xfId="1" applyFont="1" applyBorder="1" applyAlignment="1">
      <alignment vertical="top"/>
    </xf>
    <xf numFmtId="0" fontId="3" fillId="0" borderId="0" xfId="1" applyFont="1" applyAlignment="1">
      <alignment horizontal="center" vertical="top"/>
    </xf>
    <xf numFmtId="0" fontId="6" fillId="0" borderId="3" xfId="1" applyFont="1" applyBorder="1" applyAlignment="1">
      <alignment horizontal="left" vertical="top"/>
    </xf>
    <xf numFmtId="0" fontId="7" fillId="0" borderId="4" xfId="1" applyFont="1" applyBorder="1" applyAlignment="1">
      <alignment vertical="top"/>
    </xf>
    <xf numFmtId="0" fontId="7" fillId="0" borderId="4" xfId="1" applyFont="1" applyBorder="1" applyAlignment="1">
      <alignment horizontal="left" vertical="top" indent="1"/>
    </xf>
    <xf numFmtId="0" fontId="8" fillId="0" borderId="4" xfId="0" applyFont="1" applyBorder="1" applyAlignment="1">
      <alignment horizontal="left" vertical="top" wrapText="1"/>
    </xf>
    <xf numFmtId="164" fontId="3" fillId="0" borderId="3" xfId="0" applyNumberFormat="1" applyFont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 applyProtection="1">
      <alignment horizontal="left" vertical="top"/>
      <protection locked="0"/>
    </xf>
    <xf numFmtId="0" fontId="2" fillId="0" borderId="9" xfId="2" applyFont="1" applyBorder="1" applyAlignment="1">
      <alignment horizontal="center" vertical="top"/>
    </xf>
    <xf numFmtId="164" fontId="2" fillId="0" borderId="9" xfId="2" applyNumberFormat="1" applyFont="1" applyBorder="1" applyAlignment="1">
      <alignment vertical="top"/>
    </xf>
    <xf numFmtId="164" fontId="2" fillId="0" borderId="10" xfId="2" applyNumberFormat="1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1" fillId="0" borderId="8" xfId="0" applyFont="1" applyBorder="1" applyAlignment="1">
      <alignment horizontal="center" vertical="top"/>
    </xf>
    <xf numFmtId="0" fontId="10" fillId="0" borderId="4" xfId="0" applyFont="1" applyBorder="1"/>
    <xf numFmtId="0" fontId="11" fillId="0" borderId="4" xfId="0" applyFont="1" applyBorder="1"/>
    <xf numFmtId="0" fontId="10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3" fontId="10" fillId="0" borderId="4" xfId="0" applyNumberFormat="1" applyFont="1" applyBorder="1" applyAlignment="1">
      <alignment horizontal="center" vertical="top"/>
    </xf>
    <xf numFmtId="166" fontId="9" fillId="0" borderId="11" xfId="0" applyNumberFormat="1" applyFont="1" applyBorder="1" applyAlignment="1">
      <alignment horizontal="center"/>
    </xf>
    <xf numFmtId="166" fontId="9" fillId="0" borderId="11" xfId="0" applyNumberFormat="1" applyFont="1" applyBorder="1"/>
    <xf numFmtId="166" fontId="9" fillId="0" borderId="12" xfId="0" applyNumberFormat="1" applyFont="1" applyBorder="1"/>
    <xf numFmtId="167" fontId="12" fillId="0" borderId="0" xfId="0" applyNumberFormat="1" applyFont="1"/>
    <xf numFmtId="0" fontId="1" fillId="0" borderId="8" xfId="0" applyFont="1" applyBorder="1" applyAlignment="1">
      <alignment horizontal="center" vertical="center" wrapText="1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wrapText="1" shrinkToFit="1"/>
    </xf>
    <xf numFmtId="0" fontId="10" fillId="0" borderId="4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8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justify" vertical="center" wrapText="1"/>
    </xf>
    <xf numFmtId="0" fontId="14" fillId="0" borderId="4" xfId="0" applyFont="1" applyBorder="1" applyAlignment="1">
      <alignment horizontal="justify" vertical="center" wrapText="1"/>
    </xf>
    <xf numFmtId="0" fontId="14" fillId="0" borderId="4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 applyProtection="1">
      <alignment horizontal="center" vertical="center"/>
      <protection locked="0"/>
    </xf>
    <xf numFmtId="3" fontId="3" fillId="0" borderId="3" xfId="0" applyNumberFormat="1" applyFont="1" applyBorder="1" applyAlignment="1" applyProtection="1">
      <alignment horizontal="center" vertical="top"/>
      <protection locked="0"/>
    </xf>
    <xf numFmtId="164" fontId="1" fillId="0" borderId="4" xfId="0" applyNumberFormat="1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0" fontId="2" fillId="0" borderId="13" xfId="2" applyFont="1" applyBorder="1" applyAlignment="1">
      <alignment vertical="top" wrapText="1"/>
    </xf>
    <xf numFmtId="0" fontId="2" fillId="0" borderId="14" xfId="0" applyFont="1" applyBorder="1" applyAlignment="1">
      <alignment horizontal="left" vertical="top"/>
    </xf>
    <xf numFmtId="0" fontId="2" fillId="0" borderId="15" xfId="2" applyFont="1" applyBorder="1" applyAlignment="1">
      <alignment horizontal="left" vertical="top"/>
    </xf>
    <xf numFmtId="0" fontId="1" fillId="0" borderId="3" xfId="1" applyFont="1" applyBorder="1" applyAlignment="1">
      <alignment horizontal="center" vertical="top"/>
    </xf>
    <xf numFmtId="164" fontId="1" fillId="0" borderId="3" xfId="0" applyNumberFormat="1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3" fontId="1" fillId="0" borderId="3" xfId="0" applyNumberFormat="1" applyFont="1" applyBorder="1" applyAlignment="1" applyProtection="1">
      <alignment horizontal="center" vertical="top"/>
      <protection locked="0"/>
    </xf>
    <xf numFmtId="0" fontId="15" fillId="0" borderId="4" xfId="0" applyFont="1" applyBorder="1" applyAlignment="1">
      <alignment horizontal="left" wrapText="1"/>
    </xf>
    <xf numFmtId="164" fontId="3" fillId="0" borderId="4" xfId="0" applyNumberFormat="1" applyFont="1" applyBorder="1" applyAlignment="1" applyProtection="1">
      <alignment horizontal="right" vertical="center"/>
      <protection locked="0"/>
    </xf>
    <xf numFmtId="164" fontId="3" fillId="0" borderId="0" xfId="0" applyNumberFormat="1" applyFont="1" applyAlignment="1" applyProtection="1">
      <alignment horizontal="center" vertical="top"/>
      <protection locked="0"/>
    </xf>
    <xf numFmtId="166" fontId="9" fillId="0" borderId="11" xfId="0" applyNumberFormat="1" applyFont="1" applyBorder="1" applyAlignment="1">
      <alignment horizontal="right"/>
    </xf>
    <xf numFmtId="4" fontId="1" fillId="0" borderId="0" xfId="0" applyNumberFormat="1" applyFont="1" applyAlignment="1">
      <alignment vertical="center"/>
    </xf>
    <xf numFmtId="0" fontId="1" fillId="0" borderId="3" xfId="0" applyFont="1" applyBorder="1" applyAlignment="1">
      <alignment horizontal="center" vertical="top"/>
    </xf>
    <xf numFmtId="4" fontId="1" fillId="0" borderId="4" xfId="0" applyNumberFormat="1" applyFont="1" applyBorder="1" applyAlignment="1">
      <alignment vertical="center"/>
    </xf>
    <xf numFmtId="3" fontId="10" fillId="0" borderId="3" xfId="0" applyNumberFormat="1" applyFont="1" applyBorder="1" applyAlignment="1">
      <alignment horizontal="center" vertical="top"/>
    </xf>
    <xf numFmtId="0" fontId="0" fillId="0" borderId="19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0" xfId="0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20" xfId="0" applyFont="1" applyBorder="1" applyAlignment="1">
      <alignment horizontal="left"/>
    </xf>
  </cellXfs>
  <cellStyles count="3">
    <cellStyle name="Normal" xfId="0" builtinId="0"/>
    <cellStyle name="Normal 2 2" xfId="2" xr:uid="{5D19FA21-7112-496D-A2B6-EE638948710C}"/>
    <cellStyle name="Normal_Sheet1 2 2 2" xfId="1" xr:uid="{556F90E5-14A8-4529-8441-F1FD00CBB0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4B032-2432-4AD1-9BCC-6B5155D620ED}">
  <sheetPr transitionEvaluation="1">
    <tabColor rgb="FF00B050"/>
  </sheetPr>
  <dimension ref="A1:Q127"/>
  <sheetViews>
    <sheetView tabSelected="1" view="pageBreakPreview" zoomScale="110" zoomScaleNormal="110" zoomScaleSheetLayoutView="110" zoomScalePageLayoutView="110" workbookViewId="0">
      <selection activeCell="E6" sqref="E6"/>
    </sheetView>
  </sheetViews>
  <sheetFormatPr defaultColWidth="8.6640625" defaultRowHeight="12.75" customHeight="1"/>
  <cols>
    <col min="1" max="1" width="6.109375" style="42" customWidth="1"/>
    <col min="2" max="2" width="7.5546875" style="42" customWidth="1"/>
    <col min="3" max="3" width="43.109375" style="2" customWidth="1"/>
    <col min="4" max="4" width="5.77734375" style="4" bestFit="1" customWidth="1"/>
    <col min="5" max="5" width="7.6640625" style="4" customWidth="1"/>
    <col min="6" max="6" width="10.33203125" style="5" customWidth="1"/>
    <col min="7" max="7" width="12.88671875" style="6" customWidth="1"/>
    <col min="8" max="8" width="0.33203125" style="8" customWidth="1"/>
    <col min="9" max="10" width="8.6640625" style="8"/>
    <col min="11" max="11" width="9.6640625" style="8" customWidth="1"/>
    <col min="12" max="13" width="8.6640625" style="8"/>
    <col min="14" max="14" width="9.6640625" style="8" customWidth="1"/>
    <col min="15" max="16384" width="8.6640625" style="8"/>
  </cols>
  <sheetData>
    <row r="1" spans="1:17" ht="12.75" customHeight="1">
      <c r="A1" s="1" t="s">
        <v>0</v>
      </c>
      <c r="B1" s="1"/>
      <c r="D1" s="3"/>
      <c r="H1" s="7"/>
    </row>
    <row r="2" spans="1:17" ht="12.75" customHeigh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1" t="s">
        <v>7</v>
      </c>
      <c r="H2" s="12"/>
    </row>
    <row r="3" spans="1:17" ht="12.75" customHeight="1">
      <c r="A3" s="13" t="s">
        <v>8</v>
      </c>
      <c r="B3" s="13" t="s">
        <v>9</v>
      </c>
      <c r="C3" s="13"/>
      <c r="D3" s="13"/>
      <c r="E3" s="13"/>
      <c r="F3" s="14"/>
      <c r="G3" s="15"/>
      <c r="H3" s="16"/>
      <c r="K3"/>
      <c r="L3"/>
      <c r="M3"/>
      <c r="N3"/>
      <c r="O3"/>
      <c r="P3"/>
      <c r="Q3"/>
    </row>
    <row r="4" spans="1:17" ht="12.6">
      <c r="A4" s="17"/>
      <c r="B4" s="18"/>
      <c r="C4" s="19"/>
      <c r="D4" s="20"/>
      <c r="E4" s="20"/>
      <c r="F4" s="21"/>
      <c r="G4" s="22"/>
      <c r="H4" s="16"/>
      <c r="K4"/>
      <c r="L4"/>
      <c r="M4"/>
      <c r="N4"/>
      <c r="O4"/>
      <c r="P4"/>
      <c r="Q4"/>
    </row>
    <row r="5" spans="1:17" ht="12.6">
      <c r="A5" s="23">
        <v>13</v>
      </c>
      <c r="B5" s="24"/>
      <c r="C5" s="46" t="s">
        <v>10</v>
      </c>
      <c r="D5" s="25"/>
      <c r="E5" s="14"/>
      <c r="F5" s="26"/>
      <c r="G5" s="27"/>
      <c r="H5" s="16"/>
      <c r="K5"/>
      <c r="L5"/>
      <c r="M5"/>
      <c r="N5"/>
      <c r="O5"/>
      <c r="P5"/>
      <c r="Q5"/>
    </row>
    <row r="6" spans="1:17" ht="12.6">
      <c r="A6" s="23"/>
      <c r="B6" s="24"/>
      <c r="C6" s="47"/>
      <c r="D6" s="25"/>
      <c r="E6" s="14"/>
      <c r="F6" s="26"/>
      <c r="G6" s="27"/>
      <c r="H6" s="16"/>
      <c r="K6"/>
      <c r="L6"/>
      <c r="M6"/>
      <c r="N6"/>
      <c r="O6"/>
      <c r="P6"/>
      <c r="Q6"/>
    </row>
    <row r="7" spans="1:17" ht="12.6">
      <c r="A7" s="23"/>
      <c r="B7" s="24"/>
      <c r="C7" s="46" t="s">
        <v>11</v>
      </c>
      <c r="D7" s="25"/>
      <c r="E7" s="14"/>
      <c r="F7" s="26"/>
      <c r="G7" s="27"/>
      <c r="H7" s="16"/>
      <c r="K7"/>
      <c r="L7"/>
      <c r="M7"/>
      <c r="N7"/>
      <c r="O7"/>
      <c r="P7"/>
      <c r="Q7"/>
    </row>
    <row r="8" spans="1:17" ht="12.6">
      <c r="A8" s="23">
        <v>13.1</v>
      </c>
      <c r="B8" s="24"/>
      <c r="C8" s="31" t="s">
        <v>12</v>
      </c>
      <c r="D8" s="48" t="s">
        <v>13</v>
      </c>
      <c r="E8" s="53">
        <v>1</v>
      </c>
      <c r="F8" s="26"/>
      <c r="G8" s="27"/>
      <c r="H8" s="16"/>
      <c r="K8"/>
      <c r="L8"/>
      <c r="M8"/>
      <c r="N8"/>
      <c r="O8"/>
      <c r="P8"/>
      <c r="Q8"/>
    </row>
    <row r="9" spans="1:17" ht="12.6">
      <c r="A9" s="23"/>
      <c r="B9" s="24"/>
      <c r="C9" s="31"/>
      <c r="D9" s="48"/>
      <c r="E9" s="90"/>
      <c r="F9" s="26"/>
      <c r="G9" s="27"/>
      <c r="H9" s="16"/>
      <c r="K9"/>
      <c r="L9"/>
      <c r="M9"/>
      <c r="N9"/>
      <c r="O9"/>
      <c r="P9"/>
      <c r="Q9"/>
    </row>
    <row r="10" spans="1:17" ht="24">
      <c r="A10" s="23"/>
      <c r="B10" s="24"/>
      <c r="C10" s="31" t="s">
        <v>14</v>
      </c>
      <c r="D10" s="48" t="s">
        <v>13</v>
      </c>
      <c r="E10" s="53">
        <v>1</v>
      </c>
      <c r="F10" s="26"/>
      <c r="G10" s="27"/>
      <c r="H10" s="16"/>
      <c r="K10"/>
      <c r="L10"/>
      <c r="M10"/>
      <c r="N10"/>
      <c r="O10"/>
      <c r="P10"/>
      <c r="Q10"/>
    </row>
    <row r="11" spans="1:17" ht="12.6">
      <c r="A11" s="23"/>
      <c r="B11" s="24"/>
      <c r="C11" s="47"/>
      <c r="D11" s="48"/>
      <c r="E11" s="14"/>
      <c r="F11" s="26"/>
      <c r="G11" s="27"/>
      <c r="H11" s="16"/>
      <c r="K11"/>
      <c r="L11"/>
      <c r="M11"/>
      <c r="N11"/>
      <c r="O11"/>
      <c r="P11"/>
      <c r="Q11"/>
    </row>
    <row r="12" spans="1:17" ht="24">
      <c r="A12" s="23"/>
      <c r="B12" s="24"/>
      <c r="C12" s="52" t="s">
        <v>15</v>
      </c>
      <c r="D12" s="48" t="s">
        <v>13</v>
      </c>
      <c r="E12" s="53">
        <v>1</v>
      </c>
      <c r="F12" s="26"/>
      <c r="G12" s="27"/>
      <c r="H12" s="16"/>
      <c r="K12"/>
      <c r="L12"/>
      <c r="M12"/>
      <c r="N12"/>
      <c r="O12"/>
      <c r="P12"/>
      <c r="Q12"/>
    </row>
    <row r="13" spans="1:17" ht="12.6">
      <c r="A13" s="23"/>
      <c r="B13" s="24"/>
      <c r="C13" s="50"/>
      <c r="D13" s="49"/>
      <c r="E13" s="51"/>
      <c r="F13" s="26"/>
      <c r="G13" s="27"/>
      <c r="H13" s="16"/>
      <c r="K13"/>
      <c r="L13"/>
      <c r="M13"/>
      <c r="N13"/>
      <c r="O13"/>
      <c r="P13"/>
      <c r="Q13"/>
    </row>
    <row r="14" spans="1:17" ht="12.6">
      <c r="A14" s="23"/>
      <c r="B14" s="24"/>
      <c r="C14" s="46" t="s">
        <v>16</v>
      </c>
      <c r="D14" s="48"/>
      <c r="E14" s="14"/>
      <c r="F14" s="26"/>
      <c r="G14" s="27"/>
      <c r="H14" s="16"/>
      <c r="K14"/>
      <c r="L14"/>
      <c r="M14"/>
      <c r="N14"/>
      <c r="O14"/>
      <c r="P14"/>
      <c r="Q14"/>
    </row>
    <row r="15" spans="1:17" ht="12.6">
      <c r="A15" s="23">
        <v>13.2</v>
      </c>
      <c r="B15" s="24"/>
      <c r="C15" s="47" t="s">
        <v>17</v>
      </c>
      <c r="D15" s="48" t="s">
        <v>18</v>
      </c>
      <c r="E15" s="14">
        <v>6</v>
      </c>
      <c r="F15" s="26"/>
      <c r="G15" s="27"/>
      <c r="H15" s="16"/>
      <c r="K15"/>
      <c r="L15"/>
      <c r="M15"/>
      <c r="N15"/>
      <c r="O15"/>
      <c r="P15"/>
      <c r="Q15"/>
    </row>
    <row r="16" spans="1:17" ht="12.6">
      <c r="A16" s="23"/>
      <c r="B16" s="24"/>
      <c r="C16" s="47"/>
      <c r="D16" s="48"/>
      <c r="E16" s="85"/>
      <c r="F16" s="26"/>
      <c r="G16" s="27"/>
      <c r="H16" s="16"/>
      <c r="K16"/>
      <c r="L16"/>
      <c r="M16"/>
      <c r="N16"/>
      <c r="O16"/>
      <c r="P16"/>
      <c r="Q16"/>
    </row>
    <row r="17" spans="1:17" ht="12.6">
      <c r="A17" s="23"/>
      <c r="B17" s="35"/>
      <c r="C17" s="30" t="s">
        <v>19</v>
      </c>
      <c r="D17" s="29"/>
      <c r="E17" s="29"/>
      <c r="F17" s="27"/>
      <c r="G17" s="27"/>
      <c r="H17" s="16"/>
      <c r="K17"/>
      <c r="L17"/>
      <c r="M17"/>
      <c r="N17"/>
      <c r="O17"/>
      <c r="P17"/>
      <c r="Q17"/>
    </row>
    <row r="18" spans="1:17" ht="29.1">
      <c r="A18" s="23"/>
      <c r="B18" s="35"/>
      <c r="C18" s="83" t="s">
        <v>20</v>
      </c>
      <c r="D18" s="58" t="s">
        <v>21</v>
      </c>
      <c r="E18" s="59">
        <v>1</v>
      </c>
      <c r="F18" s="71"/>
      <c r="G18" s="84"/>
      <c r="H18" s="16"/>
      <c r="K18"/>
      <c r="L18"/>
      <c r="M18"/>
      <c r="N18"/>
      <c r="O18"/>
      <c r="P18"/>
      <c r="Q18"/>
    </row>
    <row r="19" spans="1:17" ht="12.6">
      <c r="A19" s="23"/>
      <c r="B19" s="24"/>
      <c r="C19" s="47"/>
      <c r="D19" s="25"/>
      <c r="E19" s="14"/>
      <c r="F19" s="26"/>
      <c r="G19" s="27"/>
      <c r="H19" s="16"/>
      <c r="K19"/>
      <c r="L19"/>
      <c r="M19"/>
      <c r="N19"/>
      <c r="O19"/>
      <c r="P19"/>
      <c r="Q19"/>
    </row>
    <row r="20" spans="1:17" ht="12.6">
      <c r="A20" s="67" t="s">
        <v>22</v>
      </c>
      <c r="B20" s="24"/>
      <c r="C20" s="61" t="s">
        <v>23</v>
      </c>
      <c r="D20" s="48"/>
      <c r="E20" s="14"/>
      <c r="F20" s="26"/>
      <c r="G20" s="27"/>
      <c r="H20" s="16"/>
      <c r="K20"/>
      <c r="L20"/>
      <c r="M20"/>
      <c r="N20"/>
      <c r="O20"/>
      <c r="P20"/>
      <c r="Q20"/>
    </row>
    <row r="21" spans="1:17" ht="12.6">
      <c r="A21" s="23"/>
      <c r="B21" s="24"/>
      <c r="C21" s="52"/>
      <c r="D21" s="48"/>
      <c r="E21" s="14"/>
      <c r="F21" s="26"/>
      <c r="G21" s="27"/>
      <c r="H21" s="16"/>
      <c r="K21"/>
      <c r="L21"/>
      <c r="M21"/>
      <c r="N21"/>
      <c r="O21"/>
      <c r="P21"/>
      <c r="Q21"/>
    </row>
    <row r="22" spans="1:17" ht="34.5">
      <c r="A22" s="60" t="s">
        <v>24</v>
      </c>
      <c r="B22" s="24"/>
      <c r="C22" s="62" t="s">
        <v>25</v>
      </c>
      <c r="D22" s="58" t="s">
        <v>21</v>
      </c>
      <c r="E22" s="59">
        <v>1</v>
      </c>
      <c r="F22" s="71"/>
      <c r="G22" s="72"/>
      <c r="H22" s="16"/>
      <c r="K22"/>
      <c r="L22"/>
      <c r="M22"/>
      <c r="N22"/>
      <c r="O22"/>
      <c r="P22"/>
      <c r="Q22"/>
    </row>
    <row r="23" spans="1:17" ht="12.6">
      <c r="A23" s="60"/>
      <c r="B23" s="24"/>
      <c r="C23" s="62"/>
      <c r="D23" s="58"/>
      <c r="E23" s="59"/>
      <c r="F23" s="71"/>
      <c r="G23" s="72"/>
      <c r="H23" s="16"/>
      <c r="K23"/>
      <c r="L23"/>
      <c r="M23"/>
      <c r="N23"/>
      <c r="O23"/>
      <c r="P23"/>
      <c r="Q23"/>
    </row>
    <row r="24" spans="1:17" ht="23.1">
      <c r="A24" s="60" t="s">
        <v>26</v>
      </c>
      <c r="B24" s="24"/>
      <c r="C24" s="62" t="s">
        <v>27</v>
      </c>
      <c r="D24" s="58" t="s">
        <v>21</v>
      </c>
      <c r="E24" s="59">
        <v>1</v>
      </c>
      <c r="F24" s="71"/>
      <c r="G24" s="72"/>
      <c r="H24" s="16"/>
      <c r="K24"/>
      <c r="L24"/>
      <c r="M24"/>
      <c r="N24"/>
      <c r="O24"/>
      <c r="P24"/>
      <c r="Q24"/>
    </row>
    <row r="25" spans="1:17" ht="12.6">
      <c r="A25" s="60"/>
      <c r="B25" s="24"/>
      <c r="C25" s="62"/>
      <c r="D25" s="58"/>
      <c r="E25" s="59"/>
      <c r="F25" s="71"/>
      <c r="G25" s="72"/>
      <c r="H25" s="16"/>
      <c r="K25"/>
      <c r="L25"/>
      <c r="M25"/>
      <c r="N25"/>
      <c r="O25"/>
      <c r="P25"/>
      <c r="Q25"/>
    </row>
    <row r="26" spans="1:17" ht="24">
      <c r="A26" s="60" t="s">
        <v>28</v>
      </c>
      <c r="B26" s="24"/>
      <c r="C26" s="62" t="s">
        <v>29</v>
      </c>
      <c r="D26" s="58" t="s">
        <v>18</v>
      </c>
      <c r="E26" s="59">
        <v>6</v>
      </c>
      <c r="F26" s="71"/>
      <c r="G26" s="72"/>
      <c r="H26" s="16"/>
      <c r="K26"/>
      <c r="L26"/>
      <c r="M26"/>
      <c r="N26"/>
      <c r="O26"/>
      <c r="P26"/>
      <c r="Q26"/>
    </row>
    <row r="27" spans="1:17" ht="12.6">
      <c r="A27" s="60"/>
      <c r="B27" s="24"/>
      <c r="C27" s="62"/>
      <c r="D27" s="58"/>
      <c r="E27" s="59"/>
      <c r="F27" s="71"/>
      <c r="G27" s="72"/>
      <c r="H27" s="16"/>
      <c r="K27"/>
      <c r="L27"/>
      <c r="M27"/>
      <c r="N27"/>
      <c r="O27"/>
      <c r="P27"/>
      <c r="Q27"/>
    </row>
    <row r="28" spans="1:17" ht="45.95">
      <c r="A28" s="60" t="s">
        <v>30</v>
      </c>
      <c r="B28" s="24"/>
      <c r="C28" s="63" t="s">
        <v>31</v>
      </c>
      <c r="D28" s="58" t="s">
        <v>18</v>
      </c>
      <c r="E28" s="59">
        <v>6</v>
      </c>
      <c r="F28" s="71"/>
      <c r="G28" s="72"/>
      <c r="H28" s="16"/>
      <c r="K28"/>
      <c r="L28"/>
      <c r="M28"/>
      <c r="N28"/>
      <c r="O28"/>
      <c r="P28"/>
      <c r="Q28"/>
    </row>
    <row r="29" spans="1:17" ht="12.6">
      <c r="A29" s="60"/>
      <c r="B29" s="24"/>
      <c r="C29" s="63"/>
      <c r="D29" s="58"/>
      <c r="E29" s="59"/>
      <c r="F29" s="71"/>
      <c r="G29" s="72"/>
      <c r="H29" s="16"/>
      <c r="K29"/>
      <c r="L29"/>
      <c r="M29"/>
      <c r="N29"/>
      <c r="O29"/>
      <c r="P29"/>
      <c r="Q29"/>
    </row>
    <row r="30" spans="1:17" ht="12.6">
      <c r="A30" s="60"/>
      <c r="B30" s="24"/>
      <c r="C30" s="64"/>
      <c r="D30" s="58"/>
      <c r="E30" s="59"/>
      <c r="F30" s="71"/>
      <c r="G30" s="72"/>
      <c r="H30" s="16"/>
      <c r="K30"/>
      <c r="L30"/>
      <c r="M30"/>
      <c r="N30"/>
      <c r="O30"/>
      <c r="P30"/>
      <c r="Q30"/>
    </row>
    <row r="31" spans="1:17" ht="23.1">
      <c r="A31" s="60" t="s">
        <v>32</v>
      </c>
      <c r="B31" s="24"/>
      <c r="C31" s="65" t="s">
        <v>33</v>
      </c>
      <c r="D31" s="58" t="s">
        <v>21</v>
      </c>
      <c r="E31" s="59">
        <v>1</v>
      </c>
      <c r="F31" s="71"/>
      <c r="G31" s="72"/>
      <c r="H31" s="16"/>
      <c r="K31"/>
      <c r="L31"/>
      <c r="M31"/>
      <c r="N31"/>
      <c r="O31"/>
      <c r="P31"/>
      <c r="Q31"/>
    </row>
    <row r="32" spans="1:17" ht="12.6">
      <c r="A32" s="60"/>
      <c r="B32" s="24"/>
      <c r="C32" s="65"/>
      <c r="D32" s="58"/>
      <c r="E32" s="59"/>
      <c r="F32" s="71"/>
      <c r="G32" s="72"/>
      <c r="H32" s="16"/>
      <c r="K32"/>
      <c r="L32"/>
      <c r="M32"/>
      <c r="N32"/>
      <c r="O32"/>
      <c r="P32"/>
      <c r="Q32"/>
    </row>
    <row r="33" spans="1:17" ht="34.5">
      <c r="A33" s="60" t="s">
        <v>34</v>
      </c>
      <c r="B33" s="24"/>
      <c r="C33" s="66" t="s">
        <v>35</v>
      </c>
      <c r="D33" s="58"/>
      <c r="E33" s="59"/>
      <c r="F33" s="71"/>
      <c r="G33" s="72"/>
      <c r="H33" s="16"/>
      <c r="K33"/>
      <c r="L33"/>
      <c r="M33"/>
      <c r="N33"/>
      <c r="O33"/>
      <c r="P33"/>
      <c r="Q33"/>
    </row>
    <row r="34" spans="1:17" ht="12.6">
      <c r="A34" s="60"/>
      <c r="B34" s="24"/>
      <c r="C34" s="66"/>
      <c r="D34" s="58"/>
      <c r="E34" s="59"/>
      <c r="F34" s="71"/>
      <c r="G34" s="72"/>
      <c r="H34" s="16"/>
      <c r="K34"/>
      <c r="L34"/>
      <c r="M34"/>
      <c r="N34"/>
      <c r="O34"/>
      <c r="P34"/>
      <c r="Q34"/>
    </row>
    <row r="35" spans="1:17" ht="12.6">
      <c r="A35" s="60"/>
      <c r="B35" s="24"/>
      <c r="C35" s="63" t="s">
        <v>36</v>
      </c>
      <c r="D35" s="58" t="s">
        <v>21</v>
      </c>
      <c r="E35" s="59">
        <v>1</v>
      </c>
      <c r="F35" s="71"/>
      <c r="G35" s="72"/>
      <c r="H35" s="16"/>
      <c r="K35"/>
      <c r="L35"/>
      <c r="M35"/>
      <c r="N35"/>
      <c r="O35"/>
      <c r="P35"/>
      <c r="Q35"/>
    </row>
    <row r="36" spans="1:17" ht="12.6">
      <c r="A36" s="60"/>
      <c r="B36" s="24"/>
      <c r="C36" s="63"/>
      <c r="D36" s="58"/>
      <c r="E36" s="59"/>
      <c r="F36" s="71"/>
      <c r="G36" s="72"/>
      <c r="H36" s="16"/>
      <c r="K36"/>
      <c r="L36"/>
      <c r="M36"/>
      <c r="N36"/>
      <c r="O36"/>
      <c r="P36"/>
      <c r="Q36"/>
    </row>
    <row r="37" spans="1:17" ht="12.6">
      <c r="A37" s="60"/>
      <c r="B37" s="24"/>
      <c r="C37" s="63" t="s">
        <v>37</v>
      </c>
      <c r="D37" s="58" t="s">
        <v>21</v>
      </c>
      <c r="E37" s="59">
        <v>1</v>
      </c>
      <c r="F37" s="71"/>
      <c r="G37" s="72"/>
      <c r="H37" s="16"/>
      <c r="K37"/>
      <c r="L37"/>
      <c r="M37"/>
      <c r="N37"/>
      <c r="O37"/>
      <c r="P37"/>
      <c r="Q37"/>
    </row>
    <row r="38" spans="1:17" ht="12.6">
      <c r="A38" s="60"/>
      <c r="B38" s="24"/>
      <c r="C38" s="63"/>
      <c r="D38" s="58"/>
      <c r="E38" s="59"/>
      <c r="F38" s="71"/>
      <c r="G38" s="72"/>
      <c r="H38" s="16"/>
      <c r="K38"/>
      <c r="L38"/>
      <c r="M38"/>
      <c r="N38"/>
      <c r="O38"/>
      <c r="P38"/>
      <c r="Q38"/>
    </row>
    <row r="39" spans="1:17" ht="12.6">
      <c r="A39" s="60"/>
      <c r="B39" s="24"/>
      <c r="C39" s="63" t="s">
        <v>38</v>
      </c>
      <c r="D39" s="58" t="s">
        <v>21</v>
      </c>
      <c r="E39" s="59">
        <v>1</v>
      </c>
      <c r="F39" s="71"/>
      <c r="G39" s="72"/>
      <c r="H39" s="16"/>
      <c r="K39"/>
      <c r="L39"/>
      <c r="M39"/>
      <c r="N39"/>
      <c r="O39"/>
      <c r="P39"/>
      <c r="Q39"/>
    </row>
    <row r="40" spans="1:17" ht="12.6">
      <c r="A40" s="60"/>
      <c r="B40" s="24"/>
      <c r="C40" s="63"/>
      <c r="D40" s="58"/>
      <c r="E40" s="59"/>
      <c r="F40" s="71"/>
      <c r="G40" s="72"/>
      <c r="H40" s="16"/>
      <c r="K40"/>
      <c r="L40"/>
      <c r="M40"/>
      <c r="N40"/>
      <c r="O40"/>
      <c r="P40"/>
      <c r="Q40"/>
    </row>
    <row r="41" spans="1:17" ht="12.6">
      <c r="A41" s="60"/>
      <c r="B41" s="24"/>
      <c r="C41" s="63" t="s">
        <v>39</v>
      </c>
      <c r="D41" s="58" t="s">
        <v>21</v>
      </c>
      <c r="E41" s="59">
        <v>1</v>
      </c>
      <c r="F41" s="71"/>
      <c r="G41" s="72"/>
      <c r="H41" s="16"/>
      <c r="K41"/>
      <c r="L41"/>
      <c r="M41"/>
      <c r="N41"/>
      <c r="O41"/>
      <c r="P41"/>
      <c r="Q41"/>
    </row>
    <row r="42" spans="1:17" ht="12.6">
      <c r="A42" s="60"/>
      <c r="B42" s="24"/>
      <c r="C42" s="63"/>
      <c r="D42" s="58"/>
      <c r="E42" s="59"/>
      <c r="F42" s="71"/>
      <c r="G42" s="72"/>
      <c r="H42" s="16"/>
      <c r="K42"/>
      <c r="L42"/>
      <c r="M42"/>
      <c r="N42"/>
      <c r="O42"/>
      <c r="P42"/>
      <c r="Q42"/>
    </row>
    <row r="43" spans="1:17" ht="12.6">
      <c r="A43" s="60"/>
      <c r="B43" s="24"/>
      <c r="C43" s="63" t="s">
        <v>40</v>
      </c>
      <c r="D43" s="58" t="s">
        <v>21</v>
      </c>
      <c r="E43" s="59">
        <v>1</v>
      </c>
      <c r="F43" s="71"/>
      <c r="G43" s="72"/>
      <c r="H43" s="16"/>
      <c r="K43"/>
      <c r="L43"/>
      <c r="M43"/>
      <c r="N43"/>
      <c r="O43"/>
      <c r="P43"/>
      <c r="Q43"/>
    </row>
    <row r="44" spans="1:17" ht="12.6">
      <c r="A44" s="60"/>
      <c r="B44" s="24"/>
      <c r="C44" s="63"/>
      <c r="D44" s="58"/>
      <c r="E44" s="59"/>
      <c r="F44" s="71"/>
      <c r="G44" s="72"/>
      <c r="H44" s="16"/>
      <c r="K44"/>
      <c r="L44"/>
      <c r="M44"/>
      <c r="N44"/>
      <c r="O44"/>
      <c r="P44"/>
      <c r="Q44"/>
    </row>
    <row r="45" spans="1:17" ht="12.6">
      <c r="A45" s="60"/>
      <c r="B45" s="24"/>
      <c r="C45" s="63" t="s">
        <v>41</v>
      </c>
      <c r="D45" s="58" t="s">
        <v>21</v>
      </c>
      <c r="E45" s="59">
        <v>1</v>
      </c>
      <c r="F45" s="71"/>
      <c r="G45" s="72"/>
      <c r="H45" s="16"/>
      <c r="K45"/>
      <c r="L45"/>
      <c r="M45"/>
      <c r="N45"/>
      <c r="O45"/>
      <c r="P45"/>
      <c r="Q45"/>
    </row>
    <row r="46" spans="1:17" ht="12.6">
      <c r="A46" s="60"/>
      <c r="B46" s="24"/>
      <c r="C46" s="63"/>
      <c r="D46" s="58"/>
      <c r="E46" s="59"/>
      <c r="F46" s="71"/>
      <c r="G46" s="72"/>
      <c r="H46" s="16"/>
      <c r="K46"/>
      <c r="L46"/>
      <c r="M46"/>
      <c r="N46"/>
      <c r="O46"/>
      <c r="P46"/>
      <c r="Q46"/>
    </row>
    <row r="47" spans="1:17" ht="12.6">
      <c r="A47" s="60"/>
      <c r="B47" s="24"/>
      <c r="C47" s="63" t="s">
        <v>42</v>
      </c>
      <c r="D47" s="58" t="s">
        <v>21</v>
      </c>
      <c r="E47" s="59">
        <v>1</v>
      </c>
      <c r="F47" s="71"/>
      <c r="G47" s="72"/>
      <c r="H47" s="16"/>
      <c r="K47"/>
      <c r="L47"/>
      <c r="M47"/>
      <c r="N47"/>
      <c r="O47"/>
      <c r="P47"/>
      <c r="Q47"/>
    </row>
    <row r="48" spans="1:17" ht="12.6">
      <c r="A48" s="60"/>
      <c r="B48" s="24"/>
      <c r="C48" s="63"/>
      <c r="D48" s="58"/>
      <c r="E48" s="59"/>
      <c r="F48" s="71"/>
      <c r="G48" s="72"/>
      <c r="H48" s="16"/>
      <c r="K48"/>
      <c r="L48"/>
      <c r="M48"/>
      <c r="N48"/>
      <c r="O48"/>
      <c r="P48"/>
      <c r="Q48"/>
    </row>
    <row r="49" spans="1:17" ht="12.6">
      <c r="A49" s="60"/>
      <c r="B49" s="24"/>
      <c r="C49" s="63" t="s">
        <v>43</v>
      </c>
      <c r="D49" s="58" t="s">
        <v>21</v>
      </c>
      <c r="E49" s="59">
        <v>1</v>
      </c>
      <c r="F49" s="71"/>
      <c r="G49" s="72"/>
      <c r="H49" s="16"/>
      <c r="K49"/>
      <c r="L49"/>
      <c r="M49"/>
      <c r="N49"/>
      <c r="O49"/>
      <c r="P49"/>
      <c r="Q49"/>
    </row>
    <row r="50" spans="1:17" ht="12.6">
      <c r="A50" s="60"/>
      <c r="B50" s="24"/>
      <c r="C50" s="63"/>
      <c r="D50" s="58"/>
      <c r="E50" s="59"/>
      <c r="F50" s="71"/>
      <c r="G50" s="72"/>
      <c r="H50" s="16"/>
      <c r="K50"/>
      <c r="L50"/>
      <c r="M50"/>
      <c r="N50"/>
      <c r="O50"/>
      <c r="P50"/>
      <c r="Q50"/>
    </row>
    <row r="51" spans="1:17" ht="12.6">
      <c r="A51" s="60"/>
      <c r="B51" s="24"/>
      <c r="C51" s="63" t="s">
        <v>44</v>
      </c>
      <c r="D51" s="58" t="s">
        <v>21</v>
      </c>
      <c r="E51" s="59">
        <v>1</v>
      </c>
      <c r="F51" s="71"/>
      <c r="G51" s="72"/>
      <c r="H51" s="16"/>
      <c r="K51"/>
      <c r="L51"/>
      <c r="M51"/>
      <c r="N51"/>
      <c r="O51"/>
      <c r="P51"/>
      <c r="Q51"/>
    </row>
    <row r="52" spans="1:17" ht="12.6">
      <c r="A52" s="60"/>
      <c r="B52" s="24"/>
      <c r="C52" s="63"/>
      <c r="D52" s="58"/>
      <c r="E52" s="59"/>
      <c r="F52" s="71"/>
      <c r="G52" s="72"/>
      <c r="H52" s="16"/>
      <c r="K52"/>
      <c r="L52"/>
      <c r="M52"/>
      <c r="N52"/>
      <c r="O52"/>
      <c r="P52"/>
      <c r="Q52"/>
    </row>
    <row r="53" spans="1:17" ht="12.6">
      <c r="A53" s="60"/>
      <c r="B53" s="24"/>
      <c r="C53" s="63" t="s">
        <v>45</v>
      </c>
      <c r="D53" s="58" t="s">
        <v>21</v>
      </c>
      <c r="E53" s="59">
        <v>1</v>
      </c>
      <c r="F53" s="71"/>
      <c r="G53" s="72"/>
      <c r="H53" s="16"/>
      <c r="K53"/>
      <c r="L53"/>
      <c r="M53"/>
      <c r="N53"/>
      <c r="O53"/>
      <c r="P53"/>
      <c r="Q53"/>
    </row>
    <row r="54" spans="1:17" ht="12.6">
      <c r="A54" s="60"/>
      <c r="B54" s="24"/>
      <c r="C54" s="63"/>
      <c r="D54" s="58"/>
      <c r="E54" s="59"/>
      <c r="F54" s="71"/>
      <c r="G54" s="72"/>
      <c r="H54" s="16"/>
      <c r="K54"/>
      <c r="L54"/>
      <c r="M54"/>
      <c r="N54"/>
      <c r="O54"/>
      <c r="P54"/>
      <c r="Q54"/>
    </row>
    <row r="55" spans="1:17" ht="12.6">
      <c r="A55" s="60"/>
      <c r="B55" s="24"/>
      <c r="C55" s="63" t="s">
        <v>46</v>
      </c>
      <c r="D55" s="58" t="s">
        <v>21</v>
      </c>
      <c r="E55" s="59">
        <v>1</v>
      </c>
      <c r="F55" s="71"/>
      <c r="G55" s="72"/>
      <c r="H55" s="16"/>
      <c r="K55"/>
      <c r="L55"/>
      <c r="M55"/>
      <c r="N55"/>
      <c r="O55"/>
      <c r="P55"/>
      <c r="Q55"/>
    </row>
    <row r="56" spans="1:17" ht="12.6">
      <c r="A56" s="60"/>
      <c r="B56" s="24"/>
      <c r="C56" s="63"/>
      <c r="D56" s="58"/>
      <c r="E56" s="59"/>
      <c r="F56" s="71"/>
      <c r="G56" s="72"/>
      <c r="H56" s="16"/>
      <c r="K56"/>
      <c r="L56"/>
      <c r="M56"/>
      <c r="N56"/>
      <c r="O56"/>
      <c r="P56"/>
      <c r="Q56"/>
    </row>
    <row r="57" spans="1:17" ht="23.1">
      <c r="A57" s="23"/>
      <c r="B57" s="24"/>
      <c r="C57" s="62" t="s">
        <v>47</v>
      </c>
      <c r="D57" s="58" t="s">
        <v>21</v>
      </c>
      <c r="E57" s="59">
        <v>1</v>
      </c>
      <c r="F57" s="71"/>
      <c r="G57" s="72"/>
      <c r="H57" s="16"/>
      <c r="K57"/>
      <c r="L57"/>
      <c r="M57"/>
      <c r="N57"/>
      <c r="O57"/>
      <c r="P57"/>
      <c r="Q57"/>
    </row>
    <row r="58" spans="1:17" ht="12.6">
      <c r="A58" s="23"/>
      <c r="B58" s="24"/>
      <c r="C58" s="63"/>
      <c r="D58" s="58"/>
      <c r="E58" s="59"/>
      <c r="F58" s="71"/>
      <c r="G58" s="72"/>
      <c r="H58" s="16"/>
      <c r="K58"/>
      <c r="L58"/>
      <c r="M58"/>
      <c r="N58"/>
      <c r="O58"/>
      <c r="P58"/>
      <c r="Q58"/>
    </row>
    <row r="59" spans="1:17" ht="12.6">
      <c r="A59" s="23" t="s">
        <v>48</v>
      </c>
      <c r="B59" s="24"/>
      <c r="C59" s="63" t="s">
        <v>49</v>
      </c>
      <c r="D59" s="58" t="s">
        <v>21</v>
      </c>
      <c r="E59" s="59">
        <v>1</v>
      </c>
      <c r="F59" s="71"/>
      <c r="G59" s="72"/>
      <c r="H59" s="16"/>
      <c r="K59"/>
      <c r="L59"/>
      <c r="M59"/>
      <c r="N59"/>
      <c r="O59"/>
      <c r="P59"/>
      <c r="Q59"/>
    </row>
    <row r="60" spans="1:17" ht="12.6">
      <c r="A60" s="23"/>
      <c r="B60" s="24"/>
      <c r="C60" s="63"/>
      <c r="D60" s="58"/>
      <c r="E60" s="59"/>
      <c r="F60" s="71"/>
      <c r="G60" s="72"/>
      <c r="H60" s="16"/>
      <c r="K60"/>
      <c r="L60"/>
      <c r="M60"/>
      <c r="N60"/>
      <c r="O60"/>
      <c r="P60"/>
      <c r="Q60"/>
    </row>
    <row r="61" spans="1:17" ht="23.1">
      <c r="A61" s="60" t="s">
        <v>50</v>
      </c>
      <c r="B61" s="24"/>
      <c r="C61" s="62" t="s">
        <v>51</v>
      </c>
      <c r="D61" s="58" t="s">
        <v>21</v>
      </c>
      <c r="E61" s="59">
        <v>1</v>
      </c>
      <c r="F61" s="71"/>
      <c r="G61" s="72"/>
      <c r="H61" s="16"/>
      <c r="K61"/>
      <c r="L61"/>
      <c r="M61"/>
      <c r="N61"/>
      <c r="O61"/>
      <c r="P61"/>
      <c r="Q61"/>
    </row>
    <row r="62" spans="1:17" ht="12.6">
      <c r="A62" s="60"/>
      <c r="B62" s="24"/>
      <c r="C62" s="63"/>
      <c r="D62" s="58"/>
      <c r="E62" s="59"/>
      <c r="F62" s="71"/>
      <c r="G62" s="72"/>
      <c r="H62" s="16"/>
      <c r="K62"/>
      <c r="L62"/>
      <c r="M62"/>
      <c r="N62"/>
      <c r="O62"/>
      <c r="P62"/>
      <c r="Q62"/>
    </row>
    <row r="63" spans="1:17" ht="12.6">
      <c r="A63" s="23" t="s">
        <v>52</v>
      </c>
      <c r="B63" s="24"/>
      <c r="C63" s="63" t="s">
        <v>53</v>
      </c>
      <c r="D63" s="58" t="s">
        <v>21</v>
      </c>
      <c r="E63" s="59">
        <v>1</v>
      </c>
      <c r="F63" s="71"/>
      <c r="G63" s="72"/>
      <c r="H63" s="16"/>
      <c r="K63"/>
      <c r="L63"/>
      <c r="M63"/>
      <c r="N63"/>
      <c r="O63"/>
      <c r="P63"/>
      <c r="Q63"/>
    </row>
    <row r="64" spans="1:17" ht="12.6">
      <c r="A64" s="23"/>
      <c r="B64" s="24"/>
      <c r="C64" s="63"/>
      <c r="D64" s="58"/>
      <c r="E64" s="59"/>
      <c r="F64" s="71"/>
      <c r="G64" s="72"/>
      <c r="H64" s="16"/>
      <c r="K64"/>
      <c r="L64"/>
      <c r="M64"/>
      <c r="N64"/>
      <c r="O64"/>
      <c r="P64"/>
      <c r="Q64"/>
    </row>
    <row r="65" spans="1:17" ht="12.6">
      <c r="A65" s="23" t="s">
        <v>54</v>
      </c>
      <c r="B65" s="24"/>
      <c r="C65" s="63" t="s">
        <v>55</v>
      </c>
      <c r="D65" s="58" t="s">
        <v>21</v>
      </c>
      <c r="E65" s="59">
        <v>1</v>
      </c>
      <c r="F65" s="71"/>
      <c r="G65" s="72"/>
      <c r="H65" s="16"/>
      <c r="K65"/>
      <c r="L65"/>
      <c r="M65"/>
      <c r="N65"/>
      <c r="O65"/>
      <c r="P65"/>
      <c r="Q65"/>
    </row>
    <row r="66" spans="1:17" ht="12.6">
      <c r="A66" s="23"/>
      <c r="B66" s="24"/>
      <c r="C66" s="63"/>
      <c r="D66" s="58"/>
      <c r="E66" s="59"/>
      <c r="F66" s="71"/>
      <c r="G66" s="72"/>
      <c r="H66" s="16"/>
      <c r="K66"/>
      <c r="L66"/>
      <c r="M66"/>
      <c r="N66"/>
      <c r="O66"/>
      <c r="P66"/>
      <c r="Q66"/>
    </row>
    <row r="67" spans="1:17" ht="45.95">
      <c r="A67" s="60" t="s">
        <v>56</v>
      </c>
      <c r="B67" s="24"/>
      <c r="C67" s="62" t="s">
        <v>57</v>
      </c>
      <c r="D67" s="58" t="s">
        <v>21</v>
      </c>
      <c r="E67" s="59">
        <v>1</v>
      </c>
      <c r="F67" s="71"/>
      <c r="G67" s="72"/>
      <c r="H67" s="16"/>
      <c r="K67"/>
      <c r="L67"/>
      <c r="M67"/>
      <c r="N67"/>
      <c r="O67"/>
      <c r="P67"/>
      <c r="Q67"/>
    </row>
    <row r="68" spans="1:17" ht="12.6">
      <c r="A68" s="60"/>
      <c r="B68" s="24"/>
      <c r="C68" s="63"/>
      <c r="D68" s="58"/>
      <c r="E68" s="59"/>
      <c r="F68" s="71"/>
      <c r="G68" s="72"/>
      <c r="H68" s="16"/>
      <c r="K68"/>
      <c r="L68"/>
      <c r="M68"/>
      <c r="N68"/>
      <c r="O68"/>
      <c r="P68"/>
      <c r="Q68"/>
    </row>
    <row r="69" spans="1:17" ht="12.6">
      <c r="A69" s="60"/>
      <c r="B69" s="24"/>
      <c r="C69" s="63"/>
      <c r="D69" s="58"/>
      <c r="E69" s="59"/>
      <c r="F69" s="71"/>
      <c r="G69" s="72"/>
      <c r="H69" s="16"/>
      <c r="K69"/>
      <c r="L69"/>
      <c r="M69"/>
      <c r="N69"/>
      <c r="O69"/>
      <c r="P69"/>
      <c r="Q69"/>
    </row>
    <row r="70" spans="1:17" ht="12.6">
      <c r="A70" s="67" t="s">
        <v>58</v>
      </c>
      <c r="B70" s="24"/>
      <c r="C70" s="68" t="s">
        <v>59</v>
      </c>
      <c r="D70" s="58"/>
      <c r="E70" s="59"/>
      <c r="F70" s="71"/>
      <c r="G70" s="72"/>
      <c r="H70" s="16"/>
      <c r="K70"/>
      <c r="L70"/>
      <c r="M70"/>
      <c r="N70"/>
      <c r="O70"/>
      <c r="P70"/>
      <c r="Q70"/>
    </row>
    <row r="71" spans="1:17" ht="12.6">
      <c r="A71" s="67"/>
      <c r="B71" s="24"/>
      <c r="C71" s="68"/>
      <c r="D71" s="58"/>
      <c r="E71" s="59"/>
      <c r="F71" s="71"/>
      <c r="G71" s="72"/>
      <c r="H71" s="16"/>
      <c r="K71"/>
      <c r="L71"/>
      <c r="M71"/>
      <c r="N71"/>
      <c r="O71"/>
      <c r="P71"/>
      <c r="Q71"/>
    </row>
    <row r="72" spans="1:17" ht="24">
      <c r="A72" s="60" t="s">
        <v>60</v>
      </c>
      <c r="B72" s="24"/>
      <c r="C72" s="70" t="s">
        <v>61</v>
      </c>
      <c r="D72" s="58" t="s">
        <v>18</v>
      </c>
      <c r="E72" s="59">
        <v>6</v>
      </c>
      <c r="F72" s="71"/>
      <c r="G72" s="72"/>
      <c r="H72" s="16"/>
      <c r="K72"/>
      <c r="L72"/>
      <c r="M72"/>
      <c r="N72"/>
      <c r="O72"/>
      <c r="P72"/>
      <c r="Q72"/>
    </row>
    <row r="73" spans="1:17" ht="12.6">
      <c r="A73" s="60"/>
      <c r="B73" s="24"/>
      <c r="C73" s="69"/>
      <c r="D73" s="58"/>
      <c r="E73" s="59"/>
      <c r="F73" s="71"/>
      <c r="G73" s="72"/>
      <c r="H73" s="16"/>
      <c r="K73"/>
      <c r="L73"/>
      <c r="M73"/>
      <c r="N73"/>
      <c r="O73"/>
      <c r="P73"/>
      <c r="Q73"/>
    </row>
    <row r="74" spans="1:17" ht="24">
      <c r="A74" s="60" t="s">
        <v>62</v>
      </c>
      <c r="B74" s="24"/>
      <c r="C74" s="70" t="s">
        <v>63</v>
      </c>
      <c r="D74" s="58" t="s">
        <v>18</v>
      </c>
      <c r="E74" s="59">
        <v>6</v>
      </c>
      <c r="F74" s="71"/>
      <c r="G74" s="72"/>
      <c r="H74" s="16"/>
      <c r="K74"/>
      <c r="L74"/>
      <c r="M74"/>
      <c r="N74"/>
      <c r="O74"/>
      <c r="P74"/>
      <c r="Q74"/>
    </row>
    <row r="75" spans="1:17" ht="12.6">
      <c r="A75" s="60"/>
      <c r="B75" s="24"/>
      <c r="C75" s="69"/>
      <c r="D75" s="58"/>
      <c r="E75" s="59"/>
      <c r="F75" s="26"/>
      <c r="G75" s="27"/>
      <c r="H75" s="16"/>
      <c r="K75"/>
      <c r="L75"/>
      <c r="M75"/>
      <c r="N75"/>
      <c r="O75"/>
      <c r="P75"/>
      <c r="Q75"/>
    </row>
    <row r="76" spans="1:17" ht="12.6">
      <c r="A76" s="23"/>
      <c r="B76" s="24" t="s">
        <v>64</v>
      </c>
      <c r="C76" s="28" t="s">
        <v>65</v>
      </c>
      <c r="D76" s="25"/>
      <c r="E76" s="32"/>
      <c r="F76" s="26"/>
      <c r="G76" s="27"/>
      <c r="H76" s="16"/>
      <c r="K76"/>
      <c r="L76"/>
      <c r="M76"/>
      <c r="N76"/>
      <c r="O76"/>
      <c r="P76"/>
      <c r="Q76"/>
    </row>
    <row r="77" spans="1:17" ht="12.6">
      <c r="A77" s="23"/>
      <c r="B77" s="24"/>
      <c r="C77" s="33"/>
      <c r="D77" s="34"/>
      <c r="E77" s="32"/>
      <c r="F77" s="26"/>
      <c r="G77" s="27"/>
      <c r="H77" s="16"/>
      <c r="K77"/>
      <c r="L77"/>
      <c r="M77"/>
      <c r="N77"/>
      <c r="O77"/>
      <c r="P77"/>
      <c r="Q77"/>
    </row>
    <row r="78" spans="1:17" ht="12.6">
      <c r="A78" s="23"/>
      <c r="B78" s="35" t="s">
        <v>66</v>
      </c>
      <c r="C78" s="33" t="s">
        <v>67</v>
      </c>
      <c r="D78" s="29"/>
      <c r="E78" s="32"/>
      <c r="F78" s="26"/>
      <c r="G78" s="27"/>
      <c r="H78" s="16"/>
      <c r="K78"/>
      <c r="L78"/>
      <c r="M78"/>
      <c r="N78"/>
      <c r="O78"/>
      <c r="P78"/>
      <c r="Q78"/>
    </row>
    <row r="79" spans="1:17" ht="12.6">
      <c r="A79" s="23"/>
      <c r="B79" s="35"/>
      <c r="C79" s="36" t="s">
        <v>68</v>
      </c>
      <c r="D79" s="29"/>
      <c r="E79" s="32"/>
      <c r="F79" s="27"/>
      <c r="G79" s="27"/>
      <c r="H79" s="16"/>
      <c r="K79"/>
      <c r="L79"/>
      <c r="M79"/>
      <c r="N79"/>
      <c r="O79"/>
      <c r="P79"/>
      <c r="Q79"/>
    </row>
    <row r="80" spans="1:17" ht="12.6">
      <c r="A80" s="23"/>
      <c r="B80" s="35"/>
      <c r="C80" s="37" t="s">
        <v>69</v>
      </c>
      <c r="D80" s="29" t="s">
        <v>70</v>
      </c>
      <c r="E80" s="32">
        <f>10+6</f>
        <v>16</v>
      </c>
      <c r="F80" s="26"/>
      <c r="G80" s="27"/>
      <c r="H80" s="16"/>
      <c r="K80"/>
      <c r="L80"/>
      <c r="M80"/>
      <c r="N80"/>
      <c r="O80"/>
      <c r="P80"/>
      <c r="Q80"/>
    </row>
    <row r="81" spans="1:17" ht="12.6">
      <c r="A81" s="23"/>
      <c r="B81" s="35"/>
      <c r="C81" s="37" t="s">
        <v>71</v>
      </c>
      <c r="D81" s="29" t="s">
        <v>70</v>
      </c>
      <c r="E81" s="32">
        <f>12+7</f>
        <v>19</v>
      </c>
      <c r="F81" s="26"/>
      <c r="G81" s="27"/>
      <c r="H81" s="16"/>
      <c r="K81"/>
      <c r="L81"/>
      <c r="M81"/>
      <c r="N81"/>
      <c r="O81"/>
      <c r="P81"/>
      <c r="Q81"/>
    </row>
    <row r="82" spans="1:17" ht="12.6">
      <c r="A82" s="23"/>
      <c r="B82" s="24"/>
      <c r="C82" s="37" t="s">
        <v>72</v>
      </c>
      <c r="D82" s="29" t="s">
        <v>70</v>
      </c>
      <c r="E82" s="32">
        <f>E81*2</f>
        <v>38</v>
      </c>
      <c r="F82" s="26"/>
      <c r="G82" s="27"/>
      <c r="H82" s="16"/>
      <c r="K82"/>
      <c r="L82"/>
      <c r="M82"/>
      <c r="N82"/>
      <c r="O82"/>
      <c r="P82"/>
      <c r="Q82"/>
    </row>
    <row r="83" spans="1:17" ht="12.6">
      <c r="A83" s="23"/>
      <c r="B83" s="35"/>
      <c r="C83" s="37" t="s">
        <v>73</v>
      </c>
      <c r="D83" s="29" t="s">
        <v>70</v>
      </c>
      <c r="E83" s="32">
        <f>E82*2</f>
        <v>76</v>
      </c>
      <c r="F83" s="26"/>
      <c r="G83" s="27"/>
      <c r="H83" s="16"/>
      <c r="K83"/>
      <c r="L83"/>
      <c r="M83"/>
      <c r="N83"/>
      <c r="O83"/>
      <c r="P83"/>
      <c r="Q83"/>
    </row>
    <row r="84" spans="1:17" ht="16.149999999999999" customHeight="1">
      <c r="A84" s="23"/>
      <c r="B84" s="35"/>
      <c r="C84" s="37" t="s">
        <v>74</v>
      </c>
      <c r="D84" s="29" t="s">
        <v>70</v>
      </c>
      <c r="E84" s="79">
        <v>9</v>
      </c>
      <c r="F84" s="80"/>
      <c r="G84" s="74"/>
      <c r="H84" s="16"/>
      <c r="K84"/>
      <c r="L84"/>
      <c r="M84"/>
      <c r="N84"/>
      <c r="O84"/>
      <c r="P84"/>
      <c r="Q84"/>
    </row>
    <row r="85" spans="1:17" ht="12.6">
      <c r="A85" s="23"/>
      <c r="B85" s="35"/>
      <c r="C85" s="37" t="s">
        <v>75</v>
      </c>
      <c r="D85" s="29" t="s">
        <v>70</v>
      </c>
      <c r="E85" s="79">
        <v>6</v>
      </c>
      <c r="F85" s="80"/>
      <c r="G85" s="74"/>
      <c r="H85" s="16"/>
      <c r="K85"/>
      <c r="L85"/>
      <c r="M85"/>
      <c r="N85"/>
      <c r="O85"/>
      <c r="P85"/>
      <c r="Q85"/>
    </row>
    <row r="86" spans="1:17" ht="12.6">
      <c r="A86" s="23"/>
      <c r="B86" s="35"/>
      <c r="C86" s="40"/>
      <c r="D86" s="29"/>
      <c r="E86" s="32"/>
      <c r="F86" s="39"/>
      <c r="G86" s="27"/>
      <c r="H86" s="16"/>
      <c r="K86"/>
      <c r="L86"/>
      <c r="M86"/>
      <c r="N86"/>
      <c r="O86"/>
      <c r="P86"/>
      <c r="Q86"/>
    </row>
    <row r="87" spans="1:17" ht="12.6">
      <c r="A87" s="23"/>
      <c r="B87" s="35" t="s">
        <v>76</v>
      </c>
      <c r="C87" s="38" t="s">
        <v>77</v>
      </c>
      <c r="D87" s="29"/>
      <c r="E87" s="32"/>
      <c r="F87" s="39"/>
      <c r="G87" s="27"/>
      <c r="H87" s="16"/>
      <c r="K87"/>
      <c r="L87"/>
      <c r="M87"/>
      <c r="N87"/>
      <c r="O87"/>
      <c r="P87"/>
      <c r="Q87"/>
    </row>
    <row r="88" spans="1:17" ht="24">
      <c r="A88" s="23"/>
      <c r="B88" s="35"/>
      <c r="C88" s="40" t="s">
        <v>78</v>
      </c>
      <c r="D88" s="29"/>
      <c r="E88" s="32"/>
      <c r="F88" s="39"/>
      <c r="G88" s="27"/>
      <c r="H88" s="16"/>
      <c r="K88"/>
      <c r="L88"/>
      <c r="M88"/>
      <c r="N88"/>
      <c r="O88"/>
      <c r="P88"/>
      <c r="Q88"/>
    </row>
    <row r="89" spans="1:17" ht="12.6">
      <c r="A89" s="23"/>
      <c r="B89" s="35"/>
      <c r="C89" s="37" t="s">
        <v>79</v>
      </c>
      <c r="D89" s="29" t="s">
        <v>80</v>
      </c>
      <c r="E89" s="3">
        <f>25*E80</f>
        <v>400</v>
      </c>
      <c r="F89" s="89"/>
      <c r="G89" s="27"/>
      <c r="H89" s="16"/>
    </row>
    <row r="90" spans="1:17" ht="15.6" customHeight="1">
      <c r="A90" s="23"/>
      <c r="B90" s="35"/>
      <c r="C90" s="37" t="s">
        <v>71</v>
      </c>
      <c r="D90" s="29" t="s">
        <v>80</v>
      </c>
      <c r="E90" s="3">
        <f>25*E81</f>
        <v>475</v>
      </c>
      <c r="F90" s="89"/>
      <c r="G90" s="27"/>
      <c r="H90" s="16"/>
      <c r="K90" s="87"/>
    </row>
    <row r="91" spans="1:17" ht="12.6">
      <c r="A91" s="23"/>
      <c r="B91" s="35"/>
      <c r="C91" s="37" t="s">
        <v>72</v>
      </c>
      <c r="D91" s="29" t="s">
        <v>80</v>
      </c>
      <c r="E91" s="3">
        <f>25*E82</f>
        <v>950</v>
      </c>
      <c r="F91" s="89"/>
      <c r="G91" s="27"/>
      <c r="H91" s="16"/>
    </row>
    <row r="92" spans="1:17" ht="12.6">
      <c r="A92" s="23"/>
      <c r="B92" s="35"/>
      <c r="C92" s="37" t="s">
        <v>73</v>
      </c>
      <c r="D92" s="29" t="s">
        <v>80</v>
      </c>
      <c r="E92" s="3">
        <f>25*E83</f>
        <v>1900</v>
      </c>
      <c r="F92" s="89"/>
      <c r="G92" s="27"/>
      <c r="H92" s="16"/>
    </row>
    <row r="93" spans="1:17" ht="12.6">
      <c r="A93" s="23"/>
      <c r="B93" s="35"/>
      <c r="C93" s="37" t="s">
        <v>81</v>
      </c>
      <c r="D93" s="29" t="s">
        <v>80</v>
      </c>
      <c r="E93" s="4">
        <v>40.5</v>
      </c>
      <c r="F93" s="89"/>
      <c r="G93" s="74"/>
      <c r="H93" s="16"/>
    </row>
    <row r="94" spans="1:17" ht="12.6">
      <c r="A94" s="23"/>
      <c r="B94" s="35"/>
      <c r="C94" s="37" t="s">
        <v>75</v>
      </c>
      <c r="D94" s="29" t="s">
        <v>80</v>
      </c>
      <c r="E94" s="4">
        <f>+E84*9</f>
        <v>81</v>
      </c>
      <c r="F94" s="89"/>
      <c r="G94" s="74"/>
      <c r="H94" s="16"/>
    </row>
    <row r="95" spans="1:17" ht="12.6">
      <c r="A95" s="23"/>
      <c r="B95" s="35"/>
      <c r="C95" s="37"/>
      <c r="D95" s="29"/>
      <c r="E95" s="3"/>
      <c r="F95" s="27"/>
      <c r="G95" s="27"/>
      <c r="H95" s="16"/>
    </row>
    <row r="96" spans="1:17" ht="24">
      <c r="A96" s="23"/>
      <c r="B96" s="35"/>
      <c r="C96" s="40" t="s">
        <v>82</v>
      </c>
      <c r="D96" s="29"/>
      <c r="E96" s="32"/>
      <c r="F96" s="27"/>
      <c r="G96" s="27"/>
      <c r="H96" s="16"/>
    </row>
    <row r="97" spans="1:8" ht="12.6">
      <c r="A97" s="23"/>
      <c r="B97" s="35"/>
      <c r="C97" s="37" t="s">
        <v>79</v>
      </c>
      <c r="D97" s="29" t="s">
        <v>80</v>
      </c>
      <c r="E97" s="3">
        <f>5*E80</f>
        <v>80</v>
      </c>
      <c r="F97" s="89"/>
      <c r="G97" s="27"/>
      <c r="H97" s="16"/>
    </row>
    <row r="98" spans="1:8" ht="12.6">
      <c r="A98" s="23"/>
      <c r="B98" s="35"/>
      <c r="C98" s="37" t="s">
        <v>71</v>
      </c>
      <c r="D98" s="29" t="s">
        <v>80</v>
      </c>
      <c r="E98" s="3">
        <f>5*E81</f>
        <v>95</v>
      </c>
      <c r="F98" s="89"/>
      <c r="G98" s="27"/>
      <c r="H98" s="16"/>
    </row>
    <row r="99" spans="1:8" ht="12.6">
      <c r="A99" s="23"/>
      <c r="B99" s="35"/>
      <c r="C99" s="37" t="s">
        <v>72</v>
      </c>
      <c r="D99" s="29" t="s">
        <v>80</v>
      </c>
      <c r="E99" s="3">
        <f>5*E82</f>
        <v>190</v>
      </c>
      <c r="F99" s="89"/>
      <c r="G99" s="27"/>
      <c r="H99" s="16"/>
    </row>
    <row r="100" spans="1:8" ht="12.6">
      <c r="A100" s="23"/>
      <c r="B100" s="35"/>
      <c r="C100" s="37" t="s">
        <v>73</v>
      </c>
      <c r="D100" s="29" t="s">
        <v>80</v>
      </c>
      <c r="E100" s="3">
        <f>5*E83</f>
        <v>380</v>
      </c>
      <c r="F100" s="89"/>
      <c r="G100" s="27"/>
      <c r="H100" s="16"/>
    </row>
    <row r="101" spans="1:8" ht="12">
      <c r="A101" s="23"/>
      <c r="B101" s="35"/>
      <c r="C101" s="40"/>
      <c r="D101" s="29"/>
      <c r="E101" s="88"/>
      <c r="F101" s="27"/>
      <c r="G101" s="27"/>
      <c r="H101" s="16"/>
    </row>
    <row r="102" spans="1:8" ht="12">
      <c r="A102" s="23"/>
      <c r="B102" s="35" t="s">
        <v>83</v>
      </c>
      <c r="C102" s="38" t="s">
        <v>84</v>
      </c>
      <c r="D102" s="29"/>
      <c r="E102" s="3"/>
      <c r="F102" s="27"/>
      <c r="G102" s="27"/>
      <c r="H102" s="16"/>
    </row>
    <row r="103" spans="1:8" ht="12">
      <c r="A103" s="23"/>
      <c r="B103" s="35"/>
      <c r="C103" s="40" t="s">
        <v>85</v>
      </c>
      <c r="D103" s="29" t="s">
        <v>80</v>
      </c>
      <c r="E103" s="41">
        <f>ROUNDUP((E89+E90+E91+E92+E97+E98+E99+E100)*0.1,0)</f>
        <v>447</v>
      </c>
      <c r="F103" s="39"/>
      <c r="G103" s="27"/>
      <c r="H103" s="16"/>
    </row>
    <row r="104" spans="1:8" ht="12">
      <c r="A104" s="23"/>
      <c r="B104" s="35"/>
      <c r="C104" s="40"/>
      <c r="D104" s="29"/>
      <c r="E104" s="41"/>
      <c r="F104" s="39"/>
      <c r="G104" s="27"/>
      <c r="H104" s="16"/>
    </row>
    <row r="105" spans="1:8" ht="12">
      <c r="A105" s="23"/>
      <c r="B105" s="35" t="s">
        <v>86</v>
      </c>
      <c r="C105" s="30" t="s">
        <v>87</v>
      </c>
      <c r="D105" s="29"/>
      <c r="E105" s="73"/>
      <c r="F105" s="27"/>
      <c r="G105" s="27"/>
      <c r="H105" s="16"/>
    </row>
    <row r="106" spans="1:8" ht="12">
      <c r="A106" s="23"/>
      <c r="B106" s="35"/>
      <c r="C106" s="81" t="s">
        <v>88</v>
      </c>
      <c r="D106" s="29" t="s">
        <v>70</v>
      </c>
      <c r="E106" s="82">
        <v>94</v>
      </c>
      <c r="F106" s="74"/>
      <c r="G106" s="74"/>
      <c r="H106" s="16"/>
    </row>
    <row r="107" spans="1:8" ht="12">
      <c r="A107" s="23"/>
      <c r="B107" s="35"/>
      <c r="C107" s="81" t="s">
        <v>89</v>
      </c>
      <c r="D107" s="29" t="s">
        <v>70</v>
      </c>
      <c r="E107" s="82">
        <f>E106</f>
        <v>94</v>
      </c>
      <c r="F107" s="74"/>
      <c r="G107" s="74"/>
      <c r="H107" s="16"/>
    </row>
    <row r="108" spans="1:8" customFormat="1" ht="12.6">
      <c r="A108" s="23"/>
      <c r="B108" s="35"/>
      <c r="C108" s="38"/>
      <c r="D108" s="29"/>
      <c r="E108" s="41"/>
      <c r="F108" s="39"/>
      <c r="G108" s="27"/>
    </row>
    <row r="109" spans="1:8" customFormat="1" ht="12.6">
      <c r="A109" s="23"/>
      <c r="B109" s="35" t="s">
        <v>90</v>
      </c>
      <c r="C109" s="38" t="s">
        <v>91</v>
      </c>
      <c r="D109" s="29"/>
      <c r="E109" s="32"/>
      <c r="F109" s="39"/>
      <c r="G109" s="27"/>
    </row>
    <row r="110" spans="1:8" customFormat="1" ht="12.6">
      <c r="A110" s="23"/>
      <c r="B110" s="35"/>
      <c r="C110" s="31" t="s">
        <v>92</v>
      </c>
      <c r="D110" s="29" t="s">
        <v>70</v>
      </c>
      <c r="E110" s="32">
        <f>+(E80+E81+E82+E83)*2</f>
        <v>298</v>
      </c>
      <c r="F110" s="39"/>
      <c r="G110" s="27"/>
    </row>
    <row r="111" spans="1:8" customFormat="1" ht="12.6">
      <c r="A111" s="23"/>
      <c r="B111" s="35"/>
      <c r="C111" s="37"/>
      <c r="D111" s="29"/>
      <c r="E111" s="3"/>
      <c r="F111" s="39"/>
      <c r="G111" s="27"/>
    </row>
    <row r="112" spans="1:8" customFormat="1" ht="12.6">
      <c r="A112" s="23"/>
      <c r="B112" s="35" t="s">
        <v>93</v>
      </c>
      <c r="C112" s="30" t="s">
        <v>94</v>
      </c>
      <c r="D112" s="29"/>
      <c r="E112" s="29"/>
      <c r="F112" s="27"/>
      <c r="G112" s="27"/>
    </row>
    <row r="113" spans="1:7" customFormat="1" ht="12.6">
      <c r="A113" s="23"/>
      <c r="B113" s="35"/>
      <c r="C113" s="31" t="s">
        <v>95</v>
      </c>
      <c r="D113" s="29" t="s">
        <v>96</v>
      </c>
      <c r="E113" s="29">
        <f>ROUNDUP((PI()/4*0.075^2*1000)*1.5*0.45*(E89+E90+E91+E97+E98+E99+E92+E100),0)</f>
        <v>13330</v>
      </c>
      <c r="F113" s="39"/>
      <c r="G113" s="27"/>
    </row>
    <row r="114" spans="1:7" customFormat="1" ht="12.6">
      <c r="A114" s="23"/>
      <c r="B114" s="35"/>
      <c r="C114" s="31" t="s">
        <v>97</v>
      </c>
      <c r="D114" s="29" t="s">
        <v>96</v>
      </c>
      <c r="E114" s="29">
        <f>+ROUNDUP(E113*0.03,0)</f>
        <v>400</v>
      </c>
      <c r="F114" s="39"/>
      <c r="G114" s="27"/>
    </row>
    <row r="115" spans="1:7" customFormat="1" ht="12.6">
      <c r="A115" s="23"/>
      <c r="B115" s="35"/>
      <c r="C115" s="31"/>
      <c r="D115" s="29"/>
      <c r="E115" s="29"/>
      <c r="F115" s="39"/>
      <c r="G115" s="27"/>
    </row>
    <row r="116" spans="1:7" customFormat="1" ht="12.6">
      <c r="A116" s="23"/>
      <c r="B116" s="35" t="s">
        <v>98</v>
      </c>
      <c r="C116" s="30" t="s">
        <v>99</v>
      </c>
      <c r="D116" s="29"/>
      <c r="E116" s="75"/>
      <c r="F116" s="74"/>
      <c r="G116" s="27"/>
    </row>
    <row r="117" spans="1:7" customFormat="1" ht="12.6">
      <c r="A117" s="23"/>
      <c r="B117" s="35"/>
      <c r="C117" s="81" t="s">
        <v>100</v>
      </c>
      <c r="D117" s="29" t="s">
        <v>70</v>
      </c>
      <c r="E117" s="75">
        <f>+E83</f>
        <v>76</v>
      </c>
      <c r="F117" s="74"/>
      <c r="G117" s="74"/>
    </row>
    <row r="118" spans="1:7" customFormat="1" ht="12.95" thickBot="1">
      <c r="A118" s="23"/>
      <c r="B118" s="35"/>
      <c r="C118" s="30"/>
      <c r="D118" s="29"/>
      <c r="E118" s="29"/>
      <c r="F118" s="27"/>
      <c r="G118" s="27"/>
    </row>
    <row r="119" spans="1:7" ht="12.75" customHeight="1" thickBot="1">
      <c r="A119" s="77" t="s">
        <v>101</v>
      </c>
      <c r="B119" s="78"/>
      <c r="C119" s="76"/>
      <c r="D119" s="43"/>
      <c r="E119" s="43"/>
      <c r="F119" s="44" t="s">
        <v>102</v>
      </c>
      <c r="G119" s="45" t="str">
        <f>IF(SUM(G7:G118)=0,"",SUM(G7:G118))</f>
        <v/>
      </c>
    </row>
    <row r="120" spans="1:7" ht="12.75" customHeight="1">
      <c r="C120"/>
      <c r="D120" s="97"/>
      <c r="E120" s="98"/>
      <c r="F120" s="99"/>
      <c r="G120" s="54"/>
    </row>
    <row r="121" spans="1:7" ht="12.75" customHeight="1">
      <c r="C121"/>
      <c r="D121" s="100" t="s">
        <v>103</v>
      </c>
      <c r="E121" s="101"/>
      <c r="F121" s="102"/>
      <c r="G121" s="86"/>
    </row>
    <row r="122" spans="1:7" ht="12.75" customHeight="1">
      <c r="C122"/>
      <c r="D122" s="91"/>
      <c r="E122" s="92"/>
      <c r="F122" s="93"/>
      <c r="G122" s="86"/>
    </row>
    <row r="123" spans="1:7" ht="12.75" customHeight="1">
      <c r="C123"/>
      <c r="D123" s="100" t="s">
        <v>104</v>
      </c>
      <c r="E123" s="101"/>
      <c r="F123" s="102"/>
      <c r="G123" s="86"/>
    </row>
    <row r="124" spans="1:7" ht="12.75" customHeight="1">
      <c r="C124"/>
      <c r="D124" s="91"/>
      <c r="E124" s="92"/>
      <c r="F124" s="93"/>
      <c r="G124" s="54"/>
    </row>
    <row r="125" spans="1:7" ht="12.75" customHeight="1">
      <c r="C125"/>
      <c r="D125" s="100" t="s">
        <v>105</v>
      </c>
      <c r="E125" s="101"/>
      <c r="F125" s="102"/>
      <c r="G125" s="55"/>
    </row>
    <row r="126" spans="1:7" ht="12.75" customHeight="1">
      <c r="C126"/>
      <c r="D126" s="91"/>
      <c r="E126" s="92"/>
      <c r="F126" s="93"/>
      <c r="G126" s="55"/>
    </row>
    <row r="127" spans="1:7" ht="12.75" customHeight="1" thickBot="1">
      <c r="C127" s="57"/>
      <c r="D127" s="94" t="s">
        <v>106</v>
      </c>
      <c r="E127" s="95"/>
      <c r="F127" s="96"/>
      <c r="G127" s="56"/>
    </row>
  </sheetData>
  <mergeCells count="8">
    <mergeCell ref="D126:F126"/>
    <mergeCell ref="D127:F127"/>
    <mergeCell ref="D120:F120"/>
    <mergeCell ref="D121:F121"/>
    <mergeCell ref="D122:F122"/>
    <mergeCell ref="D123:F123"/>
    <mergeCell ref="D124:F124"/>
    <mergeCell ref="D125:F125"/>
  </mergeCells>
  <pageMargins left="0.78740157480314965" right="0.19685039370078741" top="0.70866141732283472" bottom="0.70866141732283472" header="0.31496062992125984" footer="0.51181102362204722"/>
  <pageSetup paperSize="9" scale="62" firstPageNumber="37" fitToHeight="6" orientation="portrait" useFirstPageNumber="1" r:id="rId1"/>
  <headerFooter alignWithMargins="0">
    <oddHeader>&amp;R&amp;"Arial,Regular"&amp;10C2-PRICING DATA</oddHeader>
    <oddFooter>&amp;L&amp;"Arial,Regular"&amp;10&amp;K000000Raising of Tzaneen Dam&amp;C
&amp;"Arial,Regular"&amp;10C2.&amp;P&amp;R&amp;"Arial,Regular"&amp;10August 2017</oddFooter>
  </headerFooter>
  <rowBreaks count="1" manualBreakCount="1">
    <brk id="5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Nelodi Geldenhuys</dc:creator>
  <cp:keywords/>
  <dc:description/>
  <cp:lastModifiedBy>Noma Rakoma</cp:lastModifiedBy>
  <cp:revision/>
  <dcterms:created xsi:type="dcterms:W3CDTF">2025-03-04T08:55:38Z</dcterms:created>
  <dcterms:modified xsi:type="dcterms:W3CDTF">2026-09-07T09:32:31Z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2c5201-1ce7-41e2-bc35-8f8dc05aa09a_Enabled">
    <vt:lpwstr>true</vt:lpwstr>
  </property>
  <property fmtid="{D5CDD505-2E9C-101B-9397-08002B2CF9AE}" pid="3" name="MSIP_Label_382c5201-1ce7-41e2-bc35-8f8dc05aa09a_SetDate">
    <vt:lpwstr>2025-12-08T12:42:41Z</vt:lpwstr>
  </property>
  <property fmtid="{D5CDD505-2E9C-101B-9397-08002B2CF9AE}" pid="4" name="MSIP_Label_382c5201-1ce7-41e2-bc35-8f8dc05aa09a_Method">
    <vt:lpwstr>Standard</vt:lpwstr>
  </property>
  <property fmtid="{D5CDD505-2E9C-101B-9397-08002B2CF9AE}" pid="5" name="MSIP_Label_382c5201-1ce7-41e2-bc35-8f8dc05aa09a_Name">
    <vt:lpwstr>DWS General - Public</vt:lpwstr>
  </property>
  <property fmtid="{D5CDD505-2E9C-101B-9397-08002B2CF9AE}" pid="6" name="MSIP_Label_382c5201-1ce7-41e2-bc35-8f8dc05aa09a_SiteId">
    <vt:lpwstr>c0491358-a254-4466-ab3d-ff428faeea29</vt:lpwstr>
  </property>
  <property fmtid="{D5CDD505-2E9C-101B-9397-08002B2CF9AE}" pid="7" name="MSIP_Label_382c5201-1ce7-41e2-bc35-8f8dc05aa09a_ActionId">
    <vt:lpwstr>7dfbbf63-d3b8-4023-a6d3-cede16e807c8</vt:lpwstr>
  </property>
  <property fmtid="{D5CDD505-2E9C-101B-9397-08002B2CF9AE}" pid="8" name="MSIP_Label_382c5201-1ce7-41e2-bc35-8f8dc05aa09a_ContentBits">
    <vt:lpwstr>0</vt:lpwstr>
  </property>
  <property fmtid="{D5CDD505-2E9C-101B-9397-08002B2CF9AE}" pid="9" name="MSIP_Label_382c5201-1ce7-41e2-bc35-8f8dc05aa09a_Tag">
    <vt:lpwstr>10, 3, 0, 1</vt:lpwstr>
  </property>
</Properties>
</file>