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airports-my.sharepoint.com/personal/sias_berg_airports_co_za/Documents/2025/Tenders/CORxxxx_2025_RFP - VMware/BSC/Advertisement Pack/"/>
    </mc:Choice>
  </mc:AlternateContent>
  <xr:revisionPtr revIDLastSave="104" documentId="8_{09ED0B1A-DC73-44C2-BB4F-1A41BBBD90F2}" xr6:coauthVersionLast="47" xr6:coauthVersionMax="47" xr10:uidLastSave="{3B1850E8-58F3-4681-A67B-7B752F4219ED}"/>
  <workbookProtection workbookAlgorithmName="SHA-512" workbookHashValue="y1sjwHDal8QXJyVtTiSSNJoE1YdfuNiQWnhHW5khAccFdqeo3HQXl+GuGiStUHZLtykPJdg+WuvDMN4bQmx92A==" workbookSaltValue="GnQ+s8IAeFzi6IHmXoR0bg==" workbookSpinCount="100000" lockStructure="1"/>
  <bookViews>
    <workbookView xWindow="-120" yWindow="-16320" windowWidth="29040" windowHeight="15720" xr2:uid="{00000000-000D-0000-FFFF-FFFF00000000}"/>
  </bookViews>
  <sheets>
    <sheet name="Pricing Summary" sheetId="12" r:id="rId1"/>
    <sheet name="Pricing Supply" sheetId="5" r:id="rId2"/>
    <sheet name="Pricing Services" sheetId="13" r:id="rId3"/>
  </sheets>
  <externalReferences>
    <externalReference r:id="rId4"/>
  </externalReferences>
  <definedNames>
    <definedName name="_xlnm._FilterDatabase" localSheetId="2" hidden="1">'Pricing Services'!$A$13:$F$14</definedName>
    <definedName name="_xlnm._FilterDatabase" localSheetId="1" hidden="1">'Pricing Supply'!$A$13:$F$31</definedName>
    <definedName name="_xlnm.Print_Area" localSheetId="2">'Pricing Services'!$A$1:$G$47</definedName>
    <definedName name="_xlnm.Print_Area" localSheetId="0">'Pricing Summary'!$A$3:$C$13</definedName>
    <definedName name="_xlnm.Print_Area" localSheetId="1">'Pricing Supply'!$A$1:$G$64</definedName>
    <definedName name="_xlnm.Print_Titles" localSheetId="2">'Pricing Services'!$13:$13</definedName>
    <definedName name="_xlnm.Print_Titles" localSheetId="1">'Pricing Supply'!$13:$13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5" l="1"/>
  <c r="F18" i="5"/>
  <c r="F19" i="5"/>
  <c r="F31" i="5"/>
  <c r="F30" i="5"/>
  <c r="F29" i="5"/>
  <c r="F28" i="5"/>
  <c r="F27" i="5"/>
  <c r="F26" i="5"/>
  <c r="F25" i="5"/>
  <c r="F24" i="5"/>
  <c r="F23" i="5"/>
  <c r="F22" i="5"/>
  <c r="F21" i="5"/>
  <c r="F17" i="5"/>
  <c r="F16" i="5"/>
  <c r="F15" i="5"/>
  <c r="F14" i="5"/>
  <c r="F14" i="13"/>
  <c r="B12" i="12"/>
  <c r="C12" i="12" s="1"/>
  <c r="B11" i="12" l="1"/>
  <c r="B13" i="12" s="1"/>
  <c r="F32" i="5"/>
  <c r="F15" i="13"/>
  <c r="C11" i="12" l="1"/>
  <c r="C13" i="12" s="1"/>
</calcChain>
</file>

<file path=xl/sharedStrings.xml><?xml version="1.0" encoding="utf-8"?>
<sst xmlns="http://schemas.openxmlformats.org/spreadsheetml/2006/main" count="52" uniqueCount="24">
  <si>
    <t xml:space="preserve">Annexure C
Pricing  Document For 
Supply VMware Licence Renewals (PRICING SUMMARY)
</t>
  </si>
  <si>
    <t>Area</t>
  </si>
  <si>
    <t>Price Excluding VAT</t>
  </si>
  <si>
    <t>Price Including VAT</t>
  </si>
  <si>
    <t>TOTAL Supply Pricing</t>
  </si>
  <si>
    <t>Total Services Pricing</t>
  </si>
  <si>
    <t>Total</t>
  </si>
  <si>
    <t>Yes</t>
  </si>
  <si>
    <t>No</t>
  </si>
  <si>
    <t>Category</t>
  </si>
  <si>
    <t>Item</t>
  </si>
  <si>
    <t>Detail</t>
  </si>
  <si>
    <t>Qty</t>
  </si>
  <si>
    <t>Total Price including 15% Vat</t>
  </si>
  <si>
    <t>Comment</t>
  </si>
  <si>
    <t>Licencing</t>
  </si>
  <si>
    <t>Monitoring</t>
  </si>
  <si>
    <t>Annexure C
Pricing  Document For 
Supply VMware Licence Renewals</t>
  </si>
  <si>
    <t>Installation and configuration</t>
  </si>
  <si>
    <t>Installation and configuration of monitoring system/components. Including full documentation and maintenance manual</t>
  </si>
  <si>
    <t xml:space="preserve">Notes: 
Pricing will be fixed for the duration of the Contract
Payments will be done annually, meaning a total of 2 payments
Please price all Line items.
Only Columns in Green Should be filled in
</t>
  </si>
  <si>
    <t>24 Months Price excluding Vat</t>
  </si>
  <si>
    <t xml:space="preserve">Notes: 
Pricing will be fixed for the duration of the contract and is a once-off service
Please price all Line items.
Only Columns in Green Should be filled in
</t>
  </si>
  <si>
    <t>Price excluding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</si>
</sst>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(&quot;$&quot;* #,##0.00_);_(&quot;$&quot;* \(#,##0.00\);_(&quot;$&quot;* &quot;-&quot;??_);_(@_)"/>
    <numFmt numFmtId="165" formatCode="_-[$R-1C09]* #,##0.00_-;\-[$R-1C09]* #,##0.00_-;_-[$R-1C09]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6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20"/>
      <color theme="1"/>
      <name val="Arial"/>
      <family val="2"/>
    </font>
    <font>
      <sz val="8"/>
      <name val="Calibri"/>
      <family val="2"/>
      <scheme val="minor"/>
    </font>
    <font>
      <b/>
      <sz val="11"/>
      <color rgb="FFFF0000"/>
      <name val="Arial"/>
      <family val="2"/>
    </font>
    <font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37">
    <xf numFmtId="0" fontId="0" fillId="0" borderId="0" xfId="0"/>
    <xf numFmtId="44" fontId="3" fillId="2" borderId="0" xfId="1" applyFont="1" applyFill="1" applyAlignment="1" applyProtection="1">
      <alignment vertical="center" wrapText="1"/>
      <protection locked="0"/>
    </xf>
    <xf numFmtId="0" fontId="3" fillId="0" borderId="0" xfId="0" applyFont="1"/>
    <xf numFmtId="0" fontId="12" fillId="0" borderId="0" xfId="0" applyFont="1"/>
    <xf numFmtId="0" fontId="3" fillId="0" borderId="0" xfId="0" applyFont="1" applyAlignment="1">
      <alignment horizontal="center" vertical="center" wrapText="1"/>
    </xf>
    <xf numFmtId="44" fontId="3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center" vertical="center" wrapText="1"/>
    </xf>
    <xf numFmtId="44" fontId="3" fillId="0" borderId="0" xfId="1" applyFont="1" applyFill="1" applyBorder="1" applyAlignment="1" applyProtection="1">
      <alignment vertical="center" wrapText="1"/>
    </xf>
    <xf numFmtId="44" fontId="3" fillId="0" borderId="0" xfId="0" applyNumberFormat="1" applyFont="1" applyAlignment="1">
      <alignment wrapText="1"/>
    </xf>
    <xf numFmtId="164" fontId="3" fillId="0" borderId="0" xfId="0" applyNumberFormat="1" applyFont="1"/>
    <xf numFmtId="44" fontId="3" fillId="0" borderId="0" xfId="1" applyFont="1" applyProtection="1"/>
    <xf numFmtId="0" fontId="11" fillId="0" borderId="0" xfId="0" applyFont="1"/>
    <xf numFmtId="164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/>
    <xf numFmtId="165" fontId="7" fillId="0" borderId="0" xfId="1" applyNumberFormat="1" applyFont="1" applyProtection="1"/>
    <xf numFmtId="165" fontId="7" fillId="0" borderId="0" xfId="0" applyNumberFormat="1" applyFont="1"/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44" fontId="3" fillId="0" borderId="0" xfId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44" fontId="3" fillId="0" borderId="0" xfId="1" applyNumberFormat="1" applyFont="1" applyFill="1" applyBorder="1" applyAlignment="1" applyProtection="1">
      <alignment vertical="center" wrapText="1"/>
      <protection locked="0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-&quot;R&quot;* #,##0.00_-;\-&quot;R&quot;* #,##0.00_-;_-&quot;R&quot;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-&quot;R&quot;* #,##0.00_-;\-&quot;R&quot;* #,##0.00_-;_-&quot;R&quot;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-&quot;R&quot;* #,##0.00_-;\-&quot;R&quot;* #,##0.00_-;_-&quot;R&quot;* &quot;-&quot;??_-;_-@_-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4" formatCode="_-&quot;R&quot;* #,##0.00_-;\-&quot;R&quot;* #,##0.00_-;_-&quot;R&quot;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00B050"/>
        </patternFill>
      </fill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color rgb="FF000000"/>
        <name val="Arial"/>
        <family val="2"/>
        <scheme val="none"/>
      </font>
      <protection locked="1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vertAlign val="baseline"/>
        <color theme="1"/>
        <name val="Arial"/>
        <family val="2"/>
        <scheme val="none"/>
      </font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_-[$R-1C09]* #,##0.00_-;\-[$R-1C09]* #,##0.00_-;_-[$R-1C09]* &quot;-&quot;??_-;_-@_-"/>
    </dxf>
    <dxf>
      <font>
        <strike val="0"/>
        <outline val="0"/>
        <shadow val="0"/>
        <u val="none"/>
        <vertAlign val="baseline"/>
        <sz val="12"/>
        <color theme="1"/>
      </font>
      <numFmt numFmtId="165" formatCode="_-[$R-1C09]* #,##0.00_-;\-[$R-1C09]* #,##0.00_-;_-[$R-1C09]* &quot;-&quot;??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_-[$R-1C09]* #,##0.00_-;\-[$R-1C09]* #,##0.00_-;_-[$R-1C09]* &quot;-&quot;??_-;_-@_-"/>
    </dxf>
    <dxf>
      <font>
        <strike val="0"/>
        <outline val="0"/>
        <shadow val="0"/>
        <u val="none"/>
        <vertAlign val="baseline"/>
        <sz val="12"/>
        <color theme="1"/>
      </font>
      <numFmt numFmtId="165" formatCode="_-[$R-1C09]* #,##0.00_-;\-[$R-1C09]* #,##0.00_-;_-[$R-1C09]* &quot;-&quot;??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</font>
      <protection locked="1" hidden="0"/>
    </dxf>
    <dxf>
      <protection locked="1" hidden="0"/>
    </dxf>
    <dxf>
      <font>
        <strike val="0"/>
        <outline val="0"/>
        <shadow val="0"/>
        <u val="none"/>
        <vertAlign val="baseline"/>
        <sz val="12"/>
        <color theme="1"/>
        <family val="2"/>
      </font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erickVenter/Desktop/Copy%20of%20FitGap_BackupServer_Annexure2_PricingWorkbook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Resource Cost"/>
      <sheetName val="Supply Pricing (Work Pakages)"/>
      <sheetName val="Monthly Recuring SLA"/>
      <sheetName val="Pricing-Maintenance-Software"/>
      <sheetName val="Pricing-Maintenance Hardware"/>
      <sheetName val="Copy of FitGap_BackupServer_Ann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_PricingSum" displayName="T_PricingSum" ref="A10:C13" totalsRowCount="1" headerRowDxfId="44" dataDxfId="43" totalsRowDxfId="42">
  <autoFilter ref="A10:C12" xr:uid="{00000000-0009-0000-0100-000003000000}"/>
  <tableColumns count="3">
    <tableColumn id="1" xr3:uid="{00000000-0010-0000-0000-000001000000}" name="Area" totalsRowLabel="Total" dataDxfId="41" totalsRowDxfId="40"/>
    <tableColumn id="2" xr3:uid="{00000000-0010-0000-0000-000002000000}" name="Price Excluding VAT" totalsRowFunction="sum" dataDxfId="39" totalsRowDxfId="38" dataCellStyle="Currency">
      <calculatedColumnFormula>SUM(T_Supply[[#This Row],[Total Price including 15% Vat]])</calculatedColumnFormula>
    </tableColumn>
    <tableColumn id="3" xr3:uid="{00000000-0010-0000-0000-000003000000}" name="Price Including VAT" totalsRowFunction="sum" dataDxfId="37" totalsRowDxfId="36" dataCellStyle="Currency">
      <calculatedColumnFormula>[1]!T_Supply[[#Totals],[Unit Price including 14% Vat]]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T_Supply" displayName="T_Supply" ref="A13:G32" totalsRowCount="1" headerRowDxfId="35" dataDxfId="14" totalsRowDxfId="33" tableBorderDxfId="34">
  <autoFilter ref="A13:G31" xr:uid="{00000000-0009-0000-0100-00000B000000}"/>
  <sortState xmlns:xlrd2="http://schemas.microsoft.com/office/spreadsheetml/2017/richdata2" ref="A14:G31">
    <sortCondition ref="A14:A31"/>
    <sortCondition ref="B14:B31"/>
  </sortState>
  <tableColumns count="7">
    <tableColumn id="8" xr3:uid="{00000000-0010-0000-0200-000008000000}" name="Category" totalsRowLabel="Total" dataDxfId="13" totalsRowDxfId="6"/>
    <tableColumn id="1" xr3:uid="{00000000-0010-0000-0200-000001000000}" name="Item" dataDxfId="12" totalsRowDxfId="5"/>
    <tableColumn id="2" xr3:uid="{00000000-0010-0000-0200-000002000000}" name="Detail" dataDxfId="11" totalsRowDxfId="4"/>
    <tableColumn id="7" xr3:uid="{00000000-0010-0000-0200-000007000000}" name="Qty" dataDxfId="10" totalsRowDxfId="3" dataCellStyle="Currency">
      <calculatedColumnFormula>#REF!*#REF!</calculatedColumnFormula>
    </tableColumn>
    <tableColumn id="6" xr3:uid="{00000000-0010-0000-0200-000006000000}" name="24 Months Price excluding Vat" dataDxfId="9" totalsRowDxfId="2" dataCellStyle="Currency">
      <calculatedColumnFormula>(#REF!*#REF!)+#REF!</calculatedColumnFormula>
    </tableColumn>
    <tableColumn id="26" xr3:uid="{00000000-0010-0000-0200-00001A000000}" name="Total Price including 15% Vat" totalsRowFunction="sum" dataDxfId="8" totalsRowDxfId="1" dataCellStyle="Currency">
      <calculatedColumnFormula>SUM(T_Supply[[#This Row],[24 Months Price excluding Vat]])*1.15</calculatedColumnFormula>
    </tableColumn>
    <tableColumn id="12" xr3:uid="{00000000-0010-0000-0200-00000C000000}" name="Comment" dataDxfId="7" totalsRowDxfId="0" dataCellStyle="Currency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DC753F-03CA-48D5-889E-5FC2AD245A19}" name="T_Supply2" displayName="T_Supply2" ref="A13:G15" totalsRowCount="1" headerRowDxfId="32" dataDxfId="31" totalsRowDxfId="29" tableBorderDxfId="30">
  <autoFilter ref="A13:G14" xr:uid="{00000000-0009-0000-0100-00000B000000}"/>
  <sortState xmlns:xlrd2="http://schemas.microsoft.com/office/spreadsheetml/2017/richdata2" ref="A14:G14">
    <sortCondition ref="A14"/>
    <sortCondition ref="B14"/>
  </sortState>
  <tableColumns count="7">
    <tableColumn id="8" xr3:uid="{05FB4E63-96A0-4516-9EC6-8327A2058716}" name="Category" totalsRowLabel="Total" dataDxfId="28" totalsRowDxfId="27"/>
    <tableColumn id="1" xr3:uid="{6F6B91CD-3F63-47C9-9331-4A5F717F5E59}" name="Item" dataDxfId="26" totalsRowDxfId="25"/>
    <tableColumn id="2" xr3:uid="{4F1E18CD-0ECA-4901-A408-C328C2B65CB0}" name="Detail" dataDxfId="24" totalsRowDxfId="23"/>
    <tableColumn id="7" xr3:uid="{0D206614-78D9-411A-93F1-906016E8BE9D}" name="Qty" dataDxfId="22" totalsRowDxfId="21" dataCellStyle="Currency">
      <calculatedColumnFormula>#REF!*#REF!</calculatedColumnFormula>
    </tableColumn>
    <tableColumn id="6" xr3:uid="{1D128F02-A4E6-4859-BC06-B62422A6B95B}" name="Price excluding Vat" dataDxfId="20" totalsRowDxfId="19" dataCellStyle="Currency">
      <calculatedColumnFormula>(#REF!*#REF!)+#REF!</calculatedColumnFormula>
    </tableColumn>
    <tableColumn id="26" xr3:uid="{D661A13D-7375-4275-9026-22EC23720CDB}" name="Total Price including 15% Vat" totalsRowFunction="sum" dataDxfId="18" totalsRowDxfId="17" dataCellStyle="Currency">
      <calculatedColumnFormula>T_Supply2[[#This Row],[Price excluding Vat]]*1.15</calculatedColumnFormula>
    </tableColumn>
    <tableColumn id="12" xr3:uid="{F64FF892-E029-4E62-B6D2-196243E6105E}" name="Comment" dataDxfId="16" totalsRowDxfId="15" dataCellStyle="Currenc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showGridLines="0" tabSelected="1" zoomScale="120" zoomScaleNormal="120" workbookViewId="0">
      <selection activeCell="B11" sqref="B11"/>
    </sheetView>
  </sheetViews>
  <sheetFormatPr defaultColWidth="40" defaultRowHeight="15" x14ac:dyDescent="0.25"/>
  <sheetData>
    <row r="1" spans="1:14" ht="8.25" customHeight="1" x14ac:dyDescent="0.25"/>
    <row r="2" spans="1:14" hidden="1" x14ac:dyDescent="0.25"/>
    <row r="3" spans="1:14" ht="15" customHeight="1" x14ac:dyDescent="0.25">
      <c r="A3" s="28" t="s">
        <v>0</v>
      </c>
      <c r="B3" s="28"/>
      <c r="C3" s="2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5" customHeight="1" x14ac:dyDescent="0.25">
      <c r="A4" s="28"/>
      <c r="B4" s="28"/>
      <c r="C4" s="2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5" customHeight="1" x14ac:dyDescent="0.25">
      <c r="A5" s="28"/>
      <c r="B5" s="28"/>
      <c r="C5" s="2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15" customHeight="1" x14ac:dyDescent="0.25">
      <c r="A6" s="28"/>
      <c r="B6" s="28"/>
      <c r="C6" s="2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5" customHeight="1" x14ac:dyDescent="0.25">
      <c r="A7" s="28"/>
      <c r="B7" s="28"/>
      <c r="C7" s="2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33.75" customHeight="1" x14ac:dyDescent="0.25">
      <c r="A8" s="28"/>
      <c r="B8" s="28"/>
      <c r="C8" s="28"/>
    </row>
    <row r="9" spans="1:14" ht="26.25" x14ac:dyDescent="0.25">
      <c r="A9" s="19"/>
      <c r="B9" s="20"/>
      <c r="C9" s="20"/>
    </row>
    <row r="10" spans="1:14" ht="15.75" x14ac:dyDescent="0.25">
      <c r="A10" s="21" t="s">
        <v>1</v>
      </c>
      <c r="B10" s="21" t="s">
        <v>2</v>
      </c>
      <c r="C10" s="21" t="s">
        <v>3</v>
      </c>
    </row>
    <row r="11" spans="1:14" ht="15.75" x14ac:dyDescent="0.25">
      <c r="A11" s="22" t="s">
        <v>4</v>
      </c>
      <c r="B11" s="23">
        <f>SUM(T_Supply[24 Months Price excluding Vat])</f>
        <v>0</v>
      </c>
      <c r="C11" s="23">
        <f>T_PricingSum[[#This Row],[Price Excluding VAT]]*1.15</f>
        <v>0</v>
      </c>
    </row>
    <row r="12" spans="1:14" ht="15.75" x14ac:dyDescent="0.25">
      <c r="A12" s="22" t="s">
        <v>5</v>
      </c>
      <c r="B12" s="23">
        <f>SUM(T_Supply2[Price excluding Vat])</f>
        <v>0</v>
      </c>
      <c r="C12" s="23">
        <f>T_PricingSum[[#This Row],[Price Excluding VAT]]*1.15</f>
        <v>0</v>
      </c>
    </row>
    <row r="13" spans="1:14" ht="15.75" x14ac:dyDescent="0.25">
      <c r="A13" s="22" t="s">
        <v>6</v>
      </c>
      <c r="B13" s="24">
        <f>SUBTOTAL(109,T_PricingSum[Price Excluding VAT])</f>
        <v>0</v>
      </c>
      <c r="C13" s="24">
        <f>SUBTOTAL(109,T_PricingSum[Price Including VAT])</f>
        <v>0</v>
      </c>
    </row>
  </sheetData>
  <sheetProtection algorithmName="SHA-512" hashValue="5V2CWSHpeT7vcAROOfa/r03pGzBs5+XT+KkqymPV/2Rx2bq7DVrTfP67OIZJgix7h7cTOarxqV6IQTJHjGdDbA==" saltValue="n3xzPEtCv77YCfaY3zmjTA==" spinCount="100000" sheet="1" objects="1" scenarios="1"/>
  <mergeCells count="1">
    <mergeCell ref="A3:C8"/>
  </mergeCells>
  <pageMargins left="0.7" right="0.7" top="0.75" bottom="0.75" header="0.3" footer="0.3"/>
  <pageSetup paperSize="9" scale="72" fitToHeight="0" orientation="portrait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58"/>
  <sheetViews>
    <sheetView showGridLines="0" topLeftCell="A7" zoomScale="90" zoomScaleNormal="90" workbookViewId="0">
      <selection activeCell="E31" sqref="E31"/>
    </sheetView>
  </sheetViews>
  <sheetFormatPr defaultColWidth="37.28515625" defaultRowHeight="14.25" x14ac:dyDescent="0.2"/>
  <cols>
    <col min="1" max="1" width="14.42578125" style="2" bestFit="1" customWidth="1"/>
    <col min="2" max="2" width="25.28515625" style="17" bestFit="1" customWidth="1"/>
    <col min="3" max="3" width="59.85546875" style="2" bestFit="1" customWidth="1"/>
    <col min="4" max="4" width="22.7109375" style="13" customWidth="1"/>
    <col min="5" max="5" width="29.140625" style="13" bestFit="1" customWidth="1"/>
    <col min="6" max="6" width="26.85546875" style="13" customWidth="1"/>
    <col min="7" max="16384" width="37.28515625" style="2"/>
  </cols>
  <sheetData>
    <row r="1" spans="1:9" ht="14.25" customHeight="1" x14ac:dyDescent="0.2">
      <c r="A1" s="28" t="s">
        <v>17</v>
      </c>
      <c r="B1" s="28"/>
      <c r="C1" s="28"/>
      <c r="D1" s="28"/>
      <c r="E1" s="28"/>
      <c r="F1" s="28"/>
      <c r="G1" s="28"/>
      <c r="I1" s="3" t="s">
        <v>7</v>
      </c>
    </row>
    <row r="2" spans="1:9" ht="14.25" customHeight="1" x14ac:dyDescent="0.2">
      <c r="A2" s="28"/>
      <c r="B2" s="28"/>
      <c r="C2" s="28"/>
      <c r="D2" s="28"/>
      <c r="E2" s="28"/>
      <c r="F2" s="28"/>
      <c r="G2" s="28"/>
      <c r="I2" s="3" t="s">
        <v>8</v>
      </c>
    </row>
    <row r="3" spans="1:9" ht="14.25" customHeight="1" x14ac:dyDescent="0.2">
      <c r="A3" s="28"/>
      <c r="B3" s="28"/>
      <c r="C3" s="28"/>
      <c r="D3" s="28"/>
      <c r="E3" s="28"/>
      <c r="F3" s="28"/>
      <c r="G3" s="28"/>
    </row>
    <row r="4" spans="1:9" ht="14.25" customHeight="1" x14ac:dyDescent="0.2">
      <c r="A4" s="28"/>
      <c r="B4" s="28"/>
      <c r="C4" s="28"/>
      <c r="D4" s="28"/>
      <c r="E4" s="28"/>
      <c r="F4" s="28"/>
      <c r="G4" s="28"/>
    </row>
    <row r="5" spans="1:9" ht="42" customHeight="1" x14ac:dyDescent="0.2">
      <c r="A5" s="28"/>
      <c r="B5" s="28"/>
      <c r="C5" s="28"/>
      <c r="D5" s="28"/>
      <c r="E5" s="28"/>
      <c r="F5" s="28"/>
      <c r="G5" s="28"/>
    </row>
    <row r="6" spans="1:9" x14ac:dyDescent="0.2">
      <c r="A6" s="29" t="s">
        <v>20</v>
      </c>
      <c r="B6" s="29"/>
      <c r="C6" s="29"/>
      <c r="D6" s="29"/>
      <c r="E6" s="29"/>
      <c r="F6" s="29"/>
    </row>
    <row r="7" spans="1:9" x14ac:dyDescent="0.2">
      <c r="A7" s="29"/>
      <c r="B7" s="29"/>
      <c r="C7" s="29"/>
      <c r="D7" s="29"/>
      <c r="E7" s="29"/>
      <c r="F7" s="29"/>
    </row>
    <row r="8" spans="1:9" ht="64.349999999999994" customHeight="1" x14ac:dyDescent="0.2">
      <c r="A8" s="29"/>
      <c r="B8" s="29"/>
      <c r="C8" s="29"/>
      <c r="D8" s="29"/>
      <c r="E8" s="29"/>
      <c r="F8" s="29"/>
    </row>
    <row r="9" spans="1:9" ht="15" x14ac:dyDescent="0.25">
      <c r="A9" s="29"/>
      <c r="B9" s="29"/>
      <c r="C9" s="29"/>
      <c r="D9" s="29"/>
      <c r="E9" s="29"/>
      <c r="F9" s="29"/>
    </row>
    <row r="10" spans="1:9" ht="15" x14ac:dyDescent="0.25">
      <c r="A10" s="29"/>
      <c r="B10" s="29"/>
      <c r="C10" s="29"/>
      <c r="D10" s="29"/>
      <c r="E10" s="29"/>
      <c r="F10" s="29"/>
    </row>
    <row r="11" spans="1:9" ht="15" x14ac:dyDescent="0.25">
      <c r="A11" s="30"/>
      <c r="B11" s="30"/>
      <c r="C11" s="30"/>
      <c r="D11" s="30"/>
      <c r="E11" s="30"/>
      <c r="F11" s="30"/>
    </row>
    <row r="13" spans="1:9" ht="28.5" x14ac:dyDescent="0.2">
      <c r="A13" s="4" t="s">
        <v>9</v>
      </c>
      <c r="B13" s="4" t="s">
        <v>10</v>
      </c>
      <c r="C13" s="4" t="s">
        <v>11</v>
      </c>
      <c r="D13" s="5" t="s">
        <v>12</v>
      </c>
      <c r="E13" s="5" t="s">
        <v>21</v>
      </c>
      <c r="F13" s="5" t="s">
        <v>13</v>
      </c>
      <c r="G13" s="6" t="s">
        <v>14</v>
      </c>
    </row>
    <row r="14" spans="1:9" x14ac:dyDescent="0.2">
      <c r="A14" s="33" t="s">
        <v>15</v>
      </c>
      <c r="B14" s="25"/>
      <c r="C14" s="26"/>
      <c r="D14" s="27"/>
      <c r="E14" s="1">
        <v>0</v>
      </c>
      <c r="F14" s="34">
        <f>SUM(T_Supply[[#This Row],[24 Months Price excluding Vat]])*1.15</f>
        <v>0</v>
      </c>
      <c r="G14" s="1"/>
    </row>
    <row r="15" spans="1:9" x14ac:dyDescent="0.2">
      <c r="A15" s="33" t="s">
        <v>15</v>
      </c>
      <c r="B15" s="25"/>
      <c r="C15" s="26"/>
      <c r="D15" s="27"/>
      <c r="E15" s="1">
        <v>0</v>
      </c>
      <c r="F15" s="34">
        <f>SUM(T_Supply[[#This Row],[24 Months Price excluding Vat]])*1.15</f>
        <v>0</v>
      </c>
      <c r="G15" s="1"/>
    </row>
    <row r="16" spans="1:9" x14ac:dyDescent="0.2">
      <c r="A16" s="33" t="s">
        <v>15</v>
      </c>
      <c r="B16" s="25"/>
      <c r="C16" s="26"/>
      <c r="D16" s="27"/>
      <c r="E16" s="1">
        <v>0</v>
      </c>
      <c r="F16" s="34">
        <f>SUM(T_Supply[[#This Row],[24 Months Price excluding Vat]])*1.15</f>
        <v>0</v>
      </c>
      <c r="G16" s="1"/>
    </row>
    <row r="17" spans="1:7" x14ac:dyDescent="0.2">
      <c r="A17" s="33" t="s">
        <v>15</v>
      </c>
      <c r="B17" s="25"/>
      <c r="C17" s="26"/>
      <c r="D17" s="27"/>
      <c r="E17" s="1">
        <v>0</v>
      </c>
      <c r="F17" s="34">
        <f>SUM(T_Supply[[#This Row],[24 Months Price excluding Vat]])*1.15</f>
        <v>0</v>
      </c>
      <c r="G17" s="1"/>
    </row>
    <row r="18" spans="1:7" x14ac:dyDescent="0.2">
      <c r="A18" s="35" t="s">
        <v>15</v>
      </c>
      <c r="B18" s="31"/>
      <c r="C18" s="32"/>
      <c r="D18" s="27"/>
      <c r="E18" s="1">
        <v>0</v>
      </c>
      <c r="F18" s="36">
        <f>SUM(T_Supply[[#This Row],[24 Months Price excluding Vat]])*1.15</f>
        <v>0</v>
      </c>
      <c r="G18" s="1"/>
    </row>
    <row r="19" spans="1:7" x14ac:dyDescent="0.2">
      <c r="A19" s="35" t="s">
        <v>15</v>
      </c>
      <c r="B19" s="31"/>
      <c r="C19" s="32"/>
      <c r="D19" s="27"/>
      <c r="E19" s="1">
        <v>0</v>
      </c>
      <c r="F19" s="36">
        <f>SUM(T_Supply[[#This Row],[24 Months Price excluding Vat]])*1.15</f>
        <v>0</v>
      </c>
      <c r="G19" s="1"/>
    </row>
    <row r="20" spans="1:7" x14ac:dyDescent="0.2">
      <c r="A20" s="35" t="s">
        <v>15</v>
      </c>
      <c r="B20" s="31"/>
      <c r="C20" s="32"/>
      <c r="D20" s="27"/>
      <c r="E20" s="1">
        <v>0</v>
      </c>
      <c r="F20" s="36">
        <f>SUM(T_Supply[[#This Row],[24 Months Price excluding Vat]])*1.15</f>
        <v>0</v>
      </c>
      <c r="G20" s="1"/>
    </row>
    <row r="21" spans="1:7" x14ac:dyDescent="0.2">
      <c r="A21" s="33" t="s">
        <v>15</v>
      </c>
      <c r="B21" s="25"/>
      <c r="C21" s="26"/>
      <c r="D21" s="27"/>
      <c r="E21" s="1">
        <v>0</v>
      </c>
      <c r="F21" s="34">
        <f>SUM(T_Supply[[#This Row],[24 Months Price excluding Vat]])*1.15</f>
        <v>0</v>
      </c>
      <c r="G21" s="1"/>
    </row>
    <row r="22" spans="1:7" x14ac:dyDescent="0.2">
      <c r="A22" s="33" t="s">
        <v>15</v>
      </c>
      <c r="B22" s="25"/>
      <c r="C22" s="26"/>
      <c r="D22" s="27"/>
      <c r="E22" s="1">
        <v>0</v>
      </c>
      <c r="F22" s="34">
        <f>SUM(T_Supply[[#This Row],[24 Months Price excluding Vat]])*1.15</f>
        <v>0</v>
      </c>
      <c r="G22" s="1"/>
    </row>
    <row r="23" spans="1:7" x14ac:dyDescent="0.2">
      <c r="A23" s="33" t="s">
        <v>15</v>
      </c>
      <c r="B23" s="25"/>
      <c r="C23" s="26"/>
      <c r="D23" s="27"/>
      <c r="E23" s="1">
        <v>0</v>
      </c>
      <c r="F23" s="34">
        <f>SUM(T_Supply[[#This Row],[24 Months Price excluding Vat]])*1.15</f>
        <v>0</v>
      </c>
      <c r="G23" s="1"/>
    </row>
    <row r="24" spans="1:7" x14ac:dyDescent="0.2">
      <c r="A24" s="33" t="s">
        <v>15</v>
      </c>
      <c r="B24" s="25"/>
      <c r="C24" s="26"/>
      <c r="D24" s="27"/>
      <c r="E24" s="1">
        <v>0</v>
      </c>
      <c r="F24" s="34">
        <f>SUM(T_Supply[[#This Row],[24 Months Price excluding Vat]])*1.15</f>
        <v>0</v>
      </c>
      <c r="G24" s="1"/>
    </row>
    <row r="25" spans="1:7" x14ac:dyDescent="0.2">
      <c r="A25" s="33" t="s">
        <v>15</v>
      </c>
      <c r="B25" s="25"/>
      <c r="C25" s="26"/>
      <c r="D25" s="27"/>
      <c r="E25" s="1">
        <v>0</v>
      </c>
      <c r="F25" s="34">
        <f>SUM(T_Supply[[#This Row],[24 Months Price excluding Vat]])*1.15</f>
        <v>0</v>
      </c>
      <c r="G25" s="1"/>
    </row>
    <row r="26" spans="1:7" x14ac:dyDescent="0.2">
      <c r="A26" s="33" t="s">
        <v>15</v>
      </c>
      <c r="B26" s="25"/>
      <c r="C26" s="26"/>
      <c r="D26" s="27"/>
      <c r="E26" s="1">
        <v>0</v>
      </c>
      <c r="F26" s="34">
        <f>SUM(T_Supply[[#This Row],[24 Months Price excluding Vat]])*1.15</f>
        <v>0</v>
      </c>
      <c r="G26" s="1"/>
    </row>
    <row r="27" spans="1:7" x14ac:dyDescent="0.2">
      <c r="A27" s="33" t="s">
        <v>15</v>
      </c>
      <c r="B27" s="25"/>
      <c r="C27" s="26"/>
      <c r="D27" s="27"/>
      <c r="E27" s="1">
        <v>0</v>
      </c>
      <c r="F27" s="34">
        <f>SUM(T_Supply[[#This Row],[24 Months Price excluding Vat]])*1.15</f>
        <v>0</v>
      </c>
      <c r="G27" s="1"/>
    </row>
    <row r="28" spans="1:7" x14ac:dyDescent="0.2">
      <c r="A28" s="33" t="s">
        <v>15</v>
      </c>
      <c r="B28" s="25"/>
      <c r="C28" s="26"/>
      <c r="D28" s="27"/>
      <c r="E28" s="1">
        <v>0</v>
      </c>
      <c r="F28" s="34">
        <f>SUM(T_Supply[[#This Row],[24 Months Price excluding Vat]])*1.15</f>
        <v>0</v>
      </c>
      <c r="G28" s="1"/>
    </row>
    <row r="29" spans="1:7" x14ac:dyDescent="0.2">
      <c r="A29" s="33" t="s">
        <v>15</v>
      </c>
      <c r="B29" s="25"/>
      <c r="C29" s="26"/>
      <c r="D29" s="27"/>
      <c r="E29" s="1">
        <v>0</v>
      </c>
      <c r="F29" s="34">
        <f>SUM(T_Supply[[#This Row],[24 Months Price excluding Vat]])*1.15</f>
        <v>0</v>
      </c>
      <c r="G29" s="1"/>
    </row>
    <row r="30" spans="1:7" x14ac:dyDescent="0.2">
      <c r="A30" s="33" t="s">
        <v>15</v>
      </c>
      <c r="B30" s="25"/>
      <c r="C30" s="26"/>
      <c r="D30" s="27"/>
      <c r="E30" s="1">
        <v>0</v>
      </c>
      <c r="F30" s="34">
        <f>SUM(T_Supply[[#This Row],[24 Months Price excluding Vat]])*1.15</f>
        <v>0</v>
      </c>
      <c r="G30" s="1"/>
    </row>
    <row r="31" spans="1:7" x14ac:dyDescent="0.2">
      <c r="A31" s="33" t="s">
        <v>15</v>
      </c>
      <c r="B31" s="25"/>
      <c r="C31" s="26"/>
      <c r="D31" s="27"/>
      <c r="E31" s="1">
        <v>0</v>
      </c>
      <c r="F31" s="34">
        <f>SUM(T_Supply[[#This Row],[24 Months Price excluding Vat]])*1.15</f>
        <v>0</v>
      </c>
      <c r="G31" s="1"/>
    </row>
    <row r="32" spans="1:7" ht="15" x14ac:dyDescent="0.25">
      <c r="A32" s="6" t="s">
        <v>6</v>
      </c>
      <c r="B32" s="6"/>
      <c r="C32" s="6"/>
      <c r="D32" s="6"/>
      <c r="E32" s="6"/>
      <c r="F32" s="11">
        <f>SUBTOTAL(109,T_Supply[Total Price including 15% Vat])</f>
        <v>0</v>
      </c>
      <c r="G32" s="6"/>
    </row>
    <row r="34" spans="1:4" x14ac:dyDescent="0.2">
      <c r="A34" s="12"/>
      <c r="B34" s="2"/>
    </row>
    <row r="35" spans="1:4" ht="15" x14ac:dyDescent="0.25">
      <c r="A35" s="12"/>
      <c r="B35" s="2"/>
      <c r="C35" s="14"/>
    </row>
    <row r="36" spans="1:4" ht="20.25" x14ac:dyDescent="0.2">
      <c r="A36" s="15"/>
      <c r="B36" s="16"/>
      <c r="C36" s="16"/>
      <c r="D36" s="16"/>
    </row>
    <row r="37" spans="1:4" ht="20.25" x14ac:dyDescent="0.2">
      <c r="A37" s="15"/>
      <c r="B37" s="16"/>
      <c r="C37" s="16"/>
      <c r="D37" s="16"/>
    </row>
    <row r="38" spans="1:4" ht="20.25" x14ac:dyDescent="0.2">
      <c r="A38" s="15"/>
      <c r="B38" s="16"/>
      <c r="C38" s="16"/>
      <c r="D38" s="16"/>
    </row>
    <row r="39" spans="1:4" ht="20.25" x14ac:dyDescent="0.2">
      <c r="A39" s="15"/>
      <c r="B39" s="16"/>
      <c r="C39" s="16"/>
      <c r="D39" s="16"/>
    </row>
    <row r="40" spans="1:4" x14ac:dyDescent="0.2">
      <c r="A40" s="12"/>
      <c r="B40" s="2"/>
    </row>
    <row r="41" spans="1:4" x14ac:dyDescent="0.2">
      <c r="A41" s="12"/>
      <c r="B41" s="2"/>
    </row>
    <row r="42" spans="1:4" x14ac:dyDescent="0.2">
      <c r="A42" s="12"/>
      <c r="B42" s="2"/>
    </row>
    <row r="43" spans="1:4" x14ac:dyDescent="0.2">
      <c r="A43" s="12"/>
      <c r="B43" s="2"/>
    </row>
    <row r="44" spans="1:4" x14ac:dyDescent="0.2">
      <c r="A44" s="12"/>
      <c r="B44" s="2"/>
    </row>
    <row r="45" spans="1:4" x14ac:dyDescent="0.2">
      <c r="A45" s="12"/>
      <c r="B45" s="2"/>
    </row>
    <row r="46" spans="1:4" x14ac:dyDescent="0.2">
      <c r="A46" s="12"/>
      <c r="B46" s="2"/>
    </row>
    <row r="47" spans="1:4" x14ac:dyDescent="0.2">
      <c r="A47" s="12"/>
      <c r="B47" s="2"/>
    </row>
    <row r="48" spans="1:4" x14ac:dyDescent="0.2">
      <c r="A48" s="12"/>
      <c r="B48" s="2"/>
    </row>
    <row r="49" spans="1:2" x14ac:dyDescent="0.2">
      <c r="A49" s="12"/>
      <c r="B49" s="2"/>
    </row>
    <row r="50" spans="1:2" x14ac:dyDescent="0.2">
      <c r="A50" s="12"/>
      <c r="B50" s="2"/>
    </row>
    <row r="51" spans="1:2" x14ac:dyDescent="0.2">
      <c r="A51" s="12"/>
      <c r="B51" s="2"/>
    </row>
    <row r="52" spans="1:2" x14ac:dyDescent="0.2">
      <c r="A52" s="12"/>
      <c r="B52" s="2"/>
    </row>
    <row r="53" spans="1:2" x14ac:dyDescent="0.2">
      <c r="A53" s="12"/>
      <c r="B53" s="2"/>
    </row>
    <row r="54" spans="1:2" x14ac:dyDescent="0.2">
      <c r="A54" s="12"/>
      <c r="B54" s="2"/>
    </row>
    <row r="55" spans="1:2" x14ac:dyDescent="0.2">
      <c r="A55" s="12"/>
      <c r="B55" s="2"/>
    </row>
    <row r="56" spans="1:2" x14ac:dyDescent="0.2">
      <c r="A56" s="12"/>
      <c r="B56" s="2"/>
    </row>
    <row r="57" spans="1:2" x14ac:dyDescent="0.2">
      <c r="A57" s="12"/>
      <c r="B57" s="2"/>
    </row>
    <row r="58" spans="1:2" x14ac:dyDescent="0.2">
      <c r="A58" s="12"/>
      <c r="B58" s="2"/>
    </row>
  </sheetData>
  <sheetProtection algorithmName="SHA-512" hashValue="80Sy2qg1QtMkzXzv/XuWQpBTFi4ydZDW0W583xUFis6H0NG2U+ttyoRlKbPWuz+c656W0j5BMiIOjnG9ngkqdA==" saltValue="HCx5SOtSe32gRsk5lrrOvQ==" spinCount="100000" sheet="1" objects="1" scenarios="1" insertRows="0" deleteRows="0" sort="0" autoFilter="0"/>
  <mergeCells count="5">
    <mergeCell ref="A6:F8"/>
    <mergeCell ref="A9:F9"/>
    <mergeCell ref="A10:F10"/>
    <mergeCell ref="A1:G5"/>
    <mergeCell ref="A11:F11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1E86-18E2-4AFB-8B4B-87C349E793DF}">
  <sheetPr>
    <pageSetUpPr fitToPage="1"/>
  </sheetPr>
  <dimension ref="A1:I41"/>
  <sheetViews>
    <sheetView showGridLines="0" zoomScale="90" zoomScaleNormal="90" workbookViewId="0">
      <selection activeCell="F21" sqref="F21"/>
    </sheetView>
  </sheetViews>
  <sheetFormatPr defaultColWidth="37.28515625" defaultRowHeight="14.25" x14ac:dyDescent="0.2"/>
  <cols>
    <col min="1" max="1" width="25" style="2" customWidth="1"/>
    <col min="2" max="2" width="25.28515625" style="17" bestFit="1" customWidth="1"/>
    <col min="3" max="3" width="59.85546875" style="2" bestFit="1" customWidth="1"/>
    <col min="4" max="4" width="22.7109375" style="13" customWidth="1"/>
    <col min="5" max="5" width="29.140625" style="13" bestFit="1" customWidth="1"/>
    <col min="6" max="6" width="26.85546875" style="13" customWidth="1"/>
    <col min="7" max="16384" width="37.28515625" style="2"/>
  </cols>
  <sheetData>
    <row r="1" spans="1:9" ht="14.25" customHeight="1" x14ac:dyDescent="0.2">
      <c r="A1" s="28" t="s">
        <v>17</v>
      </c>
      <c r="B1" s="28"/>
      <c r="C1" s="28"/>
      <c r="D1" s="28"/>
      <c r="E1" s="28"/>
      <c r="F1" s="28"/>
      <c r="G1" s="28"/>
      <c r="I1" s="3" t="s">
        <v>7</v>
      </c>
    </row>
    <row r="2" spans="1:9" ht="14.25" customHeight="1" x14ac:dyDescent="0.2">
      <c r="A2" s="28"/>
      <c r="B2" s="28"/>
      <c r="C2" s="28"/>
      <c r="D2" s="28"/>
      <c r="E2" s="28"/>
      <c r="F2" s="28"/>
      <c r="G2" s="28"/>
      <c r="I2" s="3" t="s">
        <v>8</v>
      </c>
    </row>
    <row r="3" spans="1:9" ht="14.25" customHeight="1" x14ac:dyDescent="0.2">
      <c r="A3" s="28"/>
      <c r="B3" s="28"/>
      <c r="C3" s="28"/>
      <c r="D3" s="28"/>
      <c r="E3" s="28"/>
      <c r="F3" s="28"/>
      <c r="G3" s="28"/>
      <c r="I3" s="3"/>
    </row>
    <row r="4" spans="1:9" ht="14.25" customHeight="1" x14ac:dyDescent="0.2">
      <c r="A4" s="28"/>
      <c r="B4" s="28"/>
      <c r="C4" s="28"/>
      <c r="D4" s="28"/>
      <c r="E4" s="28"/>
      <c r="F4" s="28"/>
      <c r="G4" s="28"/>
    </row>
    <row r="5" spans="1:9" ht="42" customHeight="1" x14ac:dyDescent="0.2">
      <c r="A5" s="28"/>
      <c r="B5" s="28"/>
      <c r="C5" s="28"/>
      <c r="D5" s="28"/>
      <c r="E5" s="28"/>
      <c r="F5" s="28"/>
      <c r="G5" s="28"/>
    </row>
    <row r="6" spans="1:9" x14ac:dyDescent="0.2">
      <c r="A6" s="29" t="s">
        <v>22</v>
      </c>
      <c r="B6" s="29"/>
      <c r="C6" s="29"/>
      <c r="D6" s="29"/>
      <c r="E6" s="29"/>
      <c r="F6" s="29"/>
    </row>
    <row r="7" spans="1:9" x14ac:dyDescent="0.2">
      <c r="A7" s="29"/>
      <c r="B7" s="29"/>
      <c r="C7" s="29"/>
      <c r="D7" s="29"/>
      <c r="E7" s="29"/>
      <c r="F7" s="29"/>
    </row>
    <row r="8" spans="1:9" ht="64.349999999999994" customHeight="1" x14ac:dyDescent="0.2">
      <c r="A8" s="29"/>
      <c r="B8" s="29"/>
      <c r="C8" s="29"/>
      <c r="D8" s="29"/>
      <c r="E8" s="29"/>
      <c r="F8" s="29"/>
    </row>
    <row r="9" spans="1:9" ht="15" x14ac:dyDescent="0.25">
      <c r="A9" s="29"/>
      <c r="B9" s="29"/>
      <c r="C9" s="29"/>
      <c r="D9" s="29"/>
      <c r="E9" s="29"/>
      <c r="F9" s="29"/>
    </row>
    <row r="10" spans="1:9" ht="15" x14ac:dyDescent="0.25">
      <c r="A10" s="29"/>
      <c r="B10" s="29"/>
      <c r="C10" s="29"/>
      <c r="D10" s="29"/>
      <c r="E10" s="29"/>
      <c r="F10" s="29"/>
    </row>
    <row r="11" spans="1:9" ht="15" x14ac:dyDescent="0.25">
      <c r="A11" s="30"/>
      <c r="B11" s="30"/>
      <c r="C11" s="30"/>
      <c r="D11" s="30"/>
      <c r="E11" s="30"/>
      <c r="F11" s="30"/>
    </row>
    <row r="13" spans="1:9" ht="28.5" x14ac:dyDescent="0.2">
      <c r="A13" s="4" t="s">
        <v>9</v>
      </c>
      <c r="B13" s="4" t="s">
        <v>10</v>
      </c>
      <c r="C13" s="4" t="s">
        <v>11</v>
      </c>
      <c r="D13" s="5" t="s">
        <v>12</v>
      </c>
      <c r="E13" s="5" t="s">
        <v>23</v>
      </c>
      <c r="F13" s="5" t="s">
        <v>13</v>
      </c>
      <c r="G13" s="6" t="s">
        <v>14</v>
      </c>
    </row>
    <row r="14" spans="1:9" ht="42.75" x14ac:dyDescent="0.2">
      <c r="A14" s="7" t="s">
        <v>18</v>
      </c>
      <c r="B14" s="8" t="s">
        <v>16</v>
      </c>
      <c r="C14" s="7" t="s">
        <v>19</v>
      </c>
      <c r="D14" s="9">
        <v>1</v>
      </c>
      <c r="E14" s="1">
        <v>0</v>
      </c>
      <c r="F14" s="10">
        <f>T_Supply2[[#This Row],[Price excluding Vat]]*1.15</f>
        <v>0</v>
      </c>
      <c r="G14" s="1"/>
    </row>
    <row r="15" spans="1:9" x14ac:dyDescent="0.2">
      <c r="A15" s="6" t="s">
        <v>6</v>
      </c>
      <c r="B15" s="6"/>
      <c r="C15" s="6"/>
      <c r="D15" s="6"/>
      <c r="E15" s="6"/>
      <c r="F15" s="11">
        <f>SUBTOTAL(109,T_Supply2[Total Price including 15% Vat])</f>
        <v>0</v>
      </c>
      <c r="G15" s="6"/>
    </row>
    <row r="17" spans="1:4" x14ac:dyDescent="0.2">
      <c r="A17" s="12"/>
      <c r="B17" s="2"/>
    </row>
    <row r="18" spans="1:4" ht="15" x14ac:dyDescent="0.25">
      <c r="A18" s="12"/>
      <c r="B18" s="2"/>
      <c r="C18" s="14"/>
    </row>
    <row r="19" spans="1:4" ht="20.25" x14ac:dyDescent="0.2">
      <c r="A19" s="15"/>
      <c r="B19" s="16"/>
      <c r="C19" s="16"/>
      <c r="D19" s="16"/>
    </row>
    <row r="20" spans="1:4" ht="20.25" x14ac:dyDescent="0.2">
      <c r="A20" s="15"/>
      <c r="B20" s="16"/>
      <c r="C20" s="16"/>
      <c r="D20" s="16"/>
    </row>
    <row r="21" spans="1:4" ht="20.25" x14ac:dyDescent="0.2">
      <c r="A21" s="15"/>
      <c r="B21" s="16"/>
      <c r="C21" s="16"/>
      <c r="D21" s="16"/>
    </row>
    <row r="22" spans="1:4" ht="20.25" x14ac:dyDescent="0.2">
      <c r="A22" s="15"/>
      <c r="B22" s="16"/>
      <c r="C22" s="16"/>
      <c r="D22" s="16"/>
    </row>
    <row r="23" spans="1:4" x14ac:dyDescent="0.2">
      <c r="A23" s="12"/>
      <c r="B23" s="2"/>
    </row>
    <row r="24" spans="1:4" x14ac:dyDescent="0.2">
      <c r="A24" s="12"/>
      <c r="B24" s="2"/>
    </row>
    <row r="25" spans="1:4" x14ac:dyDescent="0.2">
      <c r="A25" s="12"/>
      <c r="B25" s="2"/>
    </row>
    <row r="26" spans="1:4" x14ac:dyDescent="0.2">
      <c r="A26" s="12"/>
      <c r="B26" s="2"/>
    </row>
    <row r="27" spans="1:4" x14ac:dyDescent="0.2">
      <c r="A27" s="12"/>
      <c r="B27" s="2"/>
    </row>
    <row r="28" spans="1:4" x14ac:dyDescent="0.2">
      <c r="A28" s="12"/>
      <c r="B28" s="2"/>
    </row>
    <row r="29" spans="1:4" x14ac:dyDescent="0.2">
      <c r="A29" s="12"/>
      <c r="B29" s="2"/>
    </row>
    <row r="30" spans="1:4" x14ac:dyDescent="0.2">
      <c r="A30" s="12"/>
      <c r="B30" s="2"/>
    </row>
    <row r="31" spans="1:4" x14ac:dyDescent="0.2">
      <c r="A31" s="12"/>
      <c r="B31" s="2"/>
    </row>
    <row r="32" spans="1:4" x14ac:dyDescent="0.2">
      <c r="A32" s="12"/>
      <c r="B32" s="2"/>
    </row>
    <row r="33" spans="1:2" x14ac:dyDescent="0.2">
      <c r="A33" s="12"/>
      <c r="B33" s="2"/>
    </row>
    <row r="34" spans="1:2" x14ac:dyDescent="0.2">
      <c r="A34" s="12"/>
      <c r="B34" s="2"/>
    </row>
    <row r="35" spans="1:2" x14ac:dyDescent="0.2">
      <c r="A35" s="12"/>
      <c r="B35" s="2"/>
    </row>
    <row r="36" spans="1:2" x14ac:dyDescent="0.2">
      <c r="A36" s="12"/>
      <c r="B36" s="2"/>
    </row>
    <row r="37" spans="1:2" x14ac:dyDescent="0.2">
      <c r="A37" s="12"/>
      <c r="B37" s="2"/>
    </row>
    <row r="38" spans="1:2" x14ac:dyDescent="0.2">
      <c r="A38" s="12"/>
      <c r="B38" s="2"/>
    </row>
    <row r="39" spans="1:2" x14ac:dyDescent="0.2">
      <c r="A39" s="12"/>
      <c r="B39" s="2"/>
    </row>
    <row r="40" spans="1:2" x14ac:dyDescent="0.2">
      <c r="A40" s="12"/>
      <c r="B40" s="2"/>
    </row>
    <row r="41" spans="1:2" x14ac:dyDescent="0.2">
      <c r="A41" s="12"/>
      <c r="B41" s="2"/>
    </row>
  </sheetData>
  <sheetProtection algorithmName="SHA-512" hashValue="0HBMsRcj9pzfzKroAKBlYh1aktSsgwQNQMrzDoCIg3E54eLZIBDUGgqV6a8C/a9UqIHvUyXG81qIUkf9nfu8fg==" saltValue="hoiEl795lVf/jMBMpBVlrQ==" spinCount="100000" sheet="1" objects="1" scenarios="1"/>
  <mergeCells count="5">
    <mergeCell ref="A1:G5"/>
    <mergeCell ref="A6:F8"/>
    <mergeCell ref="A9:F9"/>
    <mergeCell ref="A10:F10"/>
    <mergeCell ref="A11:F11"/>
  </mergeCells>
  <pageMargins left="0.23622047244094491" right="0.23622047244094491" top="0.74803149606299213" bottom="0.74803149606299213" header="0.31496062992125984" footer="0.31496062992125984"/>
  <pageSetup paperSize="8" scale="52" fitToHeight="0" orientation="landscape" r:id="rId1"/>
  <headerFooter>
    <oddHeader>&amp;C&amp;"Calibri"&amp;10&amp;K000000 Confidential&amp;1#_x000D_</oddHeader>
    <oddFooter>&amp;R_x000D_&amp;1#&amp;"Calibri"&amp;10&amp;K000000 Confidential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35D3651D58074597A3185A7641E2F0" ma:contentTypeVersion="20" ma:contentTypeDescription="Create a new document." ma:contentTypeScope="" ma:versionID="50fc46ef1079c3a389d0b9393a5fc140">
  <xsd:schema xmlns:xsd="http://www.w3.org/2001/XMLSchema" xmlns:xs="http://www.w3.org/2001/XMLSchema" xmlns:p="http://schemas.microsoft.com/office/2006/metadata/properties" xmlns:ns3="b9ccff78-b09a-4e1a-9856-09716b1e33b3" xmlns:ns4="25438a23-e36b-4082-9959-a90c0de0057e" targetNamespace="http://schemas.microsoft.com/office/2006/metadata/properties" ma:root="true" ma:fieldsID="6ceab55546cb4d93f322f9d10352b20e" ns3:_="" ns4:_="">
    <xsd:import namespace="b9ccff78-b09a-4e1a-9856-09716b1e33b3"/>
    <xsd:import namespace="25438a23-e36b-4082-9959-a90c0de0057e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cff78-b09a-4e1a-9856-09716b1e33b3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38a23-e36b-4082-9959-a90c0de00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description="" ma:indexed="true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438a23-e36b-4082-9959-a90c0de0057e" xsi:nil="true"/>
  </documentManagement>
</p:properties>
</file>

<file path=customXml/itemProps1.xml><?xml version="1.0" encoding="utf-8"?>
<ds:datastoreItem xmlns:ds="http://schemas.openxmlformats.org/officeDocument/2006/customXml" ds:itemID="{214BAF3A-027C-44A1-B61D-5EE87FBBE6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7A9162-8299-4AC0-86C6-672BFCC0E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ccff78-b09a-4e1a-9856-09716b1e33b3"/>
    <ds:schemaRef ds:uri="25438a23-e36b-4082-9959-a90c0de005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83E68A-2426-45AF-8BCA-57D184F0E75E}">
  <ds:schemaRefs>
    <ds:schemaRef ds:uri="http://purl.org/dc/dcmitype/"/>
    <ds:schemaRef ds:uri="b9ccff78-b09a-4e1a-9856-09716b1e33b3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25438a23-e36b-4082-9959-a90c0de0057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Pricing Summary</vt:lpstr>
      <vt:lpstr>Pricing Supply</vt:lpstr>
      <vt:lpstr>Pricing Services</vt:lpstr>
      <vt:lpstr>'Pricing Services'!Print_Area</vt:lpstr>
      <vt:lpstr>'Pricing Summary'!Print_Area</vt:lpstr>
      <vt:lpstr>'Pricing Supply'!Print_Area</vt:lpstr>
      <vt:lpstr>'Pricing Services'!Print_Titles</vt:lpstr>
      <vt:lpstr>'Pricing Supply'!Print_Titles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Werick Venter</dc:creator>
  <cp:keywords/>
  <dc:description/>
  <cp:lastModifiedBy>Sias Berg</cp:lastModifiedBy>
  <cp:revision/>
  <dcterms:created xsi:type="dcterms:W3CDTF">2017-03-29T09:05:49Z</dcterms:created>
  <dcterms:modified xsi:type="dcterms:W3CDTF">2025-07-07T14:46:05Z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0x0101000F35D3651D58074597A3185A7641E2F0</vt:lpwstr>
  </property>
  <property fmtid="{D5CDD505-2E9C-101B-9397-08002B2CF9AE}" pid="5" name="MSIP_Label_a11864d1-c16a-45ad-949f-bdea3b8c9e66_Enabled">
    <vt:lpwstr>true</vt:lpwstr>
  </property>
  <property fmtid="{D5CDD505-2E9C-101B-9397-08002B2CF9AE}" pid="6" name="MSIP_Label_a11864d1-c16a-45ad-949f-bdea3b8c9e66_SetDate">
    <vt:lpwstr>2025-05-22T09:44:42Z</vt:lpwstr>
  </property>
  <property fmtid="{D5CDD505-2E9C-101B-9397-08002B2CF9AE}" pid="7" name="MSIP_Label_a11864d1-c16a-45ad-949f-bdea3b8c9e66_Method">
    <vt:lpwstr>Standard</vt:lpwstr>
  </property>
  <property fmtid="{D5CDD505-2E9C-101B-9397-08002B2CF9AE}" pid="8" name="MSIP_Label_a11864d1-c16a-45ad-949f-bdea3b8c9e66_Name">
    <vt:lpwstr>Confidential</vt:lpwstr>
  </property>
  <property fmtid="{D5CDD505-2E9C-101B-9397-08002B2CF9AE}" pid="9" name="MSIP_Label_a11864d1-c16a-45ad-949f-bdea3b8c9e66_SiteId">
    <vt:lpwstr>fb62d46e-e86e-4673-ba82-b27b61d8202b</vt:lpwstr>
  </property>
  <property fmtid="{D5CDD505-2E9C-101B-9397-08002B2CF9AE}" pid="10" name="MSIP_Label_a11864d1-c16a-45ad-949f-bdea3b8c9e66_ActionId">
    <vt:lpwstr>e03305a1-ffd9-4f5f-8d36-0960adae73fa</vt:lpwstr>
  </property>
  <property fmtid="{D5CDD505-2E9C-101B-9397-08002B2CF9AE}" pid="11" name="MSIP_Label_a11864d1-c16a-45ad-949f-bdea3b8c9e66_ContentBits">
    <vt:lpwstr>3</vt:lpwstr>
  </property>
  <property fmtid="{D5CDD505-2E9C-101B-9397-08002B2CF9AE}" pid="12" name="MSIP_Label_a11864d1-c16a-45ad-949f-bdea3b8c9e66_Tag">
    <vt:lpwstr>10, 3, 0, 1</vt:lpwstr>
  </property>
</Properties>
</file>