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58" documentId="11_76B46B764FC35F15930F4F1F2E71998C35502EE9" xr6:coauthVersionLast="47" xr6:coauthVersionMax="47" xr10:uidLastSave="{C3DB1007-2551-47B7-926B-4D2461795FD6}"/>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Schedule'!$A$1:$C$50</definedName>
    <definedName name="_xlnm.Print_Area" localSheetId="0">'Tech Schedule A&amp;B'!$A$1:$F$88</definedName>
    <definedName name="_xlnm.Print_Area" localSheetId="2">'Tools, Spares,Drwg &amp; Type Tests'!$A$1:$F$190</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<sst xmlns="http://schemas.openxmlformats.org/spreadsheetml/2006/main" count="4182" uniqueCount="417">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</sst>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horizontal="center" vertical="top" wrapText="1"/>
    </xf>
    <xf numFmtId="0" fontId="18" fillId="0" borderId="0" xfId="1" applyFont="1" applyAlignment="1">
      <alignment vertical="top" wrapText="1"/>
    </xf>
    <xf numFmtId="0" fontId="6" fillId="0" borderId="0" xfId="1" applyFont="1" applyAlignment="1">
      <alignment horizontal="left" vertical="top"/>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16" xfId="1" applyFont="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308B58F7-71DD-4033-AD21-17D550B30471}"/>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4" customHeight="1" thickBot="1" x14ac:dyDescent="0.35">
      <c r="C1" s="18" t="s">
        <v>413</v>
      </c>
    </row>
    <row r="2" spans="1:76" s="32" customFormat="1" ht="15.75" customHeight="1" x14ac:dyDescent="0.3">
      <c r="A2" s="31"/>
      <c r="B2" s="176" t="s">
        <v>20</v>
      </c>
      <c r="C2" s="177"/>
      <c r="D2" s="177"/>
      <c r="E2" s="177"/>
      <c r="F2" s="178"/>
      <c r="G2" s="23"/>
      <c r="BV2" s="33"/>
      <c r="BW2" s="33"/>
    </row>
    <row r="3" spans="1:76" s="32" customFormat="1" ht="15.6" x14ac:dyDescent="0.3">
      <c r="A3" s="34"/>
      <c r="B3" s="179" t="s">
        <v>138</v>
      </c>
      <c r="C3" s="180"/>
      <c r="D3" s="180"/>
      <c r="E3" s="180"/>
      <c r="F3" s="181"/>
      <c r="G3" s="23"/>
      <c r="BV3" s="33"/>
      <c r="BW3" s="33"/>
    </row>
    <row r="4" spans="1:76" s="32" customFormat="1" ht="15.6" x14ac:dyDescent="0.3">
      <c r="A4" s="34"/>
      <c r="B4" s="179" t="str">
        <f>"SAP: "&amp;E11&amp;"   "&amp;C10</f>
        <v>SAP: 215114   KIT,TERM:3C ;XLPE; ES ;11KV; ID ;95-185 MM2</v>
      </c>
      <c r="C4" s="182"/>
      <c r="D4" s="182"/>
      <c r="E4" s="182"/>
      <c r="F4" s="183"/>
      <c r="G4" s="23"/>
      <c r="BV4" s="33"/>
      <c r="BW4" s="33"/>
    </row>
    <row r="5" spans="1:76" s="1" customFormat="1" ht="13.5" customHeight="1" x14ac:dyDescent="0.3">
      <c r="A5" s="26"/>
      <c r="B5" s="184" t="s">
        <v>9</v>
      </c>
      <c r="C5" s="184"/>
      <c r="D5" s="184"/>
      <c r="E5" s="184"/>
      <c r="F5" s="27"/>
      <c r="G5" s="23"/>
      <c r="H5" s="2"/>
      <c r="BV5" s="14"/>
      <c r="BW5" s="14"/>
    </row>
    <row r="6" spans="1:76" s="1" customFormat="1" ht="12.75" customHeight="1" thickBot="1" x14ac:dyDescent="0.35">
      <c r="A6" s="26"/>
      <c r="B6" s="184" t="s">
        <v>10</v>
      </c>
      <c r="C6" s="184"/>
      <c r="D6" s="184"/>
      <c r="E6" s="184"/>
      <c r="F6" s="27"/>
      <c r="G6" s="23"/>
      <c r="H6" s="2"/>
      <c r="BV6" s="14"/>
      <c r="BW6" s="14"/>
    </row>
    <row r="7" spans="1:76" ht="15" thickBot="1" x14ac:dyDescent="0.35">
      <c r="A7" s="7">
        <v>1</v>
      </c>
      <c r="B7" s="79">
        <v>2</v>
      </c>
      <c r="C7" s="172">
        <v>3</v>
      </c>
      <c r="D7" s="172"/>
      <c r="E7" s="39">
        <v>4</v>
      </c>
      <c r="F7" s="8">
        <v>5</v>
      </c>
      <c r="H7" s="58"/>
      <c r="I7"/>
      <c r="BV7" s="13"/>
      <c r="BX7"/>
    </row>
    <row r="8" spans="1:76" ht="25.2" x14ac:dyDescent="0.3">
      <c r="A8" s="110" t="s">
        <v>0</v>
      </c>
      <c r="B8" s="111" t="s">
        <v>186</v>
      </c>
      <c r="C8" s="171" t="s">
        <v>1</v>
      </c>
      <c r="D8" s="171"/>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73" t="s">
        <v>264</v>
      </c>
      <c r="D10" s="174"/>
      <c r="E10" s="40"/>
      <c r="F10" s="119"/>
      <c r="H10" s="58"/>
      <c r="I10"/>
      <c r="BW10"/>
      <c r="BX10"/>
    </row>
    <row r="11" spans="1:76" x14ac:dyDescent="0.3">
      <c r="A11" s="77">
        <v>1.1000000000000001</v>
      </c>
      <c r="B11" s="3"/>
      <c r="C11" s="109" t="s">
        <v>19</v>
      </c>
      <c r="D11" s="93"/>
      <c r="E11" s="40">
        <f>VLOOKUP($C$10,H96:BK173,3,FALSE)</f>
        <v>215114</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11</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Indoor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3C</v>
      </c>
      <c r="F28" s="21" t="s">
        <v>4</v>
      </c>
      <c r="H28" s="58"/>
      <c r="I28"/>
      <c r="BW28"/>
      <c r="BX28"/>
    </row>
    <row r="29" spans="1:76" ht="19.5" customHeight="1" x14ac:dyDescent="0.3">
      <c r="A29" s="92">
        <v>2.13</v>
      </c>
      <c r="B29" s="77" t="s">
        <v>134</v>
      </c>
      <c r="C29" s="109" t="s">
        <v>292</v>
      </c>
      <c r="D29" s="93"/>
      <c r="E29" s="40" t="str">
        <f>VLOOKUP($C$10,$H$96:$BK$173,10,FALSE)</f>
        <v>single unit</v>
      </c>
      <c r="F29" s="21" t="s">
        <v>4</v>
      </c>
      <c r="H29" s="58"/>
      <c r="I29"/>
      <c r="BV29" s="13"/>
      <c r="BX29"/>
    </row>
    <row r="30" spans="1:76" ht="18" customHeight="1" thickBot="1" x14ac:dyDescent="0.35">
      <c r="A30" s="5">
        <v>2.14</v>
      </c>
      <c r="B30" s="6" t="s">
        <v>394</v>
      </c>
      <c r="C30" s="109" t="s">
        <v>281</v>
      </c>
      <c r="D30" s="17"/>
      <c r="E30" s="41">
        <f>VLOOKUP($C$10,$H$96:$BK$173,12,FALSE)</f>
        <v>800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1000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ht="26.4"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3</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xxxxxxxx</v>
      </c>
      <c r="F57" s="22" t="str">
        <f>VLOOKUP($C$10,$H$96:$BK$173,28,FALSE)</f>
        <v>xxxxxxxx</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20</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xxxxxxxx</v>
      </c>
      <c r="F62" s="137" t="str">
        <f>VLOOKUP($C$10,$H$96:$BK$173,32,FALSE)</f>
        <v>xxxxxxxx</v>
      </c>
      <c r="H62" s="58"/>
      <c r="I62"/>
      <c r="BV62" s="13"/>
      <c r="BX62"/>
    </row>
    <row r="63" spans="1:76" ht="52.8" x14ac:dyDescent="0.3">
      <c r="A63" s="92">
        <v>4.5</v>
      </c>
      <c r="B63" s="77" t="s">
        <v>88</v>
      </c>
      <c r="C63" s="129" t="s">
        <v>154</v>
      </c>
      <c r="D63" s="93"/>
      <c r="E63" s="128" t="str">
        <f>VLOOKUP($C$10,$H$96:$BK$173,31,FALSE)</f>
        <v>xxxxxxxx</v>
      </c>
      <c r="F63" s="137" t="str">
        <f>VLOOKUP($C$10,$H$96:$BK$173,32,FALSE)</f>
        <v>xxxxxxxx</v>
      </c>
      <c r="H63" s="58"/>
      <c r="I63"/>
      <c r="BV63" s="13"/>
      <c r="BX63"/>
    </row>
    <row r="64" spans="1:76" ht="52.8" x14ac:dyDescent="0.3">
      <c r="A64" s="92">
        <v>4.5999999999999996</v>
      </c>
      <c r="B64" s="77" t="s">
        <v>130</v>
      </c>
      <c r="C64" s="109" t="s">
        <v>313</v>
      </c>
      <c r="D64" s="93"/>
      <c r="E64" s="40" t="str">
        <f>VLOOKUP($C$10,$H$96:$BK$173,33,FALSE)</f>
        <v>Yes</v>
      </c>
      <c r="F64" s="137" t="str">
        <f>VLOOKUP($C$10,$H$96:$BK$173,34,FALSE)</f>
        <v>________</v>
      </c>
      <c r="H64" s="58"/>
      <c r="I64"/>
      <c r="BW64"/>
      <c r="BX64"/>
    </row>
    <row r="65" spans="1:76" ht="39.6" x14ac:dyDescent="0.3">
      <c r="A65" s="92"/>
      <c r="B65" s="160" t="s">
        <v>397</v>
      </c>
      <c r="C65" s="109" t="s">
        <v>399</v>
      </c>
      <c r="D65" s="93"/>
      <c r="E65" s="40" t="str">
        <f>VLOOKUP($C$10,$H$96:$BK$173,47,FALSE)</f>
        <v>xxxxxxxx</v>
      </c>
      <c r="F65" s="137"/>
      <c r="H65" s="58"/>
      <c r="I65"/>
      <c r="BW65"/>
      <c r="BX65"/>
    </row>
    <row r="66" spans="1:76" ht="39.6" x14ac:dyDescent="0.3">
      <c r="A66" s="92">
        <v>4.7</v>
      </c>
      <c r="B66" s="77" t="s">
        <v>131</v>
      </c>
      <c r="C66" s="109" t="s">
        <v>155</v>
      </c>
      <c r="D66" s="93"/>
      <c r="E66" s="40" t="str">
        <f>VLOOKUP($C$10,$H$96:$BK$173,33,FALSE)</f>
        <v>Yes</v>
      </c>
      <c r="F66" s="137" t="str">
        <f>VLOOKUP($C$10,$H$96:$BK$173,34,FALSE)</f>
        <v>________</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Yes</v>
      </c>
      <c r="F74" s="137" t="str">
        <f>VLOOKUP($C$10,$H$96:$BK$173,40,FALSE)</f>
        <v>________</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75" t="s">
        <v>11</v>
      </c>
      <c r="C78" s="175"/>
      <c r="D78" s="175"/>
      <c r="E78" s="175"/>
      <c r="F78" s="35"/>
      <c r="BW78"/>
      <c r="BX78"/>
    </row>
    <row r="79" spans="1:76" x14ac:dyDescent="0.3">
      <c r="A79" s="26"/>
      <c r="B79" s="98"/>
      <c r="C79" s="10"/>
      <c r="D79" s="11"/>
      <c r="E79" s="24"/>
      <c r="F79" s="36"/>
      <c r="BW79"/>
      <c r="BX79"/>
    </row>
    <row r="80" spans="1:76" x14ac:dyDescent="0.3">
      <c r="A80" s="26"/>
      <c r="B80" s="170" t="s">
        <v>12</v>
      </c>
      <c r="C80" s="170"/>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70" t="s">
        <v>12</v>
      </c>
      <c r="C83" s="170"/>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70" t="s">
        <v>12</v>
      </c>
      <c r="C86" s="170"/>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2:F2"/>
    <mergeCell ref="B3:F3"/>
    <mergeCell ref="B4:F4"/>
    <mergeCell ref="B5:E5"/>
    <mergeCell ref="B6:E6"/>
    <mergeCell ref="B83:C83"/>
    <mergeCell ref="B86:C86"/>
    <mergeCell ref="C8:D8"/>
    <mergeCell ref="C7:D7"/>
    <mergeCell ref="C10:D10"/>
    <mergeCell ref="B78:E78"/>
    <mergeCell ref="B80:C80"/>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130" zoomScaleNormal="100" zoomScaleSheetLayoutView="130" workbookViewId="0">
      <selection activeCell="C1" sqref="C1"/>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85" t="s">
        <v>23</v>
      </c>
      <c r="B2" s="185"/>
      <c r="C2" s="185"/>
    </row>
    <row r="3" spans="1:3" ht="17.399999999999999" thickBot="1" x14ac:dyDescent="0.35">
      <c r="A3" s="57" t="s">
        <v>19</v>
      </c>
      <c r="B3" s="57">
        <f>'Tech Schedule A&amp;B'!E11</f>
        <v>215114</v>
      </c>
      <c r="C3" s="56" t="s">
        <v>26</v>
      </c>
    </row>
    <row r="4" spans="1:3" ht="28.5" customHeight="1" thickBot="1" x14ac:dyDescent="0.35">
      <c r="A4" s="186" t="s">
        <v>27</v>
      </c>
      <c r="B4" s="187"/>
      <c r="C4" s="188"/>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2" spans="1:9" ht="24" customHeight="1" x14ac:dyDescent="0.3">
      <c r="A42" s="204" t="s">
        <v>413</v>
      </c>
      <c r="B42" s="204"/>
      <c r="C42" s="204"/>
    </row>
    <row r="43" spans="1:9" ht="31.2" customHeight="1" x14ac:dyDescent="0.3">
      <c r="A43" s="205" t="s">
        <v>414</v>
      </c>
      <c r="B43" s="205"/>
      <c r="C43" s="205"/>
      <c r="D43" s="206"/>
      <c r="E43" s="206"/>
      <c r="F43" s="206"/>
      <c r="G43" s="206"/>
    </row>
    <row r="44" spans="1:9" ht="15.6" x14ac:dyDescent="0.3">
      <c r="C44" s="207" t="s">
        <v>415</v>
      </c>
      <c r="D44" s="207"/>
      <c r="E44" s="207"/>
      <c r="F44" s="207"/>
      <c r="G44" s="207"/>
      <c r="H44" s="207"/>
      <c r="I44" s="207"/>
    </row>
    <row r="45" spans="1:9" x14ac:dyDescent="0.3">
      <c r="A45" s="208" t="s">
        <v>12</v>
      </c>
      <c r="B45" s="209"/>
      <c r="C45" s="210"/>
    </row>
    <row r="46" spans="1:9" x14ac:dyDescent="0.3">
      <c r="A46" s="211" t="s">
        <v>13</v>
      </c>
      <c r="B46" s="211"/>
      <c r="C46" s="212" t="s">
        <v>416</v>
      </c>
    </row>
    <row r="47" spans="1:9" x14ac:dyDescent="0.3">
      <c r="A47" s="213"/>
      <c r="B47" s="213"/>
      <c r="C47" s="213"/>
    </row>
    <row r="48" spans="1:9" x14ac:dyDescent="0.3">
      <c r="A48" s="213"/>
      <c r="B48" s="213"/>
      <c r="C48" s="213"/>
    </row>
    <row r="49" spans="1:3" x14ac:dyDescent="0.3">
      <c r="A49" s="213"/>
      <c r="B49" s="214"/>
      <c r="C49" s="210"/>
    </row>
    <row r="50" spans="1:3" x14ac:dyDescent="0.3">
      <c r="A50" s="211" t="s">
        <v>14</v>
      </c>
      <c r="B50" s="211"/>
      <c r="C50" s="212" t="s">
        <v>15</v>
      </c>
    </row>
  </sheetData>
  <mergeCells count="7">
    <mergeCell ref="A46:B46"/>
    <mergeCell ref="A50:B50"/>
    <mergeCell ref="A2:C2"/>
    <mergeCell ref="A4:C4"/>
    <mergeCell ref="A42:C42"/>
    <mergeCell ref="A43:C43"/>
    <mergeCell ref="C44:I44"/>
  </mergeCells>
  <conditionalFormatting sqref="C45:C48 A49:A50">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D2" sqref="D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191" t="s">
        <v>354</v>
      </c>
      <c r="B1" s="191"/>
      <c r="C1" s="191"/>
      <c r="D1" s="191"/>
      <c r="E1" s="191"/>
      <c r="F1" s="191"/>
    </row>
    <row r="2" spans="1:6" ht="18" thickBot="1" x14ac:dyDescent="0.35">
      <c r="A2" s="68"/>
      <c r="B2" s="203" t="s">
        <v>413</v>
      </c>
      <c r="C2" s="68"/>
      <c r="D2" s="68"/>
      <c r="E2" s="68"/>
      <c r="F2" s="68"/>
    </row>
    <row r="3" spans="1:6" ht="18.75" customHeight="1" thickBot="1" x14ac:dyDescent="0.35">
      <c r="A3" s="157"/>
      <c r="B3" s="158" t="str">
        <f>'Tech Schedule A&amp;B'!B4:F4</f>
        <v>SAP: 215114   KIT,TERM:3C ;XLPE; ES ;11KV; ID ;95-185 MM2</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00" t="s">
        <v>324</v>
      </c>
      <c r="B49" s="201"/>
      <c r="C49" s="201"/>
      <c r="D49" s="201"/>
      <c r="E49" s="201"/>
      <c r="F49" s="202"/>
    </row>
    <row r="50" spans="1:6" ht="63.75" hidden="1" customHeight="1" thickBot="1" x14ac:dyDescent="0.35">
      <c r="A50" s="198" t="s">
        <v>325</v>
      </c>
      <c r="B50" s="199"/>
      <c r="C50" s="88" t="s">
        <v>49</v>
      </c>
      <c r="D50" s="88" t="s">
        <v>328</v>
      </c>
      <c r="E50" s="162"/>
      <c r="F50" s="89" t="s">
        <v>50</v>
      </c>
    </row>
    <row r="51" spans="1:6" ht="15.75" hidden="1" customHeight="1" x14ac:dyDescent="0.3">
      <c r="A51" s="192" t="s">
        <v>42</v>
      </c>
      <c r="B51" s="193"/>
      <c r="C51" s="193"/>
      <c r="D51" s="193"/>
      <c r="E51" s="193"/>
      <c r="F51" s="194"/>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192" t="s">
        <v>54</v>
      </c>
      <c r="B61" s="193"/>
      <c r="C61" s="193"/>
      <c r="D61" s="193"/>
      <c r="E61" s="193"/>
      <c r="F61" s="194"/>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195" t="s">
        <v>55</v>
      </c>
      <c r="B68" s="196"/>
      <c r="C68" s="196"/>
      <c r="D68" s="196"/>
      <c r="E68" s="196"/>
      <c r="F68" s="197"/>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198" t="s">
        <v>374</v>
      </c>
      <c r="B76" s="199"/>
      <c r="C76" s="88" t="s">
        <v>49</v>
      </c>
      <c r="D76" s="88" t="s">
        <v>328</v>
      </c>
      <c r="E76" s="89" t="s">
        <v>50</v>
      </c>
      <c r="F76" s="62" t="s">
        <v>409</v>
      </c>
    </row>
    <row r="77" spans="1:6" ht="15.75" customHeight="1" x14ac:dyDescent="0.3">
      <c r="A77" s="192" t="s">
        <v>355</v>
      </c>
      <c r="B77" s="193"/>
      <c r="C77" s="193"/>
      <c r="D77" s="193"/>
      <c r="E77" s="193"/>
      <c r="F77" s="194"/>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192" t="s">
        <v>363</v>
      </c>
      <c r="B88" s="193"/>
      <c r="C88" s="193"/>
      <c r="D88" s="193"/>
      <c r="E88" s="193"/>
      <c r="F88" s="194"/>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195" t="s">
        <v>365</v>
      </c>
      <c r="B95" s="196"/>
      <c r="C95" s="196"/>
      <c r="D95" s="196"/>
      <c r="E95" s="196"/>
      <c r="F95" s="197"/>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195" t="s">
        <v>366</v>
      </c>
      <c r="B103" s="196"/>
      <c r="C103" s="196"/>
      <c r="D103" s="196"/>
      <c r="E103" s="196"/>
      <c r="F103" s="197"/>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195" t="s">
        <v>372</v>
      </c>
      <c r="B106" s="196"/>
      <c r="C106" s="196"/>
      <c r="D106" s="196"/>
      <c r="E106" s="196"/>
      <c r="F106" s="197"/>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198" t="s">
        <v>373</v>
      </c>
      <c r="B109" s="199"/>
      <c r="C109" s="88" t="s">
        <v>49</v>
      </c>
      <c r="D109" s="88" t="s">
        <v>328</v>
      </c>
      <c r="E109" s="162"/>
      <c r="F109" s="89" t="s">
        <v>50</v>
      </c>
    </row>
    <row r="110" spans="1:6" ht="15.75" hidden="1" customHeight="1" x14ac:dyDescent="0.3">
      <c r="A110" s="192" t="s">
        <v>375</v>
      </c>
      <c r="B110" s="193"/>
      <c r="C110" s="193"/>
      <c r="D110" s="193"/>
      <c r="E110" s="193"/>
      <c r="F110" s="194"/>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192" t="s">
        <v>379</v>
      </c>
      <c r="B121" s="193"/>
      <c r="C121" s="193"/>
      <c r="D121" s="193"/>
      <c r="E121" s="193"/>
      <c r="F121" s="194"/>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195" t="s">
        <v>380</v>
      </c>
      <c r="B129" s="196"/>
      <c r="C129" s="196"/>
      <c r="D129" s="196"/>
      <c r="E129" s="196"/>
      <c r="F129" s="197"/>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195" t="s">
        <v>381</v>
      </c>
      <c r="B138" s="196"/>
      <c r="C138" s="196"/>
      <c r="D138" s="196"/>
      <c r="E138" s="196"/>
      <c r="F138" s="197"/>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198" t="s">
        <v>385</v>
      </c>
      <c r="B142" s="199"/>
      <c r="C142" s="88" t="s">
        <v>49</v>
      </c>
      <c r="D142" s="88" t="s">
        <v>328</v>
      </c>
      <c r="E142" s="162"/>
      <c r="F142" s="89" t="s">
        <v>50</v>
      </c>
    </row>
    <row r="143" spans="1:6" ht="15.75" hidden="1" customHeight="1" x14ac:dyDescent="0.3">
      <c r="A143" s="192" t="s">
        <v>386</v>
      </c>
      <c r="B143" s="193"/>
      <c r="C143" s="193"/>
      <c r="D143" s="193"/>
      <c r="E143" s="193"/>
      <c r="F143" s="194"/>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192" t="s">
        <v>388</v>
      </c>
      <c r="B154" s="193"/>
      <c r="C154" s="193"/>
      <c r="D154" s="193"/>
      <c r="E154" s="193"/>
      <c r="F154" s="194"/>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195" t="s">
        <v>389</v>
      </c>
      <c r="B162" s="196"/>
      <c r="C162" s="196"/>
      <c r="D162" s="196"/>
      <c r="E162" s="196"/>
      <c r="F162" s="197"/>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195" t="s">
        <v>390</v>
      </c>
      <c r="B171" s="196"/>
      <c r="C171" s="196"/>
      <c r="D171" s="196"/>
      <c r="E171" s="196"/>
      <c r="F171" s="197"/>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189" t="s">
        <v>56</v>
      </c>
      <c r="B174" s="190"/>
      <c r="C174" s="190"/>
      <c r="D174" s="19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204" t="s">
        <v>413</v>
      </c>
      <c r="B182" s="204"/>
      <c r="C182" s="204"/>
    </row>
    <row r="183" spans="1:9" ht="31.2" customHeight="1" x14ac:dyDescent="0.3">
      <c r="A183" s="205" t="s">
        <v>414</v>
      </c>
      <c r="B183" s="205"/>
      <c r="C183" s="205"/>
      <c r="D183" s="206"/>
      <c r="E183" s="206"/>
      <c r="F183" s="206"/>
      <c r="G183" s="206"/>
    </row>
    <row r="184" spans="1:9" ht="15.6" x14ac:dyDescent="0.3">
      <c r="C184" s="207" t="s">
        <v>415</v>
      </c>
      <c r="D184" s="207"/>
      <c r="E184" s="207"/>
      <c r="F184" s="207"/>
      <c r="G184" s="207"/>
      <c r="H184" s="207"/>
      <c r="I184" s="207"/>
    </row>
    <row r="185" spans="1:9" x14ac:dyDescent="0.3">
      <c r="A185" s="208" t="s">
        <v>12</v>
      </c>
      <c r="B185" s="209"/>
      <c r="C185" s="210"/>
    </row>
    <row r="186" spans="1:9" x14ac:dyDescent="0.3">
      <c r="A186" s="211" t="s">
        <v>13</v>
      </c>
      <c r="B186" s="211"/>
      <c r="C186" s="212" t="s">
        <v>416</v>
      </c>
    </row>
    <row r="187" spans="1:9" x14ac:dyDescent="0.3">
      <c r="A187" s="213"/>
      <c r="B187" s="213"/>
      <c r="C187" s="213"/>
    </row>
    <row r="188" spans="1:9" x14ac:dyDescent="0.3">
      <c r="A188" s="213"/>
      <c r="B188" s="213"/>
      <c r="C188" s="213"/>
    </row>
    <row r="189" spans="1:9" x14ac:dyDescent="0.3">
      <c r="A189" s="213"/>
      <c r="B189" s="214"/>
      <c r="C189" s="210"/>
    </row>
    <row r="190" spans="1:9" x14ac:dyDescent="0.3">
      <c r="A190" s="211" t="s">
        <v>14</v>
      </c>
      <c r="B190" s="211"/>
      <c r="C190" s="212"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5" stopIfTrue="1" operator="equal">
      <formula>"??"</formula>
    </cfRule>
  </conditionalFormatting>
  <conditionalFormatting sqref="F6">
    <cfRule type="cellIs" dxfId="5" priority="6" stopIfTrue="1" operator="equal">
      <formula>"??"</formula>
    </cfRule>
  </conditionalFormatting>
  <conditionalFormatting sqref="F36">
    <cfRule type="cellIs" dxfId="4" priority="4"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2026-03-25T18:58:22Z</dcterms:modified>
</cp:coreProperties>
</file>